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autoCompressPictures="0"/>
  <mc:AlternateContent xmlns:mc="http://schemas.openxmlformats.org/markup-compatibility/2006">
    <mc:Choice Requires="x15">
      <x15ac:absPath xmlns:x15ac="http://schemas.microsoft.com/office/spreadsheetml/2010/11/ac" url="C:\Users\ojulio\Downloads\"/>
    </mc:Choice>
  </mc:AlternateContent>
  <xr:revisionPtr revIDLastSave="0" documentId="13_ncr:1_{3C7BCA80-859E-415E-93BD-B02C5E7335BD}" xr6:coauthVersionLast="47" xr6:coauthVersionMax="47" xr10:uidLastSave="{00000000-0000-0000-0000-000000000000}"/>
  <bookViews>
    <workbookView xWindow="-120" yWindow="-120" windowWidth="29040" windowHeight="15720" xr2:uid="{00000000-000D-0000-FFFF-FFFF00000000}"/>
  </bookViews>
  <sheets>
    <sheet name="Transparencia- II Trimestre 26" sheetId="8" r:id="rId1"/>
  </sheets>
  <definedNames>
    <definedName name="_xlnm._FilterDatabase" localSheetId="0" hidden="1">'Transparencia- II Trimestre 26'!$A$7:$AKU$137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19" i="8" l="1"/>
  <c r="K118" i="8"/>
  <c r="K117" i="8"/>
  <c r="K116" i="8"/>
  <c r="L86" i="8" l="1"/>
  <c r="L72" i="8"/>
  <c r="L58" i="8"/>
  <c r="L57" i="8"/>
  <c r="L56" i="8"/>
  <c r="L55" i="8"/>
  <c r="G55" i="8"/>
  <c r="L54" i="8"/>
  <c r="L53" i="8"/>
  <c r="K46" i="8" l="1"/>
  <c r="K45" i="8"/>
  <c r="K44" i="8"/>
  <c r="K43" i="8"/>
  <c r="K42" i="8"/>
</calcChain>
</file>

<file path=xl/sharedStrings.xml><?xml version="1.0" encoding="utf-8"?>
<sst xmlns="http://schemas.openxmlformats.org/spreadsheetml/2006/main" count="685" uniqueCount="325">
  <si>
    <t>Item</t>
  </si>
  <si>
    <t>Observaciones</t>
  </si>
  <si>
    <t>Nombre del Proyecto</t>
  </si>
  <si>
    <t>Objetivo General del Proyecto (Resultado)</t>
  </si>
  <si>
    <t>Valor del Proyecto</t>
  </si>
  <si>
    <t>Fuente de Financiación</t>
  </si>
  <si>
    <t>Fecha de Inicio</t>
  </si>
  <si>
    <t>Fecha de Terminación</t>
  </si>
  <si>
    <t>% Avance fisico</t>
  </si>
  <si>
    <t>Avance Financiero $</t>
  </si>
  <si>
    <t>SECRETARIA DE PLANEACION DEPARTAMENTAL</t>
  </si>
  <si>
    <t>GOBERNACION DE BOLIVAR</t>
  </si>
  <si>
    <t>BANCO DE PROGRAMAS Y PROYECTOS INVERSION DEPARTAMENTAL</t>
  </si>
  <si>
    <t>Codigo de Registro del BPIN</t>
  </si>
  <si>
    <t>Fecha de inscripcion</t>
  </si>
  <si>
    <t>Nombre de la Dependencia</t>
  </si>
  <si>
    <t>Construcción de la segunda fase del Alcantarillado sanitario de la cabecera del municipio de San Juan Nepomuceno – Departamento de Bolívar</t>
  </si>
  <si>
    <t>Construccion de la segunda fase del alcantarillado sanitario del municipio de Calamar departamento de Bolivar</t>
  </si>
  <si>
    <t>Aumento  número de beneficiarios con servicio de alcantarillado                                                                                           Aumento  Indicadores Sectoriales - Cabecera Municipal</t>
  </si>
  <si>
    <t>Aumento número de beneficiarios  con servicio de agua potable</t>
  </si>
  <si>
    <t>En ejecucion</t>
  </si>
  <si>
    <t>Nación</t>
  </si>
  <si>
    <t>CONSTRUCCION DEL SISTEMA DE ALCANTARILLADO SANITARIO DE PUERTO RICO, CABECERA MUNICIPAL DE TIQUISIO, DEPARTAMENTO DE BOLÍVAR</t>
  </si>
  <si>
    <t>OPTIMIZACIÓN DE LA PLANTA DE TRATAMIENTO DE AGUA POTABLE DEL SISTEMA DE ACUEDUCTO MUNICIPAL DE ZAMBRANO, DEPARTAMENTO DE BOLÍVAR</t>
  </si>
  <si>
    <t>OPTIMIZACION Y CONSTRUCCION DEL SISTEMA DE ACUEDUCTO DE LA CABECERA MUNICIPAL DE MARGARITA - BOLIVAR.</t>
  </si>
  <si>
    <t>CONSTRUCCION DEL SISTEMA DE ACUEDUCTO URBANO DEL MUNICIPIO DE SOPLAVIENTO, DEPARTAMENTO DE BOLIVAR</t>
  </si>
  <si>
    <t>Construcción Y OPTIMIZACION DEL SISTEMA DE ACUEDUCTO DEL CORREGIMIENTO DE LAS PIEDRAS, MUNICIPIO DE SAN ESTANISLAO DE KOSTKA, DEPARTAMENTO DE Bolívar</t>
  </si>
  <si>
    <t>En Ejecución</t>
  </si>
  <si>
    <t>CONSTRUCCIÓN Y OPTIMIZACIÓN DEL SISTEMA DE ALCANTARILLADO EN LA CABECERA MUNICIPAL DE EL GUAMO, BOLÍVAR.</t>
  </si>
  <si>
    <t>Aumento número de beneficiarios con servicio de alcantarillado                                                                                           Aumento  Indicadores Sectoriales - Cabecera Municipal</t>
  </si>
  <si>
    <t xml:space="preserve">PGN 5930
</t>
  </si>
  <si>
    <t xml:space="preserve">Nación PGN 2021 59
</t>
  </si>
  <si>
    <t xml:space="preserve">Dpto SGP 27
</t>
  </si>
  <si>
    <t>RELACION DE PROYECTOS EJECUTADOS Y EN EJECUCION II TRIMESTRE 2026 (Abril, Mayo y junio)</t>
  </si>
  <si>
    <t>AGUAS DE BOLIVAR</t>
  </si>
  <si>
    <t>FORTALECIMIENTO DE LA RED DE BIBLIOTECAS PÚBLICAS VIGENCIA 2026, EN LOS 46 MUNICIPIOS DEL DEPARTAMENTO DE BOLÍVAR</t>
  </si>
  <si>
    <t>Incrementar, estandarizar y sostener los procesos de promoción de lectura en la Red de Bibliotecas Públicas de Bolívar.</t>
  </si>
  <si>
    <t>FORTALECIMIENTO DE LAS ESTRATEGIAS DE DIVULGACIÓN Y PROMOCIÓN EN LA VIGENCIA 2026 DE LAS MANIFESTACIONES CULTURALES EN EL DEPARTAMENTO DE BOLÍVAR</t>
  </si>
  <si>
    <t>Aumentar la visibilidad y el reconocimiento de las manifestaciones culturales del Departamento de Bolívar durante la vigencia 2026</t>
  </si>
  <si>
    <t>FORTALECIMIENTO DE LAS ACTIVIDADES MISIONALES Y DE APOYO A LA GESTIÓN EN LA VIGENCIA 2026 DEL INSTITUTO DE CULTURA Y TURISMO DE BOLÍVAR</t>
  </si>
  <si>
    <t>Incrementar estrategias sistemáticas de promoción y divulgación del patrimonio y prácticas culturales en el departamento.</t>
  </si>
  <si>
    <t>12/16/2025</t>
  </si>
  <si>
    <t>FORTALECIMIENTO DEL PATRIMONIO CULTURAL INMATERIAL ASOCIADO A LA MÚSICA, FESTIVALES Y MANIFESTACIONES ARTÍSTICAS 2026 ENMARCADAS EN LA ORDENANZA 281 DE 2019 DEL DEPARTAMENTO DE BOLÍVAR</t>
  </si>
  <si>
    <t>Fortalecer el patrimonio cultural inmaterial asociado a la música, los festivales y las manifestaciones artísticas del Departamento de Bolívar.</t>
  </si>
  <si>
    <t xml:space="preserve">12/18/2025 </t>
  </si>
  <si>
    <t>FORTALECIMIENTO DE LAS MANIFESTACIONES CULTURALES INMATERIALES ASOCIADAS A LA MÚSICA, FESTIVALES Y EXPRESIONES ARTÍSTICAS DE LOS MUNICIPIOS CONTEMPLADOS EN LA ORDENANZA 344 DE 2022 EN LA VIGENCIA 2026 DEL DEPARTAMENTO DE BOLÍVAR</t>
  </si>
  <si>
    <t>Fortalecer la identidad cultural bolivarense mediante el impulso, sostenibilidad y promoción de las manifestaciones culturales inmateriales asociadas a la música, los festivales y las expresiones artísticas tradicionales de los municipios contemplado</t>
  </si>
  <si>
    <t>DESARROLLO DE LA AGENDA CULTURAL, GASTRONÓMICA, ARTESANAL, LITERARIA, MUSICAL, DE PROMOCIÓN Y CIRCULACIÓN DE LAS MANIFESTACIONES Y EXPRESIONES ARTÍSTICAS VIGENCIA 2026 DEL DEPARTAMENTO DE BOLÍVAR</t>
  </si>
  <si>
    <t>Fortalecer la promoción, circulación y acceso a las manifestaciones artísticas, culturales, gastronómicas, artesanales, literarias y musicales del Departamento de Bolívar</t>
  </si>
  <si>
    <t>DISEÑO E IMPLEMENTACIÓN DE ESTRATEGIA INTEGRAL PARA EL FORTALECIMIENTO DEL TURISMO - 2026, EN MUNICIPIOS DEL DEPARTAMENTO DE BOLÍVAR</t>
  </si>
  <si>
    <t>Fortalecer el posicionamiento turístico de los municipios de Bolívar</t>
  </si>
  <si>
    <t>FORTALECIMIENTO A LA CIRCULACIÓN, INTERCAMBIO DE ARTISTAS, GESTORES Y APOYO A LOS EVENTOS CULTURALES REALIZADOS EN LA VIGENCIA 2026 DEL DEPARTAMENTO DE BOLÍVAR</t>
  </si>
  <si>
    <t>Fortalecer la circulación, el intercambio artístico y cultural en el Departamento de Bolívar.</t>
  </si>
  <si>
    <t>FORTALECIMIENTO DE LAS ESTRATEGIAS DE PROMOCIÓN Y MERCADEO DE LOS DESTINOS TURÍSTICOS Y DE SUS MANIFESTACIONES CULTURALES, A TRAVÉS DE LA PARTICIPACIÓN EN LA XLIV VITRINA TURÍSTICA ANATO Y LA VISIBILIZACIÓN BOLÍVAR</t>
  </si>
  <si>
    <t>Fortalecer la visibilidad, promoción y comercialización de los destinos turísticos y las manifestaciones culturales del Departamento de Bolívar</t>
  </si>
  <si>
    <t>202500000042051</t>
  </si>
  <si>
    <t>Fortalecimiento del componente de atención del Riesgo de la Gobernación de  Bolívar</t>
  </si>
  <si>
    <t>Fortalecer el componente de manejo del riesgo en el Departamento de Bolívar, garantizando una respuesta oportuna, coordinada y efectiva ante emergencias y desastres</t>
  </si>
  <si>
    <t>En ejecución</t>
  </si>
  <si>
    <t>202500000042050</t>
  </si>
  <si>
    <t>Fortalecimiento del proceso de reducción del riesgo de desastre en el Departamento de Bolívar</t>
  </si>
  <si>
    <t>Fortalecer de manera integral la capacidad institucional, comunitaria y técnica para reducir los riesgos de desastres en el Departamento de Bolívar</t>
  </si>
  <si>
    <t>202500000042048</t>
  </si>
  <si>
    <t>Fortalecimiento del componente de conocimiento del riesgo de la Gobernación de   Bolívar</t>
  </si>
  <si>
    <t>Fortalecer la información a las Alcaldías Municipales acerca de la importancia del proceso de conocimiento de la Gestión del Riesgo</t>
  </si>
  <si>
    <t>Implementación del Centro de Bienestar Animal “El Guardián” para la atención integral a animales en estado de vulnerabilidad en municipios priorizados de  Bolívar</t>
  </si>
  <si>
    <t>Mejorar las condiciones de bienestar y tenencia responsable de los animales domésticos en el departamento de Bolívar.</t>
  </si>
  <si>
    <t>202500000042839</t>
  </si>
  <si>
    <t>Implementación del Plan Institucional de Gestión Ambiental (PIGA) en el Centro Administrativo Departamental (CAD) y en las Sedes Externas (Casa de La Moneda y El Guardián) de la Gobernación de  Bolívar</t>
  </si>
  <si>
    <t>Fortalecer la gestión ambiental institucional en el Centro Administrativo Departamental – CAD y en las sedes externas (Casa de la Moneda y CBA El Guardián) de la gobernación de Bolívar</t>
  </si>
  <si>
    <t>2024002130071</t>
  </si>
  <si>
    <t>Elaboración de estudios y diseños en fase tres del componente urbano y paisajistico para la recuperación integral de la laguna de El Laguito y de escenarios deportivos de Cartagena de Indias</t>
  </si>
  <si>
    <t>Contribuir a la sostenibilidad de soluciones a la problemática ambiental de la laguna de El Laguito de Cartagena de Indias con la previsión y aplicación de medidas integrales que contemplen y apliquen un componente urbano paisajístico.</t>
  </si>
  <si>
    <t>202500000042840</t>
  </si>
  <si>
    <t>Implementación de Ferias y Ruedas de negocios para emprendedores de   Bolívar</t>
  </si>
  <si>
    <t>Fortalecer las oportunidades de desarrollo empresarial y la productividad de los emprendedores del departamento de Bolívar.</t>
  </si>
  <si>
    <t>202500000042841</t>
  </si>
  <si>
    <t>Fortalecimiento productivo y movilización empresarial para el desarrollo económico sostenible en el departamento de  Bolívar</t>
  </si>
  <si>
    <t>Fortalecer la implementación de procesos institucionales que permitan el desarrollo económico sostenible del Departamento de Bolívar.</t>
  </si>
  <si>
    <t>Implementación del Programa de Alimentacion Escolar-PAE 2025-2026 Bolívar</t>
  </si>
  <si>
    <t>Mantenimiento MANTENIMIENTO, ADECUACIÓN, Y RESTAURACIÓN DE LOS BIENES MUEBLES E INMUEBLES BAJO LA RESPONSABILIDAD DEL DEPARTAMENTO DE   Bolívar</t>
  </si>
  <si>
    <t>Disminuir el deterioro de los bienes muebles e inmuebles bajo la responsabilidad de la Gobernación de Bolívar.</t>
  </si>
  <si>
    <t xml:space="preserve">TUVO UN AJUSTE CON TRAMITE PRESUPUESTAL EN ADICION DE RECURSOS POR VALOR DE $2.000.000.000 QUE SE VIABILIZO EL DIA 21-01-2026 14:39:11 MEDIANTE LA PLATAFORMA PIIP </t>
  </si>
  <si>
    <t>Fortalecimiento Y GOBERNANZA INSTITUCIONAL DE LA SECRETARIA GENERAL DE LA GOBERNACION DEL DEPARTAMENTO DE  Bolívar</t>
  </si>
  <si>
    <t>Fortalecer la capacidad institucional de la Secretaria general para garantizar una gestión publica territorial y una gobernanza institucional eficiente moderna y articulada en la Gobernacion del Departamento de Bolivar.</t>
  </si>
  <si>
    <t>Fortalecimiento DE LA PRESENCIA INSTITUCIONAL DE LA GOBERNACION A TRAVES DEL PROGRAMA GUARDIANES DE BOLIVAR EN EL DEPARTAMENTO DE Bolívar</t>
  </si>
  <si>
    <t xml:space="preserve">Realizar intervención para mantener, adecuar, mejorar, las condiciones físicas, aseo, jardinería, paisajismo, funcionamiento de sistemas como eléctrico, hidro, aires, otros, en inmuebles, espacios públicos, recintos institucionales y públicos, donde </t>
  </si>
  <si>
    <t xml:space="preserve">TUVO UN AJUSTE CON TRAMITE PRESUPUESTAL EN ADICION DE RECURSOS POR VALOR DE $100.000.000 QUE SE VIABILIZO EL DIA  18-03-2026 11:14:40 MEDIANTE LA PLATAFORMA PIIP //  TUVO UN AJUSTE CON TRAMITE PRESUPUESTAL EN ADICION DE RECURSOS POR VALOR DE $137.500.000 EL CUAL SE VIABILIZO EL DIA 17-04-2026 MEDIANTE LA PLATAFORMA PIIP </t>
  </si>
  <si>
    <t>ADMINISTRACIÓN, FORTALECIMIENTO Y SOSTENIBILIDAD FINANCIERA EN EL DEPARTAMENTO DE BOLÍVAR</t>
  </si>
  <si>
    <t>Número de sistemas financieros y contables fortalecidos</t>
  </si>
  <si>
    <t>Implementación de programas de saneamiento fiscal</t>
  </si>
  <si>
    <t>ADMINISTRACION RECURSOS PLAN ANTICONTRABANDO</t>
  </si>
  <si>
    <t>Cumplir con la gestión de apoyo al contrabando en el Departamento de Bolívar</t>
  </si>
  <si>
    <t>FND</t>
  </si>
  <si>
    <t>Mejoramiento de procesos financieros, presupuestales, de recaudo de ingresos, contables y de tesorería</t>
  </si>
  <si>
    <t>Diseño e implementación de estrategias para consecución de recursos de crédito</t>
  </si>
  <si>
    <t>ADMINISTRACIÓN DE LA NOMINA DE LOS PENSIONADOS NACIONALIZADOS VIGENCIA 2026 DEL SECTOR EDUCATIVO DEL DEPARTAMENTO DE BOLIVAR. CARTAGENA DE INDIAS</t>
  </si>
  <si>
    <t>Cumplir con el pago mensual oportuno de las mesadas a los pensionados y jubilados nacionalizados del sector educativo del departamento de Bolívar vigencia 2026.</t>
  </si>
  <si>
    <t>202500000043923</t>
  </si>
  <si>
    <t xml:space="preserve">	Generación de acciones para la superación de la pobreza y la desigualad en el departamento de  Bolívar</t>
  </si>
  <si>
    <t>Reducir la pobreza y la desigualdad en el departamento de Bolívar, garantizando condiciones de vida dignas y equitativas para toda la población.</t>
  </si>
  <si>
    <t>202500000043924</t>
  </si>
  <si>
    <t>Contribución a las estrategias para el desarrollo integral de Jóvenes con futuro en el Departamento de  Bolívar</t>
  </si>
  <si>
    <t>Fortalecer la capacidad institucional y comunitaria para garantizar el desarrollo integral de la juventud en el departamento de Bolívar.</t>
  </si>
  <si>
    <t>202500000043925</t>
  </si>
  <si>
    <t>Consolidación del emprendimiento inclusivo y diverso en el departamento de   Bolívar</t>
  </si>
  <si>
    <t xml:space="preserve">Aumentar el acceso inclusivo y equitativo de las personas con orientación sexual e identidad de género diversa (OSIGD) del departamento de Bolívar a la educación superior y a oportunidades de inserción laboral. </t>
  </si>
  <si>
    <t>202500000043926</t>
  </si>
  <si>
    <t>Asistencia en derechos humanos con enfoque diferencial para la población vulnerable del departamento de   Bolívar</t>
  </si>
  <si>
    <t>Fortalecer la asistencia técnica, el acompañamiento psicosocial y los procesos de formación con enfoque diferencial para la población vulnerable del departamento de Bolívar.</t>
  </si>
  <si>
    <t>202500000043927</t>
  </si>
  <si>
    <t>Fortalecimiento operacional a la secretaría de la igualdad en la vigencia 2026 para la atención conjunta, articulada y eficiente en el departamento de  Bolívar</t>
  </si>
  <si>
    <t xml:space="preserve">Fortalecer la capacidad institucional y operacional para la atención conjunta, articulada y eficiente de las competencias asignadas a la Secretaría de la Igualdad en el Departamento de Bolívar. </t>
  </si>
  <si>
    <t>EN EJECUCIÓN</t>
  </si>
  <si>
    <t>MEJORAMIENTO DE LA MALLA VIAL DEL CENTRO URBANO DEL MUNICIPIO DE MAGANGUE EN EL DEPARTAMENTO DE BOLÍVAR</t>
  </si>
  <si>
    <t>Mejorar la movilidad en el tránsito vehicular, en el centro urbano del municipio de Magangué, del Departamento de Bolívar</t>
  </si>
  <si>
    <t>MEJORAMIENTO INTEGRAL DE VIAS URBANAS Y REHABILITACIÓN DE PARQUES EN EL MUNICIPIO DE MOMPOX, DEPARTAMENTO DE BOLÍVAR</t>
  </si>
  <si>
    <t>Rehabilitar y modernizar la infraestructura vial y los espacios públicos de Mompox, Bolívar, para mejorar la movilidad, seguridad, y promover el desarrollo turístico y económico del municipio.</t>
  </si>
  <si>
    <t>2024002130233
202500000035534</t>
  </si>
  <si>
    <t>MEJORAMIENTO DE LA MALLA VIAL EN EL DISTRITO DE CARTAGENA DE INDIAS</t>
  </si>
  <si>
    <t>Mejorar la infraestructura vial en Cartagena de Indias</t>
  </si>
  <si>
    <t>CONSTRUCCIÓN DE LA INFRAESTRUCTURA DE LA INSTITUCIÓN EDUCATIVA TECNICA AGROPECUARIA DE VILLANUEVA DEPARTAMENTO BOLÍVAR</t>
  </si>
  <si>
    <t>Intervenir y Mejorar las condiciones físicas en la sede educativa técnica agropecuaria de Villanueva focalizada y priorizada en el Zodes Norte Bolivarense del municipio no certificado del departamento Bolívar, garantizando ambientes adecuados</t>
  </si>
  <si>
    <t>REPOSICIÓN CONSTRUCCIÓN DE LA INFRAESTRUCTURA DE LA INSTITUCIÓN EDUCATIVA MARCOS FIDEL SUAREZ DEL MUNICIPIO DE TURBANA</t>
  </si>
  <si>
    <t>Intervenir y Mejorar las condiciones físicas en la Institución Educativa Marcos Fidel Suárez focalizada y priorizada en el Zodes Norte
Bolivarense del municipio no certificado del departamento Bolívar, garantizando ambientes adecuados(Aulas Escola</t>
  </si>
  <si>
    <t>IMPLEMENTACIÓN PARA LA TERMINACIÓN DE LOS CENTROS DE DESARROLLO INFANTIL EN BOLÍVAR</t>
  </si>
  <si>
    <t>Adecuar la infraestructura existente de los Centros de Desarrollo Integral (CDI) en los municipios de Hatillo de Loba, El Peñón, Santa Rosa del Sur, Morales, Barranco de Loba y Río Viejo</t>
  </si>
  <si>
    <t>CONSTRUCCIÓN DE CANCHA EN GRAMA SINTÉTICA EN EL BARRIO BELÉN EN EL MUNICIPIO DE SAN PABLO DEPARTAMENTO DE BOLÍVAR</t>
  </si>
  <si>
    <t>Incrementar el desarrollo de actividades recreo deportivas individuales y en familia en el Municipio de San Pablo del Departamento de Bolívar.</t>
  </si>
  <si>
    <t>CONSTRUCCION DE UNIDAD DEPORTIVA EN EL MUNICIPIO DE CLEMENCIA EN EL DEPARTAMENTO DE BOLIVAR</t>
  </si>
  <si>
    <t>CONSTRUCCION DE UNIDAD DEPORTIVA EN EL MUNICIPIO DE SANTA ROSA DEL SUR EN EL DEPARTAMENTO DE BOLIVAR</t>
  </si>
  <si>
    <t>CONSTRUCCION DE ESTADIO DE FUTBOL PARA LA PRACTICA DEPORTIVA, RECREACTIVA Y DE ESPARCIMIENTO EN EL MUNICIPIO DE SANTA ROSA DE LIMA, DEPARTAMENTO DE BOLIVAR</t>
  </si>
  <si>
    <t>CONSTRUCCION DE PAVIMENTO EN CONCRETO HIDRAULICO DE LA CALLE PERIMETRAL A LA CIENAGA LA REDONDA Y CARRERA 4 DEL CORREGIMIENTO DE LOMA ARENA DEL MUNICIPIO DE SANTA CATALINA BOLIVAR</t>
  </si>
  <si>
    <t>Fortalecer la integracion regional y la promoción turistica del norte de Bolivar mediante la rehabilitacion de la infraestructura vial en el corregimiento de Loma arena, municipio de Bolivar</t>
  </si>
  <si>
    <t>CONSTRUCCION DE PARQUE LINEAL MAGANGUEY EN EL MUNICIPIO DE MAGANGUE, DEPARTAMENTO</t>
  </si>
  <si>
    <t>Incrementar el desarrollo de actividades recreativas individuales y en familia en el área urbana del municipio de Magangue - departamento de Bolivar</t>
  </si>
  <si>
    <t>CONSTRUCCION DE PAVIMENTO RIGIDO EN DIFERENTES CALLES Y CARRERAS EN EL MUNICIPIO DE CALAMAR, DEPARTAMENTO DE BOLIVAR</t>
  </si>
  <si>
    <t>Mejorar la infraestructura vial en el municipio de Calamar</t>
  </si>
  <si>
    <t>CONSTRUCCIÓN EN PAVIMENTO RÍGIDO DE VÍAS URBANAS DEL MUNICIPIO DE MARIA LA BAJA - BOLIVAR</t>
  </si>
  <si>
    <t>Mejorar la infraestructura vial en el municipio de Marialabaja</t>
  </si>
  <si>
    <t>REHABILITACION MEJORAMIENTO PERMITIENDO Y DE VIAS LA INTERCONEXION VIAL PARA EL DESARROLLO ECONOMICO, SOCIAL, AGRICOLA Y TURISTICO EN EL DEPARTAMENTO DE BOLIVAR</t>
  </si>
  <si>
    <t>Fortalecer la integracion regional y el desarrollo económico, social, agrícola y turístico de Bolivar mediante la rehabilitacion de la infraestructura vial</t>
  </si>
  <si>
    <t>CONSTRUCCION DE PAVIMENTO RIGIDO EN LA CARRERA 16 ENTRE CALLE 16 Y CALLE 31 EN EL MUNICIPIO DE MAGANGUE, BOLIVAR</t>
  </si>
  <si>
    <t>Mejorar la infraestructura vial en el municipio de Magangué</t>
  </si>
  <si>
    <t>CONSTRUCCIÓN, REHABILITACIÓN Y RECUPERACIÓN INTEGRAL DEL PARQUE LAS AMÉRICAS EN EL MUNICIPIO DE MAGANGUÉ DEL DEPARTAMENTO DE BOLÍVAR</t>
  </si>
  <si>
    <t>CONSTRUCCION DE LA CANCHA DE FUTBOL 11 UBICADA EN EL BARRIO LA CONCEPCION DE LA CABECERA MUNICIPAL DE EL PEÑÓN DEPARTAMENTO DE BOLÍVAR</t>
  </si>
  <si>
    <t>Incrementar el desarrollo de actividades recreo deportivas individuales y en familia en el Municipio de El Peñón</t>
  </si>
  <si>
    <t>CONSTRUCCION DEL CENTRO DE DESARROLLO SOCIAL PARA EL CAMBIO Y LA VIDA ACTIVATE YA MARIA LA BAJA, DEPARTAMENTO DE BOLIVAR</t>
  </si>
  <si>
    <t>Contribuir al desarrollo integral de la población juvenil del municipio de Marialabaja mediante la construcción y dotación de un Centro de desarrollo social que ofrezca espacios adecuados y seguros para la educación no formal, el deporte y cultura</t>
  </si>
  <si>
    <t>REMODELACION DE ESPACIOS DE CENTRO REGIONAL DE ATENCION Y REPARACION A LAS VICTIMAS EN EL DISTRITO DE CARTAGENA DE INDIAS</t>
  </si>
  <si>
    <t>Remodelar los daños estructurales, mal estado de acabados y presencia de humedades de espacios en el centro regional de atención y reparación a las víctimas en el distristo de Cartgena de Indias en el departamento de Bolívar</t>
  </si>
  <si>
    <t>REPOSICIÓN Y MEJORAMIENTO DE LA INFRAESTRUCTURA DE LA INSTITUCIÓN EDUCATIVA MANUEL FRANCISCO OBREGÓN DEL MUNICIPIO DE PINILLOS</t>
  </si>
  <si>
    <t>Incrementar el desarrollo de actividades recreo deportivas individuales y en familia en el Municipio de Pinillos</t>
  </si>
  <si>
    <t>CONSTRUCCIÓN DEL MALECÓN DE TODOS EN EL MUNICIPIO DE MAGANGUÉ, DEPARTAMENTO DE BOLÍVAR</t>
  </si>
  <si>
    <t>Incrementar el aprovechamiento del espacio público para el desarrollo de actividades recreacionales, individuales y en familia en el municipio de Magangué</t>
  </si>
  <si>
    <t>Construcción Y MEJORAMIENTO URBANÍSTICO Y PAISAJÍSTICO PARA LA RECUPERACIÓN INTEGRAL DE LA LAGUNA DE EL LAGUITO EN CARTAGENA DE INDIAS DEL DEPARTAMENTO DE Bolívar</t>
  </si>
  <si>
    <t>Mejorar la infraestructura del espacio publico que bordea la Laguna del barrio el Laguito en el Distrito de Cartagena de Indias, Departamento de Bolivar.</t>
  </si>
  <si>
    <t>Construcción , rehabilitación y mejoramiento del parador turístico sostenible en el sector de Loma Arena en el municipio de Santa Catalina, Departamento de Bolívar</t>
  </si>
  <si>
    <t xml:space="preserve">Fortalecer la infraestructura física de 19 unidades comerciales de Loma de Arena para ofrecer espacios seguros y funcionales para la prestación de servicios gastronómicos del sector. </t>
  </si>
  <si>
    <t>Construcción de parque lineal Maganguey en el municipio de Magangué, Departamento de Bolívar</t>
  </si>
  <si>
    <t xml:space="preserve">Incrementar los espacios para el desarrollo de actividades recreativas individuales y en familia en el área urbana del municipio de Magangué, departamento de Bolívar. </t>
  </si>
  <si>
    <t>Mantenimiento , Roceria, limpieza manual y/o con guadaña y limpieza de estructura hidráulicas en las vias del Departamento de Bolívar</t>
  </si>
  <si>
    <t xml:space="preserve">Mejorar los niveles de movilidad, seguridad vial y conectividad del territorio en el Departamento de Bolívar </t>
  </si>
  <si>
    <t>TERMINADO</t>
  </si>
  <si>
    <t>Construcción DE CANCHA EN GRAMA SINTÉTICA EN EL MUNICIPIO DE ZAMBRANO, DEPARTAMENTO DE Bolívar</t>
  </si>
  <si>
    <t xml:space="preserve">Incrementar el desarrollo de actividades recreo deportivas individuales y en familia en el Municipio de Zambrano del Departamento de
Bolívar. </t>
  </si>
  <si>
    <t>Construcción DE LA CANCHA DE FUTBOL EN EL BARRIO AIRES LIBRES MUNICIPIO DE TURBANA DEPARTAMENTO DE Bolívar</t>
  </si>
  <si>
    <t>Incrementar el desarrollo de actividades recreo ±deportivas individuales y en familia en el Municipio de Turbana del Departamento de
Bolívar</t>
  </si>
  <si>
    <t>Remodelación DE LAS INSTALACIONES DEPORTIVAS DEL COMPLEJO DEPORTIVO ROCKY VALDEZ EN EL DISTRITO DE CARTAGENA DE INDIAS DEL DEPARTAMENTO DE Bolívar</t>
  </si>
  <si>
    <t xml:space="preserve">Incrementar el desarrollo de actividades recreo ±deportivas en el Distrito de Cartagena de Indias del Departamento de Bolívar. </t>
  </si>
  <si>
    <t>Mejoramiento MEJORAMIENTO INTEGRAL DEL CENTRO ADMINISTRATIVO DEPARTAMENTAL ±CAD ±GOBERNACION DE BOLIVAR Bolívar</t>
  </si>
  <si>
    <t>Intervenir de forma integral el Centro Administrativo Departamental ±CAD, con actividades como diagnóstico, mantenimiento preventivo, correctivo, y puesta a punto y en marcha de los diversos subsistemas que hacen operativa y funcional en forma idóne</t>
  </si>
  <si>
    <t>Construcción de infraestructura escolar en la institución educativa técnica agropecuaria Héctor Manuel Vides Ballesteros - municipio de Regidor, departamento de Bolívar” Regidor</t>
  </si>
  <si>
    <t xml:space="preserve">Mejorar las condiciones del sistema educativo para el desarrollo de competencias de la población en edad escolar.
</t>
  </si>
  <si>
    <t>Construcción y mejoramiento de la infraestructura educativa en la institución técnica agropecuaria IETA, Luis Villafañe pareja del corregimiento de Martín Alonso, municipio de Córdoba, Bolívar</t>
  </si>
  <si>
    <t>Mejorar las condiciones del sistema educativo para el desarrollo de competencias de la población en edad escolar</t>
  </si>
  <si>
    <t>Construcción de una cancha multifuncional en la Institución Educativa La Ribona, en el corregimiento La Ribona, jurisdicción del municipio de Hatillo de Loba, Bolivar Hatillo De Loba</t>
  </si>
  <si>
    <t>Incrementar el desarrollo de actividades recreo-deportivas individuales y en familia en todo el territorio municipal</t>
  </si>
  <si>
    <t>21&amp;06/2021</t>
  </si>
  <si>
    <t>Reconstrucción y construcción de la infraestructura de la I.E. Efigenio Mendoza Sierra en el Municipio de Arenal del Sur Departamento de Bolívar</t>
  </si>
  <si>
    <t>FORTALECER CONDICIONES FÍSICAS PARA LA IMPLEMENTACIÓN DE LA JORNADA ÚNICA EN EL MUNICIPIO DE ARENAL DEL SUR, DEPARTAMENTO DE BOLÍVAR</t>
  </si>
  <si>
    <t>ICLD</t>
  </si>
  <si>
    <t>SUSPENDIDO</t>
  </si>
  <si>
    <t>Mejoramiento de la vía que comunica de la cabecera municipal con el corregimiento de Talaigua Viejo en el municipio de Talaigua Nuevo,
Departamento de Bolívar</t>
  </si>
  <si>
    <t>Mejorar la intercomunicación terrestre desde la Cabecera Municipal con el corregimiento de Talaigua Viejo en el municipio de Talaigua Nuevo en el Departamento de Bolívar</t>
  </si>
  <si>
    <t>Construcción de pavimento rigido en la calle del megacolegio en la cabecera del municipio de Norosí, Bolívar</t>
  </si>
  <si>
    <t>MEJORAR EL TRÁNSITO VEHICULAR EN LA ZONA URBANA DEL MUNICIPIO DE NOROSI</t>
  </si>
  <si>
    <t>Pavimentación en Concreto Rigido, Malla Vial Urbana de la Cabecera Municipal del Distrito de Santa Cruz De Mompox, Bolívar</t>
  </si>
  <si>
    <t>Mejorar las condiciones de movilidad, accesibilidad y calidad de vida de los habitantes del sector Faciolince mediante la pavimentación en concreto rígido de la Calle 15 en la cabecera municipal del Distrito de Santa Cruz de Mompox ±Bolívar</t>
  </si>
  <si>
    <t xml:space="preserve">Mejoramiento EN CONCRETO RIGIDO DE LA CARRERA 33 ENTRE LAS CALLES 16 Y 22 EN EL MUNIICPIO DE SAN ESTANISLAO DE KOSTKA, DEPARTAMENTO DE BOLIVAR San Estanislao
</t>
  </si>
  <si>
    <t>mejorar la movilidad en la zona urbana del municipio específicamente la 33 entre las calles 16 y 22 en el Municipio De San Estanislao De Kostka, Departamento De Bolívar</t>
  </si>
  <si>
    <t>Consolidación del Centro de Observación e Investigación Social de Bolívar -COISBOL para el análisis estratégico de la convivencia social y la formulación de estrategias de seguridad, derechos humanos y justicia para Bolívar</t>
  </si>
  <si>
    <t>Fortalecer la capacidad analítica y operativa del COISBOL para generar información estratégica confiable y oportuna sobre la convivencia social, facilitando la formulación de estrategias innovadoras en seguridad, derechos humanos y justicia</t>
  </si>
  <si>
    <t>Contribución Especial</t>
  </si>
  <si>
    <t xml:space="preserve">EN EJECUCIÓN </t>
  </si>
  <si>
    <t>Prevención del delito de la trata de personas a través de la estrategia "Bolívar sin Cadenas" en Bolívar</t>
  </si>
  <si>
    <t>Desarrollar e implementar un programa integral de prevención y sensibilización contra la trata de personas en el departamento de Bolívar, dirigido a la población bolivarense para fomentar un entorno seguro y concientizar sobre el delito.</t>
  </si>
  <si>
    <t>Consolidación de los Héroes de Bolívar a través de asistencia técnica a municipios y a los cuerpos de bomberos del departamento de Bolívar</t>
  </si>
  <si>
    <t>Fortalecer la capacidad operativa y cobertura de los cuerpos de bomberos mediante la creación de nuevos cuerpos voluntarios y la articulación de recursos, capacitación y sensibilización para garantizar una respuesta efectiva frente a emergencias</t>
  </si>
  <si>
    <t>SIN INICIAR</t>
  </si>
  <si>
    <t>Fortalecimiento de las acciones de seguimiento y evaluación del Plan Integral de Prevención de violaciones de derechos humanos, en la línea de protección temprana de líderes, lideresas y comunidades en el departamento de Bolívar</t>
  </si>
  <si>
    <t>Fortalecer la capacidad institucional y técnica para el seguimiento y evaluación del Plan Integral de Prevención en Bolívar, mejorando la identificación de riesgos y la efectividad de las acciones de protección temprana a líderes y comunidades</t>
  </si>
  <si>
    <t>Apoyo a la ejecución del Plan de Acción del Comité Departamental del Sistema de Responsabilidad Penal para Adolescentes SRPA en Bolívar</t>
  </si>
  <si>
    <t>Fortalecer la inclusión social de adolescentes y jóvenes del SRPA en Bolívar mediante programas de formación complementarios, emprendimiento y actividades recreativas que les permitan desarrollar proyectos de vida sostenibles</t>
  </si>
  <si>
    <t>Consolidación y modernización del modelo departamental de acceso a la justicia Justo Bolívar para el fortalecimiento institucional y territorial en Bolívar</t>
  </si>
  <si>
    <t>Consolidar el acceso a la justicia en el departamento mediante la articulación efectiva de entidades e instituciones territoriales, fortaleciendo un ecosistema jurídico-social que promueva la resolución pacífica de conflictos y la confianza ciudadana</t>
  </si>
  <si>
    <t>Implementación de acciones para fortalecer la política pública de libertad religiosa y de cultos en Bolívar</t>
  </si>
  <si>
    <t>Implementar acciones estratégicas para el fortalecimiento de la política pública de libertad religiosa y de cultos, fomentando la participación ciudadana, la formación de actores clave y la socialización del marco normativo con enfoque territorial</t>
  </si>
  <si>
    <t>Fortalecimiento Institucional y de la Capacidad de Gestión de los Organismos de Acción Comunal en el Departamento de Bolívar</t>
  </si>
  <si>
    <t>implementar un proceso de asistencia y acompañamiento técnico dirigido a los ciudadanos afiliados a organismos comunales y a las alcaldías de los 45 municipios del Departamento de Bolívar, con el propósito de mejorar los procesos de gestión y adminis</t>
  </si>
  <si>
    <t>DESARROLLO DE UN PROGRAMA  PARA LA CUALIFICACION DE SERVIDORES PUBLICOS Y PROMOCION DE LIDERAZGOS CONSTRUCTIVOS EN EL DEPARTAMENTO DE BOLIVAR</t>
  </si>
  <si>
    <t>Desarrollar e implementar programas y estrategias que promuevan la cualificación de los servidores públicos, gobernanza territorial y liderazgos constructivos y  complementarios para la población en general del departamento de Bolívar</t>
  </si>
  <si>
    <t>Fortalecimiento de las instituciones bomberiles a través del Fondo Departamental de Bomberos de Bolívar</t>
  </si>
  <si>
    <t>Fortalecer capacidad técnica, operativa y administrativa de los cuerpos de bomberos en el departamento de Bolívar.</t>
  </si>
  <si>
    <t>DESARROLLO DE UN PROGRAMA 
PARA LA CUALIFICACION DE SERVIDORES PUBLICOS Y PROMOCION DE LIDERAZGOS 
CONSTRUCTIVOS EN EL DEPARTAMENTO DE BOLIVAR</t>
  </si>
  <si>
    <t>Desarrollar e implementar programas y estrategias que promuevan la cualificación de 
los servidores públicos, gobernanza territorial y liderazgos constructivos y 
complementarios para la población en general del departamento de Bolívar</t>
  </si>
  <si>
    <t>Fortalecimiento institucional de la Secretaria de Minas y Energia de la Gobernacion de Bolívar</t>
  </si>
  <si>
    <t>Fortalecer la capacidad profesional, técnica y tecnológica de la Secretaria para garantizar una atención integral y oportuna a las necesidades de los sectores minero y energético, promoviendo la formalización, sostenibilidad y acceso equitativo.</t>
  </si>
  <si>
    <t>Aunar esfuerzos tecnicos, administrativos y financieros para aumentar la cobertura del servicio de gas natural domiciliario en viviendas de estratos 1 y 2 de municipios del Departamento de Bolivar</t>
  </si>
  <si>
    <t>Aumentar la cobertura del servicio de gas natural domiciliario en viviendas de estratos 1 y 2 de municipios del departamento del Bolivar.</t>
  </si>
  <si>
    <t xml:space="preserve">CONVENIO ECOPETROL </t>
  </si>
  <si>
    <t>Interventoría técnica, administrativa, financiera, ambiental y jurídica para la ejecución del proyecto: ampliación de cobertura del servicio de gas natural domiciliario para los estratos 1 y 2 en municipios del departamento de Bolívar.</t>
  </si>
  <si>
    <t>Fortalecimiento institucional de la Secretaría de Movilidad del Departamento de Bolívar</t>
  </si>
  <si>
    <t>Fortalecer las capacidades institucionales de la Secretaría de Movilidad de Bolívar para mejorar la gestión de tránsito, transporte y seguridad vial.</t>
  </si>
  <si>
    <t>Diagnostico integral del mototaxismo en el municipio de María La Baja y el Departamento de Bolívar</t>
  </si>
  <si>
    <t>Formulación de diagnóstico integral y actualizado de la situación del mototaxismo en el municipio de María La Baja y el departamento de Bolívar</t>
  </si>
  <si>
    <t>Finalizado</t>
  </si>
  <si>
    <t>Mantenimiento de la infraestructura fisica del aeródromo de El Carmen De Bolívar</t>
  </si>
  <si>
    <t xml:space="preserve">Garantizar el funcionamiento seguro y eficiente del aeródromo del Carmen de Bolívar mediante el mantenimiento integral de su infraestructura física. </t>
  </si>
  <si>
    <t>Apoyo a las personas mayores con recursos de estampilla para el bienestar del adulto mayor en los centros de vida y centros de protección del Departamento de  Bolívar.</t>
  </si>
  <si>
    <t>Garantizar la atención integral a las personas mayores en los centros vida y Centros de Protección del Departamento de Bolívar.</t>
  </si>
  <si>
    <t>Implementación y fortalecimiento de la politica pública departamental para la garantia progresiva del derecho humano a la alimentaciónadecuada "alimentar para la vida 2021-2031", en madres con bajo peso gestacional y lactantes, y niños y niñas de 0 a 7 años con bajo peso oen riesgo de adquirir desnutrición, en 5 municipios del Departamento de  Bolívar.</t>
  </si>
  <si>
    <t>Fortalecer el estado nutricional y la seguridad alimentaria de niños y niñas menores de 7 años y madres gestantes y lactantes en municipios
priorizados del departamento de Bolívar mediante intervenciones integrales.</t>
  </si>
  <si>
    <t>Este proyecto esta en tramite para ser asignado su reporte a secretaría privada quienes son los que tienen la supervisión del mismo.</t>
  </si>
  <si>
    <t>Implementación de estrategias para el empoderamiento y autonomía de las mujeres del Departamento de  Bolívar</t>
  </si>
  <si>
    <t>Fortalecer la autonomía y el empoderamiento de las mujeres del departamento de Bolívar para reducir las desigualdades sociales,
económicas y de participación en los ámbitos comunitarios y familiares.</t>
  </si>
  <si>
    <t>Implementación y operación de una casa refugio para la protección integral de mujeres victimas de violencia basada en género en el Departamento de   Bolívar</t>
  </si>
  <si>
    <t>Fortalecer la respuesta institucional para la prevención, atención integral y sanción de las violencias contra las mujeres en el departamento
de Bolívar a través de la operación de la Casa Refugio para la protección y restablecimiento de derechos</t>
  </si>
  <si>
    <t>202500000044050</t>
  </si>
  <si>
    <t>Fortalecimiento INSTITUCIONAL DE LA SECRETARIA DE PLANEACION DEL DEPARTAMENTO DE  Bolívar</t>
  </si>
  <si>
    <t>Fortalecer la capacidad institucional de la Secretaría de Planeación mediante la integración, actualización y gestión eficiente de los
sistemas de información territorial y socioeconómica; la asistencia técnica en ordenamiento territorial y legalizac</t>
  </si>
  <si>
    <t>SEC PLANEACION</t>
  </si>
  <si>
    <t>202500000044048</t>
  </si>
  <si>
    <t>Formulación de la Política Pública de Ciencia, Tecnología e Innovación en el Departamento de Bolívar, en cumplimiento de las metas establecidas en el Plan de Desarrollo 'Bolívar me Enamora 2024-2027' Cartagena de Indias Bolívar.  Cartagena de Indias</t>
  </si>
  <si>
    <t>202600000002499</t>
  </si>
  <si>
    <t>Prestación de servicios para la promoción del ordenamiento territorial en los territorios rurales del municipio de Magangué Departamento de   Bolívar</t>
  </si>
  <si>
    <t>Mejorar la planificación y desarrollo territorial entre Bolívar y sus Municipios</t>
  </si>
  <si>
    <t>FORTALECIMIENTO DE LA GESTIÓN DEL ASEGURAMIENTO EN SALUD EN EL DEPARTAMENTO DE BOLÍVAR</t>
  </si>
  <si>
    <t xml:space="preserve">FORTALECER LA GESTIÓN DEL ASEGURAMIENTO EN SALUD EN EL DEPARTAMENTO DE BOLÍVAR.
</t>
  </si>
  <si>
    <t>rentas cedidas:75372711972</t>
  </si>
  <si>
    <t>FORTALECIMIENTO DEL PROCESO DE REFERENCIA Y CONTRAREFERENCIA DE LA RED PRESTADORA DE SERVICIOS DE SALUD DEL DEPARTAMENTO DE BOLIVAR PARA LA ATENCION DE URGENCIAS, EMERGENCIAS Y DESASTRES A TRAVÉS DEL CENTRO REGULADOR DE URGENCIAS  EN EL DEPARTAMENTO DE   Bolívar</t>
  </si>
  <si>
    <t>FORTALECER LA GESTIÓN DEL PROCESO DE REFERENCIA Y CONTRARREFERENCIA EN LA RED DE PRESTADORES DE SERVICIOS DE SALUD DEL DEPARTAMENTO DE BOLÍVAR, PARA MEJORAR LA ARTICULACIÓN ENTRE LOS NIVELES DE ATENCIÓN Y GARANTIZAR UNA RESPUESTA OPORTUNA Y EFICIENTE ANTE URGENCIAS, EMERGENCIAS Y DESASTRES.</t>
  </si>
  <si>
    <t>rentas cedidas; 2254302386</t>
  </si>
  <si>
    <t xml:space="preserve">FORTALECIMIENTO DE LA GESTIÓN DE LA SECRETARIA DE SALUD DEPARTAMENTAL DE BOLÍVAR </t>
  </si>
  <si>
    <t>FORTALECER TODOS LOS PROCESOS INSTITUCIONALES, QUE PERMITAN PROMOVER UNA MEJORA CONTINUA Y CUMPLIR CON EFICIENCIA Y EFICACIA LAS COMPETENCIAS DE LA SECRETARÍA DE SALUD DEPARTAMENTAL DE BOLIVAR</t>
  </si>
  <si>
    <t>renta cedida: 19059488737</t>
  </si>
  <si>
    <t>INCREMENTO DE LA COBERTURA DE ACCIONES DE INSPECCIÓN, VIGILANCIA Y CONTROL SANITARIO EN EL SISTEMA GENERAL DE SEGURIDAD SOCIAL EN SALUD EN EL DEPARTAMENTO DE BOLIVAR</t>
  </si>
  <si>
    <t>INCREMENTAR LA COBERTURA DE ACCIONES DE IVC AL SGSSS, MEDIANTE EL FORTALECIMIENTO DEL EQUIPO TÉCNICO QUE PERMITAN CUMPLIR CON SU COMPETENCIA DE FORMA ÓPTIMA EN PRO DE RESPALDAR UNA ADECUADA PRESTACIÓN DE SERVICIOS DE SALUD EN DPTO. DE BOLÍVAR</t>
  </si>
  <si>
    <t>rentas cedidas:4597564122</t>
  </si>
  <si>
    <t>202500000044371</t>
  </si>
  <si>
    <t>Generación de acciones en el marco del Programa de GUARDIANES DE BOLÍVAR para la Promoción de la Convivencia Ciudadana para la vigencia 2026 en el Departamento de  Bolívar</t>
  </si>
  <si>
    <t>Promover el buen comportamiento ciudadano en los eventos de participación e integración comunitaria y el sentido de pertenencia hacia los espacios públicos de Bolívar, mediante la participación activa de jóvenes como apoyo y orientadores en actividad</t>
  </si>
  <si>
    <t>202500000044373</t>
  </si>
  <si>
    <t>Desarrollo de las Estrategias, Programas y Acciones del Plan Integral de Seguridad y Convivencia Ciudadana -PISCC- en la vigencia 2026 en el departamento de  Bolívar</t>
  </si>
  <si>
    <t>Desarrollar las Actividades que permitan el logro de las Metas Trazadas en el PISCC 2024 - 2027 de Bolívar</t>
  </si>
  <si>
    <t>202500000044374</t>
  </si>
  <si>
    <t>Fortalecimiento institucional de la secretaría de seguridad en la vigencia 2026 del departamento de Bolívar</t>
  </si>
  <si>
    <t>Mejorar la efectividad en la prestación de los servicios y ampliando la cobertura territorial a través del fortalecimiento de la capacidad institucional de la Secretaría de Seguridad.</t>
  </si>
  <si>
    <t>202600000003986</t>
  </si>
  <si>
    <t xml:space="preserve">FORTALECIMIENTO DE LA SEGURIDAD CIUDADANA Y LA CONVIVENCIA PACÍFICA A TRAVÉS DE LA ARTICULACIÓN INTERINSTITUCIONAL Y LA PARTICIPACIÓN COMUNITARIA EN EL DEPARTAMENTO DE BOLÍVAR </t>
  </si>
  <si>
    <t>Fortalecer la articulación institucional y la participación comunitaria para reducir la criminalidad, la violencia y mejorar la convivencia pacífica en el Departamento de Bolívar.</t>
  </si>
  <si>
    <t>Construcción del Alcantarillado y optimización del Sistema de Acueducto del corregimiento de Cascajal en el municipio de Magangue del departamento de Bolívar</t>
  </si>
  <si>
    <t>Interventoría técnica, administrativa, financiera, ambiental, contable y jurídica para la Construcción del Alcantarillado y optimización del Sistema de Acueducto del corregimiento de Cascajal en el municipio de Magangue del departamento de Bolívar</t>
  </si>
  <si>
    <t>La optimización del Sistema de Acueducto del municipio de Arenal del sur del  departamento de Bolívar</t>
  </si>
  <si>
    <t>N/A</t>
  </si>
  <si>
    <t>Interventoría técnica, administrativa, financiera, ambiental, contable y jurídica para la optimización del Sistema de Acueducto del municipio de Arenal del sur del  departamento de Bolívar</t>
  </si>
  <si>
    <t>Apoyo AL FORTALECIMIENTO DE LA POLÍTICA PÚBLICA DE VICTIMAS EN TODOS SUS COMPONENTES EN EL DEPARTAMENTO DE  Bolívar</t>
  </si>
  <si>
    <t>Implementar la política pública de victimas en todos sus componentes en el departamento de Bolivar</t>
  </si>
  <si>
    <t>A este corte aun no aparecen en ejecución cuentas pagadas.</t>
  </si>
  <si>
    <t>SEC. DE SALUD</t>
  </si>
  <si>
    <t>SEC. DE SEGURIDAD</t>
  </si>
  <si>
    <t>SEC. SERV. PUB.</t>
  </si>
  <si>
    <t>SEC VICTIMAS</t>
  </si>
  <si>
    <t>SEC MUJER</t>
  </si>
  <si>
    <t>SEC MOVILIDAD</t>
  </si>
  <si>
    <t>SEC MINAS Y ENERGIAS</t>
  </si>
  <si>
    <t>SEC INTERIOR</t>
  </si>
  <si>
    <t>SEC INFRAESTRUCTURA</t>
  </si>
  <si>
    <t>SEC. INFRAESTRUCTURA</t>
  </si>
  <si>
    <t xml:space="preserve">SEC. IGUALDAD </t>
  </si>
  <si>
    <t>SEC. HACIENDA</t>
  </si>
  <si>
    <t xml:space="preserve">SEC. GENERAL </t>
  </si>
  <si>
    <t>SEC. EDUCACION</t>
  </si>
  <si>
    <t>SEC. DES. ECO.</t>
  </si>
  <si>
    <t>OF. GESTION RIESGO</t>
  </si>
  <si>
    <t>SEC. PRIVADA</t>
  </si>
  <si>
    <t>ICULTUR</t>
  </si>
  <si>
    <t>Incrementar los niveles de permanencia de los niños, niñas, adolescentes y jóvenes en la jornada académica que asisten a los establecimientos educativos oficiales en la entidad territorial.</t>
  </si>
  <si>
    <t>Fortalecer la comercialización de la producción agropecuaria de los municipios de las ZODES Norte, Dique y Montes de María del
departamento de Bolívar</t>
  </si>
  <si>
    <t>RECURSOS MINISTERIO DE AGRICULTURA Y DESARROLLO RURAL</t>
  </si>
  <si>
    <t>202500000041748</t>
  </si>
  <si>
    <t>Implementación DE LA RUTA DE LA GOBERNANZA A TRAVÉS DEL DESARROLLO DE ESTRATEGIAS PARA EL FORTALECIMIENTODELOS MECANISMOS DE DIÁLOGO CON LA CIUDADANÌA Y LA MATERIALIZACIÒN DE ACCIONES QUE GARANTICEN UNA MEJORAENLOS INDICADORES  Bolívar</t>
  </si>
  <si>
    <t>GENERAR CANALES INTERINSTITUCIONALES DE DISCUSIÓN, SOLUCIÓN Y ACERCAMIENTO ENTRE SECTORES QUE CONFLUYAN PARA LA SOLUCIÓN DE PROBLEMÁTICAS IDENTIFICADAS POR EL GOBERNADOR EN TERRITORIO, Y QUE COLOQUEN LA INSTITUCIONALIDAD AL SERVICIO DE LA POBLACIÓN</t>
  </si>
  <si>
    <t>202500000046188</t>
  </si>
  <si>
    <t>Inversiones económicas para el desarrollo productivo y comercial de Bolívar, partir de una estrategia de marca territorial y el fortalecimientodel
sector artesanal en el departamento de Bolívar</t>
  </si>
  <si>
    <t>Fortalecer el desarrollo productivo, económico y cultural del departamento de Bolívar, a través de la creación de una marca territorial que posicione la región como destino de eventos, inversión y turismo.</t>
  </si>
  <si>
    <t>202500000046195</t>
  </si>
  <si>
    <t>Fortalecimiento DEL SECTOR ARTESANAL A TRAVÉS DE UNA ESTRATEGIA TERRITORIAL, PARA EL DESARROLLO PRODUCTIVO Y
COMERCIAL DEL DEPARTAMENTO DE Bolívar</t>
  </si>
  <si>
    <t>Fortalecer el desarrollo productivo, económico y cultural del departamento de Bolívar, Colombia, a través de la asistencia técnica y
financiera de unidades productivas de moda</t>
  </si>
  <si>
    <t>202500000046855</t>
  </si>
  <si>
    <t>mplementación ARTISTICA PANACA VIAJERO EN EL MARCO DE LA MUESTRA DE LA CULTURA AGROPECUARIA Y RURAL A
REALIZARSE EN DOS MUNICIPIOS DEL DEPARTAMENTO DE Bolívar</t>
  </si>
  <si>
    <t>Promover la inserción de los productores agropecuarios y artesanales del departamento de Bolívar mediante la participación en la
presentación artística PANACA viajero a realizarse en los municipios de Arjona y Magangué Bolívar.</t>
  </si>
  <si>
    <t>Fortalecimiento Institucional de los Procesos de Participación Ciudadana y Organización Comunitaria en el Departamento de   Bolívar</t>
  </si>
  <si>
    <t>Fortalecimiento de los procesos de participación ciudadana y comunitaria en la construcción de lo público</t>
  </si>
  <si>
    <t>Implementación de estrategias de desarrollo y reactivación económica regional en comunidades urbanas y rurales del departamento de  Bolívar</t>
  </si>
  <si>
    <t>Diseñar e implementar un modelo de emprendimiento con el fin de que se incentive la creación de microempresas dentro las poblaciones del Distrito de Cartagena de Indias, buscando beneficiar principalmente a la población vulnerable y jóvenes visionari</t>
  </si>
  <si>
    <t>202600000007541</t>
  </si>
  <si>
    <t>Fortalecimiento  a las tradiciones equinas para integrar a la comunidad en la sana convivencia del municipio de   Bolívar</t>
  </si>
  <si>
    <t>Fortalecer las tradiciones equinas como una herramienta para integrar a la comunidad, promoviendo la sana convivencia, la preservación del patrimonio cultural y el desarrollo social y económico local.</t>
  </si>
  <si>
    <t>202600000007741</t>
  </si>
  <si>
    <t>Fortalecimiento al deporte mediante apoyos y/o estimulos a deportistas para el fomento al deporte de alto rendimiento en el departamento de
Bolívar</t>
  </si>
  <si>
    <t>Fortalecer el deporte orientado al fomento del Alto Rendimiento</t>
  </si>
  <si>
    <t>Construcción DEL COLISEO DE FERIAS DEL NORTE PARA CONTRIBUIR CON EL FORTALECIMIENTO DE LOS PROCESOS DE COMERCIALIZACIÓN DE PRODUCTOS AGRÍCOLAS Y PECUARIOS EN LOS MUNICIPIOS DE LAS ZODES NORTE, DIQUE Y MONTES DE MARÍA EN EL DEPARTAMENTO DE Bolívar</t>
  </si>
  <si>
    <t>Ejecución</t>
  </si>
  <si>
    <t>Ejecucion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</si>
</sst>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Red]0"/>
    <numFmt numFmtId="165" formatCode="dd/mm/yyyy;@"/>
    <numFmt numFmtId="166" formatCode="yyyy\-mm\-dd;@"/>
    <numFmt numFmtId="167" formatCode="[$-409]d\-mmm\-yy;@"/>
    <numFmt numFmtId="168" formatCode="&quot;$&quot;\ #,##0.00"/>
  </numFmts>
  <fonts count="9" x14ac:knownFonts="1">
    <font>
      <sz val="12"/>
      <color theme="1"/>
      <name val="Calibri"/>
      <family val="2"/>
      <scheme val="minor"/>
    </font>
    <font>
      <sz val="12"/>
      <color theme="1"/>
      <name val="Calibri"/>
      <family val="2"/>
      <scheme val="minor"/>
    </font>
    <font>
      <sz val="8"/>
      <name val="Verdana"/>
      <family val="2"/>
    </font>
    <font>
      <sz val="8"/>
      <color theme="1"/>
      <name val="Verdana"/>
      <family val="2"/>
    </font>
    <font>
      <b/>
      <sz val="8"/>
      <color theme="1"/>
      <name val="Verdana"/>
      <family val="2"/>
    </font>
    <font>
      <sz val="8"/>
      <color rgb="FF000000"/>
      <name val="Verdana"/>
      <family val="2"/>
    </font>
    <font>
      <sz val="8"/>
      <color rgb="FF333333"/>
      <name val="Verdana"/>
      <family val="2"/>
    </font>
    <font>
      <b/>
      <sz val="10"/>
      <color theme="1"/>
      <name val="Verdana"/>
      <family val="2"/>
    </font>
    <font>
      <sz val="10"/>
      <color theme="1"/>
      <name val="Verdana"/>
      <family val="2"/>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rgb="FF66FF3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theme="4" tint="0.39997558519241921"/>
      </top>
      <bottom style="thin">
        <color theme="4" tint="0.39997558519241921"/>
      </bottom>
      <diagonal/>
    </border>
    <border>
      <left/>
      <right/>
      <top/>
      <bottom style="thin">
        <color theme="4" tint="0.39997558519241921"/>
      </bottom>
      <diagonal/>
    </border>
  </borders>
  <cellStyleXfs count="18">
    <xf numFmtId="0" fontId="0" fillId="0" borderId="0"/>
    <xf numFmtId="9"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cellStyleXfs>
  <cellXfs count="106">
    <xf numFmtId="0" fontId="0" fillId="0" borderId="0" xfId="0"/>
    <xf numFmtId="164" fontId="2" fillId="0" borderId="1" xfId="0" applyNumberFormat="1" applyFont="1" applyBorder="1" applyAlignment="1">
      <alignment horizontal="center" vertical="center" wrapText="1"/>
    </xf>
    <xf numFmtId="164" fontId="2" fillId="0" borderId="0" xfId="0" applyNumberFormat="1"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2" fontId="3" fillId="0" borderId="0" xfId="0" applyNumberFormat="1" applyFont="1" applyAlignment="1">
      <alignment horizontal="center" vertical="center"/>
    </xf>
    <xf numFmtId="164" fontId="2" fillId="3" borderId="1" xfId="0" applyNumberFormat="1" applyFont="1" applyFill="1" applyBorder="1" applyAlignment="1">
      <alignment horizontal="center" vertical="center" wrapText="1"/>
    </xf>
    <xf numFmtId="1" fontId="3" fillId="3" borderId="1" xfId="0" applyNumberFormat="1"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1" fontId="3" fillId="3" borderId="1" xfId="0" applyNumberFormat="1" applyFont="1" applyFill="1" applyBorder="1" applyAlignment="1">
      <alignment horizontal="center" vertical="center"/>
    </xf>
    <xf numFmtId="14" fontId="2" fillId="0" borderId="1"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xf>
    <xf numFmtId="14" fontId="2" fillId="0" borderId="1" xfId="14" applyNumberFormat="1" applyFont="1" applyFill="1" applyBorder="1" applyAlignment="1">
      <alignment horizontal="center" vertical="center" wrapText="1"/>
    </xf>
    <xf numFmtId="0" fontId="3" fillId="0" borderId="1" xfId="0" applyFont="1" applyBorder="1" applyAlignment="1">
      <alignment horizontal="center" vertical="center"/>
    </xf>
    <xf numFmtId="1"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wrapText="1"/>
    </xf>
    <xf numFmtId="1" fontId="2" fillId="0" borderId="1" xfId="1" applyNumberFormat="1" applyFont="1" applyFill="1" applyBorder="1" applyAlignment="1">
      <alignment horizontal="center" vertical="center" wrapText="1"/>
    </xf>
    <xf numFmtId="1" fontId="2" fillId="0" borderId="1" xfId="13" applyNumberFormat="1" applyFont="1" applyFill="1" applyBorder="1" applyAlignment="1">
      <alignment horizontal="center" vertical="center" wrapText="1"/>
    </xf>
    <xf numFmtId="0" fontId="3" fillId="0" borderId="0" xfId="0" applyFont="1" applyAlignment="1">
      <alignment horizontal="center" vertical="top"/>
    </xf>
    <xf numFmtId="0" fontId="3" fillId="0" borderId="1" xfId="0" applyFont="1" applyBorder="1" applyAlignment="1">
      <alignment horizontal="center" vertical="top"/>
    </xf>
    <xf numFmtId="0" fontId="4" fillId="0" borderId="0" xfId="0" applyFont="1" applyAlignment="1">
      <alignment horizontal="left" vertical="top"/>
    </xf>
    <xf numFmtId="0" fontId="3" fillId="0" borderId="0" xfId="0" applyFont="1" applyAlignment="1">
      <alignment horizontal="left" vertical="top"/>
    </xf>
    <xf numFmtId="1" fontId="2" fillId="3" borderId="1" xfId="0" applyNumberFormat="1" applyFont="1" applyFill="1" applyBorder="1" applyAlignment="1">
      <alignment horizontal="center" vertical="center"/>
    </xf>
    <xf numFmtId="14" fontId="6" fillId="0" borderId="1" xfId="0" applyNumberFormat="1" applyFont="1" applyBorder="1" applyAlignment="1">
      <alignment horizontal="center" vertical="center"/>
    </xf>
    <xf numFmtId="14" fontId="6" fillId="0" borderId="0" xfId="0" applyNumberFormat="1" applyFont="1" applyAlignment="1">
      <alignment horizontal="center" vertical="center"/>
    </xf>
    <xf numFmtId="0" fontId="2" fillId="0" borderId="1" xfId="1" applyNumberFormat="1" applyFont="1" applyFill="1" applyBorder="1" applyAlignment="1">
      <alignment horizontal="center" vertical="center" wrapText="1"/>
    </xf>
    <xf numFmtId="167"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0" borderId="1" xfId="1"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3" fillId="0" borderId="1" xfId="1" applyNumberFormat="1" applyFont="1" applyFill="1" applyBorder="1" applyAlignment="1">
      <alignment horizontal="center" vertical="center" wrapText="1"/>
    </xf>
    <xf numFmtId="165" fontId="3"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xf>
    <xf numFmtId="166" fontId="2" fillId="0" borderId="1" xfId="0" applyNumberFormat="1" applyFont="1" applyBorder="1" applyAlignment="1">
      <alignment horizontal="center" vertical="center"/>
    </xf>
    <xf numFmtId="1" fontId="3" fillId="0" borderId="1" xfId="0" applyNumberFormat="1" applyFont="1" applyBorder="1" applyAlignment="1">
      <alignment horizontal="center" vertical="center"/>
    </xf>
    <xf numFmtId="166" fontId="3" fillId="0" borderId="1" xfId="0" applyNumberFormat="1" applyFont="1" applyBorder="1" applyAlignment="1">
      <alignment horizontal="center" vertical="center"/>
    </xf>
    <xf numFmtId="166" fontId="3" fillId="0" borderId="1" xfId="0" applyNumberFormat="1" applyFont="1" applyBorder="1" applyAlignment="1">
      <alignment horizontal="center" vertical="center" wrapText="1"/>
    </xf>
    <xf numFmtId="166" fontId="3" fillId="0" borderId="2" xfId="0" applyNumberFormat="1" applyFont="1" applyBorder="1" applyAlignment="1">
      <alignment horizontal="center" vertical="center"/>
    </xf>
    <xf numFmtId="166" fontId="3" fillId="0" borderId="2" xfId="0" applyNumberFormat="1" applyFont="1" applyBorder="1" applyAlignment="1">
      <alignment horizontal="center" vertical="center" wrapText="1"/>
    </xf>
    <xf numFmtId="0" fontId="3" fillId="0" borderId="5" xfId="0" applyFont="1" applyBorder="1" applyAlignment="1">
      <alignment horizontal="center" vertical="center" wrapText="1"/>
    </xf>
    <xf numFmtId="168" fontId="3" fillId="0" borderId="0" xfId="0" applyNumberFormat="1" applyFont="1" applyAlignment="1">
      <alignment horizontal="center" vertical="center"/>
    </xf>
    <xf numFmtId="0" fontId="3" fillId="3" borderId="1" xfId="0" applyFont="1" applyFill="1" applyBorder="1" applyAlignment="1">
      <alignment horizontal="center" vertical="center"/>
    </xf>
    <xf numFmtId="0" fontId="3" fillId="0" borderId="2" xfId="0" applyFont="1" applyBorder="1" applyAlignment="1">
      <alignment horizontal="center" vertical="center" wrapText="1"/>
    </xf>
    <xf numFmtId="1" fontId="2" fillId="3" borderId="1" xfId="0" applyNumberFormat="1" applyFont="1" applyFill="1" applyBorder="1" applyAlignment="1">
      <alignment horizontal="center" vertical="center" wrapText="1"/>
    </xf>
    <xf numFmtId="0" fontId="7" fillId="0" borderId="0" xfId="0" applyFont="1" applyAlignment="1">
      <alignment horizontal="left" vertical="top"/>
    </xf>
    <xf numFmtId="0" fontId="7" fillId="2" borderId="1" xfId="0" applyFont="1" applyFill="1" applyBorder="1" applyAlignment="1">
      <alignment horizontal="center" vertical="center" wrapText="1"/>
    </xf>
    <xf numFmtId="2" fontId="7" fillId="2" borderId="1" xfId="0" applyNumberFormat="1" applyFont="1" applyFill="1" applyBorder="1" applyAlignment="1">
      <alignment horizontal="center" vertical="center" wrapText="1"/>
    </xf>
    <xf numFmtId="0" fontId="8" fillId="0" borderId="0" xfId="0" applyFont="1" applyAlignment="1">
      <alignment horizontal="center" vertical="center"/>
    </xf>
    <xf numFmtId="0" fontId="7" fillId="2" borderId="1" xfId="0" applyFont="1" applyFill="1" applyBorder="1" applyAlignment="1">
      <alignment horizontal="center" wrapText="1"/>
    </xf>
    <xf numFmtId="0" fontId="3" fillId="0" borderId="1" xfId="0" applyFont="1" applyBorder="1" applyAlignment="1">
      <alignment horizontal="left" wrapText="1"/>
    </xf>
    <xf numFmtId="164" fontId="2" fillId="0" borderId="1" xfId="0" applyNumberFormat="1" applyFont="1" applyBorder="1" applyAlignment="1">
      <alignment horizontal="left" wrapText="1"/>
    </xf>
    <xf numFmtId="0" fontId="3" fillId="3" borderId="1" xfId="0" applyFont="1" applyFill="1" applyBorder="1" applyAlignment="1">
      <alignment horizontal="left" wrapText="1"/>
    </xf>
    <xf numFmtId="0" fontId="2" fillId="3" borderId="1" xfId="0" applyFont="1" applyFill="1" applyBorder="1" applyAlignment="1">
      <alignment horizontal="left" wrapText="1"/>
    </xf>
    <xf numFmtId="164" fontId="2" fillId="3" borderId="1" xfId="0" applyNumberFormat="1" applyFont="1" applyFill="1" applyBorder="1" applyAlignment="1">
      <alignment horizontal="left" wrapText="1"/>
    </xf>
    <xf numFmtId="0" fontId="5" fillId="0" borderId="1" xfId="0" applyFont="1" applyBorder="1" applyAlignment="1">
      <alignment horizontal="left" wrapText="1"/>
    </xf>
    <xf numFmtId="0" fontId="5" fillId="3" borderId="1" xfId="0" applyFont="1" applyFill="1" applyBorder="1" applyAlignment="1">
      <alignment horizontal="left" wrapText="1"/>
    </xf>
    <xf numFmtId="0" fontId="2" fillId="0" borderId="1" xfId="0" applyFont="1" applyBorder="1" applyAlignment="1">
      <alignment horizontal="left" wrapText="1"/>
    </xf>
    <xf numFmtId="0" fontId="3" fillId="0" borderId="0" xfId="0" applyFont="1" applyAlignment="1">
      <alignment horizontal="left" wrapText="1"/>
    </xf>
    <xf numFmtId="0" fontId="3" fillId="0" borderId="1" xfId="0" applyFont="1" applyBorder="1" applyAlignment="1">
      <alignment wrapText="1"/>
    </xf>
    <xf numFmtId="0" fontId="3" fillId="0" borderId="0" xfId="0" applyFont="1" applyAlignment="1">
      <alignment wrapText="1"/>
    </xf>
    <xf numFmtId="165" fontId="2" fillId="3" borderId="1" xfId="0" applyNumberFormat="1"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14" fontId="2" fillId="3" borderId="1" xfId="14" applyNumberFormat="1" applyFont="1" applyFill="1" applyBorder="1" applyAlignment="1">
      <alignment horizontal="center" vertical="center" wrapText="1"/>
    </xf>
    <xf numFmtId="3" fontId="5" fillId="0" borderId="1" xfId="0" applyNumberFormat="1" applyFont="1" applyBorder="1" applyAlignment="1">
      <alignment horizontal="center" vertical="center" wrapText="1"/>
    </xf>
    <xf numFmtId="3" fontId="3" fillId="3" borderId="1" xfId="0" applyNumberFormat="1" applyFont="1" applyFill="1" applyBorder="1" applyAlignment="1">
      <alignment horizontal="center" vertical="center" wrapText="1"/>
    </xf>
    <xf numFmtId="3" fontId="2" fillId="3" borderId="1" xfId="15" applyNumberFormat="1"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3" fontId="3" fillId="0" borderId="1" xfId="0" applyNumberFormat="1" applyFont="1" applyBorder="1" applyAlignment="1">
      <alignment horizontal="center" vertical="center" wrapText="1"/>
    </xf>
    <xf numFmtId="3" fontId="2" fillId="0" borderId="1" xfId="15" applyNumberFormat="1" applyFont="1" applyFill="1" applyBorder="1" applyAlignment="1">
      <alignment horizontal="center" vertical="center" wrapText="1"/>
    </xf>
    <xf numFmtId="3" fontId="2" fillId="0" borderId="1" xfId="0" applyNumberFormat="1" applyFont="1" applyBorder="1" applyAlignment="1">
      <alignment horizontal="center" vertical="center" wrapText="1"/>
    </xf>
    <xf numFmtId="3" fontId="2" fillId="0" borderId="1" xfId="16" applyNumberFormat="1" applyFont="1" applyFill="1" applyBorder="1" applyAlignment="1">
      <alignment horizontal="center" vertical="center" wrapText="1"/>
    </xf>
    <xf numFmtId="3" fontId="3" fillId="0" borderId="7" xfId="15" applyNumberFormat="1" applyFont="1" applyBorder="1" applyAlignment="1">
      <alignment horizontal="center" vertical="center"/>
    </xf>
    <xf numFmtId="3" fontId="3" fillId="0" borderId="1" xfId="15" applyNumberFormat="1" applyFont="1" applyBorder="1" applyAlignment="1">
      <alignment horizontal="center" vertical="center"/>
    </xf>
    <xf numFmtId="3" fontId="3" fillId="0" borderId="6" xfId="15" applyNumberFormat="1" applyFont="1" applyBorder="1" applyAlignment="1">
      <alignment horizontal="center" vertical="center"/>
    </xf>
    <xf numFmtId="3" fontId="3" fillId="0" borderId="2" xfId="15" applyNumberFormat="1" applyFont="1" applyBorder="1" applyAlignment="1">
      <alignment horizontal="center" vertical="center"/>
    </xf>
    <xf numFmtId="3" fontId="3" fillId="0" borderId="1" xfId="0" applyNumberFormat="1" applyFont="1" applyBorder="1" applyAlignment="1">
      <alignment horizontal="center" vertical="center"/>
    </xf>
    <xf numFmtId="3" fontId="3" fillId="0" borderId="1" xfId="1" applyNumberFormat="1" applyFont="1" applyFill="1" applyBorder="1" applyAlignment="1">
      <alignment horizontal="center" vertical="center" wrapText="1"/>
    </xf>
    <xf numFmtId="3" fontId="2" fillId="3" borderId="1" xfId="13" applyNumberFormat="1" applyFont="1" applyFill="1" applyBorder="1" applyAlignment="1">
      <alignment horizontal="center" vertical="center" wrapText="1"/>
    </xf>
    <xf numFmtId="3" fontId="3" fillId="3" borderId="1" xfId="1" applyNumberFormat="1" applyFont="1" applyFill="1" applyBorder="1" applyAlignment="1">
      <alignment horizontal="center" vertical="center" wrapText="1"/>
    </xf>
    <xf numFmtId="3" fontId="2" fillId="0" borderId="1" xfId="13" applyNumberFormat="1" applyFont="1" applyFill="1" applyBorder="1" applyAlignment="1">
      <alignment horizontal="center" vertical="center" wrapText="1"/>
    </xf>
    <xf numFmtId="3" fontId="3" fillId="0" borderId="1" xfId="1" applyNumberFormat="1" applyFont="1" applyBorder="1" applyAlignment="1">
      <alignment horizontal="center" vertical="center" wrapText="1"/>
    </xf>
    <xf numFmtId="1" fontId="3" fillId="4" borderId="1" xfId="0" applyNumberFormat="1" applyFont="1" applyFill="1" applyBorder="1" applyAlignment="1">
      <alignment horizontal="center" vertical="center" wrapText="1"/>
    </xf>
    <xf numFmtId="164" fontId="2" fillId="0" borderId="2"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2" fillId="0" borderId="4" xfId="0" applyNumberFormat="1" applyFont="1" applyBorder="1" applyAlignment="1">
      <alignment horizontal="center" vertical="center" wrapText="1"/>
    </xf>
    <xf numFmtId="167" fontId="2" fillId="0" borderId="2" xfId="0" applyNumberFormat="1" applyFont="1" applyBorder="1" applyAlignment="1">
      <alignment horizontal="center" vertical="center" wrapText="1"/>
    </xf>
    <xf numFmtId="167" fontId="2" fillId="0" borderId="4" xfId="0" applyNumberFormat="1" applyFont="1" applyBorder="1" applyAlignment="1">
      <alignment horizontal="center" vertical="center" wrapText="1"/>
    </xf>
    <xf numFmtId="0" fontId="3" fillId="0" borderId="2" xfId="0" applyFont="1" applyBorder="1" applyAlignment="1">
      <alignment horizontal="left" wrapText="1"/>
    </xf>
    <xf numFmtId="0" fontId="3" fillId="0" borderId="4" xfId="0" applyFont="1" applyBorder="1" applyAlignment="1">
      <alignment horizontal="left" wrapText="1"/>
    </xf>
    <xf numFmtId="164" fontId="2" fillId="0" borderId="3"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3" fontId="2" fillId="0" borderId="4"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164" fontId="2" fillId="0" borderId="2" xfId="0" applyNumberFormat="1" applyFont="1" applyBorder="1" applyAlignment="1">
      <alignment horizontal="left" wrapText="1"/>
    </xf>
    <xf numFmtId="164" fontId="2" fillId="0" borderId="3" xfId="0" applyNumberFormat="1" applyFont="1" applyBorder="1" applyAlignment="1">
      <alignment horizontal="left" wrapText="1"/>
    </xf>
    <xf numFmtId="164" fontId="2" fillId="0" borderId="4" xfId="0" applyNumberFormat="1" applyFont="1" applyBorder="1" applyAlignment="1">
      <alignment horizontal="left" wrapText="1"/>
    </xf>
  </cellXfs>
  <cellStyles count="18">
    <cellStyle name="Millares" xfId="13" builtinId="3"/>
    <cellStyle name="Millares [0]" xfId="14" builtinId="6"/>
    <cellStyle name="Millares [0] 2" xfId="2" xr:uid="{00000000-0005-0000-0000-000002000000}"/>
    <cellStyle name="Millares [0] 2 2" xfId="6" xr:uid="{8C2FF1AE-8B33-449D-ABB3-7D7D4E1537D6}"/>
    <cellStyle name="Millares 2" xfId="17" xr:uid="{505BCD0C-C267-42B6-AD69-CC5817B72991}"/>
    <cellStyle name="Moneda" xfId="15" builtinId="4"/>
    <cellStyle name="Moneda [0]" xfId="16" builtinId="7"/>
    <cellStyle name="Moneda [0] 2" xfId="4" xr:uid="{00000000-0005-0000-0000-000004000000}"/>
    <cellStyle name="Moneda [0] 2 2" xfId="8" xr:uid="{56786737-9AE4-455C-9A67-3AF73796DC38}"/>
    <cellStyle name="Moneda 2" xfId="3" xr:uid="{00000000-0005-0000-0000-000005000000}"/>
    <cellStyle name="Moneda 2 2" xfId="7" xr:uid="{72EFBC7A-729E-4C98-AFC5-9A8D8262D718}"/>
    <cellStyle name="Moneda 3" xfId="5" xr:uid="{00000000-0005-0000-0000-000006000000}"/>
    <cellStyle name="Moneda 3 2" xfId="9" xr:uid="{FF9D5338-D2E6-47DE-9FF4-E4422BD84DE3}"/>
    <cellStyle name="Moneda 4" xfId="10" xr:uid="{632D6329-6DBC-4E4B-86F4-682605244570}"/>
    <cellStyle name="Moneda 5" xfId="12" xr:uid="{B6DE5FE1-4E64-46D8-A2AF-064BA22C0F36}"/>
    <cellStyle name="Moneda 6" xfId="11" xr:uid="{E65639FB-BDE4-42E8-A0BC-0F2A10BAA2D3}"/>
    <cellStyle name="Normal" xfId="0" builtinId="0"/>
    <cellStyle name="Porcentaje" xfId="1" builtinId="5"/>
  </cellStyles>
  <dxfs count="1">
    <dxf>
      <font>
        <color auto="1"/>
      </font>
      <fill>
        <patternFill>
          <bgColor theme="8" tint="0.79998168889431442"/>
        </patternFill>
      </fill>
    </dxf>
  </dxfs>
  <tableStyles count="0" defaultTableStyle="TableStyleMedium9" defaultPivotStyle="PivotStyleMedium4"/>
  <colors>
    <mruColors>
      <color rgb="FF66FF33"/>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KU137"/>
  <sheetViews>
    <sheetView tabSelected="1" zoomScale="80" zoomScaleNormal="80" workbookViewId="0">
      <selection activeCell="B13" sqref="B13"/>
    </sheetView>
  </sheetViews>
  <sheetFormatPr baseColWidth="10" defaultRowHeight="10.5" x14ac:dyDescent="0.25"/>
  <cols>
    <col min="1" max="1" width="6.25" style="3" bestFit="1" customWidth="1"/>
    <col min="2" max="2" width="17.25" style="3" customWidth="1"/>
    <col min="3" max="3" width="12.5" style="3" customWidth="1"/>
    <col min="4" max="4" width="42.25" style="25" customWidth="1"/>
    <col min="5" max="5" width="41.125" style="25" bestFit="1" customWidth="1"/>
    <col min="6" max="6" width="16" style="3" bestFit="1" customWidth="1"/>
    <col min="7" max="7" width="12.875" style="3" bestFit="1" customWidth="1"/>
    <col min="8" max="8" width="14.625" style="3" customWidth="1"/>
    <col min="9" max="9" width="13.25" style="3" bestFit="1" customWidth="1"/>
    <col min="10" max="10" width="17.5" style="4" bestFit="1" customWidth="1"/>
    <col min="11" max="11" width="10.25" style="5" bestFit="1" customWidth="1"/>
    <col min="12" max="12" width="13.375" style="3" customWidth="1"/>
    <col min="13" max="13" width="17.25" style="22" customWidth="1"/>
    <col min="14" max="14" width="11" style="3"/>
    <col min="15" max="15" width="31.5" style="3" customWidth="1"/>
    <col min="16" max="16384" width="11" style="3"/>
  </cols>
  <sheetData>
    <row r="2" spans="1:983" ht="12.75" x14ac:dyDescent="0.25">
      <c r="D2" s="48" t="s">
        <v>33</v>
      </c>
      <c r="E2" s="24"/>
    </row>
    <row r="3" spans="1:983" ht="12.75" x14ac:dyDescent="0.25">
      <c r="D3" s="48" t="s">
        <v>12</v>
      </c>
      <c r="E3" s="24"/>
    </row>
    <row r="4" spans="1:983" ht="12.75" x14ac:dyDescent="0.25">
      <c r="D4" s="48" t="s">
        <v>10</v>
      </c>
      <c r="E4" s="24"/>
    </row>
    <row r="5" spans="1:983" ht="12.75" x14ac:dyDescent="0.25">
      <c r="D5" s="48" t="s">
        <v>11</v>
      </c>
      <c r="E5" s="24"/>
    </row>
    <row r="6" spans="1:983" ht="16.5" customHeight="1" x14ac:dyDescent="0.25"/>
    <row r="7" spans="1:983" s="51" customFormat="1" ht="45.75" customHeight="1" x14ac:dyDescent="0.2">
      <c r="A7" s="49" t="s">
        <v>0</v>
      </c>
      <c r="B7" s="49" t="s">
        <v>13</v>
      </c>
      <c r="C7" s="49" t="s">
        <v>14</v>
      </c>
      <c r="D7" s="52" t="s">
        <v>2</v>
      </c>
      <c r="E7" s="52" t="s">
        <v>3</v>
      </c>
      <c r="F7" s="49" t="s">
        <v>15</v>
      </c>
      <c r="G7" s="49" t="s">
        <v>4</v>
      </c>
      <c r="H7" s="49" t="s">
        <v>5</v>
      </c>
      <c r="I7" s="49" t="s">
        <v>6</v>
      </c>
      <c r="J7" s="49" t="s">
        <v>7</v>
      </c>
      <c r="K7" s="50" t="s">
        <v>8</v>
      </c>
      <c r="L7" s="49" t="s">
        <v>9</v>
      </c>
      <c r="M7" s="49" t="s">
        <v>1</v>
      </c>
    </row>
    <row r="8" spans="1:983" s="1" customFormat="1" ht="39" customHeight="1" x14ac:dyDescent="0.25">
      <c r="A8" s="88">
        <v>1</v>
      </c>
      <c r="B8" s="86">
        <v>2021002130167</v>
      </c>
      <c r="C8" s="100">
        <v>44516</v>
      </c>
      <c r="D8" s="103" t="s">
        <v>16</v>
      </c>
      <c r="E8" s="103" t="s">
        <v>18</v>
      </c>
      <c r="F8" s="86" t="s">
        <v>34</v>
      </c>
      <c r="G8" s="97">
        <v>30829844648</v>
      </c>
      <c r="H8" s="12" t="s">
        <v>30</v>
      </c>
      <c r="I8" s="100">
        <v>44589</v>
      </c>
      <c r="J8" s="100">
        <v>46018</v>
      </c>
      <c r="K8" s="86">
        <v>84</v>
      </c>
      <c r="L8" s="97">
        <v>23430681932</v>
      </c>
      <c r="M8" s="86" t="s">
        <v>20</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row>
    <row r="9" spans="1:983" s="1" customFormat="1" x14ac:dyDescent="0.25">
      <c r="A9" s="88"/>
      <c r="B9" s="87"/>
      <c r="C9" s="102"/>
      <c r="D9" s="105"/>
      <c r="E9" s="105"/>
      <c r="F9" s="87"/>
      <c r="G9" s="99"/>
      <c r="H9" s="12" t="s">
        <v>181</v>
      </c>
      <c r="I9" s="101"/>
      <c r="J9" s="101"/>
      <c r="K9" s="96"/>
      <c r="L9" s="98"/>
      <c r="M9" s="96"/>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row>
    <row r="10" spans="1:983" s="1" customFormat="1" ht="26.25" customHeight="1" x14ac:dyDescent="0.25">
      <c r="A10" s="88">
        <v>2</v>
      </c>
      <c r="B10" s="86">
        <v>2020131400026</v>
      </c>
      <c r="C10" s="100">
        <v>44532</v>
      </c>
      <c r="D10" s="103" t="s">
        <v>17</v>
      </c>
      <c r="E10" s="103" t="s">
        <v>18</v>
      </c>
      <c r="F10" s="86" t="s">
        <v>34</v>
      </c>
      <c r="G10" s="97">
        <v>30135499600.669998</v>
      </c>
      <c r="H10" s="12" t="s">
        <v>31</v>
      </c>
      <c r="I10" s="100">
        <v>44685</v>
      </c>
      <c r="J10" s="100">
        <v>46022</v>
      </c>
      <c r="K10" s="86">
        <v>81</v>
      </c>
      <c r="L10" s="97">
        <v>24108399680</v>
      </c>
      <c r="M10" s="86" t="s">
        <v>20</v>
      </c>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row>
    <row r="11" spans="1:983" s="1" customFormat="1" ht="16.5" customHeight="1" x14ac:dyDescent="0.25">
      <c r="A11" s="88"/>
      <c r="B11" s="96"/>
      <c r="C11" s="101"/>
      <c r="D11" s="104"/>
      <c r="E11" s="104"/>
      <c r="F11" s="96"/>
      <c r="G11" s="98"/>
      <c r="H11" s="12" t="s">
        <v>32</v>
      </c>
      <c r="I11" s="101"/>
      <c r="J11" s="101"/>
      <c r="K11" s="96"/>
      <c r="L11" s="98"/>
      <c r="M11" s="96"/>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row>
    <row r="12" spans="1:983" s="1" customFormat="1" ht="21" customHeight="1" x14ac:dyDescent="0.25">
      <c r="A12" s="88"/>
      <c r="B12" s="87"/>
      <c r="C12" s="102"/>
      <c r="D12" s="105"/>
      <c r="E12" s="105"/>
      <c r="F12" s="87"/>
      <c r="G12" s="99"/>
      <c r="H12" s="12" t="s">
        <v>181</v>
      </c>
      <c r="I12" s="102"/>
      <c r="J12" s="102"/>
      <c r="K12" s="87"/>
      <c r="L12" s="99"/>
      <c r="M12" s="87"/>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row>
    <row r="13" spans="1:983" s="1" customFormat="1" ht="42" x14ac:dyDescent="0.15">
      <c r="A13" s="1">
        <v>3</v>
      </c>
      <c r="B13" s="85">
        <v>202400000027244</v>
      </c>
      <c r="C13" s="33">
        <v>45677</v>
      </c>
      <c r="D13" s="53" t="s">
        <v>22</v>
      </c>
      <c r="E13" s="54" t="s">
        <v>18</v>
      </c>
      <c r="F13" s="1" t="s">
        <v>34</v>
      </c>
      <c r="G13" s="67">
        <v>27644760116</v>
      </c>
      <c r="H13" s="12" t="s">
        <v>181</v>
      </c>
      <c r="I13" s="33">
        <v>45720</v>
      </c>
      <c r="J13" s="33">
        <v>46480</v>
      </c>
      <c r="K13" s="34">
        <v>29</v>
      </c>
      <c r="L13" s="80">
        <v>6911190029</v>
      </c>
      <c r="M13" s="16" t="s">
        <v>20</v>
      </c>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row>
    <row r="14" spans="1:983" s="1" customFormat="1" ht="42" x14ac:dyDescent="0.15">
      <c r="A14" s="1">
        <v>4</v>
      </c>
      <c r="B14" s="19">
        <v>2024002130248</v>
      </c>
      <c r="C14" s="33">
        <v>45665</v>
      </c>
      <c r="D14" s="53" t="s">
        <v>23</v>
      </c>
      <c r="E14" s="54" t="s">
        <v>19</v>
      </c>
      <c r="F14" s="1" t="s">
        <v>34</v>
      </c>
      <c r="G14" s="67">
        <v>7585775111.75</v>
      </c>
      <c r="H14" s="12" t="s">
        <v>181</v>
      </c>
      <c r="I14" s="33">
        <v>45743</v>
      </c>
      <c r="J14" s="33">
        <v>46108</v>
      </c>
      <c r="K14" s="34">
        <v>61</v>
      </c>
      <c r="L14" s="80">
        <v>4475607316</v>
      </c>
      <c r="M14" s="16" t="s">
        <v>20</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row>
    <row r="15" spans="1:983" s="1" customFormat="1" ht="31.5" x14ac:dyDescent="0.15">
      <c r="A15" s="1">
        <v>5</v>
      </c>
      <c r="B15" s="19">
        <v>2024002130241</v>
      </c>
      <c r="C15" s="33">
        <v>45685</v>
      </c>
      <c r="D15" s="53" t="s">
        <v>24</v>
      </c>
      <c r="E15" s="54" t="s">
        <v>19</v>
      </c>
      <c r="F15" s="1" t="s">
        <v>34</v>
      </c>
      <c r="G15" s="67">
        <v>4645773390.7700005</v>
      </c>
      <c r="H15" s="12" t="s">
        <v>181</v>
      </c>
      <c r="I15" s="33">
        <v>45715</v>
      </c>
      <c r="J15" s="33">
        <v>46080</v>
      </c>
      <c r="K15" s="34">
        <v>97</v>
      </c>
      <c r="L15" s="80">
        <v>4041822849</v>
      </c>
      <c r="M15" s="16" t="s">
        <v>20</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row>
    <row r="16" spans="1:983" s="1" customFormat="1" ht="31.5" x14ac:dyDescent="0.15">
      <c r="A16" s="1">
        <v>6</v>
      </c>
      <c r="B16" s="19">
        <v>2023002130154</v>
      </c>
      <c r="C16" s="33">
        <v>45684</v>
      </c>
      <c r="D16" s="53" t="s">
        <v>25</v>
      </c>
      <c r="E16" s="54" t="s">
        <v>19</v>
      </c>
      <c r="F16" s="1" t="s">
        <v>34</v>
      </c>
      <c r="G16" s="67">
        <v>22230908097.599998</v>
      </c>
      <c r="H16" s="12" t="s">
        <v>181</v>
      </c>
      <c r="I16" s="33">
        <v>45728</v>
      </c>
      <c r="J16" s="33">
        <v>46214</v>
      </c>
      <c r="K16" s="34">
        <v>83</v>
      </c>
      <c r="L16" s="80">
        <v>16895490154</v>
      </c>
      <c r="M16" s="16" t="s">
        <v>20</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row>
    <row r="17" spans="1:983" s="1" customFormat="1" ht="42" x14ac:dyDescent="0.15">
      <c r="A17" s="1">
        <v>7</v>
      </c>
      <c r="B17" s="19">
        <v>2024002130099</v>
      </c>
      <c r="C17" s="33">
        <v>45691</v>
      </c>
      <c r="D17" s="53" t="s">
        <v>26</v>
      </c>
      <c r="E17" s="54" t="s">
        <v>19</v>
      </c>
      <c r="F17" s="1" t="s">
        <v>34</v>
      </c>
      <c r="G17" s="67">
        <v>15080812578.17</v>
      </c>
      <c r="H17" s="12" t="s">
        <v>181</v>
      </c>
      <c r="I17" s="33">
        <v>45728</v>
      </c>
      <c r="J17" s="33">
        <v>46092</v>
      </c>
      <c r="K17" s="34">
        <v>89</v>
      </c>
      <c r="L17" s="80">
        <v>13572731320</v>
      </c>
      <c r="M17" s="16" t="s">
        <v>27</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row>
    <row r="18" spans="1:983" s="1" customFormat="1" ht="42" x14ac:dyDescent="0.15">
      <c r="A18" s="1">
        <v>8</v>
      </c>
      <c r="B18" s="19">
        <v>2021002130077</v>
      </c>
      <c r="C18" s="33">
        <v>45803</v>
      </c>
      <c r="D18" s="53" t="s">
        <v>28</v>
      </c>
      <c r="E18" s="54" t="s">
        <v>29</v>
      </c>
      <c r="F18" s="1" t="s">
        <v>34</v>
      </c>
      <c r="G18" s="67">
        <v>18885884063.700001</v>
      </c>
      <c r="H18" s="12" t="s">
        <v>21</v>
      </c>
      <c r="I18" s="33">
        <v>45825</v>
      </c>
      <c r="J18" s="33">
        <v>46342</v>
      </c>
      <c r="K18" s="34">
        <v>81</v>
      </c>
      <c r="L18" s="80">
        <v>12275824641</v>
      </c>
      <c r="M18" s="16" t="s">
        <v>20</v>
      </c>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row>
    <row r="19" spans="1:983" ht="31.5" x14ac:dyDescent="0.15">
      <c r="A19" s="1">
        <v>9</v>
      </c>
      <c r="B19" s="47">
        <v>202500000044040</v>
      </c>
      <c r="C19" s="64">
        <v>45700</v>
      </c>
      <c r="D19" s="55" t="s">
        <v>35</v>
      </c>
      <c r="E19" s="55" t="s">
        <v>36</v>
      </c>
      <c r="F19" s="6" t="s">
        <v>296</v>
      </c>
      <c r="G19" s="68">
        <v>1574260947</v>
      </c>
      <c r="H19" s="12" t="s">
        <v>181</v>
      </c>
      <c r="I19" s="8">
        <v>46023</v>
      </c>
      <c r="J19" s="8">
        <v>46387</v>
      </c>
      <c r="K19" s="34">
        <v>100</v>
      </c>
      <c r="L19" s="81">
        <v>580902289.44000006</v>
      </c>
      <c r="M19" s="16" t="s">
        <v>20</v>
      </c>
    </row>
    <row r="20" spans="1:983" ht="42" x14ac:dyDescent="0.15">
      <c r="A20" s="1">
        <v>10</v>
      </c>
      <c r="B20" s="6">
        <v>202500000044039</v>
      </c>
      <c r="C20" s="65">
        <v>45700</v>
      </c>
      <c r="D20" s="56" t="s">
        <v>37</v>
      </c>
      <c r="E20" s="55" t="s">
        <v>38</v>
      </c>
      <c r="F20" s="6" t="s">
        <v>296</v>
      </c>
      <c r="G20" s="69">
        <v>787130474</v>
      </c>
      <c r="H20" s="12" t="s">
        <v>181</v>
      </c>
      <c r="I20" s="8">
        <v>46023</v>
      </c>
      <c r="J20" s="8">
        <v>46387</v>
      </c>
      <c r="K20" s="34">
        <v>100</v>
      </c>
      <c r="L20" s="70">
        <v>310995250.27999997</v>
      </c>
      <c r="M20" s="16" t="s">
        <v>20</v>
      </c>
    </row>
    <row r="21" spans="1:983" ht="31.5" x14ac:dyDescent="0.15">
      <c r="A21" s="1">
        <v>11</v>
      </c>
      <c r="B21" s="6">
        <v>202500000044042</v>
      </c>
      <c r="C21" s="65">
        <v>45700</v>
      </c>
      <c r="D21" s="55" t="s">
        <v>39</v>
      </c>
      <c r="E21" s="55" t="s">
        <v>40</v>
      </c>
      <c r="F21" s="6" t="s">
        <v>296</v>
      </c>
      <c r="G21" s="70">
        <v>5083773331</v>
      </c>
      <c r="H21" s="12" t="s">
        <v>181</v>
      </c>
      <c r="I21" s="8">
        <v>46023</v>
      </c>
      <c r="J21" s="8">
        <v>46387</v>
      </c>
      <c r="K21" s="34">
        <v>100</v>
      </c>
      <c r="L21" s="70">
        <v>1436165966.01</v>
      </c>
      <c r="M21" s="16" t="s">
        <v>20</v>
      </c>
    </row>
    <row r="22" spans="1:983" ht="52.5" x14ac:dyDescent="0.15">
      <c r="A22" s="1">
        <v>12</v>
      </c>
      <c r="B22" s="6">
        <v>202500000046114</v>
      </c>
      <c r="C22" s="64" t="s">
        <v>41</v>
      </c>
      <c r="D22" s="55" t="s">
        <v>42</v>
      </c>
      <c r="E22" s="55" t="s">
        <v>43</v>
      </c>
      <c r="F22" s="6" t="s">
        <v>296</v>
      </c>
      <c r="G22" s="68">
        <v>5993814282</v>
      </c>
      <c r="H22" s="12" t="s">
        <v>181</v>
      </c>
      <c r="I22" s="8">
        <v>46023</v>
      </c>
      <c r="J22" s="8">
        <v>46387</v>
      </c>
      <c r="K22" s="34">
        <v>29</v>
      </c>
      <c r="L22" s="82">
        <v>5867944182.0799999</v>
      </c>
      <c r="M22" s="16" t="s">
        <v>20</v>
      </c>
    </row>
    <row r="23" spans="1:983" ht="63" x14ac:dyDescent="0.15">
      <c r="A23" s="1">
        <v>13</v>
      </c>
      <c r="B23" s="6">
        <v>202500000046834</v>
      </c>
      <c r="C23" s="66" t="s">
        <v>44</v>
      </c>
      <c r="D23" s="55" t="s">
        <v>45</v>
      </c>
      <c r="E23" s="55" t="s">
        <v>46</v>
      </c>
      <c r="F23" s="6" t="s">
        <v>296</v>
      </c>
      <c r="G23" s="68">
        <v>668601331</v>
      </c>
      <c r="H23" s="12" t="s">
        <v>181</v>
      </c>
      <c r="I23" s="8">
        <v>46023</v>
      </c>
      <c r="J23" s="8">
        <v>46387</v>
      </c>
      <c r="K23" s="34">
        <v>33</v>
      </c>
      <c r="L23" s="82">
        <v>102229143.51000001</v>
      </c>
      <c r="M23" s="16" t="s">
        <v>20</v>
      </c>
    </row>
    <row r="24" spans="1:983" ht="52.5" x14ac:dyDescent="0.15">
      <c r="A24" s="1">
        <v>14</v>
      </c>
      <c r="B24" s="6">
        <v>202500000046833</v>
      </c>
      <c r="C24" s="66" t="s">
        <v>44</v>
      </c>
      <c r="D24" s="55" t="s">
        <v>47</v>
      </c>
      <c r="E24" s="55" t="s">
        <v>48</v>
      </c>
      <c r="F24" s="6" t="s">
        <v>296</v>
      </c>
      <c r="G24" s="68">
        <v>4226351505</v>
      </c>
      <c r="H24" s="12" t="s">
        <v>181</v>
      </c>
      <c r="I24" s="8">
        <v>46023</v>
      </c>
      <c r="J24" s="8">
        <v>46387</v>
      </c>
      <c r="K24" s="34">
        <v>70</v>
      </c>
      <c r="L24" s="82">
        <v>1792395673.27</v>
      </c>
      <c r="M24" s="16" t="s">
        <v>20</v>
      </c>
    </row>
    <row r="25" spans="1:983" ht="42" x14ac:dyDescent="0.15">
      <c r="A25" s="1">
        <v>15</v>
      </c>
      <c r="B25" s="6">
        <v>202500000046839</v>
      </c>
      <c r="C25" s="66" t="s">
        <v>44</v>
      </c>
      <c r="D25" s="55" t="s">
        <v>49</v>
      </c>
      <c r="E25" s="55" t="s">
        <v>50</v>
      </c>
      <c r="F25" s="6" t="s">
        <v>296</v>
      </c>
      <c r="G25" s="68">
        <v>176542435</v>
      </c>
      <c r="H25" s="12" t="s">
        <v>181</v>
      </c>
      <c r="I25" s="8">
        <v>46023</v>
      </c>
      <c r="J25" s="8">
        <v>46387</v>
      </c>
      <c r="K25" s="34">
        <v>0</v>
      </c>
      <c r="L25" s="82">
        <v>0</v>
      </c>
      <c r="M25" s="16" t="s">
        <v>20</v>
      </c>
    </row>
    <row r="26" spans="1:983" ht="42" x14ac:dyDescent="0.15">
      <c r="A26" s="88">
        <v>16</v>
      </c>
      <c r="B26" s="6">
        <v>202500000046848</v>
      </c>
      <c r="C26" s="66" t="s">
        <v>44</v>
      </c>
      <c r="D26" s="55" t="s">
        <v>51</v>
      </c>
      <c r="E26" s="55" t="s">
        <v>52</v>
      </c>
      <c r="F26" s="6" t="s">
        <v>296</v>
      </c>
      <c r="G26" s="68">
        <v>628364721</v>
      </c>
      <c r="H26" s="12" t="s">
        <v>181</v>
      </c>
      <c r="I26" s="8">
        <v>46023</v>
      </c>
      <c r="J26" s="8">
        <v>46387</v>
      </c>
      <c r="K26" s="34">
        <v>0</v>
      </c>
      <c r="L26" s="82">
        <v>0</v>
      </c>
      <c r="M26" s="16" t="s">
        <v>20</v>
      </c>
    </row>
    <row r="27" spans="1:983" ht="63" x14ac:dyDescent="0.15">
      <c r="A27" s="88">
        <v>8.5789473684210495</v>
      </c>
      <c r="B27" s="6">
        <v>202500000046835</v>
      </c>
      <c r="C27" s="66" t="s">
        <v>44</v>
      </c>
      <c r="D27" s="57" t="s">
        <v>53</v>
      </c>
      <c r="E27" s="57" t="s">
        <v>54</v>
      </c>
      <c r="F27" s="6" t="s">
        <v>296</v>
      </c>
      <c r="G27" s="69">
        <v>413325726</v>
      </c>
      <c r="H27" s="12" t="s">
        <v>181</v>
      </c>
      <c r="I27" s="8">
        <v>46023</v>
      </c>
      <c r="J27" s="8">
        <v>46387</v>
      </c>
      <c r="K27" s="7">
        <v>100</v>
      </c>
      <c r="L27" s="82">
        <v>206662863</v>
      </c>
      <c r="M27" s="16" t="s">
        <v>20</v>
      </c>
    </row>
    <row r="28" spans="1:983" ht="42" x14ac:dyDescent="0.15">
      <c r="A28" s="1">
        <v>17</v>
      </c>
      <c r="B28" s="9" t="s">
        <v>55</v>
      </c>
      <c r="C28" s="10">
        <v>45973</v>
      </c>
      <c r="D28" s="58" t="s">
        <v>56</v>
      </c>
      <c r="E28" s="59" t="s">
        <v>57</v>
      </c>
      <c r="F28" s="11" t="s">
        <v>294</v>
      </c>
      <c r="G28" s="69">
        <v>500000000</v>
      </c>
      <c r="H28" s="16" t="s">
        <v>181</v>
      </c>
      <c r="I28" s="13">
        <v>46041</v>
      </c>
      <c r="J28" s="13">
        <v>46387</v>
      </c>
      <c r="K28" s="7">
        <v>97</v>
      </c>
      <c r="L28" s="69">
        <v>393333333</v>
      </c>
      <c r="M28" s="16" t="s">
        <v>20</v>
      </c>
    </row>
    <row r="29" spans="1:983" ht="31.5" x14ac:dyDescent="0.15">
      <c r="A29" s="1">
        <v>18</v>
      </c>
      <c r="B29" s="9" t="s">
        <v>59</v>
      </c>
      <c r="C29" s="10">
        <v>45972</v>
      </c>
      <c r="D29" s="55" t="s">
        <v>60</v>
      </c>
      <c r="E29" s="55" t="s">
        <v>61</v>
      </c>
      <c r="F29" s="11" t="s">
        <v>294</v>
      </c>
      <c r="G29" s="69">
        <v>500000000</v>
      </c>
      <c r="H29" s="16" t="s">
        <v>181</v>
      </c>
      <c r="I29" s="14">
        <v>46041</v>
      </c>
      <c r="J29" s="13">
        <v>46387</v>
      </c>
      <c r="K29" s="7">
        <v>97</v>
      </c>
      <c r="L29" s="69">
        <v>484000000</v>
      </c>
      <c r="M29" s="16" t="s">
        <v>20</v>
      </c>
    </row>
    <row r="30" spans="1:983" ht="31.5" x14ac:dyDescent="0.15">
      <c r="A30" s="1">
        <v>19</v>
      </c>
      <c r="B30" s="9" t="s">
        <v>62</v>
      </c>
      <c r="C30" s="15">
        <v>45972</v>
      </c>
      <c r="D30" s="55" t="s">
        <v>63</v>
      </c>
      <c r="E30" s="55" t="s">
        <v>64</v>
      </c>
      <c r="F30" s="11" t="s">
        <v>294</v>
      </c>
      <c r="G30" s="69">
        <v>1000000000</v>
      </c>
      <c r="H30" s="16" t="s">
        <v>181</v>
      </c>
      <c r="I30" s="14">
        <v>46041</v>
      </c>
      <c r="J30" s="13">
        <v>46387</v>
      </c>
      <c r="K30" s="7">
        <v>95</v>
      </c>
      <c r="L30" s="69">
        <v>615333336</v>
      </c>
      <c r="M30" s="23" t="s">
        <v>58</v>
      </c>
    </row>
    <row r="31" spans="1:983" ht="42" x14ac:dyDescent="0.15">
      <c r="A31" s="1">
        <v>20</v>
      </c>
      <c r="B31" s="17">
        <v>202500000042838</v>
      </c>
      <c r="C31" s="18">
        <v>45982</v>
      </c>
      <c r="D31" s="53" t="s">
        <v>65</v>
      </c>
      <c r="E31" s="53" t="s">
        <v>66</v>
      </c>
      <c r="F31" s="1" t="s">
        <v>293</v>
      </c>
      <c r="G31" s="69">
        <v>1300000000</v>
      </c>
      <c r="H31" s="16" t="s">
        <v>181</v>
      </c>
      <c r="I31" s="13">
        <v>46024</v>
      </c>
      <c r="J31" s="13">
        <v>46752</v>
      </c>
      <c r="K31" s="7">
        <v>63</v>
      </c>
      <c r="L31" s="69">
        <v>643790500</v>
      </c>
      <c r="M31" s="23" t="s">
        <v>58</v>
      </c>
    </row>
    <row r="32" spans="1:983" ht="52.5" x14ac:dyDescent="0.15">
      <c r="A32" s="1">
        <v>21</v>
      </c>
      <c r="B32" s="1" t="s">
        <v>67</v>
      </c>
      <c r="C32" s="10">
        <v>45982</v>
      </c>
      <c r="D32" s="60" t="s">
        <v>68</v>
      </c>
      <c r="E32" s="53" t="s">
        <v>69</v>
      </c>
      <c r="F32" s="1" t="s">
        <v>293</v>
      </c>
      <c r="G32" s="69">
        <v>300000000</v>
      </c>
      <c r="H32" s="16" t="s">
        <v>181</v>
      </c>
      <c r="I32" s="13">
        <v>46024</v>
      </c>
      <c r="J32" s="13">
        <v>46387</v>
      </c>
      <c r="K32" s="7">
        <v>71</v>
      </c>
      <c r="L32" s="69">
        <v>215400000</v>
      </c>
      <c r="M32" s="23" t="s">
        <v>58</v>
      </c>
    </row>
    <row r="33" spans="1:13" ht="52.5" x14ac:dyDescent="0.15">
      <c r="A33" s="1">
        <v>22</v>
      </c>
      <c r="B33" s="1" t="s">
        <v>70</v>
      </c>
      <c r="C33" s="10">
        <v>45594</v>
      </c>
      <c r="D33" s="60" t="s">
        <v>71</v>
      </c>
      <c r="E33" s="53" t="s">
        <v>72</v>
      </c>
      <c r="F33" s="1" t="s">
        <v>293</v>
      </c>
      <c r="G33" s="69">
        <v>11886256</v>
      </c>
      <c r="H33" s="16" t="s">
        <v>181</v>
      </c>
      <c r="I33" s="13">
        <v>46024</v>
      </c>
      <c r="J33" s="13">
        <v>46387</v>
      </c>
      <c r="K33" s="7">
        <v>100</v>
      </c>
      <c r="L33" s="69">
        <v>11886256</v>
      </c>
      <c r="M33" s="23" t="s">
        <v>58</v>
      </c>
    </row>
    <row r="34" spans="1:13" ht="31.5" x14ac:dyDescent="0.15">
      <c r="A34" s="1">
        <v>23</v>
      </c>
      <c r="B34" s="1" t="s">
        <v>73</v>
      </c>
      <c r="C34" s="18">
        <v>45982</v>
      </c>
      <c r="D34" s="60" t="s">
        <v>74</v>
      </c>
      <c r="E34" s="60" t="s">
        <v>75</v>
      </c>
      <c r="F34" s="1" t="s">
        <v>293</v>
      </c>
      <c r="G34" s="69">
        <v>125200000</v>
      </c>
      <c r="H34" s="16" t="s">
        <v>181</v>
      </c>
      <c r="I34" s="10">
        <v>46024</v>
      </c>
      <c r="J34" s="10">
        <v>46752</v>
      </c>
      <c r="K34" s="7">
        <v>70</v>
      </c>
      <c r="L34" s="69">
        <v>125200000</v>
      </c>
      <c r="M34" s="23" t="s">
        <v>58</v>
      </c>
    </row>
    <row r="35" spans="1:13" ht="31.5" x14ac:dyDescent="0.15">
      <c r="A35" s="1">
        <v>24</v>
      </c>
      <c r="B35" s="1" t="s">
        <v>73</v>
      </c>
      <c r="C35" s="18">
        <v>45982</v>
      </c>
      <c r="D35" s="60" t="s">
        <v>74</v>
      </c>
      <c r="E35" s="60" t="s">
        <v>75</v>
      </c>
      <c r="F35" s="1" t="s">
        <v>293</v>
      </c>
      <c r="G35" s="69">
        <v>186800000</v>
      </c>
      <c r="H35" s="16" t="s">
        <v>181</v>
      </c>
      <c r="I35" s="10">
        <v>46024</v>
      </c>
      <c r="J35" s="10">
        <v>46752</v>
      </c>
      <c r="K35" s="7">
        <v>50</v>
      </c>
      <c r="L35" s="69">
        <v>144252000</v>
      </c>
      <c r="M35" s="23" t="s">
        <v>58</v>
      </c>
    </row>
    <row r="36" spans="1:13" ht="31.5" x14ac:dyDescent="0.15">
      <c r="A36" s="1">
        <v>25</v>
      </c>
      <c r="B36" s="1" t="s">
        <v>73</v>
      </c>
      <c r="C36" s="18">
        <v>45982</v>
      </c>
      <c r="D36" s="60" t="s">
        <v>74</v>
      </c>
      <c r="E36" s="60" t="s">
        <v>75</v>
      </c>
      <c r="F36" s="1" t="s">
        <v>293</v>
      </c>
      <c r="G36" s="69">
        <v>200000000</v>
      </c>
      <c r="H36" s="16" t="s">
        <v>181</v>
      </c>
      <c r="I36" s="10">
        <v>46024</v>
      </c>
      <c r="J36" s="10">
        <v>46752</v>
      </c>
      <c r="K36" s="7">
        <v>50</v>
      </c>
      <c r="L36" s="69">
        <v>200000000</v>
      </c>
      <c r="M36" s="23" t="s">
        <v>58</v>
      </c>
    </row>
    <row r="37" spans="1:13" ht="31.5" x14ac:dyDescent="0.15">
      <c r="A37" s="1">
        <v>26</v>
      </c>
      <c r="B37" s="1" t="s">
        <v>76</v>
      </c>
      <c r="C37" s="15">
        <v>45982</v>
      </c>
      <c r="D37" s="60" t="s">
        <v>77</v>
      </c>
      <c r="E37" s="60" t="s">
        <v>78</v>
      </c>
      <c r="F37" s="1" t="s">
        <v>293</v>
      </c>
      <c r="G37" s="69">
        <v>354000000</v>
      </c>
      <c r="H37" s="16" t="s">
        <v>181</v>
      </c>
      <c r="I37" s="10">
        <v>46024</v>
      </c>
      <c r="J37" s="10">
        <v>46752</v>
      </c>
      <c r="K37" s="7">
        <v>38</v>
      </c>
      <c r="L37" s="69">
        <v>290000000</v>
      </c>
      <c r="M37" s="23" t="s">
        <v>58</v>
      </c>
    </row>
    <row r="38" spans="1:13" ht="42" x14ac:dyDescent="0.15">
      <c r="A38" s="1">
        <v>27</v>
      </c>
      <c r="B38" s="17">
        <v>2024002130296</v>
      </c>
      <c r="C38" s="66">
        <v>45589</v>
      </c>
      <c r="D38" s="53" t="s">
        <v>79</v>
      </c>
      <c r="E38" s="53" t="s">
        <v>297</v>
      </c>
      <c r="F38" s="1" t="s">
        <v>292</v>
      </c>
      <c r="G38" s="71">
        <v>109907182231.14</v>
      </c>
      <c r="H38" s="12" t="s">
        <v>181</v>
      </c>
      <c r="I38" s="13">
        <v>46080</v>
      </c>
      <c r="J38" s="13">
        <v>45856</v>
      </c>
      <c r="K38" s="20">
        <v>88</v>
      </c>
      <c r="L38" s="73">
        <v>19428387050</v>
      </c>
      <c r="M38" s="23" t="s">
        <v>58</v>
      </c>
    </row>
    <row r="39" spans="1:13" ht="44.25" customHeight="1" x14ac:dyDescent="0.15">
      <c r="A39" s="1">
        <v>28</v>
      </c>
      <c r="B39" s="17">
        <v>202500000043611</v>
      </c>
      <c r="C39" s="18">
        <v>46354</v>
      </c>
      <c r="D39" s="53" t="s">
        <v>80</v>
      </c>
      <c r="E39" s="53" t="s">
        <v>81</v>
      </c>
      <c r="F39" s="1" t="s">
        <v>291</v>
      </c>
      <c r="G39" s="71">
        <v>3500000000</v>
      </c>
      <c r="H39" s="16" t="s">
        <v>181</v>
      </c>
      <c r="I39" s="13">
        <v>46023</v>
      </c>
      <c r="J39" s="13">
        <v>46387</v>
      </c>
      <c r="K39" s="20">
        <v>100</v>
      </c>
      <c r="L39" s="83">
        <v>3200000000</v>
      </c>
      <c r="M39" s="1" t="s">
        <v>82</v>
      </c>
    </row>
    <row r="40" spans="1:13" ht="52.5" x14ac:dyDescent="0.15">
      <c r="A40" s="1">
        <v>29</v>
      </c>
      <c r="B40" s="1">
        <v>202500000043614</v>
      </c>
      <c r="C40" s="10">
        <v>46354</v>
      </c>
      <c r="D40" s="60" t="s">
        <v>83</v>
      </c>
      <c r="E40" s="53" t="s">
        <v>84</v>
      </c>
      <c r="F40" s="1" t="s">
        <v>291</v>
      </c>
      <c r="G40" s="72">
        <v>1300000000</v>
      </c>
      <c r="H40" s="16" t="s">
        <v>181</v>
      </c>
      <c r="I40" s="13">
        <v>46023</v>
      </c>
      <c r="J40" s="13">
        <v>46387</v>
      </c>
      <c r="K40" s="20">
        <v>100</v>
      </c>
      <c r="L40" s="73">
        <v>1279900000</v>
      </c>
      <c r="M40" s="1"/>
    </row>
    <row r="41" spans="1:13" ht="15" customHeight="1" x14ac:dyDescent="0.15">
      <c r="A41" s="1">
        <v>30</v>
      </c>
      <c r="B41" s="1">
        <v>202500000043620</v>
      </c>
      <c r="C41" s="10">
        <v>46354</v>
      </c>
      <c r="D41" s="53" t="s">
        <v>85</v>
      </c>
      <c r="E41" s="53" t="s">
        <v>86</v>
      </c>
      <c r="F41" s="1" t="s">
        <v>291</v>
      </c>
      <c r="G41" s="71">
        <v>2237493000</v>
      </c>
      <c r="H41" s="16" t="s">
        <v>181</v>
      </c>
      <c r="I41" s="13">
        <v>46023</v>
      </c>
      <c r="J41" s="13">
        <v>46387</v>
      </c>
      <c r="K41" s="20">
        <v>100</v>
      </c>
      <c r="L41" s="80">
        <v>1842377560</v>
      </c>
      <c r="M41" s="1" t="s">
        <v>87</v>
      </c>
    </row>
    <row r="42" spans="1:13" ht="31.5" x14ac:dyDescent="0.15">
      <c r="A42" s="1">
        <v>31</v>
      </c>
      <c r="B42" s="1">
        <v>202500000046083</v>
      </c>
      <c r="C42" s="18">
        <v>45669</v>
      </c>
      <c r="D42" s="53" t="s">
        <v>88</v>
      </c>
      <c r="E42" s="53" t="s">
        <v>89</v>
      </c>
      <c r="F42" s="12" t="s">
        <v>290</v>
      </c>
      <c r="G42" s="71">
        <v>200400000</v>
      </c>
      <c r="H42" s="16" t="s">
        <v>181</v>
      </c>
      <c r="I42" s="35">
        <v>46023</v>
      </c>
      <c r="J42" s="35">
        <v>46387</v>
      </c>
      <c r="K42" s="20">
        <f>+L42/G42*100</f>
        <v>87.574850299401191</v>
      </c>
      <c r="L42" s="80">
        <v>175500000</v>
      </c>
      <c r="M42" s="12" t="s">
        <v>113</v>
      </c>
    </row>
    <row r="43" spans="1:13" ht="31.5" x14ac:dyDescent="0.15">
      <c r="A43" s="1">
        <v>32</v>
      </c>
      <c r="B43" s="1">
        <v>202500000046083</v>
      </c>
      <c r="C43" s="18">
        <v>45669</v>
      </c>
      <c r="D43" s="53" t="s">
        <v>88</v>
      </c>
      <c r="E43" s="53" t="s">
        <v>90</v>
      </c>
      <c r="F43" s="12" t="s">
        <v>290</v>
      </c>
      <c r="G43" s="71">
        <v>366000000</v>
      </c>
      <c r="H43" s="16" t="s">
        <v>181</v>
      </c>
      <c r="I43" s="35">
        <v>46024</v>
      </c>
      <c r="J43" s="35">
        <v>46023</v>
      </c>
      <c r="K43" s="20">
        <f>+L43/G43*100</f>
        <v>87.759562841530055</v>
      </c>
      <c r="L43" s="80">
        <v>321200000</v>
      </c>
      <c r="M43" s="12" t="s">
        <v>113</v>
      </c>
    </row>
    <row r="44" spans="1:13" ht="21" x14ac:dyDescent="0.15">
      <c r="A44" s="1">
        <v>33</v>
      </c>
      <c r="B44" s="1">
        <v>202500000037875</v>
      </c>
      <c r="C44" s="18">
        <v>45669</v>
      </c>
      <c r="D44" s="53" t="s">
        <v>91</v>
      </c>
      <c r="E44" s="53" t="s">
        <v>92</v>
      </c>
      <c r="F44" s="12" t="s">
        <v>290</v>
      </c>
      <c r="G44" s="71">
        <v>320660088</v>
      </c>
      <c r="H44" s="12" t="s">
        <v>93</v>
      </c>
      <c r="I44" s="35">
        <v>46025</v>
      </c>
      <c r="J44" s="35">
        <v>46024</v>
      </c>
      <c r="K44" s="20">
        <f t="shared" ref="K44:K46" si="0">+L44/G44*100</f>
        <v>73.198728118605146</v>
      </c>
      <c r="L44" s="80">
        <v>234719106</v>
      </c>
      <c r="M44" s="12" t="s">
        <v>113</v>
      </c>
    </row>
    <row r="45" spans="1:13" ht="31.5" x14ac:dyDescent="0.15">
      <c r="A45" s="1">
        <v>34</v>
      </c>
      <c r="B45" s="1">
        <v>202500000046083</v>
      </c>
      <c r="C45" s="18">
        <v>45669</v>
      </c>
      <c r="D45" s="53" t="s">
        <v>88</v>
      </c>
      <c r="E45" s="53" t="s">
        <v>94</v>
      </c>
      <c r="F45" s="12" t="s">
        <v>290</v>
      </c>
      <c r="G45" s="71">
        <v>576133245</v>
      </c>
      <c r="H45" s="16" t="s">
        <v>181</v>
      </c>
      <c r="I45" s="35">
        <v>46026</v>
      </c>
      <c r="J45" s="35">
        <v>46025</v>
      </c>
      <c r="K45" s="20">
        <f t="shared" si="0"/>
        <v>84.91091327319603</v>
      </c>
      <c r="L45" s="80">
        <v>489200000</v>
      </c>
      <c r="M45" s="12" t="s">
        <v>113</v>
      </c>
    </row>
    <row r="46" spans="1:13" ht="31.5" x14ac:dyDescent="0.15">
      <c r="A46" s="1">
        <v>35</v>
      </c>
      <c r="B46" s="1">
        <v>202500000046083</v>
      </c>
      <c r="C46" s="18">
        <v>45669</v>
      </c>
      <c r="D46" s="53" t="s">
        <v>88</v>
      </c>
      <c r="E46" s="53" t="s">
        <v>95</v>
      </c>
      <c r="F46" s="12" t="s">
        <v>290</v>
      </c>
      <c r="G46" s="71">
        <v>872000000</v>
      </c>
      <c r="H46" s="16" t="s">
        <v>181</v>
      </c>
      <c r="I46" s="35">
        <v>46027</v>
      </c>
      <c r="J46" s="35">
        <v>46026</v>
      </c>
      <c r="K46" s="20">
        <f t="shared" si="0"/>
        <v>96.133027522935777</v>
      </c>
      <c r="L46" s="80">
        <v>838280000</v>
      </c>
      <c r="M46" s="12" t="s">
        <v>113</v>
      </c>
    </row>
    <row r="47" spans="1:13" ht="30.75" customHeight="1" x14ac:dyDescent="0.15">
      <c r="A47" s="1">
        <v>36</v>
      </c>
      <c r="B47" s="1">
        <v>202500000038655</v>
      </c>
      <c r="C47" s="18">
        <v>45965</v>
      </c>
      <c r="D47" s="60" t="s">
        <v>96</v>
      </c>
      <c r="E47" s="53" t="s">
        <v>97</v>
      </c>
      <c r="F47" s="12" t="s">
        <v>290</v>
      </c>
      <c r="G47" s="71">
        <v>17035785882.632</v>
      </c>
      <c r="H47" s="16" t="s">
        <v>181</v>
      </c>
      <c r="I47" s="35">
        <v>46023</v>
      </c>
      <c r="J47" s="35">
        <v>46387</v>
      </c>
      <c r="K47" s="20">
        <v>50</v>
      </c>
      <c r="L47" s="80">
        <v>6667513140</v>
      </c>
      <c r="M47" s="12" t="s">
        <v>113</v>
      </c>
    </row>
    <row r="48" spans="1:13" ht="31.5" x14ac:dyDescent="0.15">
      <c r="A48" s="1">
        <v>37</v>
      </c>
      <c r="B48" s="17" t="s">
        <v>98</v>
      </c>
      <c r="C48" s="18">
        <v>46024</v>
      </c>
      <c r="D48" s="53" t="s">
        <v>99</v>
      </c>
      <c r="E48" s="53" t="s">
        <v>100</v>
      </c>
      <c r="F48" s="1" t="s">
        <v>289</v>
      </c>
      <c r="G48" s="71">
        <v>100000000</v>
      </c>
      <c r="H48" s="16" t="s">
        <v>181</v>
      </c>
      <c r="I48" s="18">
        <v>46024</v>
      </c>
      <c r="J48" s="13">
        <v>46387</v>
      </c>
      <c r="K48" s="20">
        <v>40</v>
      </c>
      <c r="L48" s="80">
        <v>30000000</v>
      </c>
      <c r="M48" s="12" t="s">
        <v>113</v>
      </c>
    </row>
    <row r="49" spans="1:13" ht="31.5" x14ac:dyDescent="0.15">
      <c r="A49" s="1">
        <v>38</v>
      </c>
      <c r="B49" s="1" t="s">
        <v>101</v>
      </c>
      <c r="C49" s="10">
        <v>46024</v>
      </c>
      <c r="D49" s="60" t="s">
        <v>102</v>
      </c>
      <c r="E49" s="53" t="s">
        <v>103</v>
      </c>
      <c r="F49" s="1" t="s">
        <v>289</v>
      </c>
      <c r="G49" s="71">
        <v>300000000</v>
      </c>
      <c r="H49" s="16" t="s">
        <v>181</v>
      </c>
      <c r="I49" s="10">
        <v>46024</v>
      </c>
      <c r="J49" s="13">
        <v>46387</v>
      </c>
      <c r="K49" s="20">
        <v>40</v>
      </c>
      <c r="L49" s="80">
        <v>300000000</v>
      </c>
      <c r="M49" s="12" t="s">
        <v>113</v>
      </c>
    </row>
    <row r="50" spans="1:13" ht="52.5" x14ac:dyDescent="0.15">
      <c r="A50" s="1">
        <v>39</v>
      </c>
      <c r="B50" s="1" t="s">
        <v>104</v>
      </c>
      <c r="C50" s="18">
        <v>46024</v>
      </c>
      <c r="D50" s="53" t="s">
        <v>105</v>
      </c>
      <c r="E50" s="53" t="s">
        <v>106</v>
      </c>
      <c r="F50" s="1" t="s">
        <v>289</v>
      </c>
      <c r="G50" s="71">
        <v>200000000</v>
      </c>
      <c r="H50" s="16" t="s">
        <v>181</v>
      </c>
      <c r="I50" s="18">
        <v>46024</v>
      </c>
      <c r="J50" s="13">
        <v>46387</v>
      </c>
      <c r="K50" s="20">
        <v>58</v>
      </c>
      <c r="L50" s="80">
        <v>200000000</v>
      </c>
      <c r="M50" s="12" t="s">
        <v>113</v>
      </c>
    </row>
    <row r="51" spans="1:13" ht="42" x14ac:dyDescent="0.15">
      <c r="A51" s="1">
        <v>40</v>
      </c>
      <c r="B51" s="1" t="s">
        <v>107</v>
      </c>
      <c r="C51" s="18">
        <v>46024</v>
      </c>
      <c r="D51" s="53" t="s">
        <v>108</v>
      </c>
      <c r="E51" s="53" t="s">
        <v>109</v>
      </c>
      <c r="F51" s="1" t="s">
        <v>289</v>
      </c>
      <c r="G51" s="71">
        <v>200000000</v>
      </c>
      <c r="H51" s="16" t="s">
        <v>181</v>
      </c>
      <c r="I51" s="18">
        <v>46024</v>
      </c>
      <c r="J51" s="13">
        <v>46387</v>
      </c>
      <c r="K51" s="20">
        <v>56</v>
      </c>
      <c r="L51" s="80">
        <v>196000000</v>
      </c>
      <c r="M51" s="12" t="s">
        <v>113</v>
      </c>
    </row>
    <row r="52" spans="1:13" ht="42" x14ac:dyDescent="0.15">
      <c r="A52" s="1">
        <v>41</v>
      </c>
      <c r="B52" s="1" t="s">
        <v>110</v>
      </c>
      <c r="C52" s="15">
        <v>46024</v>
      </c>
      <c r="D52" s="53" t="s">
        <v>111</v>
      </c>
      <c r="E52" s="53" t="s">
        <v>112</v>
      </c>
      <c r="F52" s="1" t="s">
        <v>289</v>
      </c>
      <c r="G52" s="71">
        <v>196000000</v>
      </c>
      <c r="H52" s="16" t="s">
        <v>181</v>
      </c>
      <c r="I52" s="15">
        <v>46024</v>
      </c>
      <c r="J52" s="13">
        <v>46387</v>
      </c>
      <c r="K52" s="20">
        <v>60</v>
      </c>
      <c r="L52" s="80">
        <v>185050000</v>
      </c>
      <c r="M52" s="12" t="s">
        <v>113</v>
      </c>
    </row>
    <row r="53" spans="1:13" ht="31.5" x14ac:dyDescent="0.15">
      <c r="A53" s="1">
        <v>42</v>
      </c>
      <c r="B53" s="36">
        <v>2024002130245</v>
      </c>
      <c r="C53" s="15">
        <v>45582</v>
      </c>
      <c r="D53" s="60" t="s">
        <v>114</v>
      </c>
      <c r="E53" s="53" t="s">
        <v>115</v>
      </c>
      <c r="F53" s="12" t="s">
        <v>288</v>
      </c>
      <c r="G53" s="71">
        <v>31369999999</v>
      </c>
      <c r="H53" s="16" t="s">
        <v>181</v>
      </c>
      <c r="I53" s="37">
        <v>45744</v>
      </c>
      <c r="J53" s="37">
        <v>46387</v>
      </c>
      <c r="K53" s="19">
        <v>30</v>
      </c>
      <c r="L53" s="80">
        <f>6519851908.2</f>
        <v>6519851908.1999998</v>
      </c>
      <c r="M53" s="12" t="s">
        <v>113</v>
      </c>
    </row>
    <row r="54" spans="1:13" ht="42" x14ac:dyDescent="0.15">
      <c r="A54" s="1">
        <v>43</v>
      </c>
      <c r="B54" s="36">
        <v>2024002130125</v>
      </c>
      <c r="C54" s="15">
        <v>45426</v>
      </c>
      <c r="D54" s="60" t="s">
        <v>116</v>
      </c>
      <c r="E54" s="53" t="s">
        <v>117</v>
      </c>
      <c r="F54" s="12" t="s">
        <v>288</v>
      </c>
      <c r="G54" s="71">
        <v>35071600526</v>
      </c>
      <c r="H54" s="16" t="s">
        <v>181</v>
      </c>
      <c r="I54" s="37">
        <v>45742</v>
      </c>
      <c r="J54" s="37">
        <v>46290</v>
      </c>
      <c r="K54" s="19">
        <v>67</v>
      </c>
      <c r="L54" s="80">
        <f>22551032712.7+95000000</f>
        <v>22646032712.700001</v>
      </c>
      <c r="M54" s="12" t="s">
        <v>113</v>
      </c>
    </row>
    <row r="55" spans="1:13" ht="21" x14ac:dyDescent="0.15">
      <c r="A55" s="1">
        <v>44</v>
      </c>
      <c r="B55" s="17" t="s">
        <v>118</v>
      </c>
      <c r="C55" s="15">
        <v>45489</v>
      </c>
      <c r="D55" s="60" t="s">
        <v>119</v>
      </c>
      <c r="E55" s="53" t="s">
        <v>120</v>
      </c>
      <c r="F55" s="12" t="s">
        <v>288</v>
      </c>
      <c r="G55" s="71">
        <f>68360234992+19998142914</f>
        <v>88358377906</v>
      </c>
      <c r="H55" s="16" t="s">
        <v>181</v>
      </c>
      <c r="I55" s="37">
        <v>45722</v>
      </c>
      <c r="J55" s="37">
        <v>46271</v>
      </c>
      <c r="K55" s="19">
        <v>81</v>
      </c>
      <c r="L55" s="80">
        <f>59339325253.24+102000000</f>
        <v>59441325253.239998</v>
      </c>
      <c r="M55" s="12" t="s">
        <v>113</v>
      </c>
    </row>
    <row r="56" spans="1:13" ht="52.5" x14ac:dyDescent="0.15">
      <c r="A56" s="1">
        <v>44</v>
      </c>
      <c r="B56" s="36">
        <v>2024002130049</v>
      </c>
      <c r="C56" s="15">
        <v>45355</v>
      </c>
      <c r="D56" s="60" t="s">
        <v>121</v>
      </c>
      <c r="E56" s="53" t="s">
        <v>122</v>
      </c>
      <c r="F56" s="12" t="s">
        <v>288</v>
      </c>
      <c r="G56" s="71">
        <v>27183808868.41</v>
      </c>
      <c r="H56" s="16" t="s">
        <v>181</v>
      </c>
      <c r="I56" s="37">
        <v>45729</v>
      </c>
      <c r="J56" s="37">
        <v>46337</v>
      </c>
      <c r="K56" s="19">
        <v>74</v>
      </c>
      <c r="L56" s="80">
        <f>15028371538+87000000</f>
        <v>15115371538</v>
      </c>
      <c r="M56" s="12" t="s">
        <v>113</v>
      </c>
    </row>
    <row r="57" spans="1:13" ht="63" x14ac:dyDescent="0.15">
      <c r="A57" s="1">
        <v>45</v>
      </c>
      <c r="B57" s="36">
        <v>2024002130048</v>
      </c>
      <c r="C57" s="15">
        <v>45365</v>
      </c>
      <c r="D57" s="60" t="s">
        <v>123</v>
      </c>
      <c r="E57" s="53" t="s">
        <v>124</v>
      </c>
      <c r="F57" s="12" t="s">
        <v>288</v>
      </c>
      <c r="G57" s="71">
        <v>16538669315.84</v>
      </c>
      <c r="H57" s="16" t="s">
        <v>181</v>
      </c>
      <c r="I57" s="37">
        <v>45729</v>
      </c>
      <c r="J57" s="37">
        <v>46268</v>
      </c>
      <c r="K57" s="19">
        <v>74</v>
      </c>
      <c r="L57" s="80">
        <f>10782336642+57000000</f>
        <v>10839336642</v>
      </c>
      <c r="M57" s="12" t="s">
        <v>113</v>
      </c>
    </row>
    <row r="58" spans="1:13" ht="42" x14ac:dyDescent="0.15">
      <c r="A58" s="1">
        <v>46</v>
      </c>
      <c r="B58" s="36">
        <v>202500000003753</v>
      </c>
      <c r="C58" s="15">
        <v>45652</v>
      </c>
      <c r="D58" s="60" t="s">
        <v>125</v>
      </c>
      <c r="E58" s="53" t="s">
        <v>126</v>
      </c>
      <c r="F58" s="12" t="s">
        <v>288</v>
      </c>
      <c r="G58" s="71">
        <v>20000000000</v>
      </c>
      <c r="H58" s="16" t="s">
        <v>181</v>
      </c>
      <c r="I58" s="37">
        <v>45725</v>
      </c>
      <c r="J58" s="37">
        <v>46296</v>
      </c>
      <c r="K58" s="19">
        <v>67</v>
      </c>
      <c r="L58" s="80">
        <f>7802880624+170000000</f>
        <v>7972880624</v>
      </c>
      <c r="M58" s="12" t="s">
        <v>113</v>
      </c>
    </row>
    <row r="59" spans="1:13" ht="31.5" x14ac:dyDescent="0.15">
      <c r="A59" s="1">
        <v>47</v>
      </c>
      <c r="B59" s="36">
        <v>2024002130088</v>
      </c>
      <c r="C59" s="15">
        <v>45453</v>
      </c>
      <c r="D59" s="60" t="s">
        <v>127</v>
      </c>
      <c r="E59" s="53" t="s">
        <v>128</v>
      </c>
      <c r="F59" s="12" t="s">
        <v>288</v>
      </c>
      <c r="G59" s="71">
        <v>12530287791.52</v>
      </c>
      <c r="H59" s="16" t="s">
        <v>181</v>
      </c>
      <c r="I59" s="37">
        <v>45842</v>
      </c>
      <c r="J59" s="37">
        <v>46238</v>
      </c>
      <c r="K59" s="19">
        <v>85</v>
      </c>
      <c r="L59" s="80">
        <v>8744817937</v>
      </c>
      <c r="M59" s="12" t="s">
        <v>113</v>
      </c>
    </row>
    <row r="60" spans="1:13" ht="31.5" x14ac:dyDescent="0.15">
      <c r="A60" s="1">
        <v>48</v>
      </c>
      <c r="B60" s="38">
        <v>202500000018709</v>
      </c>
      <c r="C60" s="15">
        <v>45730</v>
      </c>
      <c r="D60" s="53" t="s">
        <v>129</v>
      </c>
      <c r="E60" s="53" t="s">
        <v>128</v>
      </c>
      <c r="F60" s="12" t="s">
        <v>288</v>
      </c>
      <c r="G60" s="71">
        <v>9999997266.6499996</v>
      </c>
      <c r="H60" s="16" t="s">
        <v>181</v>
      </c>
      <c r="I60" s="39">
        <v>46014</v>
      </c>
      <c r="J60" s="40">
        <v>46257</v>
      </c>
      <c r="K60" s="19">
        <v>48</v>
      </c>
      <c r="L60" s="80">
        <v>4108302399</v>
      </c>
      <c r="M60" s="16" t="s">
        <v>113</v>
      </c>
    </row>
    <row r="61" spans="1:13" ht="31.5" x14ac:dyDescent="0.15">
      <c r="A61" s="1">
        <v>49</v>
      </c>
      <c r="B61" s="19">
        <v>202500000018700</v>
      </c>
      <c r="C61" s="15">
        <v>45730</v>
      </c>
      <c r="D61" s="53" t="s">
        <v>130</v>
      </c>
      <c r="E61" s="53" t="s">
        <v>128</v>
      </c>
      <c r="F61" s="12" t="s">
        <v>288</v>
      </c>
      <c r="G61" s="71">
        <v>12451064495.809999</v>
      </c>
      <c r="H61" s="16" t="s">
        <v>181</v>
      </c>
      <c r="I61" s="40">
        <v>45987</v>
      </c>
      <c r="J61" s="40">
        <v>46246</v>
      </c>
      <c r="K61" s="19">
        <v>43</v>
      </c>
      <c r="L61" s="80">
        <v>4415915060</v>
      </c>
      <c r="M61" s="12" t="s">
        <v>113</v>
      </c>
    </row>
    <row r="62" spans="1:13" ht="42" x14ac:dyDescent="0.15">
      <c r="A62" s="1">
        <v>50</v>
      </c>
      <c r="B62" s="19">
        <v>202500000020380</v>
      </c>
      <c r="C62" s="15">
        <v>45749</v>
      </c>
      <c r="D62" s="53" t="s">
        <v>131</v>
      </c>
      <c r="E62" s="53" t="s">
        <v>128</v>
      </c>
      <c r="F62" s="12" t="s">
        <v>288</v>
      </c>
      <c r="G62" s="71">
        <v>9989384514</v>
      </c>
      <c r="H62" s="16" t="s">
        <v>181</v>
      </c>
      <c r="I62" s="40">
        <v>45973</v>
      </c>
      <c r="J62" s="40">
        <v>46246</v>
      </c>
      <c r="K62" s="19">
        <v>51</v>
      </c>
      <c r="L62" s="80">
        <v>4832003244</v>
      </c>
      <c r="M62" s="12" t="s">
        <v>113</v>
      </c>
    </row>
    <row r="63" spans="1:13" ht="52.5" x14ac:dyDescent="0.15">
      <c r="A63" s="1">
        <v>51</v>
      </c>
      <c r="B63" s="19">
        <v>202500000022952</v>
      </c>
      <c r="C63" s="15">
        <v>45779</v>
      </c>
      <c r="D63" s="53" t="s">
        <v>132</v>
      </c>
      <c r="E63" s="53" t="s">
        <v>133</v>
      </c>
      <c r="F63" s="12" t="s">
        <v>288</v>
      </c>
      <c r="G63" s="71">
        <v>5739710352</v>
      </c>
      <c r="H63" s="16" t="s">
        <v>181</v>
      </c>
      <c r="I63" s="40">
        <v>45996</v>
      </c>
      <c r="J63" s="40">
        <v>46300</v>
      </c>
      <c r="K63" s="19">
        <v>23</v>
      </c>
      <c r="L63" s="80">
        <v>0</v>
      </c>
      <c r="M63" s="12" t="s">
        <v>113</v>
      </c>
    </row>
    <row r="64" spans="1:13" ht="31.5" x14ac:dyDescent="0.15">
      <c r="A64" s="1">
        <v>52</v>
      </c>
      <c r="B64" s="19">
        <v>202500000023080</v>
      </c>
      <c r="C64" s="15">
        <v>45782</v>
      </c>
      <c r="D64" s="53" t="s">
        <v>134</v>
      </c>
      <c r="E64" s="53" t="s">
        <v>135</v>
      </c>
      <c r="F64" s="12" t="s">
        <v>288</v>
      </c>
      <c r="G64" s="71">
        <v>5997049276</v>
      </c>
      <c r="H64" s="16" t="s">
        <v>181</v>
      </c>
      <c r="I64" s="40">
        <v>45967</v>
      </c>
      <c r="J64" s="40">
        <v>46512</v>
      </c>
      <c r="K64" s="19">
        <v>7</v>
      </c>
      <c r="L64" s="80">
        <v>121273039</v>
      </c>
      <c r="M64" s="12" t="s">
        <v>113</v>
      </c>
    </row>
    <row r="65" spans="1:13" ht="31.5" x14ac:dyDescent="0.15">
      <c r="A65" s="1">
        <v>53</v>
      </c>
      <c r="B65" s="19">
        <v>202500000026218</v>
      </c>
      <c r="C65" s="15">
        <v>45820</v>
      </c>
      <c r="D65" s="53" t="s">
        <v>136</v>
      </c>
      <c r="E65" s="53" t="s">
        <v>137</v>
      </c>
      <c r="F65" s="12" t="s">
        <v>288</v>
      </c>
      <c r="G65" s="71">
        <v>6994386173</v>
      </c>
      <c r="H65" s="16" t="s">
        <v>181</v>
      </c>
      <c r="I65" s="40">
        <v>46077</v>
      </c>
      <c r="J65" s="40">
        <v>46319</v>
      </c>
      <c r="K65" s="19">
        <v>16</v>
      </c>
      <c r="L65" s="80">
        <v>0</v>
      </c>
      <c r="M65" s="12" t="s">
        <v>113</v>
      </c>
    </row>
    <row r="66" spans="1:13" ht="31.5" x14ac:dyDescent="0.15">
      <c r="A66" s="1">
        <v>54</v>
      </c>
      <c r="B66" s="19">
        <v>202500000026315</v>
      </c>
      <c r="C66" s="15">
        <v>45821</v>
      </c>
      <c r="D66" s="53" t="s">
        <v>138</v>
      </c>
      <c r="E66" s="53" t="s">
        <v>139</v>
      </c>
      <c r="F66" s="12" t="s">
        <v>288</v>
      </c>
      <c r="G66" s="71">
        <v>9999964452</v>
      </c>
      <c r="H66" s="16" t="s">
        <v>181</v>
      </c>
      <c r="I66" s="40">
        <v>46063</v>
      </c>
      <c r="J66" s="40">
        <v>46305</v>
      </c>
      <c r="K66" s="19">
        <v>26</v>
      </c>
      <c r="L66" s="80">
        <v>0</v>
      </c>
      <c r="M66" s="12" t="s">
        <v>113</v>
      </c>
    </row>
    <row r="67" spans="1:13" ht="42" x14ac:dyDescent="0.15">
      <c r="A67" s="1">
        <v>55</v>
      </c>
      <c r="B67" s="38">
        <v>202500000031002</v>
      </c>
      <c r="C67" s="15">
        <v>45882</v>
      </c>
      <c r="D67" s="53" t="s">
        <v>140</v>
      </c>
      <c r="E67" s="53" t="s">
        <v>141</v>
      </c>
      <c r="F67" s="12" t="s">
        <v>288</v>
      </c>
      <c r="G67" s="71">
        <v>20000000000</v>
      </c>
      <c r="H67" s="16" t="s">
        <v>181</v>
      </c>
      <c r="I67" s="39">
        <v>46076</v>
      </c>
      <c r="J67" s="40">
        <v>46378</v>
      </c>
      <c r="K67" s="19">
        <v>7</v>
      </c>
      <c r="L67" s="80">
        <v>0</v>
      </c>
      <c r="M67" s="12" t="s">
        <v>113</v>
      </c>
    </row>
    <row r="68" spans="1:13" ht="31.5" x14ac:dyDescent="0.15">
      <c r="A68" s="1">
        <v>56</v>
      </c>
      <c r="B68" s="38">
        <v>202500000030714</v>
      </c>
      <c r="C68" s="15">
        <v>45877</v>
      </c>
      <c r="D68" s="53" t="s">
        <v>142</v>
      </c>
      <c r="E68" s="53" t="s">
        <v>143</v>
      </c>
      <c r="F68" s="12" t="s">
        <v>288</v>
      </c>
      <c r="G68" s="71">
        <v>6765639523</v>
      </c>
      <c r="H68" s="16" t="s">
        <v>181</v>
      </c>
      <c r="I68" s="39">
        <v>46069</v>
      </c>
      <c r="J68" s="40">
        <v>46311</v>
      </c>
      <c r="K68" s="19">
        <v>64</v>
      </c>
      <c r="L68" s="80">
        <v>3194285626</v>
      </c>
      <c r="M68" s="12" t="s">
        <v>113</v>
      </c>
    </row>
    <row r="69" spans="1:13" ht="42" x14ac:dyDescent="0.15">
      <c r="A69" s="1">
        <v>57</v>
      </c>
      <c r="B69" s="38">
        <v>202500000019688</v>
      </c>
      <c r="C69" s="15">
        <v>45741</v>
      </c>
      <c r="D69" s="53" t="s">
        <v>144</v>
      </c>
      <c r="E69" s="53" t="s">
        <v>135</v>
      </c>
      <c r="F69" s="12" t="s">
        <v>288</v>
      </c>
      <c r="G69" s="71">
        <v>17896671147</v>
      </c>
      <c r="H69" s="16" t="s">
        <v>181</v>
      </c>
      <c r="I69" s="39">
        <v>46071</v>
      </c>
      <c r="J69" s="40">
        <v>46436</v>
      </c>
      <c r="K69" s="19">
        <v>21</v>
      </c>
      <c r="L69" s="80">
        <v>0</v>
      </c>
      <c r="M69" s="12" t="s">
        <v>113</v>
      </c>
    </row>
    <row r="70" spans="1:13" ht="42" x14ac:dyDescent="0.15">
      <c r="A70" s="1">
        <v>58</v>
      </c>
      <c r="B70" s="38">
        <v>202500000030270</v>
      </c>
      <c r="C70" s="15">
        <v>45870</v>
      </c>
      <c r="D70" s="53" t="s">
        <v>145</v>
      </c>
      <c r="E70" s="53" t="s">
        <v>146</v>
      </c>
      <c r="F70" s="12" t="s">
        <v>288</v>
      </c>
      <c r="G70" s="71">
        <v>6987756854</v>
      </c>
      <c r="H70" s="16" t="s">
        <v>181</v>
      </c>
      <c r="I70" s="39">
        <v>46078</v>
      </c>
      <c r="J70" s="40">
        <v>46259</v>
      </c>
      <c r="K70" s="19">
        <v>16</v>
      </c>
      <c r="L70" s="80">
        <v>0</v>
      </c>
      <c r="M70" s="12" t="s">
        <v>113</v>
      </c>
    </row>
    <row r="71" spans="1:13" ht="52.5" x14ac:dyDescent="0.15">
      <c r="A71" s="1">
        <v>59</v>
      </c>
      <c r="B71" s="38">
        <v>202500000030681</v>
      </c>
      <c r="C71" s="15">
        <v>45877</v>
      </c>
      <c r="D71" s="53" t="s">
        <v>147</v>
      </c>
      <c r="E71" s="53" t="s">
        <v>148</v>
      </c>
      <c r="F71" s="12" t="s">
        <v>288</v>
      </c>
      <c r="G71" s="71">
        <v>6980728183</v>
      </c>
      <c r="H71" s="16" t="s">
        <v>181</v>
      </c>
      <c r="I71" s="39">
        <v>46086</v>
      </c>
      <c r="J71" s="40">
        <v>46270</v>
      </c>
      <c r="K71" s="19">
        <v>28</v>
      </c>
      <c r="L71" s="80">
        <v>0</v>
      </c>
      <c r="M71" s="12" t="s">
        <v>113</v>
      </c>
    </row>
    <row r="72" spans="1:13" ht="52.5" x14ac:dyDescent="0.15">
      <c r="A72" s="1">
        <v>60</v>
      </c>
      <c r="B72" s="38">
        <v>202500000030801</v>
      </c>
      <c r="C72" s="15">
        <v>45880</v>
      </c>
      <c r="D72" s="53" t="s">
        <v>149</v>
      </c>
      <c r="E72" s="53" t="s">
        <v>150</v>
      </c>
      <c r="F72" s="12" t="s">
        <v>288</v>
      </c>
      <c r="G72" s="71">
        <v>1500000000</v>
      </c>
      <c r="H72" s="16" t="s">
        <v>181</v>
      </c>
      <c r="I72" s="39">
        <v>46055</v>
      </c>
      <c r="J72" s="40">
        <v>46205</v>
      </c>
      <c r="K72" s="19">
        <v>90</v>
      </c>
      <c r="L72" s="80">
        <f>1409550296/2</f>
        <v>704775148</v>
      </c>
      <c r="M72" s="12" t="s">
        <v>113</v>
      </c>
    </row>
    <row r="73" spans="1:13" ht="42" x14ac:dyDescent="0.15">
      <c r="A73" s="1">
        <v>61</v>
      </c>
      <c r="B73" s="38">
        <v>202500000022931</v>
      </c>
      <c r="C73" s="15">
        <v>45779</v>
      </c>
      <c r="D73" s="53" t="s">
        <v>151</v>
      </c>
      <c r="E73" s="53" t="s">
        <v>152</v>
      </c>
      <c r="F73" s="12" t="s">
        <v>288</v>
      </c>
      <c r="G73" s="71">
        <v>4994117858.3800001</v>
      </c>
      <c r="H73" s="16" t="s">
        <v>181</v>
      </c>
      <c r="I73" s="39">
        <v>46083</v>
      </c>
      <c r="J73" s="40">
        <v>46402</v>
      </c>
      <c r="K73" s="19">
        <v>28</v>
      </c>
      <c r="L73" s="80">
        <v>325716076</v>
      </c>
      <c r="M73" s="12" t="s">
        <v>113</v>
      </c>
    </row>
    <row r="74" spans="1:13" ht="31.5" x14ac:dyDescent="0.15">
      <c r="A74" s="1">
        <v>61</v>
      </c>
      <c r="B74" s="38">
        <v>202500000035846</v>
      </c>
      <c r="C74" s="15">
        <v>45933</v>
      </c>
      <c r="D74" s="53" t="s">
        <v>153</v>
      </c>
      <c r="E74" s="53" t="s">
        <v>154</v>
      </c>
      <c r="F74" s="12" t="s">
        <v>288</v>
      </c>
      <c r="G74" s="71">
        <v>21189806952.799999</v>
      </c>
      <c r="H74" s="16" t="s">
        <v>181</v>
      </c>
      <c r="I74" s="39">
        <v>46105</v>
      </c>
      <c r="J74" s="40">
        <v>46654</v>
      </c>
      <c r="K74" s="19">
        <v>5</v>
      </c>
      <c r="L74" s="80">
        <v>0</v>
      </c>
      <c r="M74" s="12" t="s">
        <v>113</v>
      </c>
    </row>
    <row r="75" spans="1:13" ht="42" x14ac:dyDescent="0.15">
      <c r="A75" s="1">
        <v>63</v>
      </c>
      <c r="B75" s="38">
        <v>202500000026531</v>
      </c>
      <c r="C75" s="15">
        <v>45695</v>
      </c>
      <c r="D75" s="53" t="s">
        <v>155</v>
      </c>
      <c r="E75" s="53" t="s">
        <v>156</v>
      </c>
      <c r="F75" s="12" t="s">
        <v>288</v>
      </c>
      <c r="G75" s="71">
        <v>33719217852</v>
      </c>
      <c r="H75" s="16" t="s">
        <v>181</v>
      </c>
      <c r="I75" s="39">
        <v>45992</v>
      </c>
      <c r="J75" s="40">
        <v>46265</v>
      </c>
      <c r="K75" s="19">
        <v>21</v>
      </c>
      <c r="L75" s="80">
        <v>6020891722</v>
      </c>
      <c r="M75" s="12" t="s">
        <v>113</v>
      </c>
    </row>
    <row r="76" spans="1:13" ht="42" x14ac:dyDescent="0.15">
      <c r="A76" s="1">
        <v>64</v>
      </c>
      <c r="B76" s="38">
        <v>202500000019509</v>
      </c>
      <c r="C76" s="15">
        <v>45706</v>
      </c>
      <c r="D76" s="53" t="s">
        <v>157</v>
      </c>
      <c r="E76" s="53" t="s">
        <v>158</v>
      </c>
      <c r="F76" s="12" t="s">
        <v>288</v>
      </c>
      <c r="G76" s="71">
        <v>17820663850</v>
      </c>
      <c r="H76" s="16" t="s">
        <v>181</v>
      </c>
      <c r="I76" s="41">
        <v>45938</v>
      </c>
      <c r="J76" s="42">
        <v>46387</v>
      </c>
      <c r="K76" s="19">
        <v>30</v>
      </c>
      <c r="L76" s="80">
        <v>5672473826</v>
      </c>
      <c r="M76" s="12" t="s">
        <v>113</v>
      </c>
    </row>
    <row r="77" spans="1:13" ht="42" x14ac:dyDescent="0.15">
      <c r="A77" s="1">
        <v>65</v>
      </c>
      <c r="B77" s="38">
        <v>202500000023080</v>
      </c>
      <c r="C77" s="15">
        <v>45726</v>
      </c>
      <c r="D77" s="53" t="s">
        <v>159</v>
      </c>
      <c r="E77" s="53" t="s">
        <v>160</v>
      </c>
      <c r="F77" s="12" t="s">
        <v>287</v>
      </c>
      <c r="G77" s="71">
        <v>19990164252</v>
      </c>
      <c r="H77" s="16" t="s">
        <v>181</v>
      </c>
      <c r="I77" s="39">
        <v>45967</v>
      </c>
      <c r="J77" s="40">
        <v>46512</v>
      </c>
      <c r="K77" s="19">
        <v>7</v>
      </c>
      <c r="L77" s="80">
        <v>121273039</v>
      </c>
      <c r="M77" s="43" t="s">
        <v>113</v>
      </c>
    </row>
    <row r="78" spans="1:13" ht="31.5" x14ac:dyDescent="0.15">
      <c r="A78" s="1">
        <v>66</v>
      </c>
      <c r="B78" s="38">
        <v>202500000037285</v>
      </c>
      <c r="C78" s="15">
        <v>45944</v>
      </c>
      <c r="D78" s="53" t="s">
        <v>161</v>
      </c>
      <c r="E78" s="53" t="s">
        <v>162</v>
      </c>
      <c r="F78" s="12" t="s">
        <v>287</v>
      </c>
      <c r="G78" s="71">
        <v>1265712449.6500001</v>
      </c>
      <c r="H78" s="16" t="s">
        <v>181</v>
      </c>
      <c r="I78" s="39">
        <v>46119</v>
      </c>
      <c r="J78" s="40">
        <v>46180</v>
      </c>
      <c r="K78" s="19">
        <v>100</v>
      </c>
      <c r="L78" s="80">
        <v>0</v>
      </c>
      <c r="M78" s="16" t="s">
        <v>163</v>
      </c>
    </row>
    <row r="79" spans="1:13" ht="42" x14ac:dyDescent="0.15">
      <c r="A79" s="1">
        <v>67</v>
      </c>
      <c r="B79" s="38">
        <v>202500000030271</v>
      </c>
      <c r="C79" s="15">
        <v>45846</v>
      </c>
      <c r="D79" s="53" t="s">
        <v>164</v>
      </c>
      <c r="E79" s="53" t="s">
        <v>165</v>
      </c>
      <c r="F79" s="12" t="s">
        <v>287</v>
      </c>
      <c r="G79" s="71">
        <v>9999965356.4699993</v>
      </c>
      <c r="H79" s="16" t="s">
        <v>181</v>
      </c>
      <c r="I79" s="39">
        <v>46125</v>
      </c>
      <c r="J79" s="40">
        <v>46369</v>
      </c>
      <c r="K79" s="19">
        <v>19</v>
      </c>
      <c r="L79" s="80">
        <v>0</v>
      </c>
      <c r="M79" s="12" t="s">
        <v>113</v>
      </c>
    </row>
    <row r="80" spans="1:13" ht="42" x14ac:dyDescent="0.15">
      <c r="A80" s="1">
        <v>68</v>
      </c>
      <c r="B80" s="38">
        <v>202500000030245</v>
      </c>
      <c r="C80" s="15">
        <v>45735</v>
      </c>
      <c r="D80" s="53" t="s">
        <v>166</v>
      </c>
      <c r="E80" s="53" t="s">
        <v>167</v>
      </c>
      <c r="F80" s="12" t="s">
        <v>287</v>
      </c>
      <c r="G80" s="71">
        <v>9996404710</v>
      </c>
      <c r="H80" s="16" t="s">
        <v>181</v>
      </c>
      <c r="I80" s="39">
        <v>46125</v>
      </c>
      <c r="J80" s="40">
        <v>46369</v>
      </c>
      <c r="K80" s="19">
        <v>12</v>
      </c>
      <c r="L80" s="80">
        <v>0</v>
      </c>
      <c r="M80" s="12" t="s">
        <v>113</v>
      </c>
    </row>
    <row r="81" spans="1:13" ht="42" x14ac:dyDescent="0.15">
      <c r="A81" s="1">
        <v>69</v>
      </c>
      <c r="B81" s="19">
        <v>202500000034264</v>
      </c>
      <c r="C81" s="15">
        <v>45880</v>
      </c>
      <c r="D81" s="53" t="s">
        <v>168</v>
      </c>
      <c r="E81" s="53" t="s">
        <v>169</v>
      </c>
      <c r="F81" s="12" t="s">
        <v>287</v>
      </c>
      <c r="G81" s="71">
        <v>9997562531</v>
      </c>
      <c r="H81" s="16" t="s">
        <v>181</v>
      </c>
      <c r="I81" s="40">
        <v>46139</v>
      </c>
      <c r="J81" s="40">
        <v>46261</v>
      </c>
      <c r="K81" s="19">
        <v>22</v>
      </c>
      <c r="L81" s="80">
        <v>2715324775</v>
      </c>
      <c r="M81" s="12" t="s">
        <v>113</v>
      </c>
    </row>
    <row r="82" spans="1:13" ht="63" x14ac:dyDescent="0.15">
      <c r="A82" s="1">
        <v>70</v>
      </c>
      <c r="B82" s="38">
        <v>202500000029850</v>
      </c>
      <c r="C82" s="15">
        <v>45815</v>
      </c>
      <c r="D82" s="53" t="s">
        <v>170</v>
      </c>
      <c r="E82" s="53" t="s">
        <v>171</v>
      </c>
      <c r="F82" s="12" t="s">
        <v>287</v>
      </c>
      <c r="G82" s="71">
        <v>25999798436</v>
      </c>
      <c r="H82" s="16" t="s">
        <v>181</v>
      </c>
      <c r="I82" s="40">
        <v>46022</v>
      </c>
      <c r="J82" s="40">
        <v>46461</v>
      </c>
      <c r="K82" s="19">
        <v>30</v>
      </c>
      <c r="L82" s="80">
        <v>6556080499</v>
      </c>
      <c r="M82" s="12" t="s">
        <v>113</v>
      </c>
    </row>
    <row r="83" spans="1:13" ht="42" x14ac:dyDescent="0.15">
      <c r="A83" s="1">
        <v>71</v>
      </c>
      <c r="B83" s="38">
        <v>202500000030231</v>
      </c>
      <c r="C83" s="15">
        <v>45715</v>
      </c>
      <c r="D83" s="53" t="s">
        <v>172</v>
      </c>
      <c r="E83" s="53" t="s">
        <v>173</v>
      </c>
      <c r="F83" s="12" t="s">
        <v>288</v>
      </c>
      <c r="G83" s="71">
        <v>11589154210.98</v>
      </c>
      <c r="H83" s="16" t="s">
        <v>181</v>
      </c>
      <c r="I83" s="40">
        <v>46022</v>
      </c>
      <c r="J83" s="40">
        <v>46657</v>
      </c>
      <c r="K83" s="19">
        <v>31</v>
      </c>
      <c r="L83" s="80">
        <v>454719372</v>
      </c>
      <c r="M83" s="12" t="s">
        <v>113</v>
      </c>
    </row>
    <row r="84" spans="1:13" ht="42" x14ac:dyDescent="0.15">
      <c r="A84" s="1">
        <v>72</v>
      </c>
      <c r="B84" s="38">
        <v>202500000030804</v>
      </c>
      <c r="C84" s="15">
        <v>45867</v>
      </c>
      <c r="D84" s="53" t="s">
        <v>174</v>
      </c>
      <c r="E84" s="53" t="s">
        <v>175</v>
      </c>
      <c r="F84" s="12" t="s">
        <v>288</v>
      </c>
      <c r="G84" s="71">
        <v>2717024472.7800002</v>
      </c>
      <c r="H84" s="16" t="s">
        <v>181</v>
      </c>
      <c r="I84" s="39">
        <v>46007</v>
      </c>
      <c r="J84" s="40">
        <v>46310</v>
      </c>
      <c r="K84" s="19">
        <v>11</v>
      </c>
      <c r="L84" s="80">
        <v>203501891</v>
      </c>
      <c r="M84" s="12" t="s">
        <v>113</v>
      </c>
    </row>
    <row r="85" spans="1:13" ht="42" x14ac:dyDescent="0.15">
      <c r="A85" s="1">
        <v>73</v>
      </c>
      <c r="B85" s="38">
        <v>202500000037262</v>
      </c>
      <c r="C85" s="15">
        <v>45916</v>
      </c>
      <c r="D85" s="53" t="s">
        <v>176</v>
      </c>
      <c r="E85" s="53" t="s">
        <v>177</v>
      </c>
      <c r="F85" s="12" t="s">
        <v>288</v>
      </c>
      <c r="G85" s="71">
        <v>999831455</v>
      </c>
      <c r="H85" s="16" t="s">
        <v>181</v>
      </c>
      <c r="I85" s="39">
        <v>46020</v>
      </c>
      <c r="J85" s="40">
        <v>46387</v>
      </c>
      <c r="K85" s="19">
        <v>0</v>
      </c>
      <c r="L85" s="80">
        <v>35548611</v>
      </c>
      <c r="M85" s="12" t="s">
        <v>113</v>
      </c>
    </row>
    <row r="86" spans="1:13" ht="42" x14ac:dyDescent="0.15">
      <c r="A86" s="1">
        <v>74</v>
      </c>
      <c r="B86" s="38">
        <v>2021002130237</v>
      </c>
      <c r="C86" s="15" t="s">
        <v>178</v>
      </c>
      <c r="D86" s="53" t="s">
        <v>179</v>
      </c>
      <c r="E86" s="53" t="s">
        <v>180</v>
      </c>
      <c r="F86" s="12" t="s">
        <v>288</v>
      </c>
      <c r="G86" s="71">
        <v>14498224878.530001</v>
      </c>
      <c r="H86" s="16" t="s">
        <v>181</v>
      </c>
      <c r="I86" s="39">
        <v>46007</v>
      </c>
      <c r="J86" s="40">
        <v>46218</v>
      </c>
      <c r="K86" s="19">
        <v>95</v>
      </c>
      <c r="L86" s="80">
        <f>1996398634*95%</f>
        <v>1896578702.3</v>
      </c>
      <c r="M86" s="16" t="s">
        <v>182</v>
      </c>
    </row>
    <row r="87" spans="1:13" ht="42" x14ac:dyDescent="0.15">
      <c r="A87" s="1">
        <v>75</v>
      </c>
      <c r="B87" s="38">
        <v>2024002130068</v>
      </c>
      <c r="C87" s="15">
        <v>45404</v>
      </c>
      <c r="D87" s="53" t="s">
        <v>183</v>
      </c>
      <c r="E87" s="53" t="s">
        <v>184</v>
      </c>
      <c r="F87" s="12" t="s">
        <v>288</v>
      </c>
      <c r="G87" s="71">
        <v>12493681113.129999</v>
      </c>
      <c r="H87" s="16" t="s">
        <v>181</v>
      </c>
      <c r="I87" s="40">
        <v>46014</v>
      </c>
      <c r="J87" s="40">
        <v>46378</v>
      </c>
      <c r="K87" s="19">
        <v>100</v>
      </c>
      <c r="L87" s="80"/>
      <c r="M87" s="12" t="s">
        <v>113</v>
      </c>
    </row>
    <row r="88" spans="1:13" ht="31.5" x14ac:dyDescent="0.15">
      <c r="A88" s="1">
        <v>76</v>
      </c>
      <c r="B88" s="38">
        <v>202500000033892</v>
      </c>
      <c r="C88" s="15">
        <v>45915</v>
      </c>
      <c r="D88" s="53" t="s">
        <v>185</v>
      </c>
      <c r="E88" s="53" t="s">
        <v>186</v>
      </c>
      <c r="F88" s="12" t="s">
        <v>288</v>
      </c>
      <c r="G88" s="71">
        <v>1990883691.6099999</v>
      </c>
      <c r="H88" s="16" t="s">
        <v>181</v>
      </c>
      <c r="I88" s="39">
        <v>46020</v>
      </c>
      <c r="J88" s="40">
        <v>46382</v>
      </c>
      <c r="K88" s="19">
        <v>0</v>
      </c>
      <c r="L88" s="80">
        <v>129459681</v>
      </c>
      <c r="M88" s="12" t="s">
        <v>113</v>
      </c>
    </row>
    <row r="89" spans="1:13" ht="52.5" x14ac:dyDescent="0.15">
      <c r="A89" s="1">
        <v>77</v>
      </c>
      <c r="B89" s="38">
        <v>202500000033163</v>
      </c>
      <c r="C89" s="15">
        <v>45700</v>
      </c>
      <c r="D89" s="53" t="s">
        <v>187</v>
      </c>
      <c r="E89" s="53" t="s">
        <v>188</v>
      </c>
      <c r="F89" s="12" t="s">
        <v>288</v>
      </c>
      <c r="G89" s="71">
        <v>2416314430</v>
      </c>
      <c r="H89" s="16" t="s">
        <v>181</v>
      </c>
      <c r="I89" s="39">
        <v>46020</v>
      </c>
      <c r="J89" s="40">
        <v>46323</v>
      </c>
      <c r="K89" s="19">
        <v>35</v>
      </c>
      <c r="L89" s="80">
        <v>163384472</v>
      </c>
      <c r="M89" s="12" t="s">
        <v>113</v>
      </c>
    </row>
    <row r="90" spans="1:13" ht="52.5" x14ac:dyDescent="0.15">
      <c r="A90" s="1">
        <v>78</v>
      </c>
      <c r="B90" s="38">
        <v>202500000033162</v>
      </c>
      <c r="C90" s="15">
        <v>45883</v>
      </c>
      <c r="D90" s="53" t="s">
        <v>189</v>
      </c>
      <c r="E90" s="53" t="s">
        <v>190</v>
      </c>
      <c r="F90" s="12" t="s">
        <v>288</v>
      </c>
      <c r="G90" s="71">
        <v>1527907189</v>
      </c>
      <c r="H90" s="12" t="s">
        <v>181</v>
      </c>
      <c r="I90" s="39">
        <v>46048</v>
      </c>
      <c r="J90" s="40">
        <v>46382</v>
      </c>
      <c r="K90" s="19">
        <v>0</v>
      </c>
      <c r="L90" s="80">
        <v>72841040</v>
      </c>
      <c r="M90" s="12" t="s">
        <v>113</v>
      </c>
    </row>
    <row r="91" spans="1:13" ht="52.5" x14ac:dyDescent="0.15">
      <c r="A91" s="1">
        <v>79</v>
      </c>
      <c r="B91" s="26">
        <v>202500000042704</v>
      </c>
      <c r="C91" s="27">
        <v>45982</v>
      </c>
      <c r="D91" s="61" t="s">
        <v>191</v>
      </c>
      <c r="E91" s="53" t="s">
        <v>192</v>
      </c>
      <c r="F91" s="1" t="s">
        <v>286</v>
      </c>
      <c r="G91" s="71">
        <v>4000000000</v>
      </c>
      <c r="H91" s="12" t="s">
        <v>193</v>
      </c>
      <c r="I91" s="13">
        <v>46092</v>
      </c>
      <c r="J91" s="13">
        <v>46356</v>
      </c>
      <c r="K91" s="19">
        <v>70</v>
      </c>
      <c r="L91" s="80">
        <v>3477900000</v>
      </c>
      <c r="M91" s="6" t="s">
        <v>194</v>
      </c>
    </row>
    <row r="92" spans="1:13" ht="52.5" x14ac:dyDescent="0.15">
      <c r="A92" s="1">
        <v>80</v>
      </c>
      <c r="B92" s="26">
        <v>202500000042705</v>
      </c>
      <c r="C92" s="28">
        <v>46023</v>
      </c>
      <c r="D92" s="60" t="s">
        <v>195</v>
      </c>
      <c r="E92" s="53" t="s">
        <v>196</v>
      </c>
      <c r="F92" s="1" t="s">
        <v>286</v>
      </c>
      <c r="G92" s="72">
        <v>250000000</v>
      </c>
      <c r="H92" s="12" t="s">
        <v>181</v>
      </c>
      <c r="I92" s="28">
        <v>46092</v>
      </c>
      <c r="J92" s="13">
        <v>46356</v>
      </c>
      <c r="K92" s="19">
        <v>70</v>
      </c>
      <c r="L92" s="80">
        <v>157000000</v>
      </c>
      <c r="M92" s="6" t="s">
        <v>194</v>
      </c>
    </row>
    <row r="93" spans="1:13" ht="52.5" x14ac:dyDescent="0.15">
      <c r="A93" s="1">
        <v>81</v>
      </c>
      <c r="B93" s="26">
        <v>202500000042706</v>
      </c>
      <c r="C93" s="18">
        <v>45975</v>
      </c>
      <c r="D93" s="53" t="s">
        <v>197</v>
      </c>
      <c r="E93" s="53" t="s">
        <v>198</v>
      </c>
      <c r="F93" s="1" t="s">
        <v>286</v>
      </c>
      <c r="G93" s="73">
        <v>200000000</v>
      </c>
      <c r="H93" s="12" t="s">
        <v>181</v>
      </c>
      <c r="I93" s="13">
        <v>46174</v>
      </c>
      <c r="J93" s="13">
        <v>46356</v>
      </c>
      <c r="K93" s="19">
        <v>0</v>
      </c>
      <c r="L93" s="80">
        <v>0</v>
      </c>
      <c r="M93" s="6" t="s">
        <v>199</v>
      </c>
    </row>
    <row r="94" spans="1:13" ht="52.5" x14ac:dyDescent="0.15">
      <c r="A94" s="1">
        <v>82</v>
      </c>
      <c r="B94" s="26">
        <v>202500000042707</v>
      </c>
      <c r="C94" s="18">
        <v>45975</v>
      </c>
      <c r="D94" s="53" t="s">
        <v>200</v>
      </c>
      <c r="E94" s="53" t="s">
        <v>201</v>
      </c>
      <c r="F94" s="1" t="s">
        <v>286</v>
      </c>
      <c r="G94" s="71">
        <v>200000000</v>
      </c>
      <c r="H94" s="12" t="s">
        <v>181</v>
      </c>
      <c r="I94" s="13">
        <v>46113</v>
      </c>
      <c r="J94" s="13">
        <v>46356</v>
      </c>
      <c r="K94" s="19">
        <v>60</v>
      </c>
      <c r="L94" s="80">
        <v>80000000</v>
      </c>
      <c r="M94" s="6" t="s">
        <v>194</v>
      </c>
    </row>
    <row r="95" spans="1:13" ht="52.5" x14ac:dyDescent="0.15">
      <c r="A95" s="1">
        <v>83</v>
      </c>
      <c r="B95" s="26">
        <v>202500000042708</v>
      </c>
      <c r="C95" s="18">
        <v>45975</v>
      </c>
      <c r="D95" s="53" t="s">
        <v>202</v>
      </c>
      <c r="E95" s="53" t="s">
        <v>203</v>
      </c>
      <c r="F95" s="1" t="s">
        <v>286</v>
      </c>
      <c r="G95" s="71">
        <v>120000000</v>
      </c>
      <c r="H95" s="12" t="s">
        <v>181</v>
      </c>
      <c r="I95" s="10">
        <v>46092</v>
      </c>
      <c r="J95" s="13">
        <v>46356</v>
      </c>
      <c r="K95" s="19">
        <v>0</v>
      </c>
      <c r="L95" s="80">
        <v>0</v>
      </c>
      <c r="M95" s="6" t="s">
        <v>199</v>
      </c>
    </row>
    <row r="96" spans="1:13" ht="52.5" x14ac:dyDescent="0.15">
      <c r="A96" s="1">
        <v>84</v>
      </c>
      <c r="B96" s="26">
        <v>202500000042709</v>
      </c>
      <c r="C96" s="18">
        <v>45975</v>
      </c>
      <c r="D96" s="53" t="s">
        <v>204</v>
      </c>
      <c r="E96" s="53" t="s">
        <v>205</v>
      </c>
      <c r="F96" s="1" t="s">
        <v>286</v>
      </c>
      <c r="G96" s="71">
        <v>1180000000</v>
      </c>
      <c r="H96" s="12" t="s">
        <v>181</v>
      </c>
      <c r="I96" s="10">
        <v>46092</v>
      </c>
      <c r="J96" s="13">
        <v>46356</v>
      </c>
      <c r="K96" s="19">
        <v>50</v>
      </c>
      <c r="L96" s="80">
        <v>1039050000</v>
      </c>
      <c r="M96" s="6" t="s">
        <v>194</v>
      </c>
    </row>
    <row r="97" spans="1:15" ht="63" x14ac:dyDescent="0.15">
      <c r="A97" s="1">
        <v>85</v>
      </c>
      <c r="B97" s="26">
        <v>202500000042810</v>
      </c>
      <c r="C97" s="18">
        <v>45975</v>
      </c>
      <c r="D97" s="53" t="s">
        <v>206</v>
      </c>
      <c r="E97" s="53" t="s">
        <v>207</v>
      </c>
      <c r="F97" s="1" t="s">
        <v>286</v>
      </c>
      <c r="G97" s="71">
        <v>180000000</v>
      </c>
      <c r="H97" s="12" t="s">
        <v>181</v>
      </c>
      <c r="I97" s="10">
        <v>46092</v>
      </c>
      <c r="J97" s="13">
        <v>46356</v>
      </c>
      <c r="K97" s="19">
        <v>80</v>
      </c>
      <c r="L97" s="80">
        <v>155000000</v>
      </c>
      <c r="M97" s="6" t="s">
        <v>194</v>
      </c>
    </row>
    <row r="98" spans="1:15" ht="63" x14ac:dyDescent="0.15">
      <c r="A98" s="1">
        <v>86</v>
      </c>
      <c r="B98" s="26">
        <v>202500000042703</v>
      </c>
      <c r="C98" s="15">
        <v>45971</v>
      </c>
      <c r="D98" s="53" t="s">
        <v>208</v>
      </c>
      <c r="E98" s="53" t="s">
        <v>209</v>
      </c>
      <c r="F98" s="1" t="s">
        <v>286</v>
      </c>
      <c r="G98" s="71">
        <v>535000000</v>
      </c>
      <c r="H98" s="12" t="s">
        <v>181</v>
      </c>
      <c r="I98" s="13">
        <v>46036</v>
      </c>
      <c r="J98" s="13">
        <v>46387</v>
      </c>
      <c r="K98" s="19">
        <v>70</v>
      </c>
      <c r="L98" s="80">
        <v>360000000</v>
      </c>
      <c r="M98" s="6" t="s">
        <v>194</v>
      </c>
    </row>
    <row r="99" spans="1:15" ht="52.5" x14ac:dyDescent="0.15">
      <c r="A99" s="1">
        <v>87</v>
      </c>
      <c r="B99" s="26">
        <v>202500000042710</v>
      </c>
      <c r="C99" s="18">
        <v>45981</v>
      </c>
      <c r="D99" s="53" t="s">
        <v>210</v>
      </c>
      <c r="E99" s="53" t="s">
        <v>211</v>
      </c>
      <c r="F99" s="1" t="s">
        <v>286</v>
      </c>
      <c r="G99" s="71">
        <v>419000000</v>
      </c>
      <c r="H99" s="12" t="s">
        <v>181</v>
      </c>
      <c r="I99" s="13">
        <v>46041</v>
      </c>
      <c r="J99" s="13">
        <v>46387</v>
      </c>
      <c r="K99" s="19">
        <v>60</v>
      </c>
      <c r="L99" s="72">
        <v>227500000</v>
      </c>
      <c r="M99" s="6" t="s">
        <v>194</v>
      </c>
    </row>
    <row r="100" spans="1:15" ht="31.5" x14ac:dyDescent="0.15">
      <c r="A100" s="1">
        <v>88</v>
      </c>
      <c r="B100" s="26">
        <v>202500000042714</v>
      </c>
      <c r="C100" s="18">
        <v>45975</v>
      </c>
      <c r="D100" s="61" t="s">
        <v>212</v>
      </c>
      <c r="E100" s="54" t="s">
        <v>213</v>
      </c>
      <c r="F100" s="1" t="s">
        <v>286</v>
      </c>
      <c r="G100" s="72">
        <v>192000000</v>
      </c>
      <c r="H100" s="12" t="s">
        <v>181</v>
      </c>
      <c r="I100" s="10">
        <v>46092</v>
      </c>
      <c r="J100" s="13">
        <v>46356</v>
      </c>
      <c r="K100" s="19">
        <v>10</v>
      </c>
      <c r="L100" s="71">
        <v>7780000</v>
      </c>
      <c r="M100" s="6" t="s">
        <v>194</v>
      </c>
    </row>
    <row r="101" spans="1:15" ht="63" x14ac:dyDescent="0.15">
      <c r="A101" s="1">
        <v>89</v>
      </c>
      <c r="B101" s="17">
        <v>202500000042710</v>
      </c>
      <c r="C101" s="18">
        <v>45981</v>
      </c>
      <c r="D101" s="53" t="s">
        <v>214</v>
      </c>
      <c r="E101" s="53" t="s">
        <v>215</v>
      </c>
      <c r="F101" s="1" t="s">
        <v>286</v>
      </c>
      <c r="G101" s="71">
        <v>419000000</v>
      </c>
      <c r="H101" s="12" t="s">
        <v>181</v>
      </c>
      <c r="I101" s="13">
        <v>46041</v>
      </c>
      <c r="J101" s="13">
        <v>46387</v>
      </c>
      <c r="K101" s="20">
        <v>47</v>
      </c>
      <c r="L101" s="71">
        <v>197000000</v>
      </c>
      <c r="M101" s="1" t="s">
        <v>323</v>
      </c>
    </row>
    <row r="102" spans="1:15" ht="52.5" x14ac:dyDescent="0.15">
      <c r="A102" s="1">
        <v>90</v>
      </c>
      <c r="B102" s="17">
        <v>202500000037646</v>
      </c>
      <c r="C102" s="30">
        <v>45947</v>
      </c>
      <c r="D102" s="53" t="s">
        <v>216</v>
      </c>
      <c r="E102" s="53" t="s">
        <v>217</v>
      </c>
      <c r="F102" s="1" t="s">
        <v>285</v>
      </c>
      <c r="G102" s="71">
        <v>2000000000</v>
      </c>
      <c r="H102" s="12" t="s">
        <v>181</v>
      </c>
      <c r="I102" s="13">
        <v>46041</v>
      </c>
      <c r="J102" s="13">
        <v>46375</v>
      </c>
      <c r="K102" s="20">
        <v>45</v>
      </c>
      <c r="L102" s="71">
        <v>920000000</v>
      </c>
      <c r="M102" s="1" t="s">
        <v>323</v>
      </c>
      <c r="O102" s="44"/>
    </row>
    <row r="103" spans="1:15" ht="18" customHeight="1" x14ac:dyDescent="0.25">
      <c r="A103" s="86">
        <v>91</v>
      </c>
      <c r="B103" s="90">
        <v>202500000020318</v>
      </c>
      <c r="C103" s="92">
        <v>45981</v>
      </c>
      <c r="D103" s="94" t="s">
        <v>218</v>
      </c>
      <c r="E103" s="94" t="s">
        <v>219</v>
      </c>
      <c r="F103" s="86" t="s">
        <v>285</v>
      </c>
      <c r="G103" s="71">
        <v>768406000</v>
      </c>
      <c r="H103" s="12" t="s">
        <v>181</v>
      </c>
      <c r="I103" s="13">
        <v>45995</v>
      </c>
      <c r="J103" s="13">
        <v>46279</v>
      </c>
      <c r="K103" s="20">
        <v>90</v>
      </c>
      <c r="L103" s="89">
        <v>0</v>
      </c>
      <c r="M103" s="86" t="s">
        <v>323</v>
      </c>
    </row>
    <row r="104" spans="1:15" ht="21" x14ac:dyDescent="0.25">
      <c r="A104" s="87"/>
      <c r="B104" s="91"/>
      <c r="C104" s="93"/>
      <c r="D104" s="95"/>
      <c r="E104" s="95"/>
      <c r="F104" s="87"/>
      <c r="G104" s="71">
        <v>930155930</v>
      </c>
      <c r="H104" s="12" t="s">
        <v>220</v>
      </c>
      <c r="I104" s="13"/>
      <c r="J104" s="13"/>
      <c r="K104" s="20"/>
      <c r="L104" s="89"/>
      <c r="M104" s="87"/>
    </row>
    <row r="105" spans="1:15" ht="52.5" x14ac:dyDescent="0.15">
      <c r="A105" s="86">
        <v>92</v>
      </c>
      <c r="B105" s="17">
        <v>202500000020318</v>
      </c>
      <c r="C105" s="30">
        <v>46078</v>
      </c>
      <c r="D105" s="53" t="s">
        <v>221</v>
      </c>
      <c r="E105" s="53" t="s">
        <v>219</v>
      </c>
      <c r="F105" s="86" t="s">
        <v>285</v>
      </c>
      <c r="G105" s="71">
        <v>174899995</v>
      </c>
      <c r="H105" s="12" t="s">
        <v>220</v>
      </c>
      <c r="I105" s="13">
        <v>46087</v>
      </c>
      <c r="J105" s="13">
        <v>46279</v>
      </c>
      <c r="K105" s="20">
        <v>80</v>
      </c>
      <c r="L105" s="80">
        <v>0</v>
      </c>
      <c r="M105" s="1" t="s">
        <v>324</v>
      </c>
    </row>
    <row r="106" spans="1:15" ht="31.5" x14ac:dyDescent="0.15">
      <c r="A106" s="87"/>
      <c r="B106" s="1">
        <v>202500000041853</v>
      </c>
      <c r="C106" s="15">
        <v>45971</v>
      </c>
      <c r="D106" s="54" t="s">
        <v>222</v>
      </c>
      <c r="E106" s="58" t="s">
        <v>223</v>
      </c>
      <c r="F106" s="87"/>
      <c r="G106" s="71">
        <v>578600000</v>
      </c>
      <c r="H106" s="12" t="s">
        <v>181</v>
      </c>
      <c r="I106" s="13">
        <v>46041</v>
      </c>
      <c r="J106" s="13">
        <v>46374</v>
      </c>
      <c r="K106" s="20">
        <v>51</v>
      </c>
      <c r="L106" s="80">
        <v>289300000</v>
      </c>
      <c r="M106" s="1" t="s">
        <v>58</v>
      </c>
      <c r="O106" s="44"/>
    </row>
    <row r="107" spans="1:15" ht="31.5" x14ac:dyDescent="0.15">
      <c r="A107" s="1">
        <v>93</v>
      </c>
      <c r="B107" s="1">
        <v>202600000004577</v>
      </c>
      <c r="C107" s="15">
        <v>46041</v>
      </c>
      <c r="D107" s="54" t="s">
        <v>224</v>
      </c>
      <c r="E107" s="58" t="s">
        <v>225</v>
      </c>
      <c r="F107" s="11" t="s">
        <v>284</v>
      </c>
      <c r="G107" s="71">
        <v>60000000</v>
      </c>
      <c r="H107" s="12" t="s">
        <v>181</v>
      </c>
      <c r="I107" s="13">
        <v>46121</v>
      </c>
      <c r="J107" s="13">
        <v>46181</v>
      </c>
      <c r="K107" s="20">
        <v>100</v>
      </c>
      <c r="L107" s="80">
        <v>60000000</v>
      </c>
      <c r="M107" s="1" t="s">
        <v>226</v>
      </c>
      <c r="O107" s="44"/>
    </row>
    <row r="108" spans="1:15" ht="31.5" x14ac:dyDescent="0.15">
      <c r="A108" s="1">
        <v>94</v>
      </c>
      <c r="B108" s="1">
        <v>202500000043006</v>
      </c>
      <c r="C108" s="15">
        <v>45984</v>
      </c>
      <c r="D108" s="54" t="s">
        <v>227</v>
      </c>
      <c r="E108" s="58" t="s">
        <v>228</v>
      </c>
      <c r="F108" s="11" t="s">
        <v>284</v>
      </c>
      <c r="G108" s="71">
        <v>249038875.5</v>
      </c>
      <c r="H108" s="12" t="s">
        <v>181</v>
      </c>
      <c r="I108" s="14">
        <v>46098</v>
      </c>
      <c r="J108" s="13">
        <v>46226</v>
      </c>
      <c r="K108" s="20">
        <v>90</v>
      </c>
      <c r="L108" s="80">
        <v>0</v>
      </c>
      <c r="M108" s="1" t="s">
        <v>58</v>
      </c>
      <c r="O108" s="44"/>
    </row>
    <row r="109" spans="1:15" ht="42" x14ac:dyDescent="0.15">
      <c r="A109" s="1">
        <v>95</v>
      </c>
      <c r="B109" s="17">
        <v>202500000042054</v>
      </c>
      <c r="C109" s="18">
        <v>45973</v>
      </c>
      <c r="D109" s="53" t="s">
        <v>229</v>
      </c>
      <c r="E109" s="53" t="s">
        <v>230</v>
      </c>
      <c r="F109" s="12" t="s">
        <v>283</v>
      </c>
      <c r="G109" s="71">
        <v>12151000000</v>
      </c>
      <c r="H109" s="12" t="s">
        <v>181</v>
      </c>
      <c r="I109" s="13">
        <v>46031</v>
      </c>
      <c r="J109" s="13">
        <v>46380</v>
      </c>
      <c r="K109" s="20">
        <v>25</v>
      </c>
      <c r="L109" s="83">
        <v>3523790000</v>
      </c>
      <c r="M109" s="1"/>
      <c r="O109" s="44"/>
    </row>
    <row r="110" spans="1:15" ht="73.5" x14ac:dyDescent="0.15">
      <c r="A110" s="1">
        <v>96</v>
      </c>
      <c r="B110" s="1">
        <v>202600000005242</v>
      </c>
      <c r="C110" s="10">
        <v>46042</v>
      </c>
      <c r="D110" s="60" t="s">
        <v>231</v>
      </c>
      <c r="E110" s="53" t="s">
        <v>232</v>
      </c>
      <c r="F110" s="12" t="s">
        <v>283</v>
      </c>
      <c r="G110" s="71">
        <v>3500000000</v>
      </c>
      <c r="H110" s="12" t="s">
        <v>181</v>
      </c>
      <c r="I110" s="13">
        <v>46042</v>
      </c>
      <c r="J110" s="13">
        <v>46381</v>
      </c>
      <c r="K110" s="20">
        <v>50</v>
      </c>
      <c r="L110" s="73">
        <v>1750000000</v>
      </c>
      <c r="M110" s="1" t="s">
        <v>233</v>
      </c>
      <c r="O110" s="44"/>
    </row>
    <row r="111" spans="1:15" ht="52.5" x14ac:dyDescent="0.15">
      <c r="A111" s="1">
        <v>97</v>
      </c>
      <c r="B111" s="1">
        <v>202500000043166</v>
      </c>
      <c r="C111" s="18">
        <v>45985</v>
      </c>
      <c r="D111" s="53" t="s">
        <v>234</v>
      </c>
      <c r="E111" s="53" t="s">
        <v>235</v>
      </c>
      <c r="F111" s="12" t="s">
        <v>283</v>
      </c>
      <c r="G111" s="71">
        <v>600000000</v>
      </c>
      <c r="H111" s="12" t="s">
        <v>181</v>
      </c>
      <c r="I111" s="13">
        <v>46177</v>
      </c>
      <c r="J111" s="13">
        <v>46356</v>
      </c>
      <c r="K111" s="17">
        <v>20</v>
      </c>
      <c r="L111" s="73">
        <v>282000000</v>
      </c>
      <c r="M111" s="1" t="s">
        <v>20</v>
      </c>
      <c r="O111" s="44"/>
    </row>
    <row r="112" spans="1:15" ht="63" x14ac:dyDescent="0.15">
      <c r="A112" s="1">
        <v>98</v>
      </c>
      <c r="B112" s="1">
        <v>202500000043164</v>
      </c>
      <c r="C112" s="18">
        <v>45984</v>
      </c>
      <c r="D112" s="53" t="s">
        <v>236</v>
      </c>
      <c r="E112" s="53" t="s">
        <v>237</v>
      </c>
      <c r="F112" s="12" t="s">
        <v>283</v>
      </c>
      <c r="G112" s="71">
        <v>1100000000</v>
      </c>
      <c r="H112" s="12" t="s">
        <v>181</v>
      </c>
      <c r="I112" s="13">
        <v>46111</v>
      </c>
      <c r="J112" s="13">
        <v>46335</v>
      </c>
      <c r="K112" s="17">
        <v>38</v>
      </c>
      <c r="L112" s="73">
        <v>418000000</v>
      </c>
      <c r="M112" s="1" t="s">
        <v>20</v>
      </c>
      <c r="O112" s="44"/>
    </row>
    <row r="113" spans="1:15" ht="63" x14ac:dyDescent="0.15">
      <c r="A113" s="1">
        <v>9</v>
      </c>
      <c r="B113" s="12" t="s">
        <v>238</v>
      </c>
      <c r="C113" s="18">
        <v>46041</v>
      </c>
      <c r="D113" s="53" t="s">
        <v>239</v>
      </c>
      <c r="E113" s="53" t="s">
        <v>240</v>
      </c>
      <c r="F113" s="12" t="s">
        <v>241</v>
      </c>
      <c r="G113" s="71">
        <v>1030700000</v>
      </c>
      <c r="H113" s="12" t="s">
        <v>181</v>
      </c>
      <c r="I113" s="18">
        <v>46041</v>
      </c>
      <c r="J113" s="13">
        <v>46022</v>
      </c>
      <c r="K113" s="17">
        <v>44</v>
      </c>
      <c r="L113" s="71">
        <v>448200000</v>
      </c>
      <c r="M113" s="1" t="s">
        <v>20</v>
      </c>
    </row>
    <row r="114" spans="1:15" ht="52.5" x14ac:dyDescent="0.15">
      <c r="A114" s="1">
        <v>100</v>
      </c>
      <c r="B114" s="12" t="s">
        <v>242</v>
      </c>
      <c r="C114" s="18">
        <v>46041</v>
      </c>
      <c r="D114" s="53" t="s">
        <v>243</v>
      </c>
      <c r="E114" s="53" t="s">
        <v>243</v>
      </c>
      <c r="F114" s="12" t="s">
        <v>241</v>
      </c>
      <c r="G114" s="71">
        <v>99000000</v>
      </c>
      <c r="H114" s="12" t="s">
        <v>181</v>
      </c>
      <c r="I114" s="18">
        <v>46041</v>
      </c>
      <c r="J114" s="13">
        <v>46022</v>
      </c>
      <c r="K114" s="17">
        <v>15</v>
      </c>
      <c r="L114" s="71">
        <v>15000000</v>
      </c>
      <c r="M114" s="1" t="s">
        <v>20</v>
      </c>
    </row>
    <row r="115" spans="1:15" ht="31.5" x14ac:dyDescent="0.15">
      <c r="A115" s="1">
        <v>101</v>
      </c>
      <c r="B115" s="12" t="s">
        <v>244</v>
      </c>
      <c r="C115" s="18">
        <v>46041</v>
      </c>
      <c r="D115" s="53" t="s">
        <v>245</v>
      </c>
      <c r="E115" s="53" t="s">
        <v>246</v>
      </c>
      <c r="F115" s="12" t="s">
        <v>241</v>
      </c>
      <c r="G115" s="71">
        <v>300000000</v>
      </c>
      <c r="H115" s="12" t="s">
        <v>181</v>
      </c>
      <c r="I115" s="18">
        <v>46041</v>
      </c>
      <c r="J115" s="13">
        <v>46022</v>
      </c>
      <c r="K115" s="17">
        <v>14</v>
      </c>
      <c r="L115" s="71">
        <v>41840000</v>
      </c>
      <c r="M115" s="1" t="s">
        <v>20</v>
      </c>
    </row>
    <row r="116" spans="1:15" ht="31.5" x14ac:dyDescent="0.15">
      <c r="A116" s="1">
        <v>102</v>
      </c>
      <c r="B116" s="17">
        <v>202500000043378</v>
      </c>
      <c r="C116" s="18">
        <v>45988</v>
      </c>
      <c r="D116" s="60" t="s">
        <v>247</v>
      </c>
      <c r="E116" s="60" t="s">
        <v>248</v>
      </c>
      <c r="F116" s="1" t="s">
        <v>279</v>
      </c>
      <c r="G116" s="74">
        <v>75372711971.820007</v>
      </c>
      <c r="H116" s="31" t="s">
        <v>181</v>
      </c>
      <c r="I116" s="10">
        <v>46024</v>
      </c>
      <c r="J116" s="10">
        <v>46387</v>
      </c>
      <c r="K116" s="21">
        <f t="shared" ref="K116:K119" si="1">(L116/G116)*100</f>
        <v>19.807101738068862</v>
      </c>
      <c r="L116" s="74">
        <v>14929149743</v>
      </c>
      <c r="M116" s="31" t="s">
        <v>249</v>
      </c>
    </row>
    <row r="117" spans="1:15" ht="84" x14ac:dyDescent="0.15">
      <c r="A117" s="1">
        <v>103</v>
      </c>
      <c r="B117" s="17">
        <v>202500000043293</v>
      </c>
      <c r="C117" s="18">
        <v>45988</v>
      </c>
      <c r="D117" s="60" t="s">
        <v>250</v>
      </c>
      <c r="E117" s="60" t="s">
        <v>251</v>
      </c>
      <c r="F117" s="1" t="s">
        <v>279</v>
      </c>
      <c r="G117" s="74">
        <v>2254302386</v>
      </c>
      <c r="H117" s="31" t="s">
        <v>181</v>
      </c>
      <c r="I117" s="10">
        <v>46024</v>
      </c>
      <c r="J117" s="10">
        <v>46387</v>
      </c>
      <c r="K117" s="21">
        <f t="shared" si="1"/>
        <v>34.795686899477026</v>
      </c>
      <c r="L117" s="74">
        <v>784400000</v>
      </c>
      <c r="M117" s="31" t="s">
        <v>252</v>
      </c>
    </row>
    <row r="118" spans="1:15" ht="52.5" x14ac:dyDescent="0.15">
      <c r="A118" s="1">
        <v>104</v>
      </c>
      <c r="B118" s="17">
        <v>202500000043379</v>
      </c>
      <c r="C118" s="18">
        <v>45988</v>
      </c>
      <c r="D118" s="60" t="s">
        <v>253</v>
      </c>
      <c r="E118" s="60" t="s">
        <v>254</v>
      </c>
      <c r="F118" s="1" t="s">
        <v>279</v>
      </c>
      <c r="G118" s="74">
        <v>19059488737</v>
      </c>
      <c r="H118" s="31" t="s">
        <v>181</v>
      </c>
      <c r="I118" s="10">
        <v>46024</v>
      </c>
      <c r="J118" s="10">
        <v>46387</v>
      </c>
      <c r="K118" s="21">
        <f t="shared" si="1"/>
        <v>30.575885971625894</v>
      </c>
      <c r="L118" s="74">
        <v>5827607543</v>
      </c>
      <c r="M118" s="1" t="s">
        <v>255</v>
      </c>
    </row>
    <row r="119" spans="1:15" ht="63" x14ac:dyDescent="0.15">
      <c r="A119" s="1">
        <v>105</v>
      </c>
      <c r="B119" s="17">
        <v>202500000043296</v>
      </c>
      <c r="C119" s="18">
        <v>45988</v>
      </c>
      <c r="D119" s="60" t="s">
        <v>256</v>
      </c>
      <c r="E119" s="60" t="s">
        <v>257</v>
      </c>
      <c r="F119" s="1" t="s">
        <v>279</v>
      </c>
      <c r="G119" s="74">
        <v>4597564122</v>
      </c>
      <c r="H119" s="31" t="s">
        <v>181</v>
      </c>
      <c r="I119" s="10">
        <v>46024</v>
      </c>
      <c r="J119" s="10">
        <v>46387</v>
      </c>
      <c r="K119" s="21">
        <f t="shared" si="1"/>
        <v>45.637327752750373</v>
      </c>
      <c r="L119" s="74">
        <v>2098205407</v>
      </c>
      <c r="M119" s="31" t="s">
        <v>258</v>
      </c>
    </row>
    <row r="120" spans="1:15" ht="52.5" x14ac:dyDescent="0.15">
      <c r="A120" s="1">
        <v>106</v>
      </c>
      <c r="B120" s="9" t="s">
        <v>259</v>
      </c>
      <c r="C120" s="15">
        <v>45994</v>
      </c>
      <c r="D120" s="58" t="s">
        <v>260</v>
      </c>
      <c r="E120" s="58" t="s">
        <v>261</v>
      </c>
      <c r="F120" s="11" t="s">
        <v>280</v>
      </c>
      <c r="G120" s="74">
        <v>488600000</v>
      </c>
      <c r="H120" s="12" t="s">
        <v>181</v>
      </c>
      <c r="I120" s="13">
        <v>46024</v>
      </c>
      <c r="J120" s="13">
        <v>46387</v>
      </c>
      <c r="K120" s="29">
        <v>40</v>
      </c>
      <c r="L120" s="84">
        <v>437850000</v>
      </c>
      <c r="M120" s="1" t="s">
        <v>194</v>
      </c>
    </row>
    <row r="121" spans="1:15" ht="42" x14ac:dyDescent="0.15">
      <c r="A121" s="1">
        <v>107</v>
      </c>
      <c r="B121" s="9" t="s">
        <v>262</v>
      </c>
      <c r="C121" s="10">
        <v>45994</v>
      </c>
      <c r="D121" s="58" t="s">
        <v>263</v>
      </c>
      <c r="E121" s="59" t="s">
        <v>264</v>
      </c>
      <c r="F121" s="11" t="s">
        <v>280</v>
      </c>
      <c r="G121" s="74">
        <v>9813000000</v>
      </c>
      <c r="H121" s="12" t="s">
        <v>181</v>
      </c>
      <c r="I121" s="13">
        <v>46024</v>
      </c>
      <c r="J121" s="13">
        <v>46387</v>
      </c>
      <c r="K121" s="32">
        <v>50</v>
      </c>
      <c r="L121" s="84">
        <v>7363579421</v>
      </c>
      <c r="M121" s="1" t="s">
        <v>194</v>
      </c>
    </row>
    <row r="122" spans="1:15" ht="42" x14ac:dyDescent="0.15">
      <c r="A122" s="1">
        <v>108</v>
      </c>
      <c r="B122" s="9" t="s">
        <v>265</v>
      </c>
      <c r="C122" s="10">
        <v>45994</v>
      </c>
      <c r="D122" s="55" t="s">
        <v>266</v>
      </c>
      <c r="E122" s="55" t="s">
        <v>267</v>
      </c>
      <c r="F122" s="11" t="s">
        <v>280</v>
      </c>
      <c r="G122" s="74">
        <v>1511400000</v>
      </c>
      <c r="H122" s="12" t="s">
        <v>181</v>
      </c>
      <c r="I122" s="14">
        <v>46024</v>
      </c>
      <c r="J122" s="13">
        <v>46387</v>
      </c>
      <c r="K122" s="29">
        <v>70</v>
      </c>
      <c r="L122" s="84">
        <v>1415700000</v>
      </c>
      <c r="M122" s="1" t="s">
        <v>194</v>
      </c>
    </row>
    <row r="123" spans="1:15" ht="52.5" x14ac:dyDescent="0.15">
      <c r="A123" s="1">
        <v>109</v>
      </c>
      <c r="B123" s="9" t="s">
        <v>268</v>
      </c>
      <c r="C123" s="15">
        <v>46039</v>
      </c>
      <c r="D123" s="55" t="s">
        <v>269</v>
      </c>
      <c r="E123" s="55" t="s">
        <v>270</v>
      </c>
      <c r="F123" s="11" t="s">
        <v>280</v>
      </c>
      <c r="G123" s="74">
        <v>4000000000</v>
      </c>
      <c r="H123" s="12" t="s">
        <v>181</v>
      </c>
      <c r="I123" s="14">
        <v>46079</v>
      </c>
      <c r="J123" s="13">
        <v>46387</v>
      </c>
      <c r="K123" s="29">
        <v>80</v>
      </c>
      <c r="L123" s="84">
        <v>3911500000</v>
      </c>
      <c r="M123" s="1" t="s">
        <v>194</v>
      </c>
    </row>
    <row r="124" spans="1:15" ht="42" x14ac:dyDescent="0.15">
      <c r="A124" s="1">
        <v>115</v>
      </c>
      <c r="B124" s="9">
        <v>202500000022929</v>
      </c>
      <c r="C124" s="15">
        <v>45779</v>
      </c>
      <c r="D124" s="58" t="s">
        <v>271</v>
      </c>
      <c r="E124" s="58" t="s">
        <v>271</v>
      </c>
      <c r="F124" s="11" t="s">
        <v>281</v>
      </c>
      <c r="G124" s="74">
        <v>35893389859.169998</v>
      </c>
      <c r="H124" s="12" t="s">
        <v>181</v>
      </c>
      <c r="I124" s="13">
        <v>46093</v>
      </c>
      <c r="J124" s="13">
        <v>46642</v>
      </c>
      <c r="K124" s="29">
        <v>35</v>
      </c>
      <c r="L124" s="84">
        <v>12562686451</v>
      </c>
      <c r="M124" s="1" t="s">
        <v>194</v>
      </c>
      <c r="O124" s="44"/>
    </row>
    <row r="125" spans="1:15" ht="52.5" x14ac:dyDescent="0.15">
      <c r="A125" s="1">
        <v>116</v>
      </c>
      <c r="B125" s="9">
        <v>202500000022929</v>
      </c>
      <c r="C125" s="15">
        <v>45779</v>
      </c>
      <c r="D125" s="58" t="s">
        <v>271</v>
      </c>
      <c r="E125" s="59" t="s">
        <v>272</v>
      </c>
      <c r="F125" s="11" t="s">
        <v>281</v>
      </c>
      <c r="G125" s="74">
        <v>2512537290</v>
      </c>
      <c r="H125" s="12" t="s">
        <v>181</v>
      </c>
      <c r="I125" s="13">
        <v>46093</v>
      </c>
      <c r="J125" s="13">
        <v>46642</v>
      </c>
      <c r="K125" s="29">
        <v>35</v>
      </c>
      <c r="L125" s="84">
        <v>0</v>
      </c>
      <c r="M125" s="1" t="s">
        <v>194</v>
      </c>
      <c r="O125" s="44"/>
    </row>
    <row r="126" spans="1:15" ht="31.5" x14ac:dyDescent="0.15">
      <c r="A126" s="1">
        <v>117</v>
      </c>
      <c r="B126" s="9">
        <v>2023002130120</v>
      </c>
      <c r="C126" s="15">
        <v>44959</v>
      </c>
      <c r="D126" s="55" t="s">
        <v>273</v>
      </c>
      <c r="E126" s="55" t="s">
        <v>273</v>
      </c>
      <c r="F126" s="11" t="s">
        <v>281</v>
      </c>
      <c r="G126" s="74">
        <v>3806741952.4000001</v>
      </c>
      <c r="H126" s="12" t="s">
        <v>181</v>
      </c>
      <c r="I126" s="14">
        <v>45590</v>
      </c>
      <c r="J126" s="13" t="s">
        <v>274</v>
      </c>
      <c r="K126" s="29">
        <v>95</v>
      </c>
      <c r="L126" s="84">
        <v>36164049</v>
      </c>
      <c r="M126" s="1" t="s">
        <v>182</v>
      </c>
      <c r="O126" s="44"/>
    </row>
    <row r="127" spans="1:15" ht="42" x14ac:dyDescent="0.15">
      <c r="A127" s="1">
        <v>118</v>
      </c>
      <c r="B127" s="9">
        <v>2023002130120</v>
      </c>
      <c r="C127" s="15">
        <v>44962</v>
      </c>
      <c r="D127" s="55" t="s">
        <v>275</v>
      </c>
      <c r="E127" s="55" t="s">
        <v>275</v>
      </c>
      <c r="F127" s="11" t="s">
        <v>281</v>
      </c>
      <c r="G127" s="74">
        <v>310635836</v>
      </c>
      <c r="H127" s="12" t="s">
        <v>181</v>
      </c>
      <c r="I127" s="14">
        <v>45591</v>
      </c>
      <c r="J127" s="13" t="s">
        <v>274</v>
      </c>
      <c r="K127" s="29">
        <v>95</v>
      </c>
      <c r="L127" s="84">
        <v>2951044</v>
      </c>
      <c r="M127" s="16" t="s">
        <v>182</v>
      </c>
      <c r="O127" s="44"/>
    </row>
    <row r="128" spans="1:15" ht="42" x14ac:dyDescent="0.15">
      <c r="A128" s="1">
        <v>119</v>
      </c>
      <c r="B128" s="17">
        <v>202500000043048</v>
      </c>
      <c r="C128" s="18">
        <v>45979</v>
      </c>
      <c r="D128" s="53" t="s">
        <v>276</v>
      </c>
      <c r="E128" s="53" t="s">
        <v>277</v>
      </c>
      <c r="F128" s="1" t="s">
        <v>282</v>
      </c>
      <c r="G128" s="74">
        <v>2200000000</v>
      </c>
      <c r="H128" s="12" t="s">
        <v>181</v>
      </c>
      <c r="I128" s="13">
        <v>46065</v>
      </c>
      <c r="J128" s="13">
        <v>46387</v>
      </c>
      <c r="K128" s="29">
        <v>15</v>
      </c>
      <c r="L128" s="83">
        <v>0</v>
      </c>
      <c r="M128" s="1" t="s">
        <v>278</v>
      </c>
      <c r="O128" s="44"/>
    </row>
    <row r="129" spans="1:13" ht="63" x14ac:dyDescent="0.15">
      <c r="A129" s="1">
        <v>121</v>
      </c>
      <c r="B129" s="9">
        <v>2021002130219</v>
      </c>
      <c r="C129" s="14">
        <v>44355</v>
      </c>
      <c r="D129" s="62" t="s">
        <v>322</v>
      </c>
      <c r="E129" s="62" t="s">
        <v>298</v>
      </c>
      <c r="F129" s="1" t="s">
        <v>295</v>
      </c>
      <c r="G129" s="75">
        <v>447618829</v>
      </c>
      <c r="H129" s="12" t="s">
        <v>299</v>
      </c>
      <c r="I129" s="14">
        <v>46023</v>
      </c>
      <c r="J129" s="13">
        <v>46387</v>
      </c>
      <c r="K129" s="16">
        <v>100</v>
      </c>
      <c r="L129" s="77">
        <v>447618829</v>
      </c>
      <c r="M129" s="1" t="s">
        <v>194</v>
      </c>
    </row>
    <row r="130" spans="1:13" ht="73.5" x14ac:dyDescent="0.15">
      <c r="A130" s="1">
        <v>122</v>
      </c>
      <c r="B130" s="9" t="s">
        <v>300</v>
      </c>
      <c r="C130" s="14">
        <v>45971</v>
      </c>
      <c r="D130" s="62" t="s">
        <v>301</v>
      </c>
      <c r="E130" s="63" t="s">
        <v>302</v>
      </c>
      <c r="F130" s="1" t="s">
        <v>295</v>
      </c>
      <c r="G130" s="76">
        <v>1848000000</v>
      </c>
      <c r="H130" s="12" t="s">
        <v>181</v>
      </c>
      <c r="I130" s="14">
        <v>46023</v>
      </c>
      <c r="J130" s="13">
        <v>46387</v>
      </c>
      <c r="K130" s="16">
        <v>82</v>
      </c>
      <c r="L130" s="76">
        <v>1706950000</v>
      </c>
      <c r="M130" s="1" t="s">
        <v>194</v>
      </c>
    </row>
    <row r="131" spans="1:13" ht="42" x14ac:dyDescent="0.15">
      <c r="A131" s="1">
        <v>123</v>
      </c>
      <c r="B131" s="45" t="s">
        <v>303</v>
      </c>
      <c r="C131" s="14">
        <v>45982</v>
      </c>
      <c r="D131" s="62" t="s">
        <v>304</v>
      </c>
      <c r="E131" s="62" t="s">
        <v>305</v>
      </c>
      <c r="F131" s="1" t="s">
        <v>295</v>
      </c>
      <c r="G131" s="77">
        <v>2400000000</v>
      </c>
      <c r="H131" s="46" t="s">
        <v>181</v>
      </c>
      <c r="I131" s="14">
        <v>46023</v>
      </c>
      <c r="J131" s="13">
        <v>46387</v>
      </c>
      <c r="K131" s="16">
        <v>100</v>
      </c>
      <c r="L131" s="77">
        <v>2400000000</v>
      </c>
      <c r="M131" s="1" t="s">
        <v>194</v>
      </c>
    </row>
    <row r="132" spans="1:13" ht="42" x14ac:dyDescent="0.15">
      <c r="A132" s="1">
        <v>124</v>
      </c>
      <c r="B132" s="9" t="s">
        <v>306</v>
      </c>
      <c r="C132" s="14">
        <v>45988</v>
      </c>
      <c r="D132" s="62" t="s">
        <v>307</v>
      </c>
      <c r="E132" s="62" t="s">
        <v>308</v>
      </c>
      <c r="F132" s="1" t="s">
        <v>295</v>
      </c>
      <c r="G132" s="76">
        <v>800000000</v>
      </c>
      <c r="H132" s="46" t="s">
        <v>181</v>
      </c>
      <c r="I132" s="14">
        <v>46023</v>
      </c>
      <c r="J132" s="13">
        <v>46387</v>
      </c>
      <c r="K132" s="16">
        <v>100</v>
      </c>
      <c r="L132" s="76">
        <v>800000000</v>
      </c>
      <c r="M132" s="1" t="s">
        <v>194</v>
      </c>
    </row>
    <row r="133" spans="1:13" ht="52.5" x14ac:dyDescent="0.15">
      <c r="A133" s="1">
        <v>125</v>
      </c>
      <c r="B133" s="45" t="s">
        <v>309</v>
      </c>
      <c r="C133" s="14">
        <v>45985</v>
      </c>
      <c r="D133" s="62" t="s">
        <v>310</v>
      </c>
      <c r="E133" s="62" t="s">
        <v>311</v>
      </c>
      <c r="F133" s="1" t="s">
        <v>295</v>
      </c>
      <c r="G133" s="77">
        <v>499800000</v>
      </c>
      <c r="H133" s="46" t="s">
        <v>181</v>
      </c>
      <c r="I133" s="14">
        <v>46023</v>
      </c>
      <c r="J133" s="13">
        <v>46387</v>
      </c>
      <c r="K133" s="16">
        <v>100</v>
      </c>
      <c r="L133" s="76">
        <v>499800000</v>
      </c>
      <c r="M133" s="1" t="s">
        <v>194</v>
      </c>
    </row>
    <row r="134" spans="1:13" ht="31.5" x14ac:dyDescent="0.15">
      <c r="A134" s="1">
        <v>126</v>
      </c>
      <c r="B134" s="9">
        <v>202600000001200</v>
      </c>
      <c r="C134" s="14">
        <v>46029</v>
      </c>
      <c r="D134" s="62" t="s">
        <v>312</v>
      </c>
      <c r="E134" s="62" t="s">
        <v>313</v>
      </c>
      <c r="F134" s="1" t="s">
        <v>295</v>
      </c>
      <c r="G134" s="78">
        <v>14728037486.82</v>
      </c>
      <c r="H134" s="46" t="s">
        <v>181</v>
      </c>
      <c r="I134" s="14">
        <v>46023</v>
      </c>
      <c r="J134" s="13">
        <v>46387</v>
      </c>
      <c r="K134" s="16">
        <v>67</v>
      </c>
      <c r="L134" s="76">
        <v>9190155221.5100002</v>
      </c>
      <c r="M134" s="1" t="s">
        <v>194</v>
      </c>
    </row>
    <row r="135" spans="1:13" ht="63" x14ac:dyDescent="0.15">
      <c r="A135" s="1">
        <v>127</v>
      </c>
      <c r="B135" s="9">
        <v>202600000007375</v>
      </c>
      <c r="C135" s="14">
        <v>46048</v>
      </c>
      <c r="D135" s="62" t="s">
        <v>314</v>
      </c>
      <c r="E135" s="62" t="s">
        <v>315</v>
      </c>
      <c r="F135" s="1" t="s">
        <v>295</v>
      </c>
      <c r="G135" s="76">
        <v>1500000000</v>
      </c>
      <c r="H135" s="46" t="s">
        <v>181</v>
      </c>
      <c r="I135" s="14">
        <v>46023</v>
      </c>
      <c r="J135" s="13">
        <v>46387</v>
      </c>
      <c r="K135" s="16">
        <v>100</v>
      </c>
      <c r="L135" s="77">
        <v>1500000000</v>
      </c>
      <c r="M135" s="1" t="s">
        <v>194</v>
      </c>
    </row>
    <row r="136" spans="1:13" ht="52.5" x14ac:dyDescent="0.15">
      <c r="A136" s="1">
        <v>128</v>
      </c>
      <c r="B136" s="9" t="s">
        <v>316</v>
      </c>
      <c r="C136" s="14">
        <v>46051</v>
      </c>
      <c r="D136" s="62" t="s">
        <v>317</v>
      </c>
      <c r="E136" s="63" t="s">
        <v>318</v>
      </c>
      <c r="F136" s="1" t="s">
        <v>295</v>
      </c>
      <c r="G136" s="79">
        <v>150000000</v>
      </c>
      <c r="H136" s="46" t="s">
        <v>181</v>
      </c>
      <c r="I136" s="14">
        <v>46051</v>
      </c>
      <c r="J136" s="13">
        <v>46387</v>
      </c>
      <c r="K136" s="16">
        <v>100</v>
      </c>
      <c r="L136" s="79">
        <v>150000000</v>
      </c>
      <c r="M136" s="1" t="s">
        <v>194</v>
      </c>
    </row>
    <row r="137" spans="1:13" ht="42" x14ac:dyDescent="0.15">
      <c r="A137" s="1">
        <v>129</v>
      </c>
      <c r="B137" s="9" t="s">
        <v>319</v>
      </c>
      <c r="C137" s="14">
        <v>46052</v>
      </c>
      <c r="D137" s="62" t="s">
        <v>320</v>
      </c>
      <c r="E137" s="62" t="s">
        <v>321</v>
      </c>
      <c r="F137" s="1" t="s">
        <v>295</v>
      </c>
      <c r="G137" s="79">
        <v>262010900</v>
      </c>
      <c r="H137" s="46" t="s">
        <v>181</v>
      </c>
      <c r="I137" s="14">
        <v>46052</v>
      </c>
      <c r="J137" s="13">
        <v>46387</v>
      </c>
      <c r="K137" s="16">
        <v>100</v>
      </c>
      <c r="L137" s="76">
        <v>262010900</v>
      </c>
      <c r="M137" s="1" t="s">
        <v>194</v>
      </c>
    </row>
  </sheetData>
  <mergeCells count="35">
    <mergeCell ref="A8:A9"/>
    <mergeCell ref="B8:B9"/>
    <mergeCell ref="C8:C9"/>
    <mergeCell ref="D8:D9"/>
    <mergeCell ref="E8:E9"/>
    <mergeCell ref="M8:M9"/>
    <mergeCell ref="F8:F9"/>
    <mergeCell ref="G8:G9"/>
    <mergeCell ref="I8:I9"/>
    <mergeCell ref="J8:J9"/>
    <mergeCell ref="K8:K9"/>
    <mergeCell ref="L8:L9"/>
    <mergeCell ref="A10:A12"/>
    <mergeCell ref="B10:B12"/>
    <mergeCell ref="C10:C12"/>
    <mergeCell ref="D10:D12"/>
    <mergeCell ref="E10:E12"/>
    <mergeCell ref="M10:M12"/>
    <mergeCell ref="F10:F12"/>
    <mergeCell ref="G10:G12"/>
    <mergeCell ref="I10:I12"/>
    <mergeCell ref="J10:J12"/>
    <mergeCell ref="K10:K12"/>
    <mergeCell ref="L10:L12"/>
    <mergeCell ref="M103:M104"/>
    <mergeCell ref="B103:B104"/>
    <mergeCell ref="C103:C104"/>
    <mergeCell ref="D103:D104"/>
    <mergeCell ref="E103:E104"/>
    <mergeCell ref="F103:F104"/>
    <mergeCell ref="A103:A104"/>
    <mergeCell ref="A105:A106"/>
    <mergeCell ref="A26:A27"/>
    <mergeCell ref="F105:F106"/>
    <mergeCell ref="L103:L104"/>
  </mergeCells>
  <conditionalFormatting sqref="D53:D59 I53:J59">
    <cfRule type="expression" dxfId="0" priority="1">
      <formula>"Y(A4:DA4)"</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Transparencia- II Trimestre 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dc:creator>
  <cp:lastModifiedBy>Osvaldo Julio Rojas</cp:lastModifiedBy>
  <cp:lastPrinted>2019-08-28T19:29:42Z</cp:lastPrinted>
  <dcterms:created xsi:type="dcterms:W3CDTF">2015-08-18T13:49:46Z</dcterms:created>
  <dcterms:modified xsi:type="dcterms:W3CDTF">2026-07-29T14:02:58Z</dcterms:modified>
</cp:coreProperties>
</file>