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AGRD BOLIVAR\CONTRATOS 2023\AE 006 ORDEN ISLA GRANDE\"/>
    </mc:Choice>
  </mc:AlternateContent>
  <xr:revisionPtr revIDLastSave="0" documentId="13_ncr:1_{48BD73F9-6BE6-482E-98B3-9927553097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18" i="1"/>
  <c r="G19" i="1"/>
  <c r="G20" i="1"/>
  <c r="G21" i="1"/>
  <c r="G16" i="1"/>
  <c r="G6" i="1"/>
  <c r="G7" i="1"/>
  <c r="G8" i="1"/>
  <c r="G9" i="1"/>
  <c r="G10" i="1"/>
  <c r="G5" i="1"/>
  <c r="G22" i="1" l="1"/>
  <c r="G11" i="1"/>
  <c r="G13" i="1" s="1"/>
  <c r="G23" i="1" l="1"/>
  <c r="G25" i="1" s="1"/>
  <c r="G24" i="1" l="1"/>
  <c r="G26" i="1" s="1"/>
</calcChain>
</file>

<file path=xl/sharedStrings.xml><?xml version="1.0" encoding="utf-8"?>
<sst xmlns="http://schemas.openxmlformats.org/spreadsheetml/2006/main" count="47" uniqueCount="42">
  <si>
    <r>
      <rPr>
        <sz val="8"/>
        <rFont val="Calibri Light"/>
        <family val="1"/>
      </rPr>
      <t>PRESUPUESTO INTERVENTORIA</t>
    </r>
  </si>
  <si>
    <r>
      <rPr>
        <sz val="7.5"/>
        <rFont val="Calibri Light"/>
        <family val="1"/>
      </rPr>
      <t>ITEM</t>
    </r>
  </si>
  <si>
    <r>
      <rPr>
        <sz val="7.5"/>
        <rFont val="Calibri Light"/>
        <family val="1"/>
      </rPr>
      <t>ACTIVIDAD</t>
    </r>
  </si>
  <si>
    <r>
      <rPr>
        <sz val="7.5"/>
        <rFont val="Calibri Light"/>
        <family val="1"/>
      </rPr>
      <t>SUELDO</t>
    </r>
  </si>
  <si>
    <r>
      <rPr>
        <sz val="7.5"/>
        <rFont val="Calibri Light"/>
        <family val="1"/>
      </rPr>
      <t xml:space="preserve">OCUPACION DEL
</t>
    </r>
    <r>
      <rPr>
        <sz val="7.5"/>
        <rFont val="Calibri Light"/>
        <family val="1"/>
      </rPr>
      <t>MES</t>
    </r>
  </si>
  <si>
    <r>
      <rPr>
        <sz val="7.5"/>
        <rFont val="Calibri Light"/>
        <family val="1"/>
      </rPr>
      <t xml:space="preserve">DURACION DE LA
</t>
    </r>
    <r>
      <rPr>
        <sz val="7.5"/>
        <rFont val="Calibri Light"/>
        <family val="1"/>
      </rPr>
      <t>OBRA (MESES)</t>
    </r>
  </si>
  <si>
    <r>
      <rPr>
        <sz val="7.5"/>
        <rFont val="Calibri Light"/>
        <family val="1"/>
      </rPr>
      <t>SUBTOTAL</t>
    </r>
  </si>
  <si>
    <r>
      <rPr>
        <sz val="7.5"/>
        <rFont val="Calibri Light"/>
        <family val="1"/>
      </rPr>
      <t>TOTAL</t>
    </r>
  </si>
  <si>
    <r>
      <rPr>
        <sz val="7.5"/>
        <rFont val="Calibri Light"/>
        <family val="1"/>
      </rPr>
      <t>1. COSTOS DEL PERSONAL DE LA INTERVENTORIA</t>
    </r>
  </si>
  <si>
    <r>
      <rPr>
        <sz val="7.5"/>
        <rFont val="Calibri Light"/>
        <family val="1"/>
      </rPr>
      <t>COSTOS DEL PERSONAL EN LA OBRA</t>
    </r>
  </si>
  <si>
    <r>
      <rPr>
        <sz val="7.5"/>
        <rFont val="Calibri Light"/>
        <family val="1"/>
      </rPr>
      <t>1.1.1</t>
    </r>
  </si>
  <si>
    <r>
      <rPr>
        <sz val="7.5"/>
        <rFont val="Calibri Light"/>
        <family val="1"/>
      </rPr>
      <t xml:space="preserve">DIRECTOR DE LA
</t>
    </r>
    <r>
      <rPr>
        <sz val="7.5"/>
        <rFont val="Calibri Light"/>
        <family val="1"/>
      </rPr>
      <t>INTERVENTORIA</t>
    </r>
  </si>
  <si>
    <r>
      <rPr>
        <sz val="7.5"/>
        <rFont val="Calibri Light"/>
        <family val="1"/>
      </rPr>
      <t>1.1.2</t>
    </r>
  </si>
  <si>
    <r>
      <rPr>
        <sz val="7.5"/>
        <rFont val="Calibri Light"/>
        <family val="1"/>
      </rPr>
      <t xml:space="preserve">RESIDENTE DE
</t>
    </r>
    <r>
      <rPr>
        <sz val="7.5"/>
        <rFont val="Calibri Light"/>
        <family val="1"/>
      </rPr>
      <t>INTERVENTORIA</t>
    </r>
  </si>
  <si>
    <r>
      <rPr>
        <sz val="7.5"/>
        <rFont val="Calibri Light"/>
        <family val="1"/>
      </rPr>
      <t>1.1.3</t>
    </r>
  </si>
  <si>
    <r>
      <rPr>
        <sz val="7.5"/>
        <rFont val="Calibri Light"/>
        <family val="1"/>
      </rPr>
      <t>TOPOGRAFO</t>
    </r>
  </si>
  <si>
    <r>
      <rPr>
        <sz val="7.5"/>
        <rFont val="Calibri Light"/>
        <family val="1"/>
      </rPr>
      <t>1.1.4</t>
    </r>
  </si>
  <si>
    <r>
      <rPr>
        <sz val="7.5"/>
        <rFont val="Calibri Light"/>
        <family val="1"/>
      </rPr>
      <t>CADENERO</t>
    </r>
  </si>
  <si>
    <r>
      <rPr>
        <sz val="7.5"/>
        <rFont val="Calibri Light"/>
        <family val="1"/>
      </rPr>
      <t>1.1.5</t>
    </r>
  </si>
  <si>
    <r>
      <rPr>
        <sz val="7.5"/>
        <rFont val="Calibri Light"/>
        <family val="1"/>
      </rPr>
      <t>1.1.6</t>
    </r>
  </si>
  <si>
    <r>
      <rPr>
        <sz val="7.5"/>
        <rFont val="Calibri Light"/>
        <family val="1"/>
      </rPr>
      <t>SECRETARIA</t>
    </r>
  </si>
  <si>
    <r>
      <rPr>
        <sz val="7.5"/>
        <rFont val="Calibri Light"/>
        <family val="1"/>
      </rPr>
      <t>SUBTOTAL GASTOS DE PERSONAL EN OBRA</t>
    </r>
  </si>
  <si>
    <r>
      <rPr>
        <sz val="7.5"/>
        <rFont val="Calibri Light"/>
        <family val="1"/>
      </rPr>
      <t>FACTOR MULTIPLICADOR (***)</t>
    </r>
  </si>
  <si>
    <r>
      <rPr>
        <sz val="7.5"/>
        <rFont val="Calibri Light"/>
        <family val="1"/>
      </rPr>
      <t>(1) TOTAL COSTOS DEL PERSONAL</t>
    </r>
  </si>
  <si>
    <r>
      <rPr>
        <sz val="7.5"/>
        <rFont val="Calibri Light"/>
        <family val="1"/>
      </rPr>
      <t>2. GASTOS DE ADMINISTRACIÓN</t>
    </r>
  </si>
  <si>
    <r>
      <rPr>
        <sz val="7.5"/>
        <rFont val="Calibri Light"/>
        <family val="1"/>
      </rPr>
      <t>ALQUILER VEHICULO</t>
    </r>
  </si>
  <si>
    <r>
      <rPr>
        <sz val="7.5"/>
        <rFont val="Calibri Light"/>
        <family val="1"/>
      </rPr>
      <t>MES</t>
    </r>
  </si>
  <si>
    <r>
      <rPr>
        <sz val="7.5"/>
        <rFont val="Calibri Light"/>
        <family val="1"/>
      </rPr>
      <t>ALQUILER DE EQUIPO</t>
    </r>
  </si>
  <si>
    <r>
      <rPr>
        <sz val="7.5"/>
        <rFont val="Calibri Light"/>
        <family val="1"/>
      </rPr>
      <t>ARRIENDO</t>
    </r>
  </si>
  <si>
    <r>
      <rPr>
        <sz val="7.5"/>
        <rFont val="Calibri Light"/>
        <family val="1"/>
      </rPr>
      <t>UND</t>
    </r>
  </si>
  <si>
    <r>
      <rPr>
        <sz val="7.5"/>
        <rFont val="Calibri Light"/>
        <family val="1"/>
      </rPr>
      <t xml:space="preserve">ENSAYOS DE
</t>
    </r>
    <r>
      <rPr>
        <sz val="7.5"/>
        <rFont val="Calibri Light"/>
        <family val="1"/>
      </rPr>
      <t>LABORATORIO</t>
    </r>
  </si>
  <si>
    <r>
      <rPr>
        <sz val="7.5"/>
        <rFont val="Calibri Light"/>
        <family val="1"/>
      </rPr>
      <t>PAPELERIA</t>
    </r>
  </si>
  <si>
    <r>
      <rPr>
        <sz val="7.5"/>
        <rFont val="Calibri Light"/>
        <family val="1"/>
      </rPr>
      <t>EQUIPOS OFICINA</t>
    </r>
  </si>
  <si>
    <r>
      <rPr>
        <sz val="7.5"/>
        <rFont val="Calibri Light"/>
        <family val="1"/>
      </rPr>
      <t>(2) SUBTOTAL ADMINISTRATIVOS</t>
    </r>
  </si>
  <si>
    <r>
      <rPr>
        <sz val="7.5"/>
        <rFont val="Calibri Light"/>
        <family val="1"/>
      </rPr>
      <t>TOTAL COSTOS DEL PERSONAL+ GASTOS ADMINISTRATIVOS</t>
    </r>
  </si>
  <si>
    <r>
      <rPr>
        <sz val="7.5"/>
        <rFont val="Calibri Light"/>
        <family val="1"/>
      </rPr>
      <t>Estampilla tercera edad</t>
    </r>
  </si>
  <si>
    <r>
      <rPr>
        <sz val="7.5"/>
        <rFont val="Calibri Light"/>
        <family val="1"/>
      </rPr>
      <t>%</t>
    </r>
  </si>
  <si>
    <r>
      <rPr>
        <sz val="7.5"/>
        <rFont val="Calibri Light"/>
        <family val="1"/>
      </rPr>
      <t>IVA</t>
    </r>
  </si>
  <si>
    <r>
      <rPr>
        <sz val="7.5"/>
        <rFont val="Calibri Light"/>
        <family val="1"/>
      </rPr>
      <t>VALOR TOTAL</t>
    </r>
  </si>
  <si>
    <t>T.P: 13202-380607</t>
  </si>
  <si>
    <t>Rafael Altamiranda Gonzalez</t>
  </si>
  <si>
    <t>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</si>
</sst>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\$\ #,##0.00"/>
    <numFmt numFmtId="166" formatCode="\$\ #,##0"/>
    <numFmt numFmtId="170" formatCode="&quot;$&quot;\ #,##0.00"/>
    <numFmt numFmtId="172" formatCode="&quot;$&quot;\ #,##0.000"/>
  </numFmts>
  <fonts count="6" x14ac:knownFonts="1">
    <font>
      <sz val="10"/>
      <color rgb="FF000000"/>
      <name val="Times New Roman"/>
      <charset val="204"/>
    </font>
    <font>
      <sz val="8"/>
      <name val="Calibri Light"/>
    </font>
    <font>
      <sz val="7.5"/>
      <name val="Calibri Light"/>
    </font>
    <font>
      <sz val="7.5"/>
      <color rgb="FF000000"/>
      <name val="Calibri Light"/>
      <family val="2"/>
    </font>
    <font>
      <sz val="8"/>
      <name val="Calibri Light"/>
      <family val="1"/>
    </font>
    <font>
      <sz val="7.5"/>
      <name val="Calibri Light"/>
      <family val="1"/>
    </font>
  </fonts>
  <fills count="3">
    <fill>
      <patternFill patternType="none"/>
    </fill>
    <fill>
      <patternFill patternType="gray125"/>
    </fill>
    <fill>
      <patternFill patternType="solid">
        <fgColor rgb="FFA6A6A6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horizontal="right" vertical="top" wrapText="1" indent="2"/>
    </xf>
    <xf numFmtId="0" fontId="2" fillId="2" borderId="2" xfId="0" applyFont="1" applyFill="1" applyBorder="1" applyAlignment="1">
      <alignment horizontal="left" vertical="top" wrapText="1" indent="2"/>
    </xf>
    <xf numFmtId="0" fontId="0" fillId="2" borderId="2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right" vertical="center" indent="2" shrinkToFit="1"/>
    </xf>
    <xf numFmtId="0" fontId="2" fillId="0" borderId="2" xfId="0" applyFont="1" applyBorder="1" applyAlignment="1">
      <alignment horizontal="right" vertical="top" wrapText="1" indent="2"/>
    </xf>
    <xf numFmtId="0" fontId="0" fillId="0" borderId="2" xfId="0" applyBorder="1" applyAlignment="1">
      <alignment horizontal="left" vertical="top" wrapText="1"/>
    </xf>
    <xf numFmtId="165" fontId="3" fillId="0" borderId="2" xfId="0" applyNumberFormat="1" applyFont="1" applyBorder="1" applyAlignment="1">
      <alignment horizontal="left" vertical="top" indent="2" shrinkToFit="1"/>
    </xf>
    <xf numFmtId="9" fontId="3" fillId="0" borderId="2" xfId="0" applyNumberFormat="1" applyFont="1" applyBorder="1" applyAlignment="1">
      <alignment horizontal="right" vertical="top" indent="2" shrinkToFit="1"/>
    </xf>
    <xf numFmtId="2" fontId="3" fillId="0" borderId="2" xfId="0" applyNumberFormat="1" applyFont="1" applyBorder="1" applyAlignment="1">
      <alignment horizontal="center" vertical="top" shrinkToFit="1"/>
    </xf>
    <xf numFmtId="165" fontId="3" fillId="0" borderId="2" xfId="0" applyNumberFormat="1" applyFont="1" applyBorder="1" applyAlignment="1">
      <alignment horizontal="right" vertical="top" shrinkToFit="1"/>
    </xf>
    <xf numFmtId="166" fontId="3" fillId="0" borderId="2" xfId="0" applyNumberFormat="1" applyFont="1" applyBorder="1" applyAlignment="1">
      <alignment horizontal="right" vertical="top" shrinkToFit="1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wrapText="1"/>
    </xf>
    <xf numFmtId="164" fontId="3" fillId="0" borderId="2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top" shrinkToFit="1"/>
    </xf>
    <xf numFmtId="9" fontId="3" fillId="0" borderId="2" xfId="0" applyNumberFormat="1" applyFont="1" applyBorder="1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2" fillId="2" borderId="3" xfId="0" applyFont="1" applyFill="1" applyBorder="1" applyAlignment="1">
      <alignment horizontal="left" vertical="top" wrapText="1" indent="23"/>
    </xf>
    <xf numFmtId="0" fontId="2" fillId="2" borderId="4" xfId="0" applyFont="1" applyFill="1" applyBorder="1" applyAlignment="1">
      <alignment horizontal="left" vertical="top" wrapText="1" indent="23"/>
    </xf>
    <xf numFmtId="0" fontId="2" fillId="2" borderId="5" xfId="0" applyFont="1" applyFill="1" applyBorder="1" applyAlignment="1">
      <alignment horizontal="left" vertical="top" wrapText="1" indent="23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 indent="19"/>
    </xf>
    <xf numFmtId="0" fontId="2" fillId="2" borderId="4" xfId="0" applyFont="1" applyFill="1" applyBorder="1" applyAlignment="1">
      <alignment horizontal="left" vertical="top" wrapText="1" indent="19"/>
    </xf>
    <xf numFmtId="0" fontId="2" fillId="2" borderId="5" xfId="0" applyFont="1" applyFill="1" applyBorder="1" applyAlignment="1">
      <alignment horizontal="left" vertical="top" wrapText="1" indent="19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170" fontId="0" fillId="0" borderId="0" xfId="0" applyNumberFormat="1" applyAlignment="1">
      <alignment horizontal="left" vertical="top"/>
    </xf>
    <xf numFmtId="172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323850</xdr:colOff>
      <xdr:row>27</xdr:row>
      <xdr:rowOff>19050</xdr:rowOff>
    </xdr:from>
    <xdr:ext cx="1275207" cy="405371"/>
    <xdr:pic>
      <xdr:nvPicPr>
        <xdr:cNvPr id="2" name="image1.jpeg">
          <a:extLst>
            <a:ext uri="{FF2B5EF4-FFF2-40B4-BE49-F238E27FC236}">
              <a16:creationId xmlns:a16="http://schemas.microsoft.com/office/drawing/2014/main" id="{7D7CA320-AE2E-4252-9D3A-CA8336DF1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5581650"/>
          <a:ext cx="1275207" cy="405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7" zoomScaleNormal="100" workbookViewId="0">
      <selection activeCell="J23" sqref="J23:J24"/>
    </sheetView>
  </sheetViews>
  <sheetFormatPr baseColWidth="10" defaultColWidth="9.33203125" defaultRowHeight="12.75" x14ac:dyDescent="0.2"/>
  <cols>
    <col min="1" max="1" width="11.1640625" customWidth="1"/>
    <col min="2" max="2" width="17.5" customWidth="1"/>
    <col min="3" max="3" width="18.83203125" customWidth="1"/>
    <col min="4" max="4" width="14" customWidth="1"/>
    <col min="5" max="5" width="15.33203125" customWidth="1"/>
    <col min="6" max="6" width="15.83203125" customWidth="1"/>
    <col min="7" max="7" width="16.6640625" bestFit="1" customWidth="1"/>
    <col min="10" max="10" width="16.83203125" customWidth="1"/>
  </cols>
  <sheetData>
    <row r="1" spans="1:7" ht="29.25" customHeight="1" x14ac:dyDescent="0.2">
      <c r="A1" s="33" t="s">
        <v>0</v>
      </c>
      <c r="B1" s="33"/>
      <c r="C1" s="33"/>
      <c r="D1" s="33"/>
      <c r="E1" s="33"/>
      <c r="F1" s="33"/>
      <c r="G1" s="33"/>
    </row>
    <row r="2" spans="1:7" ht="19.5" customHeight="1" x14ac:dyDescent="0.2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2" t="s">
        <v>6</v>
      </c>
      <c r="G2" s="5" t="s">
        <v>7</v>
      </c>
    </row>
    <row r="3" spans="1:7" ht="23.85" customHeight="1" x14ac:dyDescent="0.2">
      <c r="A3" s="34" t="s">
        <v>8</v>
      </c>
      <c r="B3" s="35"/>
      <c r="C3" s="35"/>
      <c r="D3" s="35"/>
      <c r="E3" s="35"/>
      <c r="F3" s="35"/>
      <c r="G3" s="36"/>
    </row>
    <row r="4" spans="1:7" ht="27.95" customHeight="1" x14ac:dyDescent="0.2">
      <c r="A4" s="6">
        <v>1.1000000000000001</v>
      </c>
      <c r="B4" s="37" t="s">
        <v>9</v>
      </c>
      <c r="C4" s="38"/>
      <c r="D4" s="38"/>
      <c r="E4" s="38"/>
      <c r="F4" s="38"/>
      <c r="G4" s="39"/>
    </row>
    <row r="5" spans="1:7" ht="19.5" customHeight="1" x14ac:dyDescent="0.2">
      <c r="A5" s="7" t="s">
        <v>10</v>
      </c>
      <c r="B5" s="8" t="s">
        <v>11</v>
      </c>
      <c r="C5" s="9">
        <v>7500000</v>
      </c>
      <c r="D5" s="10">
        <v>1</v>
      </c>
      <c r="E5" s="11">
        <v>3</v>
      </c>
      <c r="F5" s="12">
        <v>7000000</v>
      </c>
      <c r="G5" s="13">
        <f>F5*E5*D5</f>
        <v>21000000</v>
      </c>
    </row>
    <row r="6" spans="1:7" ht="19.5" customHeight="1" x14ac:dyDescent="0.2">
      <c r="A6" s="7" t="s">
        <v>12</v>
      </c>
      <c r="B6" s="8" t="s">
        <v>13</v>
      </c>
      <c r="C6" s="9">
        <v>4200000</v>
      </c>
      <c r="D6" s="10">
        <v>1</v>
      </c>
      <c r="E6" s="11">
        <v>3</v>
      </c>
      <c r="F6" s="12">
        <v>3800000</v>
      </c>
      <c r="G6" s="13">
        <f t="shared" ref="G6:G10" si="0">F6*E6*D6</f>
        <v>11400000</v>
      </c>
    </row>
    <row r="7" spans="1:7" ht="10.7" customHeight="1" x14ac:dyDescent="0.2">
      <c r="A7" s="7" t="s">
        <v>14</v>
      </c>
      <c r="B7" s="14" t="s">
        <v>15</v>
      </c>
      <c r="C7" s="9">
        <v>2800000</v>
      </c>
      <c r="D7" s="10">
        <v>1</v>
      </c>
      <c r="E7" s="11">
        <v>3</v>
      </c>
      <c r="F7" s="12">
        <v>2500000</v>
      </c>
      <c r="G7" s="13">
        <f t="shared" si="0"/>
        <v>7500000</v>
      </c>
    </row>
    <row r="8" spans="1:7" ht="10.7" customHeight="1" x14ac:dyDescent="0.2">
      <c r="A8" s="7" t="s">
        <v>16</v>
      </c>
      <c r="B8" s="14" t="s">
        <v>17</v>
      </c>
      <c r="C8" s="9">
        <v>1800000</v>
      </c>
      <c r="D8" s="10">
        <v>1</v>
      </c>
      <c r="E8" s="11">
        <v>3</v>
      </c>
      <c r="F8" s="12">
        <v>1500000</v>
      </c>
      <c r="G8" s="13">
        <f t="shared" si="0"/>
        <v>4500000</v>
      </c>
    </row>
    <row r="9" spans="1:7" ht="10.7" customHeight="1" x14ac:dyDescent="0.2">
      <c r="A9" s="7" t="s">
        <v>18</v>
      </c>
      <c r="B9" s="14" t="s">
        <v>17</v>
      </c>
      <c r="C9" s="9">
        <v>1500000</v>
      </c>
      <c r="D9" s="10">
        <v>1</v>
      </c>
      <c r="E9" s="11">
        <v>3</v>
      </c>
      <c r="F9" s="12">
        <v>1500000</v>
      </c>
      <c r="G9" s="13">
        <f t="shared" si="0"/>
        <v>4500000</v>
      </c>
    </row>
    <row r="10" spans="1:7" ht="11.25" customHeight="1" x14ac:dyDescent="0.2">
      <c r="A10" s="7" t="s">
        <v>19</v>
      </c>
      <c r="B10" s="14" t="s">
        <v>20</v>
      </c>
      <c r="C10" s="9">
        <v>1200000</v>
      </c>
      <c r="D10" s="10">
        <v>1</v>
      </c>
      <c r="E10" s="11">
        <v>3</v>
      </c>
      <c r="F10" s="12">
        <v>1300000</v>
      </c>
      <c r="G10" s="13">
        <f t="shared" si="0"/>
        <v>3900000</v>
      </c>
    </row>
    <row r="11" spans="1:7" ht="11.25" customHeight="1" x14ac:dyDescent="0.2">
      <c r="A11" s="25"/>
      <c r="B11" s="27" t="s">
        <v>21</v>
      </c>
      <c r="C11" s="28"/>
      <c r="D11" s="28"/>
      <c r="E11" s="29"/>
      <c r="F11" s="15"/>
      <c r="G11" s="13">
        <f>SUM(G5:G10)</f>
        <v>52800000</v>
      </c>
    </row>
    <row r="12" spans="1:7" ht="11.25" customHeight="1" x14ac:dyDescent="0.2">
      <c r="A12" s="26"/>
      <c r="B12" s="27" t="s">
        <v>22</v>
      </c>
      <c r="C12" s="28"/>
      <c r="D12" s="28"/>
      <c r="E12" s="29"/>
      <c r="F12" s="11">
        <v>1.8</v>
      </c>
      <c r="G12" s="13"/>
    </row>
    <row r="13" spans="1:7" ht="11.25" customHeight="1" x14ac:dyDescent="0.2">
      <c r="A13" s="26"/>
      <c r="B13" s="27" t="s">
        <v>23</v>
      </c>
      <c r="C13" s="28"/>
      <c r="D13" s="28"/>
      <c r="E13" s="29"/>
      <c r="F13" s="15"/>
      <c r="G13" s="13">
        <f>G11*F12</f>
        <v>95040000</v>
      </c>
    </row>
    <row r="15" spans="1:7" x14ac:dyDescent="0.2">
      <c r="A15" s="22" t="s">
        <v>24</v>
      </c>
      <c r="B15" s="23"/>
      <c r="C15" s="23"/>
      <c r="D15" s="23"/>
      <c r="E15" s="23"/>
      <c r="F15" s="23"/>
      <c r="G15" s="24"/>
    </row>
    <row r="16" spans="1:7" ht="19.5" x14ac:dyDescent="0.2">
      <c r="A16" s="16">
        <v>2.1</v>
      </c>
      <c r="B16" s="14" t="s">
        <v>25</v>
      </c>
      <c r="C16" s="17" t="s">
        <v>26</v>
      </c>
      <c r="D16" s="13">
        <v>8000000</v>
      </c>
      <c r="E16" s="11">
        <v>3</v>
      </c>
      <c r="F16" s="15"/>
      <c r="G16" s="13">
        <f>E16*D16</f>
        <v>24000000</v>
      </c>
    </row>
    <row r="17" spans="1:10" ht="19.5" x14ac:dyDescent="0.2">
      <c r="A17" s="16">
        <v>2.2000000000000002</v>
      </c>
      <c r="B17" s="14" t="s">
        <v>27</v>
      </c>
      <c r="C17" s="17" t="s">
        <v>26</v>
      </c>
      <c r="D17" s="13">
        <v>1800000</v>
      </c>
      <c r="E17" s="11">
        <v>3</v>
      </c>
      <c r="F17" s="15"/>
      <c r="G17" s="13">
        <f t="shared" ref="G17:G21" si="1">E17*D17</f>
        <v>5400000</v>
      </c>
    </row>
    <row r="18" spans="1:10" x14ac:dyDescent="0.2">
      <c r="A18" s="16">
        <v>2.2999999999999998</v>
      </c>
      <c r="B18" s="14" t="s">
        <v>28</v>
      </c>
      <c r="C18" s="17" t="s">
        <v>29</v>
      </c>
      <c r="D18" s="13">
        <v>1500000</v>
      </c>
      <c r="E18" s="11">
        <v>3</v>
      </c>
      <c r="F18" s="15"/>
      <c r="G18" s="13">
        <f t="shared" si="1"/>
        <v>4500000</v>
      </c>
    </row>
    <row r="19" spans="1:10" ht="19.5" x14ac:dyDescent="0.2">
      <c r="A19" s="16">
        <v>2.4</v>
      </c>
      <c r="B19" s="8" t="s">
        <v>30</v>
      </c>
      <c r="C19" s="17" t="s">
        <v>26</v>
      </c>
      <c r="D19" s="13">
        <v>3045565.618271607</v>
      </c>
      <c r="E19" s="11">
        <v>3</v>
      </c>
      <c r="F19" s="18"/>
      <c r="G19" s="13">
        <f t="shared" si="1"/>
        <v>9136696.85481482</v>
      </c>
    </row>
    <row r="20" spans="1:10" x14ac:dyDescent="0.2">
      <c r="A20" s="16">
        <v>2.5</v>
      </c>
      <c r="B20" s="14" t="s">
        <v>31</v>
      </c>
      <c r="C20" s="17" t="s">
        <v>26</v>
      </c>
      <c r="D20" s="13">
        <v>500000</v>
      </c>
      <c r="E20" s="11">
        <v>3</v>
      </c>
      <c r="F20" s="15"/>
      <c r="G20" s="13">
        <f t="shared" si="1"/>
        <v>1500000</v>
      </c>
    </row>
    <row r="21" spans="1:10" x14ac:dyDescent="0.2">
      <c r="A21" s="16">
        <v>2.6</v>
      </c>
      <c r="B21" s="14" t="s">
        <v>32</v>
      </c>
      <c r="C21" s="17" t="s">
        <v>26</v>
      </c>
      <c r="D21" s="13">
        <v>2000000</v>
      </c>
      <c r="E21" s="11">
        <v>3</v>
      </c>
      <c r="F21" s="15"/>
      <c r="G21" s="13">
        <f t="shared" si="1"/>
        <v>6000000</v>
      </c>
    </row>
    <row r="22" spans="1:10" x14ac:dyDescent="0.2">
      <c r="A22" s="25"/>
      <c r="B22" s="27" t="s">
        <v>33</v>
      </c>
      <c r="C22" s="28"/>
      <c r="D22" s="28"/>
      <c r="E22" s="29"/>
      <c r="F22" s="15"/>
      <c r="G22" s="12">
        <f>SUM(G16:G21)</f>
        <v>50536696.85481482</v>
      </c>
    </row>
    <row r="23" spans="1:10" x14ac:dyDescent="0.2">
      <c r="A23" s="26"/>
      <c r="B23" s="27" t="s">
        <v>34</v>
      </c>
      <c r="C23" s="28"/>
      <c r="D23" s="28"/>
      <c r="E23" s="29"/>
      <c r="F23" s="15"/>
      <c r="G23" s="12">
        <f>G13+G22</f>
        <v>145576696.85481483</v>
      </c>
      <c r="J23" s="41"/>
    </row>
    <row r="24" spans="1:10" x14ac:dyDescent="0.2">
      <c r="A24" s="26"/>
      <c r="B24" s="27" t="s">
        <v>35</v>
      </c>
      <c r="C24" s="28"/>
      <c r="D24" s="29"/>
      <c r="E24" s="17" t="s">
        <v>36</v>
      </c>
      <c r="F24" s="19">
        <v>16</v>
      </c>
      <c r="G24" s="12">
        <f>G23*F24/100</f>
        <v>23292271.496770371</v>
      </c>
      <c r="J24" s="40"/>
    </row>
    <row r="25" spans="1:10" x14ac:dyDescent="0.2">
      <c r="A25" s="26"/>
      <c r="B25" s="30" t="s">
        <v>37</v>
      </c>
      <c r="C25" s="31"/>
      <c r="D25" s="31"/>
      <c r="E25" s="32"/>
      <c r="F25" s="20">
        <v>0.19</v>
      </c>
      <c r="G25" s="12">
        <f>G23*F25</f>
        <v>27659572.402414817</v>
      </c>
    </row>
    <row r="26" spans="1:10" x14ac:dyDescent="0.2">
      <c r="A26" s="26"/>
      <c r="B26" s="30" t="s">
        <v>38</v>
      </c>
      <c r="C26" s="31"/>
      <c r="D26" s="31"/>
      <c r="E26" s="32"/>
      <c r="F26" s="15"/>
      <c r="G26" s="12">
        <f>SUM(G25,G24,G23)</f>
        <v>196528540.75400001</v>
      </c>
    </row>
    <row r="30" spans="1:10" x14ac:dyDescent="0.2">
      <c r="C30" s="21" t="s">
        <v>41</v>
      </c>
      <c r="D30" s="21"/>
    </row>
    <row r="31" spans="1:10" x14ac:dyDescent="0.2">
      <c r="C31" s="21" t="s">
        <v>40</v>
      </c>
      <c r="D31" s="21"/>
    </row>
    <row r="32" spans="1:10" x14ac:dyDescent="0.2">
      <c r="C32" s="21" t="s">
        <v>39</v>
      </c>
      <c r="D32" s="21"/>
    </row>
  </sheetData>
  <mergeCells count="17">
    <mergeCell ref="A1:G1"/>
    <mergeCell ref="A3:G3"/>
    <mergeCell ref="B4:G4"/>
    <mergeCell ref="A11:A13"/>
    <mergeCell ref="B11:E11"/>
    <mergeCell ref="B12:E12"/>
    <mergeCell ref="B13:E13"/>
    <mergeCell ref="C31:D31"/>
    <mergeCell ref="C32:D32"/>
    <mergeCell ref="C30:D30"/>
    <mergeCell ref="A15:G15"/>
    <mergeCell ref="A22:A26"/>
    <mergeCell ref="B22:E22"/>
    <mergeCell ref="B23:E23"/>
    <mergeCell ref="B24:D24"/>
    <mergeCell ref="B25:E25"/>
    <mergeCell ref="B26:E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Oficina Gestión de riesgos</cp:lastModifiedBy>
  <dcterms:created xsi:type="dcterms:W3CDTF">2023-08-01T16:11:07Z</dcterms:created>
  <dcterms:modified xsi:type="dcterms:W3CDTF">2023-10-23T20:59:06Z</dcterms:modified>
</cp:coreProperties>
</file>