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mvillalba\Documents\EMPALME\Informe de Gestión Desarrollo Económico\"/>
    </mc:Choice>
  </mc:AlternateContent>
  <bookViews>
    <workbookView xWindow="0" yWindow="0" windowWidth="20490" windowHeight="7755" activeTab="1"/>
  </bookViews>
  <sheets>
    <sheet name="Proyectos en Ejecución" sheetId="1" r:id="rId1"/>
    <sheet name="Saldo Regalías CTeI" sheetId="3" r:id="rId2"/>
    <sheet name="Proyectos en Trámite" sheetId="4" r:id="rId3"/>
    <sheet name="Proy. Formulados sin Presentar" sheetId="5"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3" l="1"/>
  <c r="E7" i="3"/>
  <c r="E6" i="3"/>
  <c r="B8" i="5" l="1"/>
  <c r="B14" i="4"/>
</calcChain>
</file>

<file path=xl/sharedStrings.xml><?xml version="1.0" encoding="utf-8"?>
<sst xmlns="http://schemas.openxmlformats.org/spreadsheetml/2006/main" count="108" uniqueCount="86">
  <si>
    <t>Proyectos Aprobados y donde el Departamento de Bolívar es el Ejecutor</t>
  </si>
  <si>
    <t>Nombre</t>
  </si>
  <si>
    <t>Valor</t>
  </si>
  <si>
    <t>Estado del Proyecto</t>
  </si>
  <si>
    <t>Observaciones</t>
  </si>
  <si>
    <t>Contratista</t>
  </si>
  <si>
    <t>El ejecutor de este proyecto es ICULTUR</t>
  </si>
  <si>
    <t>Proyectos finaciados con recursos del Fondo de Regalias de Ciencia, Tecnología e Innovación</t>
  </si>
  <si>
    <t>Fortalecimiento del talento humano de alto nivel, créditos condonables "Bolívar gana con ciencia"</t>
  </si>
  <si>
    <t>En ejecución</t>
  </si>
  <si>
    <t>Fundación CEIBA (domicialiada en Bogotá)</t>
  </si>
  <si>
    <t xml:space="preserve">Este proyecto tiene plazo de ejecución hasta diciembre del año 2020. </t>
  </si>
  <si>
    <t>Desarrollo Sostenible de la Acuicultura en el Caribe Colombiano</t>
  </si>
  <si>
    <t>Implementación de una estrategia para el uso y apropiación de la cultura como generadora de conocimiento e innovación social, a través de laboratorios sociales de investigación y creación en el departamento de Bolívar</t>
  </si>
  <si>
    <t>Universidad Jorge Tadeo Lozano. Interventoría</t>
  </si>
  <si>
    <t>Supervisión/ Interventoría</t>
  </si>
  <si>
    <t xml:space="preserve">Interventoría: Universidad Tecnológica de Bolívar. </t>
  </si>
  <si>
    <t>Análisis de los factores clave de competitividad para la construcción de un nuevo modelo de Territorio Inteligente en la región Caribe y Santanderes. "Diamante Caribe y Santanderes"</t>
  </si>
  <si>
    <t>Programa de Investigación e innovación en logistica y puertos del Caribe: LOGPORT</t>
  </si>
  <si>
    <t>Valor total del proyecto</t>
  </si>
  <si>
    <t>Valor aportado por SGR de Bolívar</t>
  </si>
  <si>
    <t>El ejecutor de este proyecto es la Gobernación del Atlántico. El valor total que se escribe es el valor al momento de aprobación del proyecto en el 2012, pero se le han hecho adiciones de otros departamentos que han querido participar en el programa.</t>
  </si>
  <si>
    <t>FINDETER</t>
  </si>
  <si>
    <t>Universidad del Norte (lider del proyecto). Las Universidades Bolivarenses son: UTB, Cartagena, ENAP</t>
  </si>
  <si>
    <t>Gobernación del Atlántico</t>
  </si>
  <si>
    <t>Secretario de Planeación Departamental</t>
  </si>
  <si>
    <t>Interventoría: FUNDESCOL. Supervisión por parte de la Gobernación: Secretario de Agricultura y Director de Desarrollo Económico</t>
  </si>
  <si>
    <t>Corporación Centro de Investigación de la Acuicultura de Colombia – CENIACUA</t>
  </si>
  <si>
    <t>Recursos asignados al departamento de Bolívar en el fondo de ciencia, tecnología e innovación del Sistema General de Regalías</t>
  </si>
  <si>
    <t>Implementación Programa para el fortalecimiento de capacidades en CTeI en ciencias del mar para la Región Caribe</t>
  </si>
  <si>
    <t>COLCIENCIAS</t>
  </si>
  <si>
    <t>Proyecto que hace parte de los programas nacionales de Colciencias, por orden del Vicepresidente de la República se encargó a COLCIENCIAS conseguir con recursos del FCTeI de los departamentos del Caribe apoyo para fortalecer dicho programa. Hasta el momento participan en el los departamentos de: Guajira, Atlántico, Magdalena y Bolívar</t>
  </si>
  <si>
    <t>Este proyecto tiene plazo de ejecución hasta diciembre del año 2015. Es un proyecto regional, donde el Departamento de Bolívar ejecuta regalías provenientes de los Departamentos de Sucre y Guajira, además del aporte de otras 8 instituciones que también hacen parte del proyecto.</t>
  </si>
  <si>
    <t>Valor SGR- Bolívar</t>
  </si>
  <si>
    <t>Diseño para el desarrollo del Centro de Innovación del Departamento de Bolívar- Fase II</t>
  </si>
  <si>
    <t>ANDI- RUTA N- TECNOVA</t>
  </si>
  <si>
    <t>Investigación para el uso sostenible de la biodiversidad en el Caribe Colombiano- BIOCARIBE</t>
  </si>
  <si>
    <t>Universidad de Cartagena</t>
  </si>
  <si>
    <t>INVESTIGACIÓN E INNOVACIÓN PARA LA TRANSFORMACIÓN SOSTENIBLE DE SISTEMAS DE PRODUCCIÓN BOVINA DE PEQUEÑOS PRODUCTORES DE BOLÍVAR</t>
  </si>
  <si>
    <t>Universidad de Córdoba</t>
  </si>
  <si>
    <t xml:space="preserve">Desarrollo Muestra Itinerante para la apropiación del patrimonio natural e  inmaterial del Caribe colombiano "El Caribe Viaja". </t>
  </si>
  <si>
    <t>INVESTIGACIÓN EN PRÁCTICAS CIENTÍFICAS DE AULA A PARTIR DE LA MEDIACIÓN PEDAGÓGICA DE LAS NTIC EN NUEVE (9) MUNICIPIOS DEL DEPARTAMENTO DE BOLÍVAR.</t>
  </si>
  <si>
    <t>Tecnologico Comfenalco, Aulas Amigas</t>
  </si>
  <si>
    <t>INVESTIGACIÓN EN INNOVACIÓN PEDAGÓGICA EN PROCESOS DE CONSTRUCCIÓN DE CIUDADANÍA Y APROPIACIÓN DE LOS DDHH EN EL DEPARTAMENTO DE BOLÍVAR</t>
  </si>
  <si>
    <t>DISEÑO DEL CENTRO GABO PARA LA APROPIACIÓN SOCIAL DE LA CIENCIA, TECNOLOGÍA E INNOVACIÓN, BOLIVAR</t>
  </si>
  <si>
    <t>DESARROLLO DEL PROGRAMA DE CIENCIA, TECNOLOGÍA E INNOVACIÓN MUJER CAPAZ EN EL DEPARTAMENTO DE BOLÍVAR, CARIBE</t>
  </si>
  <si>
    <t>DESARROLLO DE UN MÉTODO PARA EL FORTALECIMIENTO DE CAPACIDADES DE CTeI EN EL SECTOR TURISMO EN CARTAGENA Y EL DEPARTAMENTO DE BOLÍVAR</t>
  </si>
  <si>
    <t>DESARROLLO DE ESTRATEGIAS CIENTÍFICAS, TECNOLÓGICAS E INNOVADORAS PARA EL POSICIONAMIENTO DEL CACAO COMO UN CULTIVO ALTAMENTE PRODUCTIVO Y COMPETITIVO EN EL DEPARTAMENTO DE BOLÍVAR</t>
  </si>
  <si>
    <t>Cámara de Comercio de Cartagena, CORPOICA, Innpulsa, Asociaciones de Cacaoteros del Departamento de Bolívar</t>
  </si>
  <si>
    <t>Proyectos que fueron presentados a Colciencias como Secretaría Técnica del OCAD de CTeI que no pasaron el filtro de verificación de requisitos y no pudieron ser aprobados</t>
  </si>
  <si>
    <t>El proyecto inicialmente fue formulado en fase III para que operara en el antiguo edificio de la Loteria de Bolívar y Colciencias lo devolvio argumentando que no era un proyecto de CTeI. Luego de responder oficialmente que era un proyecto que cumplia con 24 indicadores de CTeI se informó a la Gobernación que el problema radicaba en que no existia reglamentación nacional para los Centros de Innovación, por esta razón la Gobernación tuvo que esperar a que la normatividad (Guía Sectorial de programas y proyectos de CTeI) se volviera a actualizar, se recibió también instrucción de Colciencias para formularlo en fase II y tener así mayor seguridad sobre los estudios cuantitativos y cualitativos que sustentaban el proyecto. De acuerdo a los cronogramas establecidos por COLCIENCIAS el proyecto quedó formulado.</t>
  </si>
  <si>
    <t>Fue presentado 4 veces a Colciencias como Secretaría Técnica del OCAD de CTeI. Cuando ya no tenían más observaciones sobre las cuales hacer comentarios argumentaron que la muestra de vacas que se iba a utilizar en el proyecto era muy grande, no quisieron llamar a Panel de Evaluación para que los expertos de la materia pudieran determinar si efectivamente la muestra era muy grande. La Universidad de Córdoba aporto 15 artículos cientificos argumentando la necesidad de utilizar tantos animales y fue insuficiente para Colciencias. Finalmente, el Gobernador y el Secretario de Agricultura no estuvieron de acuerdo con reducir el alcance del proyecto, sin embargo, el proyecto se encuentra listo para ser presentado.</t>
  </si>
  <si>
    <t>NOTA 1:</t>
  </si>
  <si>
    <t xml:space="preserve">NOTA 2: </t>
  </si>
  <si>
    <t>Todos los proyectos que han sido relacionados se fueron ajustando con la participación directa de Colciencias. Una vez se presentaron los proyectos y fueron devueltos por no cumplir con la verificación de requisitos que realiza Colciencias, se solicitó el trabajo conjunto entre los formuladores de los proyectos y los consultores del proyectos de Colciencias por intermedio de la Dirección de Desarrollo Económico. Una vez los proyectos fueron reformulados atendiendo las recomendaciones de Colciencias, se volvieron a envíar y cada una de las veces que realizamos el mismo procedimiento (artículado con ellos mismos) los proyectos fueron devueltos. Ninguno de estos proyectos alcanzó a presentarse ante el Panel de Expertos, momento posterior a la verificación de requisitos que realiza Colciencias, y momento anterior a la citación del OCAD de CTeI para finalmente aprobar los proyectos.</t>
  </si>
  <si>
    <t>El proyecto fue presentado por iniciativa de las Gobernaciones del Atlántico y Bolívar. Fue devueto por Colciencias 3 veces, al final, el Departamento del Atlánttico decide enviar el proyecto como fase II financiado solo con sus recursos esta fase, esperando que para financiar la fase III el Departamento de Bolívar aporte los $3.000.000.000 que inicialmente iba a aportar dado que el proyecto impactará también municipios del Departamento.</t>
  </si>
  <si>
    <t>Universidad Jorge Tadeo Lozano</t>
  </si>
  <si>
    <t>Estos proyectos reposan en el Archivo Digital de la Dirección de Desarrollo Económico y pueden ser solicitados para su consulta atendiendo siempre la proyección de los derechos de Autor y Propiedad Intelectual de quienes lo formularos.</t>
  </si>
  <si>
    <t>El proyecto fue reformulado tantas veces como Colciencias lo indico. Este proyecto cuenta BPIN anterior a la expedición del Plan de Desarrollo y no se encuentra priorizado en el PAED, razón por la cual de quere continuar intentando sacar adelante este proyecto no se le podrá cambiar el BPIN o deberá incluirse en el PAED.</t>
  </si>
  <si>
    <t>Desde el año 2012 estamos presentando este proyecto ante COLCIENCIAS en calidad de Secretaría Técnica del OCAD de CTeI.  Se encuentra en proceso de revisión de requisitos de presentación para poder ser llamado a Panel de Expertos. Es un proyecto que ha sido priorizado en multiples escenarios durante hace años, inclusive hace parte del Plan Estrategico Regional de Ciencia, Tecnología e Innovación- PERCTI de Bolívar. De no alcanzar a aprobarse en el año 2015, será necesario incluirlo en el PAED para poderlo presentar, y bajo ninguna circunstancia cambiar el BPIN para que conste, que es un proyecto que fue presentado a Colciencias antes de la expedidición del Plan de Desarrollo Nacional actual, también puede ser agregado en el PAED si se hace necesario el cambio del BPIN.</t>
  </si>
  <si>
    <t>TOTAL:</t>
  </si>
  <si>
    <t>Al 28 de noviembre de 2015 se encuentra en proceso de verificación de requisitos por parte de Colciencias. Este proyecto nace por mandato del la Ley 1741 del 24 de diciembre del 2014 o mejor conocida como la "Ley de Honores a Gabo", en donde se contempla la creación de un Centro Internacional de apropiación social de la ciencia en Cartagena- Bolívar. Para lograr el cometido, el Distrito de Cartagena a cedido el inmueble en la Tercera Avenida del barrio Manga para que ahí se pueda hacer este Centro.</t>
  </si>
  <si>
    <t>Al 28 de noviembre de 2015 se encuentra en proceso de verificación de requisitos por parte de Colciencias. Un componente esencial de este proyecto es la Formación a nivel de maestría en Ciudadanía y Derechos Humanos para docentes de los Montes de Marías (Carmen de Bolívar, San Juan Nepomuceno, San Jacinto y María la Baja).</t>
  </si>
  <si>
    <t>Gobernación del Atlántico, Museo del Caribe, Universidad del Atlántico, Universidad Javeriana, Parque Cultural del Caribe, ICULTUR</t>
  </si>
  <si>
    <t>Universidad Nacional de Colombia, Fundación Nuevo Periodismo Iberoamericano- FNPI, Parque Explora, ICULTUR</t>
  </si>
  <si>
    <t>Unicolombo, Corporación de Turismo de Cartagena, Convention Bureau, ICULTUR</t>
  </si>
  <si>
    <t>Al 28 de noviembre de 2015 se encuentra en proceso de verificación de requisitos por parte de Colciencias. Este proyecto también fue presentado y devuelto por Colciencias en 3 ocasiones, tuvo 3 mesas técnicas de trabajo. Es un proyecto que se construyó colectivamente con los representantes de las instuciones que representan al turismo de la ciudad y el departamento en el marco de un taller de CTeI aplicada al sector turistico.</t>
  </si>
  <si>
    <t>CaribeTic (Barranquilla), Tecnológico Comfenalco, Universidad Simón Bolívar (Barranquilla)</t>
  </si>
  <si>
    <t>El proyecto fue devuelto por Colciencias argumentando que no se encontraba inscrito en el PAED, lo cual es cierto, razón por la cual no se continuaría con la verificación de requisitos en tanto este no se inscribiera en dicho Plan (que solo puede modificarse después del 6 de febrero del 2016). El proyecto también fue devuelto con observaciones técnicas que no han sido subsanadas por parte de los formuladores.</t>
  </si>
  <si>
    <t>Entidades participantes en el proyecto además de la Gobernación de Bolívar</t>
  </si>
  <si>
    <t xml:space="preserve">NOTA 3: </t>
  </si>
  <si>
    <t>Ninguno de estos proyectos alcanzó a pasar por Panel de Expertos. Colciencias retuvo todos los proyectos del Departamento de Bolívar en la verificación de requisitos inclusive cuando se tenían dudas por parte de ellos acerca del área de conocimiento del que tratan los proyectos. Colciencias tampoco dio recomendaciones puntuales de forma escrita acerca de sus observaciones técnicas, siempre lo dejo a discreción de los formuladores de proyectos para luego volver a presentarse en desacuerdo con lo que se argumentaba cientificamente. Esto se puede corroborar viendo las fichas de devolución de cada uno de los proyectos.</t>
  </si>
  <si>
    <t>Proyectos priorizados en el PAED que aún se encuentran en estado de formulación para poder ser presentados a Colciencias</t>
  </si>
  <si>
    <t>Sistema sectorial de innovación de la cadena productiva de turismo del departamento de Bolivar apoyada en el desarrollo de las TIC con alto impacto competitivo</t>
  </si>
  <si>
    <t>El proyecto nace como resultado de una de las rutas competitivas que lidera la Cámara de Comercio de Cartagena en territorio bolivarense. No fue recibido a tiempo para cumplir con los cronogramas establecidos por Colciencias.</t>
  </si>
  <si>
    <t>El proyecto fue liderado por FINDETER pero necesariamente tuvo que ser reformulado por no cumplir con las expectativas iniciales de la Gobernación sobre el proyecto. Al 28 de noviembre no se ha vuelto a recibir.</t>
  </si>
  <si>
    <t>FINDETER, Microsoft, Universidad del Norte, Universidad Jorge Tadeo Lozano, ICULTUR</t>
  </si>
  <si>
    <t>Ambos proyectos se encuentran priorizados en el PAED</t>
  </si>
  <si>
    <t>Los perfiles preliminares de estos proyectos pueden consultarse en los archivos de la Dirección de Desarrollo Económico siempre y cuando se protejan los derechos de autor y propiedad intelectual de sus formuladores.</t>
  </si>
  <si>
    <t>Proyectos Aprobados donde Bolívar aporta recursos pero son ejecutados por otra Entidad</t>
  </si>
  <si>
    <t>Menos: Proyectos en trámite</t>
  </si>
  <si>
    <t>Recursos disponibles para aprobación 2012- 2015 (saldo cosolidado de todas las vigencias)</t>
  </si>
  <si>
    <t>El ejecutor de este proyecto ante el Sistema General de Regalías es FINDETER</t>
  </si>
  <si>
    <t>Subtotal:</t>
  </si>
  <si>
    <t>Recursos disponibles para aprobación en el 2016</t>
  </si>
  <si>
    <t>Recursos asignados para la vigencia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</si>
</sst>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quot;$&quot;* #,##0_-;_-&quot;$&quot;* &quot;-&quot;_-;_-@_-"/>
    <numFmt numFmtId="44" formatCode="_-&quot;$&quot;* #,##0.00_-;\-&quot;$&quot;* #,##0.00_-;_-&quot;$&quot;* &quot;-&quot;??_-;_-@_-"/>
    <numFmt numFmtId="164" formatCode="_-&quot;$&quot;* #,##0_-;\-&quot;$&quot;* #,##0_-;_-&quot;$&quot;* &quot;-&quot;??_-;_-@_-"/>
  </numFmts>
  <fonts count="16" x14ac:knownFonts="1">
    <font>
      <sz val="11"/>
      <color theme="1"/>
      <name val="Calibri"/>
      <family val="2"/>
      <scheme val="minor"/>
    </font>
    <font>
      <sz val="11"/>
      <color theme="1"/>
      <name val="Calibri"/>
      <family val="2"/>
      <scheme val="minor"/>
    </font>
    <font>
      <sz val="12"/>
      <color theme="1"/>
      <name val="Arial Narrow"/>
      <family val="2"/>
    </font>
    <font>
      <b/>
      <sz val="12"/>
      <color theme="1"/>
      <name val="Arial Narrow"/>
      <family val="2"/>
    </font>
    <font>
      <b/>
      <u/>
      <sz val="14"/>
      <color theme="1"/>
      <name val="Arial Narrow"/>
      <family val="2"/>
    </font>
    <font>
      <b/>
      <sz val="12"/>
      <name val="Arial Narrow"/>
      <family val="2"/>
    </font>
    <font>
      <sz val="12"/>
      <color theme="1"/>
      <name val="Calibri"/>
      <family val="2"/>
      <scheme val="minor"/>
    </font>
    <font>
      <b/>
      <sz val="14"/>
      <color theme="0"/>
      <name val="Arial Narrow"/>
      <family val="2"/>
    </font>
    <font>
      <b/>
      <sz val="18"/>
      <color theme="0"/>
      <name val="Calibri"/>
      <family val="2"/>
      <scheme val="minor"/>
    </font>
    <font>
      <sz val="14"/>
      <color theme="1"/>
      <name val="Arial Narrow"/>
      <family val="2"/>
    </font>
    <font>
      <b/>
      <sz val="14"/>
      <color theme="1"/>
      <name val="Arial Narrow"/>
      <family val="2"/>
    </font>
    <font>
      <b/>
      <sz val="12"/>
      <color theme="0"/>
      <name val="Arial Narrow"/>
      <family val="2"/>
    </font>
    <font>
      <b/>
      <sz val="16"/>
      <color theme="0"/>
      <name val="Arial Narrow"/>
      <family val="2"/>
    </font>
    <font>
      <b/>
      <sz val="18"/>
      <color theme="0"/>
      <name val="Arial Narrow"/>
      <family val="2"/>
    </font>
    <font>
      <b/>
      <sz val="11"/>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1"/>
      </bottom>
      <diagonal/>
    </border>
    <border>
      <left style="thin">
        <color theme="1"/>
      </left>
      <right/>
      <top style="thin">
        <color theme="1"/>
      </top>
      <bottom/>
      <diagonal/>
    </border>
    <border>
      <left style="thin">
        <color theme="1"/>
      </left>
      <right/>
      <top/>
      <bottom/>
      <diagonal/>
    </border>
    <border>
      <left style="thin">
        <color theme="1"/>
      </left>
      <right style="thin">
        <color theme="1"/>
      </right>
      <top style="thin">
        <color theme="1"/>
      </top>
      <bottom style="thin">
        <color theme="1"/>
      </bottom>
      <diagonal/>
    </border>
    <border>
      <left/>
      <right style="thin">
        <color indexed="64"/>
      </right>
      <top style="thin">
        <color indexed="64"/>
      </top>
      <bottom style="thin">
        <color theme="1"/>
      </bottom>
      <diagonal/>
    </border>
    <border>
      <left/>
      <right style="thin">
        <color theme="1"/>
      </right>
      <top/>
      <bottom/>
      <diagonal/>
    </border>
    <border>
      <left/>
      <right style="thin">
        <color indexed="64"/>
      </right>
      <top/>
      <bottom style="thin">
        <color indexed="64"/>
      </bottom>
      <diagonal/>
    </border>
    <border>
      <left style="thin">
        <color theme="0"/>
      </left>
      <right/>
      <top/>
      <bottom/>
      <diagonal/>
    </border>
    <border>
      <left style="thin">
        <color theme="1"/>
      </left>
      <right style="thin">
        <color theme="1"/>
      </right>
      <top style="thin">
        <color theme="0"/>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0"/>
      </top>
      <bottom/>
      <diagonal/>
    </border>
    <border>
      <left style="thin">
        <color theme="1"/>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2">
    <xf numFmtId="0" fontId="0" fillId="0" borderId="0"/>
    <xf numFmtId="44" fontId="1" fillId="0" borderId="0" applyFont="0" applyFill="0" applyBorder="0" applyAlignment="0" applyProtection="0"/>
  </cellStyleXfs>
  <cellXfs count="71">
    <xf numFmtId="0" fontId="0" fillId="0" borderId="0" xfId="0"/>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0" borderId="0" xfId="0" applyFont="1" applyAlignment="1">
      <alignment vertical="center" wrapText="1"/>
    </xf>
    <xf numFmtId="3" fontId="3" fillId="3"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6" fillId="0" borderId="0" xfId="0" applyFont="1" applyAlignment="1">
      <alignment vertical="center"/>
    </xf>
    <xf numFmtId="42" fontId="2" fillId="0" borderId="1" xfId="1" applyNumberFormat="1" applyFont="1" applyBorder="1" applyAlignment="1">
      <alignment vertical="center" wrapText="1"/>
    </xf>
    <xf numFmtId="42" fontId="2" fillId="0" borderId="1" xfId="1" applyNumberFormat="1" applyFont="1" applyBorder="1" applyAlignment="1">
      <alignment vertical="center"/>
    </xf>
    <xf numFmtId="3" fontId="2" fillId="0" borderId="0" xfId="0" applyNumberFormat="1" applyFont="1" applyAlignment="1">
      <alignment vertical="center" wrapText="1"/>
    </xf>
    <xf numFmtId="0" fontId="2" fillId="0" borderId="0" xfId="0" applyFont="1" applyAlignment="1">
      <alignment vertical="center"/>
    </xf>
    <xf numFmtId="3" fontId="2" fillId="0" borderId="0" xfId="0" applyNumberFormat="1" applyFont="1" applyAlignment="1">
      <alignment vertical="center"/>
    </xf>
    <xf numFmtId="164" fontId="0" fillId="0" borderId="1" xfId="1" applyNumberFormat="1" applyFont="1" applyBorder="1" applyAlignment="1">
      <alignment horizontal="left" vertical="center"/>
    </xf>
    <xf numFmtId="44" fontId="0" fillId="0" borderId="1" xfId="1" applyFont="1" applyBorder="1" applyAlignment="1">
      <alignment horizontal="left" vertical="center"/>
    </xf>
    <xf numFmtId="0" fontId="2" fillId="0" borderId="1" xfId="0" applyFont="1" applyBorder="1" applyAlignment="1">
      <alignment horizontal="justify" vertical="center" wrapText="1"/>
    </xf>
    <xf numFmtId="164" fontId="2" fillId="0" borderId="1" xfId="1" applyNumberFormat="1" applyFont="1" applyBorder="1" applyAlignment="1">
      <alignment vertical="center" wrapText="1"/>
    </xf>
    <xf numFmtId="0" fontId="2" fillId="0" borderId="1" xfId="0" applyFont="1" applyBorder="1" applyAlignment="1">
      <alignment vertical="center"/>
    </xf>
    <xf numFmtId="0" fontId="2" fillId="0" borderId="0" xfId="0" applyFont="1"/>
    <xf numFmtId="0" fontId="2" fillId="0" borderId="1" xfId="0" applyFont="1" applyBorder="1" applyAlignment="1">
      <alignment wrapText="1"/>
    </xf>
    <xf numFmtId="44" fontId="2" fillId="0" borderId="1" xfId="1" applyFont="1" applyBorder="1"/>
    <xf numFmtId="0" fontId="9" fillId="0" borderId="0" xfId="0" applyFont="1"/>
    <xf numFmtId="44" fontId="2" fillId="0" borderId="1" xfId="1" applyFont="1" applyBorder="1" applyAlignment="1">
      <alignment vertical="center"/>
    </xf>
    <xf numFmtId="0" fontId="2" fillId="0" borderId="1" xfId="0" applyFont="1" applyFill="1" applyBorder="1" applyAlignment="1">
      <alignment horizontal="justify" vertical="center"/>
    </xf>
    <xf numFmtId="42" fontId="2" fillId="0" borderId="1" xfId="1" applyNumberFormat="1" applyFont="1" applyFill="1" applyBorder="1" applyAlignment="1">
      <alignment vertical="center"/>
    </xf>
    <xf numFmtId="0" fontId="2" fillId="0" borderId="1" xfId="0" applyFont="1" applyFill="1" applyBorder="1" applyAlignment="1">
      <alignment vertical="center" wrapText="1"/>
    </xf>
    <xf numFmtId="0" fontId="2" fillId="0" borderId="0" xfId="0" applyFont="1" applyFill="1"/>
    <xf numFmtId="0" fontId="2" fillId="0" borderId="5" xfId="0" applyFont="1" applyBorder="1" applyAlignment="1">
      <alignment vertical="center" wrapText="1"/>
    </xf>
    <xf numFmtId="0" fontId="2" fillId="0" borderId="5" xfId="0" applyFont="1" applyBorder="1" applyAlignment="1">
      <alignmen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xf numFmtId="44" fontId="2" fillId="0" borderId="12" xfId="1" applyFont="1" applyBorder="1" applyAlignment="1">
      <alignment vertical="center"/>
    </xf>
    <xf numFmtId="44" fontId="2" fillId="0" borderId="13" xfId="1" applyFont="1" applyBorder="1" applyAlignment="1">
      <alignment vertical="center"/>
    </xf>
    <xf numFmtId="0" fontId="2" fillId="0" borderId="11" xfId="0" applyFont="1" applyBorder="1" applyAlignment="1">
      <alignment vertical="center" wrapText="1"/>
    </xf>
    <xf numFmtId="0" fontId="7" fillId="2" borderId="17"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8" xfId="0" applyFont="1" applyFill="1" applyBorder="1" applyAlignment="1">
      <alignment horizontal="center" vertical="center"/>
    </xf>
    <xf numFmtId="0" fontId="11" fillId="2" borderId="0" xfId="0" applyFont="1" applyFill="1"/>
    <xf numFmtId="0" fontId="2" fillId="0" borderId="1" xfId="0" applyFont="1" applyBorder="1" applyAlignment="1">
      <alignment horizontal="center"/>
    </xf>
    <xf numFmtId="0" fontId="11" fillId="4" borderId="0" xfId="0" applyFont="1" applyFill="1"/>
    <xf numFmtId="0" fontId="3" fillId="3" borderId="1" xfId="0" applyFont="1" applyFill="1" applyBorder="1" applyAlignment="1">
      <alignment horizontal="center" vertical="center"/>
    </xf>
    <xf numFmtId="0" fontId="10" fillId="3" borderId="15" xfId="0" applyFont="1" applyFill="1" applyBorder="1" applyAlignment="1">
      <alignment vertical="center"/>
    </xf>
    <xf numFmtId="0" fontId="10" fillId="3" borderId="1" xfId="0" applyFont="1" applyFill="1" applyBorder="1"/>
    <xf numFmtId="164" fontId="15" fillId="0" borderId="1" xfId="1" applyNumberFormat="1" applyFont="1" applyBorder="1" applyAlignment="1">
      <alignment horizontal="left" vertical="center"/>
    </xf>
    <xf numFmtId="44" fontId="15" fillId="0" borderId="3" xfId="1" applyFont="1" applyBorder="1" applyAlignment="1">
      <alignment horizontal="left" vertical="center"/>
    </xf>
    <xf numFmtId="0" fontId="4"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0" borderId="1" xfId="0" applyBorder="1" applyAlignment="1">
      <alignment horizontal="left"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2" fillId="2" borderId="0" xfId="0" applyFont="1" applyFill="1" applyAlignment="1">
      <alignment horizontal="center" vertical="center" wrapText="1"/>
    </xf>
    <xf numFmtId="0" fontId="12" fillId="2" borderId="4" xfId="0" applyFont="1" applyFill="1" applyBorder="1" applyAlignment="1">
      <alignment horizontal="center" vertical="center" wrapText="1"/>
    </xf>
    <xf numFmtId="0" fontId="2" fillId="0" borderId="14"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44" fontId="10" fillId="3" borderId="20" xfId="0" applyNumberFormat="1" applyFont="1" applyFill="1" applyBorder="1" applyAlignment="1">
      <alignment horizontal="center" vertical="center" wrapText="1"/>
    </xf>
    <xf numFmtId="44" fontId="10" fillId="3" borderId="21" xfId="0" applyNumberFormat="1" applyFont="1" applyFill="1" applyBorder="1" applyAlignment="1">
      <alignment horizontal="center" vertical="center" wrapText="1"/>
    </xf>
    <xf numFmtId="44" fontId="10" fillId="3" borderId="22" xfId="0" applyNumberFormat="1" applyFont="1" applyFill="1" applyBorder="1" applyAlignment="1">
      <alignment horizontal="center" vertical="center" wrapText="1"/>
    </xf>
    <xf numFmtId="0" fontId="2" fillId="0" borderId="19" xfId="0" applyFont="1" applyBorder="1" applyAlignment="1">
      <alignment horizontal="left" vertical="center" wrapText="1"/>
    </xf>
    <xf numFmtId="0" fontId="2" fillId="0" borderId="6" xfId="0" applyFont="1" applyBorder="1" applyAlignment="1">
      <alignment horizontal="left" vertical="center" wrapText="1"/>
    </xf>
    <xf numFmtId="0" fontId="13" fillId="2" borderId="1" xfId="0" applyFont="1" applyFill="1" applyBorder="1" applyAlignment="1">
      <alignment horizontal="center" vertical="center" wrapText="1"/>
    </xf>
    <xf numFmtId="44" fontId="10" fillId="3" borderId="1" xfId="0" applyNumberFormat="1" applyFont="1" applyFill="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4" zoomScale="80" zoomScaleNormal="80" workbookViewId="0">
      <selection activeCell="A9" sqref="A9"/>
    </sheetView>
  </sheetViews>
  <sheetFormatPr baseColWidth="10" defaultRowHeight="15.75" x14ac:dyDescent="0.25"/>
  <cols>
    <col min="1" max="1" width="28.28515625" style="11" customWidth="1"/>
    <col min="2" max="2" width="21.42578125" style="11" customWidth="1"/>
    <col min="3" max="3" width="20.7109375" style="12" customWidth="1"/>
    <col min="4" max="4" width="20" style="11" customWidth="1"/>
    <col min="5" max="5" width="18.7109375" style="11" customWidth="1"/>
    <col min="6" max="6" width="23.140625" style="11" customWidth="1"/>
    <col min="7" max="7" width="52.140625" style="11" customWidth="1"/>
    <col min="8" max="16384" width="11.42578125" style="7"/>
  </cols>
  <sheetData>
    <row r="1" spans="1:7" ht="15.75" customHeight="1" x14ac:dyDescent="0.25">
      <c r="A1" s="47" t="s">
        <v>7</v>
      </c>
      <c r="B1" s="47"/>
      <c r="C1" s="47"/>
      <c r="D1" s="47"/>
      <c r="E1" s="47"/>
      <c r="F1" s="47"/>
      <c r="G1" s="47"/>
    </row>
    <row r="2" spans="1:7" ht="30" customHeight="1" x14ac:dyDescent="0.25">
      <c r="A2" s="47"/>
      <c r="B2" s="47"/>
      <c r="C2" s="47"/>
      <c r="D2" s="47"/>
      <c r="E2" s="47"/>
      <c r="F2" s="47"/>
      <c r="G2" s="47"/>
    </row>
    <row r="3" spans="1:7" ht="45" customHeight="1" x14ac:dyDescent="0.25">
      <c r="A3" s="46" t="s">
        <v>0</v>
      </c>
      <c r="B3" s="46"/>
      <c r="C3" s="46"/>
      <c r="D3" s="46"/>
      <c r="E3" s="46"/>
      <c r="F3" s="46"/>
      <c r="G3" s="46"/>
    </row>
    <row r="4" spans="1:7" ht="31.5" x14ac:dyDescent="0.25">
      <c r="A4" s="1" t="s">
        <v>1</v>
      </c>
      <c r="B4" s="1" t="s">
        <v>19</v>
      </c>
      <c r="C4" s="4" t="s">
        <v>20</v>
      </c>
      <c r="D4" s="1" t="s">
        <v>3</v>
      </c>
      <c r="E4" s="1" t="s">
        <v>5</v>
      </c>
      <c r="F4" s="1" t="s">
        <v>15</v>
      </c>
      <c r="G4" s="1" t="s">
        <v>4</v>
      </c>
    </row>
    <row r="5" spans="1:7" ht="63" x14ac:dyDescent="0.25">
      <c r="A5" s="5" t="s">
        <v>8</v>
      </c>
      <c r="B5" s="8">
        <v>36370648388</v>
      </c>
      <c r="C5" s="8">
        <v>36370648388</v>
      </c>
      <c r="D5" s="5" t="s">
        <v>9</v>
      </c>
      <c r="E5" s="5" t="s">
        <v>10</v>
      </c>
      <c r="F5" s="5" t="s">
        <v>25</v>
      </c>
      <c r="G5" s="5" t="s">
        <v>11</v>
      </c>
    </row>
    <row r="6" spans="1:7" ht="110.25" x14ac:dyDescent="0.25">
      <c r="A6" s="5" t="s">
        <v>12</v>
      </c>
      <c r="B6" s="8">
        <v>10954781272</v>
      </c>
      <c r="C6" s="8">
        <v>5169694998</v>
      </c>
      <c r="D6" s="5" t="s">
        <v>9</v>
      </c>
      <c r="E6" s="5" t="s">
        <v>27</v>
      </c>
      <c r="F6" s="5" t="s">
        <v>26</v>
      </c>
      <c r="G6" s="5" t="s">
        <v>32</v>
      </c>
    </row>
    <row r="7" spans="1:7" ht="60" customHeight="1" x14ac:dyDescent="0.25">
      <c r="A7" s="46" t="s">
        <v>79</v>
      </c>
      <c r="B7" s="46"/>
      <c r="C7" s="46"/>
      <c r="D7" s="46"/>
      <c r="E7" s="46"/>
      <c r="F7" s="46"/>
      <c r="G7" s="46"/>
    </row>
    <row r="8" spans="1:7" ht="31.5" x14ac:dyDescent="0.25">
      <c r="A8" s="2" t="s">
        <v>1</v>
      </c>
      <c r="B8" s="2" t="s">
        <v>2</v>
      </c>
      <c r="C8" s="4" t="s">
        <v>20</v>
      </c>
      <c r="D8" s="2" t="s">
        <v>3</v>
      </c>
      <c r="E8" s="2" t="s">
        <v>5</v>
      </c>
      <c r="F8" s="2" t="s">
        <v>15</v>
      </c>
      <c r="G8" s="2" t="s">
        <v>4</v>
      </c>
    </row>
    <row r="9" spans="1:7" ht="137.25" customHeight="1" x14ac:dyDescent="0.25">
      <c r="A9" s="6" t="s">
        <v>13</v>
      </c>
      <c r="B9" s="8">
        <v>8741203120</v>
      </c>
      <c r="C9" s="8">
        <v>8287244597</v>
      </c>
      <c r="D9" s="5" t="s">
        <v>9</v>
      </c>
      <c r="E9" s="5" t="s">
        <v>14</v>
      </c>
      <c r="F9" s="5" t="s">
        <v>16</v>
      </c>
      <c r="G9" s="5" t="s">
        <v>6</v>
      </c>
    </row>
    <row r="10" spans="1:7" ht="111.75" customHeight="1" x14ac:dyDescent="0.25">
      <c r="A10" s="6" t="s">
        <v>17</v>
      </c>
      <c r="B10" s="9">
        <v>14504805056</v>
      </c>
      <c r="C10" s="8">
        <v>3000000000</v>
      </c>
      <c r="D10" s="5" t="s">
        <v>9</v>
      </c>
      <c r="E10" s="5" t="s">
        <v>22</v>
      </c>
      <c r="F10" s="5" t="s">
        <v>22</v>
      </c>
      <c r="G10" s="5" t="s">
        <v>82</v>
      </c>
    </row>
    <row r="11" spans="1:7" ht="110.25" x14ac:dyDescent="0.25">
      <c r="A11" s="6" t="s">
        <v>18</v>
      </c>
      <c r="B11" s="8">
        <v>13998553690</v>
      </c>
      <c r="C11" s="8">
        <v>3544000000</v>
      </c>
      <c r="D11" s="5" t="s">
        <v>9</v>
      </c>
      <c r="E11" s="5" t="s">
        <v>23</v>
      </c>
      <c r="F11" s="5" t="s">
        <v>24</v>
      </c>
      <c r="G11" s="5" t="s">
        <v>21</v>
      </c>
    </row>
    <row r="12" spans="1:7" ht="110.25" x14ac:dyDescent="0.25">
      <c r="A12" s="15" t="s">
        <v>29</v>
      </c>
      <c r="B12" s="17"/>
      <c r="C12" s="16">
        <v>1000000000</v>
      </c>
      <c r="D12" s="5" t="s">
        <v>9</v>
      </c>
      <c r="E12" s="5" t="s">
        <v>30</v>
      </c>
      <c r="F12" s="5" t="s">
        <v>30</v>
      </c>
      <c r="G12" s="5" t="s">
        <v>31</v>
      </c>
    </row>
    <row r="13" spans="1:7" x14ac:dyDescent="0.25">
      <c r="A13" s="3"/>
      <c r="B13" s="3"/>
      <c r="C13" s="10"/>
      <c r="D13" s="3"/>
      <c r="E13" s="3"/>
      <c r="F13" s="3"/>
      <c r="G13" s="3"/>
    </row>
    <row r="14" spans="1:7" x14ac:dyDescent="0.25">
      <c r="A14" s="3"/>
      <c r="B14" s="3"/>
      <c r="C14" s="10"/>
      <c r="D14" s="3"/>
      <c r="E14" s="3"/>
      <c r="F14" s="3"/>
      <c r="G14" s="3"/>
    </row>
    <row r="15" spans="1:7" x14ac:dyDescent="0.25">
      <c r="A15" s="3"/>
      <c r="B15" s="3"/>
      <c r="C15" s="10"/>
      <c r="D15" s="3"/>
      <c r="E15" s="3"/>
      <c r="F15" s="3"/>
      <c r="G15" s="3"/>
    </row>
    <row r="16" spans="1:7" x14ac:dyDescent="0.25">
      <c r="A16" s="3"/>
      <c r="B16" s="3"/>
      <c r="C16" s="10"/>
      <c r="D16" s="3"/>
      <c r="E16" s="3"/>
      <c r="F16" s="3"/>
      <c r="G16" s="3"/>
    </row>
    <row r="17" spans="1:7" x14ac:dyDescent="0.25">
      <c r="A17" s="3"/>
      <c r="B17" s="3"/>
      <c r="C17" s="10"/>
      <c r="D17" s="3"/>
      <c r="E17" s="3"/>
      <c r="F17" s="3"/>
      <c r="G17" s="3"/>
    </row>
    <row r="18" spans="1:7" x14ac:dyDescent="0.25">
      <c r="A18" s="3"/>
      <c r="B18" s="3"/>
      <c r="C18" s="10"/>
      <c r="D18" s="3"/>
      <c r="E18" s="3"/>
      <c r="F18" s="3"/>
      <c r="G18" s="3"/>
    </row>
    <row r="19" spans="1:7" x14ac:dyDescent="0.25">
      <c r="A19" s="3"/>
      <c r="B19" s="3"/>
      <c r="C19" s="10"/>
      <c r="D19" s="3"/>
      <c r="E19" s="3"/>
      <c r="F19" s="3"/>
      <c r="G19" s="3"/>
    </row>
  </sheetData>
  <mergeCells count="3">
    <mergeCell ref="A7:G7"/>
    <mergeCell ref="A3:G3"/>
    <mergeCell ref="A1:G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9"/>
  <sheetViews>
    <sheetView tabSelected="1" topLeftCell="A4" workbookViewId="0">
      <selection activeCell="H7" sqref="H7"/>
    </sheetView>
  </sheetViews>
  <sheetFormatPr baseColWidth="10" defaultRowHeight="15" x14ac:dyDescent="0.25"/>
  <cols>
    <col min="4" max="4" width="64.140625" customWidth="1"/>
    <col min="5" max="5" width="25" customWidth="1"/>
  </cols>
  <sheetData>
    <row r="4" spans="3:5" ht="70.5" customHeight="1" x14ac:dyDescent="0.25">
      <c r="C4" s="48" t="s">
        <v>28</v>
      </c>
      <c r="D4" s="48"/>
      <c r="E4" s="48"/>
    </row>
    <row r="5" spans="3:5" ht="42" customHeight="1" x14ac:dyDescent="0.25">
      <c r="C5" s="49" t="s">
        <v>81</v>
      </c>
      <c r="D5" s="49"/>
      <c r="E5" s="13">
        <v>127532061841</v>
      </c>
    </row>
    <row r="6" spans="3:5" ht="42" customHeight="1" x14ac:dyDescent="0.25">
      <c r="C6" s="52" t="s">
        <v>80</v>
      </c>
      <c r="D6" s="53"/>
      <c r="E6" s="13">
        <f>+'Proyectos en Trámite'!B14</f>
        <v>83655325693.399994</v>
      </c>
    </row>
    <row r="7" spans="3:5" ht="42" customHeight="1" x14ac:dyDescent="0.25">
      <c r="C7" s="54" t="s">
        <v>83</v>
      </c>
      <c r="D7" s="55"/>
      <c r="E7" s="44">
        <f>+E5-E6</f>
        <v>43876736147.600006</v>
      </c>
    </row>
    <row r="8" spans="3:5" ht="50.25" customHeight="1" x14ac:dyDescent="0.25">
      <c r="C8" s="49" t="s">
        <v>85</v>
      </c>
      <c r="D8" s="49"/>
      <c r="E8" s="14">
        <v>33000000000</v>
      </c>
    </row>
    <row r="9" spans="3:5" ht="50.25" customHeight="1" x14ac:dyDescent="0.25">
      <c r="C9" s="50" t="s">
        <v>84</v>
      </c>
      <c r="D9" s="51"/>
      <c r="E9" s="45">
        <f>+E8+E7</f>
        <v>76876736147.600006</v>
      </c>
    </row>
  </sheetData>
  <mergeCells count="6">
    <mergeCell ref="C4:E4"/>
    <mergeCell ref="C5:D5"/>
    <mergeCell ref="C8:D8"/>
    <mergeCell ref="C9:D9"/>
    <mergeCell ref="C6:D6"/>
    <mergeCell ref="C7:D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7"/>
  <sheetViews>
    <sheetView topLeftCell="A4" workbookViewId="0">
      <selection activeCell="B6" sqref="B6"/>
    </sheetView>
  </sheetViews>
  <sheetFormatPr baseColWidth="10" defaultRowHeight="15.75" x14ac:dyDescent="0.25"/>
  <cols>
    <col min="1" max="1" width="38.7109375" style="11" customWidth="1"/>
    <col min="2" max="2" width="29.140625" style="11" customWidth="1"/>
    <col min="3" max="3" width="29.7109375" style="11" customWidth="1"/>
    <col min="4" max="4" width="68.7109375" style="11" customWidth="1"/>
    <col min="5" max="16384" width="11.42578125" style="18"/>
  </cols>
  <sheetData>
    <row r="2" spans="1:5" x14ac:dyDescent="0.25">
      <c r="A2" s="56" t="s">
        <v>49</v>
      </c>
      <c r="B2" s="56"/>
      <c r="C2" s="56"/>
      <c r="D2" s="56"/>
    </row>
    <row r="3" spans="1:5" ht="45" customHeight="1" x14ac:dyDescent="0.25">
      <c r="A3" s="57"/>
      <c r="B3" s="57"/>
      <c r="C3" s="57"/>
      <c r="D3" s="57"/>
    </row>
    <row r="4" spans="1:5" ht="47.25" x14ac:dyDescent="0.25">
      <c r="A4" s="41" t="s">
        <v>1</v>
      </c>
      <c r="B4" s="41" t="s">
        <v>33</v>
      </c>
      <c r="C4" s="1" t="s">
        <v>69</v>
      </c>
      <c r="D4" s="41" t="s">
        <v>4</v>
      </c>
    </row>
    <row r="5" spans="1:5" ht="189" x14ac:dyDescent="0.25">
      <c r="A5" s="5" t="s">
        <v>34</v>
      </c>
      <c r="B5" s="22">
        <v>9000000000</v>
      </c>
      <c r="C5" s="17" t="s">
        <v>35</v>
      </c>
      <c r="D5" s="5" t="s">
        <v>50</v>
      </c>
    </row>
    <row r="6" spans="1:5" ht="173.25" x14ac:dyDescent="0.25">
      <c r="A6" s="5" t="s">
        <v>36</v>
      </c>
      <c r="B6" s="9">
        <v>7000000000</v>
      </c>
      <c r="C6" s="17" t="s">
        <v>37</v>
      </c>
      <c r="D6" s="5" t="s">
        <v>59</v>
      </c>
    </row>
    <row r="7" spans="1:5" ht="157.5" x14ac:dyDescent="0.25">
      <c r="A7" s="5" t="s">
        <v>38</v>
      </c>
      <c r="B7" s="9">
        <v>23000000000</v>
      </c>
      <c r="C7" s="17" t="s">
        <v>39</v>
      </c>
      <c r="D7" s="5" t="s">
        <v>51</v>
      </c>
    </row>
    <row r="8" spans="1:5" s="26" customFormat="1" ht="94.5" x14ac:dyDescent="0.25">
      <c r="A8" s="23" t="s">
        <v>40</v>
      </c>
      <c r="B8" s="24">
        <v>3000000000</v>
      </c>
      <c r="C8" s="25" t="s">
        <v>63</v>
      </c>
      <c r="D8" s="25" t="s">
        <v>55</v>
      </c>
    </row>
    <row r="9" spans="1:5" ht="78.75" x14ac:dyDescent="0.25">
      <c r="A9" s="6" t="s">
        <v>41</v>
      </c>
      <c r="B9" s="9">
        <v>13513980802</v>
      </c>
      <c r="C9" s="5" t="s">
        <v>42</v>
      </c>
      <c r="D9" s="5" t="s">
        <v>58</v>
      </c>
    </row>
    <row r="10" spans="1:5" ht="78.75" x14ac:dyDescent="0.25">
      <c r="A10" s="5" t="s">
        <v>43</v>
      </c>
      <c r="B10" s="22">
        <v>14202146134</v>
      </c>
      <c r="C10" s="17" t="s">
        <v>56</v>
      </c>
      <c r="D10" s="5" t="s">
        <v>62</v>
      </c>
    </row>
    <row r="11" spans="1:5" ht="110.25" x14ac:dyDescent="0.25">
      <c r="A11" s="27" t="s">
        <v>44</v>
      </c>
      <c r="B11" s="22">
        <v>3920000000</v>
      </c>
      <c r="C11" s="5" t="s">
        <v>64</v>
      </c>
      <c r="D11" s="5" t="s">
        <v>61</v>
      </c>
    </row>
    <row r="12" spans="1:5" ht="94.5" x14ac:dyDescent="0.25">
      <c r="A12" s="34" t="s">
        <v>45</v>
      </c>
      <c r="B12" s="32">
        <v>5654364235</v>
      </c>
      <c r="C12" s="28" t="s">
        <v>67</v>
      </c>
      <c r="D12" s="29" t="s">
        <v>68</v>
      </c>
    </row>
    <row r="13" spans="1:5" ht="94.5" x14ac:dyDescent="0.25">
      <c r="A13" s="34" t="s">
        <v>46</v>
      </c>
      <c r="B13" s="33">
        <v>4364834522.3999996</v>
      </c>
      <c r="C13" s="30" t="s">
        <v>65</v>
      </c>
      <c r="D13" s="5" t="s">
        <v>66</v>
      </c>
      <c r="E13" s="31"/>
    </row>
    <row r="14" spans="1:5" ht="36" customHeight="1" x14ac:dyDescent="0.25">
      <c r="A14" s="42" t="s">
        <v>60</v>
      </c>
      <c r="B14" s="62">
        <f>SUM(B5:B13)</f>
        <v>83655325693.399994</v>
      </c>
      <c r="C14" s="63"/>
      <c r="D14" s="64"/>
      <c r="E14" s="31"/>
    </row>
    <row r="15" spans="1:5" ht="118.5" customHeight="1" x14ac:dyDescent="0.25">
      <c r="A15" s="35" t="s">
        <v>52</v>
      </c>
      <c r="B15" s="58" t="s">
        <v>54</v>
      </c>
      <c r="C15" s="59"/>
      <c r="D15" s="59"/>
    </row>
    <row r="16" spans="1:5" ht="118.5" customHeight="1" x14ac:dyDescent="0.25">
      <c r="A16" s="37" t="s">
        <v>53</v>
      </c>
      <c r="B16" s="65" t="s">
        <v>71</v>
      </c>
      <c r="C16" s="66"/>
      <c r="D16" s="60"/>
    </row>
    <row r="17" spans="1:4" ht="51.75" customHeight="1" x14ac:dyDescent="0.25">
      <c r="A17" s="36" t="s">
        <v>70</v>
      </c>
      <c r="B17" s="60" t="s">
        <v>57</v>
      </c>
      <c r="C17" s="61"/>
      <c r="D17" s="61"/>
    </row>
  </sheetData>
  <mergeCells count="5">
    <mergeCell ref="A2:D3"/>
    <mergeCell ref="B15:D15"/>
    <mergeCell ref="B17:D17"/>
    <mergeCell ref="B14:D14"/>
    <mergeCell ref="B16:D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2"/>
  <sheetViews>
    <sheetView topLeftCell="A3" workbookViewId="0">
      <selection activeCell="C6" sqref="C6"/>
    </sheetView>
  </sheetViews>
  <sheetFormatPr baseColWidth="10" defaultRowHeight="15.75" x14ac:dyDescent="0.25"/>
  <cols>
    <col min="1" max="1" width="32" style="18" customWidth="1"/>
    <col min="2" max="2" width="45" style="18" customWidth="1"/>
    <col min="3" max="3" width="33.85546875" style="18" customWidth="1"/>
    <col min="4" max="4" width="41.28515625" style="18" customWidth="1"/>
    <col min="5" max="16384" width="11.42578125" style="18"/>
  </cols>
  <sheetData>
    <row r="3" spans="1:4" x14ac:dyDescent="0.25">
      <c r="A3" s="67" t="s">
        <v>72</v>
      </c>
      <c r="B3" s="67"/>
      <c r="C3" s="67"/>
      <c r="D3" s="67"/>
    </row>
    <row r="4" spans="1:4" ht="45" customHeight="1" x14ac:dyDescent="0.25">
      <c r="A4" s="67"/>
      <c r="B4" s="67"/>
      <c r="C4" s="67"/>
      <c r="D4" s="67"/>
    </row>
    <row r="5" spans="1:4" ht="47.25" x14ac:dyDescent="0.25">
      <c r="A5" s="41" t="s">
        <v>1</v>
      </c>
      <c r="B5" s="41" t="s">
        <v>33</v>
      </c>
      <c r="C5" s="1" t="s">
        <v>69</v>
      </c>
      <c r="D5" s="41" t="s">
        <v>4</v>
      </c>
    </row>
    <row r="6" spans="1:4" ht="126" x14ac:dyDescent="0.25">
      <c r="A6" s="19" t="s">
        <v>47</v>
      </c>
      <c r="B6" s="20">
        <v>6900385355</v>
      </c>
      <c r="C6" s="19" t="s">
        <v>48</v>
      </c>
      <c r="D6" s="19" t="s">
        <v>74</v>
      </c>
    </row>
    <row r="7" spans="1:4" ht="94.5" x14ac:dyDescent="0.25">
      <c r="A7" s="19" t="s">
        <v>73</v>
      </c>
      <c r="B7" s="20">
        <v>23000000000</v>
      </c>
      <c r="C7" s="19" t="s">
        <v>76</v>
      </c>
      <c r="D7" s="19" t="s">
        <v>75</v>
      </c>
    </row>
    <row r="8" spans="1:4" s="21" customFormat="1" ht="36.75" customHeight="1" x14ac:dyDescent="0.25">
      <c r="A8" s="43" t="s">
        <v>60</v>
      </c>
      <c r="B8" s="68">
        <f>SUM(B6:B7)</f>
        <v>29900385355</v>
      </c>
      <c r="C8" s="68"/>
      <c r="D8" s="68"/>
    </row>
    <row r="10" spans="1:4" x14ac:dyDescent="0.25">
      <c r="A10" s="38" t="s">
        <v>52</v>
      </c>
      <c r="B10" s="70" t="s">
        <v>77</v>
      </c>
      <c r="C10" s="70"/>
      <c r="D10" s="70"/>
    </row>
    <row r="11" spans="1:4" ht="3.75" customHeight="1" x14ac:dyDescent="0.25">
      <c r="A11" s="40"/>
      <c r="B11" s="39"/>
      <c r="C11" s="39"/>
      <c r="D11" s="39"/>
    </row>
    <row r="12" spans="1:4" ht="41.25" customHeight="1" x14ac:dyDescent="0.25">
      <c r="A12" s="38" t="s">
        <v>53</v>
      </c>
      <c r="B12" s="69" t="s">
        <v>78</v>
      </c>
      <c r="C12" s="69"/>
      <c r="D12" s="69"/>
    </row>
  </sheetData>
  <mergeCells count="4">
    <mergeCell ref="A3:D4"/>
    <mergeCell ref="B8:D8"/>
    <mergeCell ref="B12:D12"/>
    <mergeCell ref="B10: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Proyectos en Ejecución</vt:lpstr>
      <vt:lpstr>Saldo Regalías CTeI</vt:lpstr>
      <vt:lpstr>Proyectos en Trámite</vt:lpstr>
      <vt:lpstr>Proy. Formulados sin Presentar</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Villalba  Eljach</dc:creator>
  <cp:lastModifiedBy>Angelica Maria Villalba  Eljach</cp:lastModifiedBy>
  <dcterms:created xsi:type="dcterms:W3CDTF">2015-11-10T20:15:12Z</dcterms:created>
  <dcterms:modified xsi:type="dcterms:W3CDTF">2015-12-02T18:11:39Z</dcterms:modified>
</cp:coreProperties>
</file>