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gonzalez\Documents\PLAN DE DESARROLLO DUMEK 2016-2019\MATRIZ PLAN DE DESARROLLO\PLAN DE ACCION 2016\PA DIC DE 2016\"/>
    </mc:Choice>
  </mc:AlternateContent>
  <bookViews>
    <workbookView xWindow="0" yWindow="0" windowWidth="24000" windowHeight="9735" activeTab="2"/>
  </bookViews>
  <sheets>
    <sheet name="INFORME CUMP PDD" sheetId="2" r:id="rId1"/>
    <sheet name="CUMPLXEJE" sheetId="1" r:id="rId2"/>
    <sheet name="CUMPXSEC" sheetId="3" r:id="rId3"/>
  </sheets>
  <externalReferences>
    <externalReference r:id="rId4"/>
    <externalReference r:id="rId5"/>
  </externalReferences>
  <definedNames>
    <definedName name="_xlnm.Print_Titles" localSheetId="1">CUMPLXEJE!$1:$2</definedName>
    <definedName name="_xlnm.Print_Titles" localSheetId="0">'INFORME CUMP PDD'!$1:$3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14" i="2" l="1"/>
  <c r="S514" i="2"/>
  <c r="R514" i="2"/>
  <c r="Q514" i="2"/>
  <c r="P514" i="2"/>
  <c r="O514" i="2"/>
  <c r="N514" i="2"/>
  <c r="M514" i="2"/>
  <c r="L514" i="2"/>
  <c r="K514" i="2"/>
  <c r="H514" i="2"/>
  <c r="G514" i="2"/>
  <c r="E514" i="2"/>
  <c r="D514" i="2"/>
  <c r="C514" i="2"/>
  <c r="B514" i="2"/>
  <c r="A514" i="2"/>
  <c r="W513" i="2"/>
  <c r="S513" i="2"/>
  <c r="T513" i="2" s="1"/>
  <c r="R513" i="2"/>
  <c r="Q513" i="2"/>
  <c r="P513" i="2"/>
  <c r="O513" i="2"/>
  <c r="N513" i="2"/>
  <c r="M513" i="2"/>
  <c r="L513" i="2"/>
  <c r="K513" i="2"/>
  <c r="H513" i="2"/>
  <c r="G513" i="2"/>
  <c r="E513" i="2"/>
  <c r="D513" i="2"/>
  <c r="C513" i="2"/>
  <c r="B513" i="2"/>
  <c r="A513" i="2"/>
  <c r="W512" i="2"/>
  <c r="S512" i="2"/>
  <c r="U512" i="2" s="1"/>
  <c r="R512" i="2"/>
  <c r="Q512" i="2"/>
  <c r="P512" i="2"/>
  <c r="O512" i="2"/>
  <c r="N512" i="2"/>
  <c r="M512" i="2"/>
  <c r="L512" i="2"/>
  <c r="K512" i="2"/>
  <c r="H512" i="2"/>
  <c r="G512" i="2"/>
  <c r="E512" i="2"/>
  <c r="D512" i="2"/>
  <c r="C512" i="2"/>
  <c r="B512" i="2"/>
  <c r="A512" i="2"/>
  <c r="W511" i="2"/>
  <c r="T511" i="2"/>
  <c r="S511" i="2"/>
  <c r="R511" i="2"/>
  <c r="Q511" i="2"/>
  <c r="P511" i="2"/>
  <c r="O511" i="2"/>
  <c r="N511" i="2"/>
  <c r="M511" i="2"/>
  <c r="L511" i="2"/>
  <c r="K511" i="2"/>
  <c r="H511" i="2"/>
  <c r="G511" i="2"/>
  <c r="E511" i="2"/>
  <c r="D511" i="2"/>
  <c r="C511" i="2"/>
  <c r="B511" i="2"/>
  <c r="A511" i="2"/>
  <c r="W510" i="2"/>
  <c r="S510" i="2"/>
  <c r="R510" i="2"/>
  <c r="Q510" i="2"/>
  <c r="P510" i="2"/>
  <c r="O510" i="2"/>
  <c r="N510" i="2"/>
  <c r="M510" i="2"/>
  <c r="L510" i="2"/>
  <c r="K510" i="2"/>
  <c r="H510" i="2"/>
  <c r="G510" i="2"/>
  <c r="E510" i="2"/>
  <c r="D510" i="2"/>
  <c r="C510" i="2"/>
  <c r="B510" i="2"/>
  <c r="A510" i="2"/>
  <c r="W509" i="2"/>
  <c r="S509" i="2"/>
  <c r="R509" i="2"/>
  <c r="Q509" i="2"/>
  <c r="P509" i="2"/>
  <c r="O509" i="2"/>
  <c r="N509" i="2"/>
  <c r="M509" i="2"/>
  <c r="L509" i="2"/>
  <c r="K509" i="2"/>
  <c r="H509" i="2"/>
  <c r="G509" i="2"/>
  <c r="E509" i="2"/>
  <c r="D509" i="2"/>
  <c r="C509" i="2"/>
  <c r="B509" i="2"/>
  <c r="A509" i="2"/>
  <c r="W508" i="2"/>
  <c r="S508" i="2"/>
  <c r="R508" i="2"/>
  <c r="Q508" i="2"/>
  <c r="P508" i="2"/>
  <c r="O508" i="2"/>
  <c r="N508" i="2"/>
  <c r="M508" i="2"/>
  <c r="L508" i="2"/>
  <c r="K508" i="2"/>
  <c r="H508" i="2"/>
  <c r="G508" i="2"/>
  <c r="E508" i="2"/>
  <c r="D508" i="2"/>
  <c r="C508" i="2"/>
  <c r="B508" i="2"/>
  <c r="A508" i="2"/>
  <c r="W507" i="2"/>
  <c r="S507" i="2"/>
  <c r="R507" i="2"/>
  <c r="Q507" i="2"/>
  <c r="P507" i="2"/>
  <c r="O507" i="2"/>
  <c r="N507" i="2"/>
  <c r="M507" i="2"/>
  <c r="L507" i="2"/>
  <c r="K507" i="2"/>
  <c r="H507" i="2"/>
  <c r="G507" i="2"/>
  <c r="E507" i="2"/>
  <c r="D507" i="2"/>
  <c r="C507" i="2"/>
  <c r="B507" i="2"/>
  <c r="A507" i="2"/>
  <c r="W506" i="2"/>
  <c r="S506" i="2"/>
  <c r="R506" i="2"/>
  <c r="Q506" i="2"/>
  <c r="P506" i="2"/>
  <c r="O506" i="2"/>
  <c r="N506" i="2"/>
  <c r="M506" i="2"/>
  <c r="L506" i="2"/>
  <c r="K506" i="2"/>
  <c r="H506" i="2"/>
  <c r="G506" i="2"/>
  <c r="E506" i="2"/>
  <c r="D506" i="2"/>
  <c r="C506" i="2"/>
  <c r="B506" i="2"/>
  <c r="A506" i="2"/>
  <c r="W505" i="2"/>
  <c r="S505" i="2"/>
  <c r="T505" i="2" s="1"/>
  <c r="R505" i="2"/>
  <c r="Q505" i="2"/>
  <c r="P505" i="2"/>
  <c r="O505" i="2"/>
  <c r="N505" i="2"/>
  <c r="M505" i="2"/>
  <c r="L505" i="2"/>
  <c r="K505" i="2"/>
  <c r="H505" i="2"/>
  <c r="G505" i="2"/>
  <c r="E505" i="2"/>
  <c r="D505" i="2"/>
  <c r="C505" i="2"/>
  <c r="B505" i="2"/>
  <c r="A505" i="2"/>
  <c r="W504" i="2"/>
  <c r="S504" i="2"/>
  <c r="T504" i="2" s="1"/>
  <c r="R504" i="2"/>
  <c r="Q504" i="2"/>
  <c r="P504" i="2"/>
  <c r="O504" i="2"/>
  <c r="N504" i="2"/>
  <c r="M504" i="2"/>
  <c r="L504" i="2"/>
  <c r="K504" i="2"/>
  <c r="H504" i="2"/>
  <c r="G504" i="2"/>
  <c r="E504" i="2"/>
  <c r="D504" i="2"/>
  <c r="C504" i="2"/>
  <c r="B504" i="2"/>
  <c r="A504" i="2"/>
  <c r="W503" i="2"/>
  <c r="S503" i="2"/>
  <c r="T503" i="2" s="1"/>
  <c r="R503" i="2"/>
  <c r="Q503" i="2"/>
  <c r="P503" i="2"/>
  <c r="O503" i="2"/>
  <c r="N503" i="2"/>
  <c r="M503" i="2"/>
  <c r="L503" i="2"/>
  <c r="K503" i="2"/>
  <c r="H503" i="2"/>
  <c r="G503" i="2"/>
  <c r="E503" i="2"/>
  <c r="D503" i="2"/>
  <c r="C503" i="2"/>
  <c r="B503" i="2"/>
  <c r="A503" i="2"/>
  <c r="W502" i="2"/>
  <c r="S502" i="2"/>
  <c r="T502" i="2" s="1"/>
  <c r="R502" i="2"/>
  <c r="Q502" i="2"/>
  <c r="P502" i="2"/>
  <c r="O502" i="2"/>
  <c r="N502" i="2"/>
  <c r="M502" i="2"/>
  <c r="L502" i="2"/>
  <c r="K502" i="2"/>
  <c r="H502" i="2"/>
  <c r="G502" i="2"/>
  <c r="E502" i="2"/>
  <c r="D502" i="2"/>
  <c r="C502" i="2"/>
  <c r="B502" i="2"/>
  <c r="A502" i="2"/>
  <c r="W501" i="2"/>
  <c r="S501" i="2"/>
  <c r="T501" i="2" s="1"/>
  <c r="R501" i="2"/>
  <c r="Q501" i="2"/>
  <c r="P501" i="2"/>
  <c r="O501" i="2"/>
  <c r="N501" i="2"/>
  <c r="M501" i="2"/>
  <c r="L501" i="2"/>
  <c r="K501" i="2"/>
  <c r="H501" i="2"/>
  <c r="G501" i="2"/>
  <c r="E501" i="2"/>
  <c r="D501" i="2"/>
  <c r="C501" i="2"/>
  <c r="B501" i="2"/>
  <c r="A501" i="2"/>
  <c r="W500" i="2"/>
  <c r="S500" i="2"/>
  <c r="T500" i="2" s="1"/>
  <c r="R500" i="2"/>
  <c r="Q500" i="2"/>
  <c r="P500" i="2"/>
  <c r="O500" i="2"/>
  <c r="N500" i="2"/>
  <c r="M500" i="2"/>
  <c r="L500" i="2"/>
  <c r="K500" i="2"/>
  <c r="H500" i="2"/>
  <c r="G500" i="2"/>
  <c r="E500" i="2"/>
  <c r="D500" i="2"/>
  <c r="C500" i="2"/>
  <c r="B500" i="2"/>
  <c r="A500" i="2"/>
  <c r="W499" i="2"/>
  <c r="S499" i="2"/>
  <c r="U499" i="2" s="1"/>
  <c r="R499" i="2"/>
  <c r="Q499" i="2"/>
  <c r="P499" i="2"/>
  <c r="O499" i="2"/>
  <c r="N499" i="2"/>
  <c r="M499" i="2"/>
  <c r="L499" i="2"/>
  <c r="K499" i="2"/>
  <c r="H499" i="2"/>
  <c r="G499" i="2"/>
  <c r="E499" i="2"/>
  <c r="D499" i="2"/>
  <c r="C499" i="2"/>
  <c r="B499" i="2"/>
  <c r="A499" i="2"/>
  <c r="W498" i="2"/>
  <c r="S498" i="2"/>
  <c r="T498" i="2" s="1"/>
  <c r="R498" i="2"/>
  <c r="Q498" i="2"/>
  <c r="P498" i="2"/>
  <c r="O498" i="2"/>
  <c r="N498" i="2"/>
  <c r="M498" i="2"/>
  <c r="L498" i="2"/>
  <c r="K498" i="2"/>
  <c r="H498" i="2"/>
  <c r="G498" i="2"/>
  <c r="E498" i="2"/>
  <c r="D498" i="2"/>
  <c r="C498" i="2"/>
  <c r="B498" i="2"/>
  <c r="A498" i="2"/>
  <c r="W497" i="2"/>
  <c r="S497" i="2"/>
  <c r="T497" i="2" s="1"/>
  <c r="R497" i="2"/>
  <c r="Q497" i="2"/>
  <c r="P497" i="2"/>
  <c r="O497" i="2"/>
  <c r="N497" i="2"/>
  <c r="M497" i="2"/>
  <c r="L497" i="2"/>
  <c r="K497" i="2"/>
  <c r="H497" i="2"/>
  <c r="G497" i="2"/>
  <c r="E497" i="2"/>
  <c r="D497" i="2"/>
  <c r="C497" i="2"/>
  <c r="B497" i="2"/>
  <c r="A497" i="2"/>
  <c r="W496" i="2"/>
  <c r="S496" i="2"/>
  <c r="T496" i="2" s="1"/>
  <c r="R496" i="2"/>
  <c r="Q496" i="2"/>
  <c r="P496" i="2"/>
  <c r="O496" i="2"/>
  <c r="N496" i="2"/>
  <c r="M496" i="2"/>
  <c r="L496" i="2"/>
  <c r="K496" i="2"/>
  <c r="H496" i="2"/>
  <c r="G496" i="2"/>
  <c r="E496" i="2"/>
  <c r="D496" i="2"/>
  <c r="C496" i="2"/>
  <c r="B496" i="2"/>
  <c r="A496" i="2"/>
  <c r="W495" i="2"/>
  <c r="S495" i="2"/>
  <c r="R495" i="2"/>
  <c r="Q495" i="2"/>
  <c r="P495" i="2"/>
  <c r="O495" i="2"/>
  <c r="N495" i="2"/>
  <c r="M495" i="2"/>
  <c r="L495" i="2"/>
  <c r="K495" i="2"/>
  <c r="H495" i="2"/>
  <c r="G495" i="2"/>
  <c r="E495" i="2"/>
  <c r="D495" i="2"/>
  <c r="C495" i="2"/>
  <c r="B495" i="2"/>
  <c r="A495" i="2"/>
  <c r="W494" i="2"/>
  <c r="S494" i="2"/>
  <c r="R494" i="2"/>
  <c r="Q494" i="2"/>
  <c r="P494" i="2"/>
  <c r="O494" i="2"/>
  <c r="N494" i="2"/>
  <c r="M494" i="2"/>
  <c r="L494" i="2"/>
  <c r="K494" i="2"/>
  <c r="H494" i="2"/>
  <c r="G494" i="2"/>
  <c r="E494" i="2"/>
  <c r="D494" i="2"/>
  <c r="C494" i="2"/>
  <c r="B494" i="2"/>
  <c r="A494" i="2"/>
  <c r="W493" i="2"/>
  <c r="T493" i="2"/>
  <c r="S493" i="2"/>
  <c r="R493" i="2"/>
  <c r="Q493" i="2"/>
  <c r="P493" i="2"/>
  <c r="O493" i="2"/>
  <c r="N493" i="2"/>
  <c r="M493" i="2"/>
  <c r="L493" i="2"/>
  <c r="K493" i="2"/>
  <c r="H493" i="2"/>
  <c r="G493" i="2"/>
  <c r="E493" i="2"/>
  <c r="D493" i="2"/>
  <c r="C493" i="2"/>
  <c r="B493" i="2"/>
  <c r="A493" i="2"/>
  <c r="W492" i="2"/>
  <c r="S492" i="2"/>
  <c r="T492" i="2" s="1"/>
  <c r="R492" i="2"/>
  <c r="Q492" i="2"/>
  <c r="P492" i="2"/>
  <c r="O492" i="2"/>
  <c r="N492" i="2"/>
  <c r="M492" i="2"/>
  <c r="L492" i="2"/>
  <c r="K492" i="2"/>
  <c r="H492" i="2"/>
  <c r="G492" i="2"/>
  <c r="E492" i="2"/>
  <c r="D492" i="2"/>
  <c r="C492" i="2"/>
  <c r="B492" i="2"/>
  <c r="A492" i="2"/>
  <c r="W491" i="2"/>
  <c r="T491" i="2"/>
  <c r="S491" i="2"/>
  <c r="R491" i="2"/>
  <c r="Q491" i="2"/>
  <c r="P491" i="2"/>
  <c r="O491" i="2"/>
  <c r="N491" i="2"/>
  <c r="M491" i="2"/>
  <c r="L491" i="2"/>
  <c r="K491" i="2"/>
  <c r="H491" i="2"/>
  <c r="G491" i="2"/>
  <c r="E491" i="2"/>
  <c r="D491" i="2"/>
  <c r="C491" i="2"/>
  <c r="B491" i="2"/>
  <c r="A491" i="2"/>
  <c r="W490" i="2"/>
  <c r="S490" i="2"/>
  <c r="R490" i="2"/>
  <c r="Q490" i="2"/>
  <c r="P490" i="2"/>
  <c r="O490" i="2"/>
  <c r="N490" i="2"/>
  <c r="M490" i="2"/>
  <c r="L490" i="2"/>
  <c r="K490" i="2"/>
  <c r="H490" i="2"/>
  <c r="G490" i="2"/>
  <c r="E490" i="2"/>
  <c r="D490" i="2"/>
  <c r="C490" i="2"/>
  <c r="B490" i="2"/>
  <c r="A490" i="2"/>
  <c r="W489" i="2"/>
  <c r="S489" i="2"/>
  <c r="R489" i="2"/>
  <c r="Q489" i="2"/>
  <c r="P489" i="2"/>
  <c r="O489" i="2"/>
  <c r="N489" i="2"/>
  <c r="M489" i="2"/>
  <c r="L489" i="2"/>
  <c r="K489" i="2"/>
  <c r="H489" i="2"/>
  <c r="G489" i="2"/>
  <c r="E489" i="2"/>
  <c r="D489" i="2"/>
  <c r="C489" i="2"/>
  <c r="B489" i="2"/>
  <c r="A489" i="2"/>
  <c r="W488" i="2"/>
  <c r="S488" i="2"/>
  <c r="R488" i="2"/>
  <c r="Q488" i="2"/>
  <c r="P488" i="2"/>
  <c r="O488" i="2"/>
  <c r="N488" i="2"/>
  <c r="M488" i="2"/>
  <c r="L488" i="2"/>
  <c r="K488" i="2"/>
  <c r="H488" i="2"/>
  <c r="G488" i="2"/>
  <c r="E488" i="2"/>
  <c r="D488" i="2"/>
  <c r="C488" i="2"/>
  <c r="B488" i="2"/>
  <c r="A488" i="2"/>
  <c r="W487" i="2"/>
  <c r="S487" i="2"/>
  <c r="R487" i="2"/>
  <c r="Q487" i="2"/>
  <c r="P487" i="2"/>
  <c r="O487" i="2"/>
  <c r="N487" i="2"/>
  <c r="M487" i="2"/>
  <c r="L487" i="2"/>
  <c r="K487" i="2"/>
  <c r="H487" i="2"/>
  <c r="G487" i="2"/>
  <c r="E487" i="2"/>
  <c r="D487" i="2"/>
  <c r="C487" i="2"/>
  <c r="B487" i="2"/>
  <c r="A487" i="2"/>
  <c r="W486" i="2"/>
  <c r="S486" i="2"/>
  <c r="R486" i="2"/>
  <c r="Q486" i="2"/>
  <c r="P486" i="2"/>
  <c r="O486" i="2"/>
  <c r="N486" i="2"/>
  <c r="M486" i="2"/>
  <c r="L486" i="2"/>
  <c r="K486" i="2"/>
  <c r="H486" i="2"/>
  <c r="G486" i="2"/>
  <c r="E486" i="2"/>
  <c r="D486" i="2"/>
  <c r="C486" i="2"/>
  <c r="B486" i="2"/>
  <c r="A486" i="2"/>
  <c r="W485" i="2"/>
  <c r="S485" i="2"/>
  <c r="R485" i="2"/>
  <c r="Q485" i="2"/>
  <c r="P485" i="2"/>
  <c r="O485" i="2"/>
  <c r="N485" i="2"/>
  <c r="M485" i="2"/>
  <c r="L485" i="2"/>
  <c r="K485" i="2"/>
  <c r="H485" i="2"/>
  <c r="G485" i="2"/>
  <c r="E485" i="2"/>
  <c r="D485" i="2"/>
  <c r="C485" i="2"/>
  <c r="B485" i="2"/>
  <c r="A485" i="2"/>
  <c r="W484" i="2"/>
  <c r="S484" i="2"/>
  <c r="R484" i="2"/>
  <c r="Q484" i="2"/>
  <c r="P484" i="2"/>
  <c r="O484" i="2"/>
  <c r="N484" i="2"/>
  <c r="M484" i="2"/>
  <c r="L484" i="2"/>
  <c r="K484" i="2"/>
  <c r="H484" i="2"/>
  <c r="G484" i="2"/>
  <c r="E484" i="2"/>
  <c r="D484" i="2"/>
  <c r="C484" i="2"/>
  <c r="B484" i="2"/>
  <c r="A484" i="2"/>
  <c r="W483" i="2"/>
  <c r="S483" i="2"/>
  <c r="R483" i="2"/>
  <c r="Q483" i="2"/>
  <c r="P483" i="2"/>
  <c r="O483" i="2"/>
  <c r="N483" i="2"/>
  <c r="M483" i="2"/>
  <c r="L483" i="2"/>
  <c r="K483" i="2"/>
  <c r="H483" i="2"/>
  <c r="G483" i="2"/>
  <c r="E483" i="2"/>
  <c r="D483" i="2"/>
  <c r="C483" i="2"/>
  <c r="B483" i="2"/>
  <c r="A483" i="2"/>
  <c r="W482" i="2"/>
  <c r="S482" i="2"/>
  <c r="R482" i="2"/>
  <c r="Q482" i="2"/>
  <c r="P482" i="2"/>
  <c r="O482" i="2"/>
  <c r="N482" i="2"/>
  <c r="M482" i="2"/>
  <c r="L482" i="2"/>
  <c r="K482" i="2"/>
  <c r="H482" i="2"/>
  <c r="G482" i="2"/>
  <c r="E482" i="2"/>
  <c r="D482" i="2"/>
  <c r="C482" i="2"/>
  <c r="B482" i="2"/>
  <c r="A482" i="2"/>
  <c r="W481" i="2"/>
  <c r="S481" i="2"/>
  <c r="R481" i="2"/>
  <c r="Q481" i="2"/>
  <c r="P481" i="2"/>
  <c r="O481" i="2"/>
  <c r="N481" i="2"/>
  <c r="M481" i="2"/>
  <c r="L481" i="2"/>
  <c r="K481" i="2"/>
  <c r="H481" i="2"/>
  <c r="G481" i="2"/>
  <c r="E481" i="2"/>
  <c r="D481" i="2"/>
  <c r="C481" i="2"/>
  <c r="B481" i="2"/>
  <c r="A481" i="2"/>
  <c r="W480" i="2"/>
  <c r="S480" i="2"/>
  <c r="R480" i="2"/>
  <c r="Q480" i="2"/>
  <c r="P480" i="2"/>
  <c r="O480" i="2"/>
  <c r="N480" i="2"/>
  <c r="M480" i="2"/>
  <c r="L480" i="2"/>
  <c r="K480" i="2"/>
  <c r="H480" i="2"/>
  <c r="G480" i="2"/>
  <c r="E480" i="2"/>
  <c r="D480" i="2"/>
  <c r="C480" i="2"/>
  <c r="B480" i="2"/>
  <c r="A480" i="2"/>
  <c r="W479" i="2"/>
  <c r="S479" i="2"/>
  <c r="R479" i="2"/>
  <c r="Q479" i="2"/>
  <c r="P479" i="2"/>
  <c r="O479" i="2"/>
  <c r="N479" i="2"/>
  <c r="M479" i="2"/>
  <c r="L479" i="2"/>
  <c r="K479" i="2"/>
  <c r="H479" i="2"/>
  <c r="G479" i="2"/>
  <c r="E479" i="2"/>
  <c r="D479" i="2"/>
  <c r="C479" i="2"/>
  <c r="B479" i="2"/>
  <c r="A479" i="2"/>
  <c r="W478" i="2"/>
  <c r="S478" i="2"/>
  <c r="R478" i="2"/>
  <c r="Q478" i="2"/>
  <c r="P478" i="2"/>
  <c r="O478" i="2"/>
  <c r="N478" i="2"/>
  <c r="M478" i="2"/>
  <c r="L478" i="2"/>
  <c r="K478" i="2"/>
  <c r="H478" i="2"/>
  <c r="G478" i="2"/>
  <c r="E478" i="2"/>
  <c r="D478" i="2"/>
  <c r="C478" i="2"/>
  <c r="B478" i="2"/>
  <c r="A478" i="2"/>
  <c r="W477" i="2"/>
  <c r="R477" i="2"/>
  <c r="Q477" i="2"/>
  <c r="P477" i="2"/>
  <c r="O477" i="2"/>
  <c r="N477" i="2"/>
  <c r="M477" i="2"/>
  <c r="L477" i="2"/>
  <c r="K477" i="2"/>
  <c r="H477" i="2"/>
  <c r="G477" i="2"/>
  <c r="E477" i="2"/>
  <c r="D477" i="2"/>
  <c r="C477" i="2"/>
  <c r="B477" i="2"/>
  <c r="A477" i="2"/>
  <c r="W476" i="2"/>
  <c r="S476" i="2"/>
  <c r="R476" i="2"/>
  <c r="Q476" i="2"/>
  <c r="P476" i="2"/>
  <c r="O476" i="2"/>
  <c r="N476" i="2"/>
  <c r="M476" i="2"/>
  <c r="L476" i="2"/>
  <c r="K476" i="2"/>
  <c r="H476" i="2"/>
  <c r="G476" i="2"/>
  <c r="E476" i="2"/>
  <c r="D476" i="2"/>
  <c r="C476" i="2"/>
  <c r="B476" i="2"/>
  <c r="A476" i="2"/>
  <c r="W475" i="2"/>
  <c r="R475" i="2"/>
  <c r="Q475" i="2"/>
  <c r="P475" i="2"/>
  <c r="O475" i="2"/>
  <c r="N475" i="2"/>
  <c r="M475" i="2"/>
  <c r="L475" i="2"/>
  <c r="K475" i="2"/>
  <c r="H475" i="2"/>
  <c r="G475" i="2"/>
  <c r="E475" i="2"/>
  <c r="D475" i="2"/>
  <c r="C475" i="2"/>
  <c r="B475" i="2"/>
  <c r="A475" i="2"/>
  <c r="W474" i="2"/>
  <c r="S474" i="2"/>
  <c r="R474" i="2"/>
  <c r="Q474" i="2"/>
  <c r="P474" i="2"/>
  <c r="O474" i="2"/>
  <c r="N474" i="2"/>
  <c r="M474" i="2"/>
  <c r="L474" i="2"/>
  <c r="K474" i="2"/>
  <c r="H474" i="2"/>
  <c r="G474" i="2"/>
  <c r="E474" i="2"/>
  <c r="D474" i="2"/>
  <c r="C474" i="2"/>
  <c r="B474" i="2"/>
  <c r="A474" i="2"/>
  <c r="W473" i="2"/>
  <c r="S473" i="2"/>
  <c r="R473" i="2"/>
  <c r="Q473" i="2"/>
  <c r="P473" i="2"/>
  <c r="O473" i="2"/>
  <c r="N473" i="2"/>
  <c r="M473" i="2"/>
  <c r="L473" i="2"/>
  <c r="K473" i="2"/>
  <c r="H473" i="2"/>
  <c r="G473" i="2"/>
  <c r="E473" i="2"/>
  <c r="D473" i="2"/>
  <c r="C473" i="2"/>
  <c r="B473" i="2"/>
  <c r="A473" i="2"/>
  <c r="W472" i="2"/>
  <c r="S472" i="2"/>
  <c r="R472" i="2"/>
  <c r="Q472" i="2"/>
  <c r="P472" i="2"/>
  <c r="O472" i="2"/>
  <c r="N472" i="2"/>
  <c r="M472" i="2"/>
  <c r="L472" i="2"/>
  <c r="K472" i="2"/>
  <c r="H472" i="2"/>
  <c r="G472" i="2"/>
  <c r="E472" i="2"/>
  <c r="D472" i="2"/>
  <c r="C472" i="2"/>
  <c r="B472" i="2"/>
  <c r="A472" i="2"/>
  <c r="W471" i="2"/>
  <c r="S471" i="2"/>
  <c r="T471" i="2" s="1"/>
  <c r="R471" i="2"/>
  <c r="Q471" i="2"/>
  <c r="P471" i="2"/>
  <c r="O471" i="2"/>
  <c r="N471" i="2"/>
  <c r="M471" i="2"/>
  <c r="L471" i="2"/>
  <c r="K471" i="2"/>
  <c r="H471" i="2"/>
  <c r="G471" i="2"/>
  <c r="E471" i="2"/>
  <c r="D471" i="2"/>
  <c r="C471" i="2"/>
  <c r="B471" i="2"/>
  <c r="A471" i="2"/>
  <c r="W470" i="2"/>
  <c r="T470" i="2"/>
  <c r="S470" i="2"/>
  <c r="R470" i="2"/>
  <c r="Q470" i="2"/>
  <c r="P470" i="2"/>
  <c r="O470" i="2"/>
  <c r="N470" i="2"/>
  <c r="M470" i="2"/>
  <c r="L470" i="2"/>
  <c r="K470" i="2"/>
  <c r="H470" i="2"/>
  <c r="G470" i="2"/>
  <c r="E470" i="2"/>
  <c r="D470" i="2"/>
  <c r="C470" i="2"/>
  <c r="B470" i="2"/>
  <c r="A470" i="2"/>
  <c r="W469" i="2"/>
  <c r="S469" i="2"/>
  <c r="R469" i="2"/>
  <c r="Q469" i="2"/>
  <c r="P469" i="2"/>
  <c r="O469" i="2"/>
  <c r="N469" i="2"/>
  <c r="M469" i="2"/>
  <c r="L469" i="2"/>
  <c r="K469" i="2"/>
  <c r="H469" i="2"/>
  <c r="G469" i="2"/>
  <c r="E469" i="2"/>
  <c r="D469" i="2"/>
  <c r="C469" i="2"/>
  <c r="B469" i="2"/>
  <c r="A469" i="2"/>
  <c r="W468" i="2"/>
  <c r="S468" i="2"/>
  <c r="R468" i="2"/>
  <c r="Q468" i="2"/>
  <c r="P468" i="2"/>
  <c r="O468" i="2"/>
  <c r="N468" i="2"/>
  <c r="M468" i="2"/>
  <c r="L468" i="2"/>
  <c r="K468" i="2"/>
  <c r="H468" i="2"/>
  <c r="G468" i="2"/>
  <c r="E468" i="2"/>
  <c r="D468" i="2"/>
  <c r="C468" i="2"/>
  <c r="B468" i="2"/>
  <c r="A468" i="2"/>
  <c r="W467" i="2"/>
  <c r="S467" i="2"/>
  <c r="R467" i="2"/>
  <c r="Q467" i="2"/>
  <c r="P467" i="2"/>
  <c r="O467" i="2"/>
  <c r="N467" i="2"/>
  <c r="M467" i="2"/>
  <c r="L467" i="2"/>
  <c r="K467" i="2"/>
  <c r="H467" i="2"/>
  <c r="G467" i="2"/>
  <c r="E467" i="2"/>
  <c r="D467" i="2"/>
  <c r="C467" i="2"/>
  <c r="B467" i="2"/>
  <c r="A467" i="2"/>
  <c r="W466" i="2"/>
  <c r="S466" i="2"/>
  <c r="R466" i="2"/>
  <c r="Q466" i="2"/>
  <c r="P466" i="2"/>
  <c r="O466" i="2"/>
  <c r="N466" i="2"/>
  <c r="M466" i="2"/>
  <c r="L466" i="2"/>
  <c r="K466" i="2"/>
  <c r="H466" i="2"/>
  <c r="G466" i="2"/>
  <c r="E466" i="2"/>
  <c r="D466" i="2"/>
  <c r="C466" i="2"/>
  <c r="B466" i="2"/>
  <c r="A466" i="2"/>
  <c r="W465" i="2"/>
  <c r="S465" i="2"/>
  <c r="T465" i="2" s="1"/>
  <c r="R465" i="2"/>
  <c r="Q465" i="2"/>
  <c r="P465" i="2"/>
  <c r="O465" i="2"/>
  <c r="N465" i="2"/>
  <c r="M465" i="2"/>
  <c r="L465" i="2"/>
  <c r="K465" i="2"/>
  <c r="H465" i="2"/>
  <c r="G465" i="2"/>
  <c r="E465" i="2"/>
  <c r="D465" i="2"/>
  <c r="C465" i="2"/>
  <c r="B465" i="2"/>
  <c r="A465" i="2"/>
  <c r="W464" i="2"/>
  <c r="S464" i="2"/>
  <c r="R464" i="2"/>
  <c r="Q464" i="2"/>
  <c r="P464" i="2"/>
  <c r="O464" i="2"/>
  <c r="N464" i="2"/>
  <c r="M464" i="2"/>
  <c r="L464" i="2"/>
  <c r="K464" i="2"/>
  <c r="H464" i="2"/>
  <c r="G464" i="2"/>
  <c r="E464" i="2"/>
  <c r="D464" i="2"/>
  <c r="C464" i="2"/>
  <c r="B464" i="2"/>
  <c r="A464" i="2"/>
  <c r="W463" i="2"/>
  <c r="S463" i="2"/>
  <c r="R463" i="2"/>
  <c r="Q463" i="2"/>
  <c r="P463" i="2"/>
  <c r="O463" i="2"/>
  <c r="N463" i="2"/>
  <c r="M463" i="2"/>
  <c r="L463" i="2"/>
  <c r="K463" i="2"/>
  <c r="H463" i="2"/>
  <c r="G463" i="2"/>
  <c r="E463" i="2"/>
  <c r="D463" i="2"/>
  <c r="C463" i="2"/>
  <c r="B463" i="2"/>
  <c r="A463" i="2"/>
  <c r="W462" i="2"/>
  <c r="S462" i="2"/>
  <c r="R462" i="2"/>
  <c r="Q462" i="2"/>
  <c r="P462" i="2"/>
  <c r="O462" i="2"/>
  <c r="N462" i="2"/>
  <c r="M462" i="2"/>
  <c r="L462" i="2"/>
  <c r="K462" i="2"/>
  <c r="H462" i="2"/>
  <c r="G462" i="2"/>
  <c r="E462" i="2"/>
  <c r="D462" i="2"/>
  <c r="C462" i="2"/>
  <c r="B462" i="2"/>
  <c r="A462" i="2"/>
  <c r="W461" i="2"/>
  <c r="S461" i="2"/>
  <c r="R461" i="2"/>
  <c r="Q461" i="2"/>
  <c r="P461" i="2"/>
  <c r="O461" i="2"/>
  <c r="N461" i="2"/>
  <c r="M461" i="2"/>
  <c r="L461" i="2"/>
  <c r="K461" i="2"/>
  <c r="H461" i="2"/>
  <c r="G461" i="2"/>
  <c r="E461" i="2"/>
  <c r="D461" i="2"/>
  <c r="C461" i="2"/>
  <c r="B461" i="2"/>
  <c r="A461" i="2"/>
  <c r="W460" i="2"/>
  <c r="S460" i="2"/>
  <c r="R460" i="2"/>
  <c r="Q460" i="2"/>
  <c r="P460" i="2"/>
  <c r="O460" i="2"/>
  <c r="N460" i="2"/>
  <c r="M460" i="2"/>
  <c r="L460" i="2"/>
  <c r="K460" i="2"/>
  <c r="H460" i="2"/>
  <c r="G460" i="2"/>
  <c r="E460" i="2"/>
  <c r="D460" i="2"/>
  <c r="C460" i="2"/>
  <c r="B460" i="2"/>
  <c r="A460" i="2"/>
  <c r="W459" i="2"/>
  <c r="S459" i="2"/>
  <c r="R459" i="2"/>
  <c r="Q459" i="2"/>
  <c r="P459" i="2"/>
  <c r="O459" i="2"/>
  <c r="N459" i="2"/>
  <c r="M459" i="2"/>
  <c r="L459" i="2"/>
  <c r="K459" i="2"/>
  <c r="H459" i="2"/>
  <c r="G459" i="2"/>
  <c r="E459" i="2"/>
  <c r="D459" i="2"/>
  <c r="C459" i="2"/>
  <c r="B459" i="2"/>
  <c r="A459" i="2"/>
  <c r="W458" i="2"/>
  <c r="S458" i="2"/>
  <c r="R458" i="2"/>
  <c r="Q458" i="2"/>
  <c r="P458" i="2"/>
  <c r="O458" i="2"/>
  <c r="N458" i="2"/>
  <c r="M458" i="2"/>
  <c r="L458" i="2"/>
  <c r="K458" i="2"/>
  <c r="H458" i="2"/>
  <c r="G458" i="2"/>
  <c r="E458" i="2"/>
  <c r="D458" i="2"/>
  <c r="C458" i="2"/>
  <c r="B458" i="2"/>
  <c r="A458" i="2"/>
  <c r="W457" i="2"/>
  <c r="S457" i="2"/>
  <c r="R457" i="2"/>
  <c r="Q457" i="2"/>
  <c r="P457" i="2"/>
  <c r="O457" i="2"/>
  <c r="N457" i="2"/>
  <c r="M457" i="2"/>
  <c r="L457" i="2"/>
  <c r="K457" i="2"/>
  <c r="H457" i="2"/>
  <c r="G457" i="2"/>
  <c r="E457" i="2"/>
  <c r="D457" i="2"/>
  <c r="C457" i="2"/>
  <c r="B457" i="2"/>
  <c r="A457" i="2"/>
  <c r="W456" i="2"/>
  <c r="S456" i="2"/>
  <c r="U453" i="2" s="1"/>
  <c r="R456" i="2"/>
  <c r="Q456" i="2"/>
  <c r="P456" i="2"/>
  <c r="O456" i="2"/>
  <c r="N456" i="2"/>
  <c r="M456" i="2"/>
  <c r="L456" i="2"/>
  <c r="K456" i="2"/>
  <c r="H456" i="2"/>
  <c r="G456" i="2"/>
  <c r="E456" i="2"/>
  <c r="D456" i="2"/>
  <c r="C456" i="2"/>
  <c r="B456" i="2"/>
  <c r="A456" i="2"/>
  <c r="W455" i="2"/>
  <c r="S455" i="2"/>
  <c r="R455" i="2"/>
  <c r="Q455" i="2"/>
  <c r="P455" i="2"/>
  <c r="O455" i="2"/>
  <c r="N455" i="2"/>
  <c r="M455" i="2"/>
  <c r="L455" i="2"/>
  <c r="K455" i="2"/>
  <c r="H455" i="2"/>
  <c r="G455" i="2"/>
  <c r="E455" i="2"/>
  <c r="D455" i="2"/>
  <c r="C455" i="2"/>
  <c r="B455" i="2"/>
  <c r="A455" i="2"/>
  <c r="W454" i="2"/>
  <c r="S454" i="2"/>
  <c r="R454" i="2"/>
  <c r="Q454" i="2"/>
  <c r="P454" i="2"/>
  <c r="O454" i="2"/>
  <c r="N454" i="2"/>
  <c r="M454" i="2"/>
  <c r="L454" i="2"/>
  <c r="K454" i="2"/>
  <c r="H454" i="2"/>
  <c r="G454" i="2"/>
  <c r="E454" i="2"/>
  <c r="D454" i="2"/>
  <c r="C454" i="2"/>
  <c r="B454" i="2"/>
  <c r="A454" i="2"/>
  <c r="W453" i="2"/>
  <c r="S453" i="2"/>
  <c r="R453" i="2"/>
  <c r="Q453" i="2"/>
  <c r="P453" i="2"/>
  <c r="O453" i="2"/>
  <c r="N453" i="2"/>
  <c r="M453" i="2"/>
  <c r="L453" i="2"/>
  <c r="K453" i="2"/>
  <c r="H453" i="2"/>
  <c r="G453" i="2"/>
  <c r="E453" i="2"/>
  <c r="D453" i="2"/>
  <c r="C453" i="2"/>
  <c r="B453" i="2"/>
  <c r="A453" i="2"/>
  <c r="W452" i="2"/>
  <c r="S452" i="2"/>
  <c r="T452" i="2" s="1"/>
  <c r="R452" i="2"/>
  <c r="Q452" i="2"/>
  <c r="P452" i="2"/>
  <c r="O452" i="2"/>
  <c r="N452" i="2"/>
  <c r="M452" i="2"/>
  <c r="L452" i="2"/>
  <c r="K452" i="2"/>
  <c r="H452" i="2"/>
  <c r="G452" i="2"/>
  <c r="E452" i="2"/>
  <c r="D452" i="2"/>
  <c r="C452" i="2"/>
  <c r="B452" i="2"/>
  <c r="A452" i="2"/>
  <c r="W451" i="2"/>
  <c r="S451" i="2"/>
  <c r="T451" i="2" s="1"/>
  <c r="R451" i="2"/>
  <c r="Q451" i="2"/>
  <c r="P451" i="2"/>
  <c r="O451" i="2"/>
  <c r="N451" i="2"/>
  <c r="M451" i="2"/>
  <c r="L451" i="2"/>
  <c r="K451" i="2"/>
  <c r="H451" i="2"/>
  <c r="G451" i="2"/>
  <c r="E451" i="2"/>
  <c r="D451" i="2"/>
  <c r="C451" i="2"/>
  <c r="B451" i="2"/>
  <c r="A451" i="2"/>
  <c r="W450" i="2"/>
  <c r="S450" i="2"/>
  <c r="R450" i="2"/>
  <c r="Q450" i="2"/>
  <c r="P450" i="2"/>
  <c r="O450" i="2"/>
  <c r="N450" i="2"/>
  <c r="M450" i="2"/>
  <c r="L450" i="2"/>
  <c r="K450" i="2"/>
  <c r="H450" i="2"/>
  <c r="G450" i="2"/>
  <c r="E450" i="2"/>
  <c r="D450" i="2"/>
  <c r="C450" i="2"/>
  <c r="B450" i="2"/>
  <c r="A450" i="2"/>
  <c r="W449" i="2"/>
  <c r="T449" i="2"/>
  <c r="S449" i="2"/>
  <c r="R449" i="2"/>
  <c r="Q449" i="2"/>
  <c r="P449" i="2"/>
  <c r="O449" i="2"/>
  <c r="N449" i="2"/>
  <c r="M449" i="2"/>
  <c r="L449" i="2"/>
  <c r="K449" i="2"/>
  <c r="H449" i="2"/>
  <c r="G449" i="2"/>
  <c r="E449" i="2"/>
  <c r="D449" i="2"/>
  <c r="C449" i="2"/>
  <c r="B449" i="2"/>
  <c r="A449" i="2"/>
  <c r="W448" i="2"/>
  <c r="S448" i="2"/>
  <c r="R448" i="2"/>
  <c r="Q448" i="2"/>
  <c r="P448" i="2"/>
  <c r="O448" i="2"/>
  <c r="N448" i="2"/>
  <c r="M448" i="2"/>
  <c r="L448" i="2"/>
  <c r="K448" i="2"/>
  <c r="H448" i="2"/>
  <c r="G448" i="2"/>
  <c r="E448" i="2"/>
  <c r="D448" i="2"/>
  <c r="C448" i="2"/>
  <c r="B448" i="2"/>
  <c r="A448" i="2"/>
  <c r="W447" i="2"/>
  <c r="S447" i="2"/>
  <c r="R447" i="2"/>
  <c r="Q447" i="2"/>
  <c r="P447" i="2"/>
  <c r="O447" i="2"/>
  <c r="N447" i="2"/>
  <c r="M447" i="2"/>
  <c r="L447" i="2"/>
  <c r="K447" i="2"/>
  <c r="H447" i="2"/>
  <c r="G447" i="2"/>
  <c r="E447" i="2"/>
  <c r="D447" i="2"/>
  <c r="C447" i="2"/>
  <c r="B447" i="2"/>
  <c r="A447" i="2"/>
  <c r="W446" i="2"/>
  <c r="S446" i="2"/>
  <c r="R446" i="2"/>
  <c r="Q446" i="2"/>
  <c r="P446" i="2"/>
  <c r="O446" i="2"/>
  <c r="N446" i="2"/>
  <c r="M446" i="2"/>
  <c r="L446" i="2"/>
  <c r="K446" i="2"/>
  <c r="H446" i="2"/>
  <c r="G446" i="2"/>
  <c r="E446" i="2"/>
  <c r="D446" i="2"/>
  <c r="C446" i="2"/>
  <c r="B446" i="2"/>
  <c r="A446" i="2"/>
  <c r="W445" i="2"/>
  <c r="S445" i="2"/>
  <c r="R445" i="2"/>
  <c r="Q445" i="2"/>
  <c r="P445" i="2"/>
  <c r="O445" i="2"/>
  <c r="N445" i="2"/>
  <c r="M445" i="2"/>
  <c r="L445" i="2"/>
  <c r="K445" i="2"/>
  <c r="H445" i="2"/>
  <c r="G445" i="2"/>
  <c r="E445" i="2"/>
  <c r="D445" i="2"/>
  <c r="C445" i="2"/>
  <c r="B445" i="2"/>
  <c r="A445" i="2"/>
  <c r="W444" i="2"/>
  <c r="S444" i="2"/>
  <c r="R444" i="2"/>
  <c r="Q444" i="2"/>
  <c r="P444" i="2"/>
  <c r="O444" i="2"/>
  <c r="N444" i="2"/>
  <c r="M444" i="2"/>
  <c r="L444" i="2"/>
  <c r="K444" i="2"/>
  <c r="H444" i="2"/>
  <c r="G444" i="2"/>
  <c r="E444" i="2"/>
  <c r="D444" i="2"/>
  <c r="C444" i="2"/>
  <c r="B444" i="2"/>
  <c r="A444" i="2"/>
  <c r="W443" i="2"/>
  <c r="S443" i="2"/>
  <c r="R443" i="2"/>
  <c r="Q443" i="2"/>
  <c r="P443" i="2"/>
  <c r="O443" i="2"/>
  <c r="N443" i="2"/>
  <c r="M443" i="2"/>
  <c r="L443" i="2"/>
  <c r="K443" i="2"/>
  <c r="H443" i="2"/>
  <c r="G443" i="2"/>
  <c r="E443" i="2"/>
  <c r="D443" i="2"/>
  <c r="C443" i="2"/>
  <c r="B443" i="2"/>
  <c r="A443" i="2"/>
  <c r="W442" i="2"/>
  <c r="S442" i="2"/>
  <c r="T442" i="2" s="1"/>
  <c r="R442" i="2"/>
  <c r="Q442" i="2"/>
  <c r="P442" i="2"/>
  <c r="O442" i="2"/>
  <c r="N442" i="2"/>
  <c r="M442" i="2"/>
  <c r="L442" i="2"/>
  <c r="K442" i="2"/>
  <c r="H442" i="2"/>
  <c r="G442" i="2"/>
  <c r="E442" i="2"/>
  <c r="D442" i="2"/>
  <c r="C442" i="2"/>
  <c r="B442" i="2"/>
  <c r="A442" i="2"/>
  <c r="W441" i="2"/>
  <c r="S441" i="2"/>
  <c r="R441" i="2"/>
  <c r="Q441" i="2"/>
  <c r="P441" i="2"/>
  <c r="O441" i="2"/>
  <c r="N441" i="2"/>
  <c r="M441" i="2"/>
  <c r="L441" i="2"/>
  <c r="K441" i="2"/>
  <c r="H441" i="2"/>
  <c r="G441" i="2"/>
  <c r="E441" i="2"/>
  <c r="D441" i="2"/>
  <c r="C441" i="2"/>
  <c r="B441" i="2"/>
  <c r="A441" i="2"/>
  <c r="W440" i="2"/>
  <c r="T440" i="2"/>
  <c r="S440" i="2"/>
  <c r="R440" i="2"/>
  <c r="Q440" i="2"/>
  <c r="P440" i="2"/>
  <c r="O440" i="2"/>
  <c r="N440" i="2"/>
  <c r="M440" i="2"/>
  <c r="L440" i="2"/>
  <c r="K440" i="2"/>
  <c r="H440" i="2"/>
  <c r="G440" i="2"/>
  <c r="E440" i="2"/>
  <c r="D440" i="2"/>
  <c r="C440" i="2"/>
  <c r="B440" i="2"/>
  <c r="A440" i="2"/>
  <c r="W439" i="2"/>
  <c r="S439" i="2"/>
  <c r="R439" i="2"/>
  <c r="Q439" i="2"/>
  <c r="P439" i="2"/>
  <c r="O439" i="2"/>
  <c r="N439" i="2"/>
  <c r="M439" i="2"/>
  <c r="L439" i="2"/>
  <c r="K439" i="2"/>
  <c r="H439" i="2"/>
  <c r="G439" i="2"/>
  <c r="E439" i="2"/>
  <c r="D439" i="2"/>
  <c r="C439" i="2"/>
  <c r="B439" i="2"/>
  <c r="A439" i="2"/>
  <c r="W438" i="2"/>
  <c r="S438" i="2"/>
  <c r="R438" i="2"/>
  <c r="Q438" i="2"/>
  <c r="P438" i="2"/>
  <c r="O438" i="2"/>
  <c r="N438" i="2"/>
  <c r="M438" i="2"/>
  <c r="L438" i="2"/>
  <c r="K438" i="2"/>
  <c r="H438" i="2"/>
  <c r="G438" i="2"/>
  <c r="E438" i="2"/>
  <c r="D438" i="2"/>
  <c r="C438" i="2"/>
  <c r="B438" i="2"/>
  <c r="A438" i="2"/>
  <c r="W437" i="2"/>
  <c r="S437" i="2"/>
  <c r="R437" i="2"/>
  <c r="Q437" i="2"/>
  <c r="P437" i="2"/>
  <c r="O437" i="2"/>
  <c r="N437" i="2"/>
  <c r="M437" i="2"/>
  <c r="L437" i="2"/>
  <c r="K437" i="2"/>
  <c r="H437" i="2"/>
  <c r="G437" i="2"/>
  <c r="E437" i="2"/>
  <c r="D437" i="2"/>
  <c r="C437" i="2"/>
  <c r="B437" i="2"/>
  <c r="A437" i="2"/>
  <c r="W436" i="2"/>
  <c r="S436" i="2"/>
  <c r="V436" i="2" s="1"/>
  <c r="R436" i="2"/>
  <c r="Q436" i="2"/>
  <c r="P436" i="2"/>
  <c r="O436" i="2"/>
  <c r="N436" i="2"/>
  <c r="M436" i="2"/>
  <c r="L436" i="2"/>
  <c r="K436" i="2"/>
  <c r="H436" i="2"/>
  <c r="G436" i="2"/>
  <c r="E436" i="2"/>
  <c r="D436" i="2"/>
  <c r="C436" i="2"/>
  <c r="B436" i="2"/>
  <c r="A436" i="2"/>
  <c r="W435" i="2"/>
  <c r="S435" i="2"/>
  <c r="T435" i="2" s="1"/>
  <c r="R435" i="2"/>
  <c r="Q435" i="2"/>
  <c r="P435" i="2"/>
  <c r="O435" i="2"/>
  <c r="N435" i="2"/>
  <c r="M435" i="2"/>
  <c r="L435" i="2"/>
  <c r="K435" i="2"/>
  <c r="H435" i="2"/>
  <c r="G435" i="2"/>
  <c r="E435" i="2"/>
  <c r="D435" i="2"/>
  <c r="C435" i="2"/>
  <c r="B435" i="2"/>
  <c r="A435" i="2"/>
  <c r="W434" i="2"/>
  <c r="T434" i="2"/>
  <c r="S434" i="2"/>
  <c r="R434" i="2"/>
  <c r="Q434" i="2"/>
  <c r="P434" i="2"/>
  <c r="O434" i="2"/>
  <c r="N434" i="2"/>
  <c r="M434" i="2"/>
  <c r="L434" i="2"/>
  <c r="K434" i="2"/>
  <c r="H434" i="2"/>
  <c r="G434" i="2"/>
  <c r="E434" i="2"/>
  <c r="D434" i="2"/>
  <c r="C434" i="2"/>
  <c r="B434" i="2"/>
  <c r="A434" i="2"/>
  <c r="W433" i="2"/>
  <c r="S433" i="2"/>
  <c r="T433" i="2" s="1"/>
  <c r="R433" i="2"/>
  <c r="Q433" i="2"/>
  <c r="P433" i="2"/>
  <c r="O433" i="2"/>
  <c r="N433" i="2"/>
  <c r="M433" i="2"/>
  <c r="L433" i="2"/>
  <c r="K433" i="2"/>
  <c r="H433" i="2"/>
  <c r="G433" i="2"/>
  <c r="E433" i="2"/>
  <c r="D433" i="2"/>
  <c r="C433" i="2"/>
  <c r="B433" i="2"/>
  <c r="A433" i="2"/>
  <c r="W432" i="2"/>
  <c r="S432" i="2"/>
  <c r="T432" i="2" s="1"/>
  <c r="R432" i="2"/>
  <c r="Q432" i="2"/>
  <c r="P432" i="2"/>
  <c r="O432" i="2"/>
  <c r="N432" i="2"/>
  <c r="M432" i="2"/>
  <c r="L432" i="2"/>
  <c r="K432" i="2"/>
  <c r="H432" i="2"/>
  <c r="G432" i="2"/>
  <c r="E432" i="2"/>
  <c r="D432" i="2"/>
  <c r="C432" i="2"/>
  <c r="B432" i="2"/>
  <c r="A432" i="2"/>
  <c r="W431" i="2"/>
  <c r="S431" i="2"/>
  <c r="R431" i="2"/>
  <c r="Q431" i="2"/>
  <c r="P431" i="2"/>
  <c r="O431" i="2"/>
  <c r="N431" i="2"/>
  <c r="M431" i="2"/>
  <c r="L431" i="2"/>
  <c r="K431" i="2"/>
  <c r="H431" i="2"/>
  <c r="G431" i="2"/>
  <c r="E431" i="2"/>
  <c r="D431" i="2"/>
  <c r="C431" i="2"/>
  <c r="B431" i="2"/>
  <c r="A431" i="2"/>
  <c r="W430" i="2"/>
  <c r="S430" i="2"/>
  <c r="R430" i="2"/>
  <c r="Q430" i="2"/>
  <c r="P430" i="2"/>
  <c r="O430" i="2"/>
  <c r="N430" i="2"/>
  <c r="M430" i="2"/>
  <c r="L430" i="2"/>
  <c r="K430" i="2"/>
  <c r="H430" i="2"/>
  <c r="G430" i="2"/>
  <c r="E430" i="2"/>
  <c r="D430" i="2"/>
  <c r="C430" i="2"/>
  <c r="B430" i="2"/>
  <c r="A430" i="2"/>
  <c r="W429" i="2"/>
  <c r="S429" i="2"/>
  <c r="T429" i="2" s="1"/>
  <c r="R429" i="2"/>
  <c r="Q429" i="2"/>
  <c r="P429" i="2"/>
  <c r="O429" i="2"/>
  <c r="N429" i="2"/>
  <c r="M429" i="2"/>
  <c r="L429" i="2"/>
  <c r="K429" i="2"/>
  <c r="H429" i="2"/>
  <c r="G429" i="2"/>
  <c r="E429" i="2"/>
  <c r="D429" i="2"/>
  <c r="C429" i="2"/>
  <c r="B429" i="2"/>
  <c r="A429" i="2"/>
  <c r="W428" i="2"/>
  <c r="S428" i="2"/>
  <c r="R428" i="2"/>
  <c r="Q428" i="2"/>
  <c r="P428" i="2"/>
  <c r="O428" i="2"/>
  <c r="N428" i="2"/>
  <c r="M428" i="2"/>
  <c r="L428" i="2"/>
  <c r="K428" i="2"/>
  <c r="H428" i="2"/>
  <c r="G428" i="2"/>
  <c r="E428" i="2"/>
  <c r="D428" i="2"/>
  <c r="C428" i="2"/>
  <c r="B428" i="2"/>
  <c r="A428" i="2"/>
  <c r="W427" i="2"/>
  <c r="S427" i="2"/>
  <c r="R427" i="2"/>
  <c r="Q427" i="2"/>
  <c r="P427" i="2"/>
  <c r="O427" i="2"/>
  <c r="N427" i="2"/>
  <c r="M427" i="2"/>
  <c r="L427" i="2"/>
  <c r="K427" i="2"/>
  <c r="H427" i="2"/>
  <c r="G427" i="2"/>
  <c r="E427" i="2"/>
  <c r="D427" i="2"/>
  <c r="C427" i="2"/>
  <c r="B427" i="2"/>
  <c r="A427" i="2"/>
  <c r="W426" i="2"/>
  <c r="S426" i="2"/>
  <c r="R426" i="2"/>
  <c r="Q426" i="2"/>
  <c r="P426" i="2"/>
  <c r="O426" i="2"/>
  <c r="N426" i="2"/>
  <c r="M426" i="2"/>
  <c r="L426" i="2"/>
  <c r="K426" i="2"/>
  <c r="H426" i="2"/>
  <c r="G426" i="2"/>
  <c r="E426" i="2"/>
  <c r="D426" i="2"/>
  <c r="C426" i="2"/>
  <c r="B426" i="2"/>
  <c r="A426" i="2"/>
  <c r="W425" i="2"/>
  <c r="S425" i="2"/>
  <c r="R425" i="2"/>
  <c r="Q425" i="2"/>
  <c r="P425" i="2"/>
  <c r="O425" i="2"/>
  <c r="N425" i="2"/>
  <c r="M425" i="2"/>
  <c r="L425" i="2"/>
  <c r="K425" i="2"/>
  <c r="H425" i="2"/>
  <c r="G425" i="2"/>
  <c r="E425" i="2"/>
  <c r="D425" i="2"/>
  <c r="C425" i="2"/>
  <c r="B425" i="2"/>
  <c r="A425" i="2"/>
  <c r="W424" i="2"/>
  <c r="S424" i="2"/>
  <c r="R424" i="2"/>
  <c r="Q424" i="2"/>
  <c r="P424" i="2"/>
  <c r="O424" i="2"/>
  <c r="N424" i="2"/>
  <c r="M424" i="2"/>
  <c r="L424" i="2"/>
  <c r="K424" i="2"/>
  <c r="H424" i="2"/>
  <c r="G424" i="2"/>
  <c r="E424" i="2"/>
  <c r="D424" i="2"/>
  <c r="C424" i="2"/>
  <c r="B424" i="2"/>
  <c r="A424" i="2"/>
  <c r="W423" i="2"/>
  <c r="S423" i="2"/>
  <c r="R423" i="2"/>
  <c r="Q423" i="2"/>
  <c r="P423" i="2"/>
  <c r="O423" i="2"/>
  <c r="N423" i="2"/>
  <c r="M423" i="2"/>
  <c r="L423" i="2"/>
  <c r="K423" i="2"/>
  <c r="H423" i="2"/>
  <c r="G423" i="2"/>
  <c r="E423" i="2"/>
  <c r="D423" i="2"/>
  <c r="C423" i="2"/>
  <c r="B423" i="2"/>
  <c r="A423" i="2"/>
  <c r="W422" i="2"/>
  <c r="S422" i="2"/>
  <c r="R422" i="2"/>
  <c r="Q422" i="2"/>
  <c r="P422" i="2"/>
  <c r="O422" i="2"/>
  <c r="N422" i="2"/>
  <c r="M422" i="2"/>
  <c r="L422" i="2"/>
  <c r="K422" i="2"/>
  <c r="H422" i="2"/>
  <c r="G422" i="2"/>
  <c r="E422" i="2"/>
  <c r="D422" i="2"/>
  <c r="C422" i="2"/>
  <c r="B422" i="2"/>
  <c r="A422" i="2"/>
  <c r="W421" i="2"/>
  <c r="S421" i="2"/>
  <c r="T420" i="2" s="1"/>
  <c r="U420" i="2" s="1"/>
  <c r="R421" i="2"/>
  <c r="Q421" i="2"/>
  <c r="P421" i="2"/>
  <c r="O421" i="2"/>
  <c r="N421" i="2"/>
  <c r="M421" i="2"/>
  <c r="L421" i="2"/>
  <c r="K421" i="2"/>
  <c r="H421" i="2"/>
  <c r="G421" i="2"/>
  <c r="E421" i="2"/>
  <c r="D421" i="2"/>
  <c r="C421" i="2"/>
  <c r="B421" i="2"/>
  <c r="A421" i="2"/>
  <c r="W420" i="2"/>
  <c r="S420" i="2"/>
  <c r="R420" i="2"/>
  <c r="Q420" i="2"/>
  <c r="P420" i="2"/>
  <c r="O420" i="2"/>
  <c r="N420" i="2"/>
  <c r="M420" i="2"/>
  <c r="L420" i="2"/>
  <c r="K420" i="2"/>
  <c r="H420" i="2"/>
  <c r="G420" i="2"/>
  <c r="E420" i="2"/>
  <c r="D420" i="2"/>
  <c r="C420" i="2"/>
  <c r="B420" i="2"/>
  <c r="A420" i="2"/>
  <c r="W419" i="2"/>
  <c r="S419" i="2"/>
  <c r="T419" i="2" s="1"/>
  <c r="R419" i="2"/>
  <c r="Q419" i="2"/>
  <c r="P419" i="2"/>
  <c r="O419" i="2"/>
  <c r="N419" i="2"/>
  <c r="M419" i="2"/>
  <c r="L419" i="2"/>
  <c r="K419" i="2"/>
  <c r="H419" i="2"/>
  <c r="G419" i="2"/>
  <c r="E419" i="2"/>
  <c r="D419" i="2"/>
  <c r="C419" i="2"/>
  <c r="B419" i="2"/>
  <c r="A419" i="2"/>
  <c r="W418" i="2"/>
  <c r="S418" i="2"/>
  <c r="R418" i="2"/>
  <c r="Q418" i="2"/>
  <c r="P418" i="2"/>
  <c r="O418" i="2"/>
  <c r="N418" i="2"/>
  <c r="M418" i="2"/>
  <c r="L418" i="2"/>
  <c r="K418" i="2"/>
  <c r="H418" i="2"/>
  <c r="G418" i="2"/>
  <c r="E418" i="2"/>
  <c r="D418" i="2"/>
  <c r="C418" i="2"/>
  <c r="B418" i="2"/>
  <c r="A418" i="2"/>
  <c r="W417" i="2"/>
  <c r="S417" i="2"/>
  <c r="U417" i="2" s="1"/>
  <c r="R417" i="2"/>
  <c r="Q417" i="2"/>
  <c r="P417" i="2"/>
  <c r="O417" i="2"/>
  <c r="N417" i="2"/>
  <c r="M417" i="2"/>
  <c r="L417" i="2"/>
  <c r="K417" i="2"/>
  <c r="H417" i="2"/>
  <c r="G417" i="2"/>
  <c r="E417" i="2"/>
  <c r="D417" i="2"/>
  <c r="C417" i="2"/>
  <c r="B417" i="2"/>
  <c r="A417" i="2"/>
  <c r="W416" i="2"/>
  <c r="S416" i="2"/>
  <c r="T416" i="2" s="1"/>
  <c r="R416" i="2"/>
  <c r="Q416" i="2"/>
  <c r="P416" i="2"/>
  <c r="O416" i="2"/>
  <c r="N416" i="2"/>
  <c r="M416" i="2"/>
  <c r="L416" i="2"/>
  <c r="K416" i="2"/>
  <c r="H416" i="2"/>
  <c r="G416" i="2"/>
  <c r="E416" i="2"/>
  <c r="D416" i="2"/>
  <c r="C416" i="2"/>
  <c r="B416" i="2"/>
  <c r="A416" i="2"/>
  <c r="W415" i="2"/>
  <c r="S415" i="2"/>
  <c r="R415" i="2"/>
  <c r="Q415" i="2"/>
  <c r="P415" i="2"/>
  <c r="O415" i="2"/>
  <c r="N415" i="2"/>
  <c r="M415" i="2"/>
  <c r="L415" i="2"/>
  <c r="K415" i="2"/>
  <c r="H415" i="2"/>
  <c r="G415" i="2"/>
  <c r="E415" i="2"/>
  <c r="D415" i="2"/>
  <c r="C415" i="2"/>
  <c r="B415" i="2"/>
  <c r="A415" i="2"/>
  <c r="W414" i="2"/>
  <c r="S414" i="2"/>
  <c r="R414" i="2"/>
  <c r="Q414" i="2"/>
  <c r="P414" i="2"/>
  <c r="O414" i="2"/>
  <c r="N414" i="2"/>
  <c r="M414" i="2"/>
  <c r="L414" i="2"/>
  <c r="K414" i="2"/>
  <c r="H414" i="2"/>
  <c r="G414" i="2"/>
  <c r="E414" i="2"/>
  <c r="D414" i="2"/>
  <c r="C414" i="2"/>
  <c r="B414" i="2"/>
  <c r="A414" i="2"/>
  <c r="W413" i="2"/>
  <c r="S413" i="2"/>
  <c r="R413" i="2"/>
  <c r="Q413" i="2"/>
  <c r="P413" i="2"/>
  <c r="O413" i="2"/>
  <c r="N413" i="2"/>
  <c r="M413" i="2"/>
  <c r="L413" i="2"/>
  <c r="K413" i="2"/>
  <c r="H413" i="2"/>
  <c r="G413" i="2"/>
  <c r="E413" i="2"/>
  <c r="D413" i="2"/>
  <c r="C413" i="2"/>
  <c r="B413" i="2"/>
  <c r="A413" i="2"/>
  <c r="W412" i="2"/>
  <c r="S412" i="2"/>
  <c r="T412" i="2" s="1"/>
  <c r="R412" i="2"/>
  <c r="Q412" i="2"/>
  <c r="P412" i="2"/>
  <c r="O412" i="2"/>
  <c r="N412" i="2"/>
  <c r="M412" i="2"/>
  <c r="L412" i="2"/>
  <c r="K412" i="2"/>
  <c r="H412" i="2"/>
  <c r="G412" i="2"/>
  <c r="E412" i="2"/>
  <c r="D412" i="2"/>
  <c r="C412" i="2"/>
  <c r="B412" i="2"/>
  <c r="A412" i="2"/>
  <c r="W411" i="2"/>
  <c r="S411" i="2"/>
  <c r="R411" i="2"/>
  <c r="Q411" i="2"/>
  <c r="P411" i="2"/>
  <c r="O411" i="2"/>
  <c r="N411" i="2"/>
  <c r="M411" i="2"/>
  <c r="L411" i="2"/>
  <c r="K411" i="2"/>
  <c r="H411" i="2"/>
  <c r="G411" i="2"/>
  <c r="E411" i="2"/>
  <c r="D411" i="2"/>
  <c r="C411" i="2"/>
  <c r="B411" i="2"/>
  <c r="A411" i="2"/>
  <c r="W410" i="2"/>
  <c r="S410" i="2"/>
  <c r="R410" i="2"/>
  <c r="Q410" i="2"/>
  <c r="P410" i="2"/>
  <c r="O410" i="2"/>
  <c r="N410" i="2"/>
  <c r="M410" i="2"/>
  <c r="L410" i="2"/>
  <c r="K410" i="2"/>
  <c r="H410" i="2"/>
  <c r="G410" i="2"/>
  <c r="E410" i="2"/>
  <c r="D410" i="2"/>
  <c r="C410" i="2"/>
  <c r="B410" i="2"/>
  <c r="A410" i="2"/>
  <c r="W409" i="2"/>
  <c r="S409" i="2"/>
  <c r="R409" i="2"/>
  <c r="Q409" i="2"/>
  <c r="P409" i="2"/>
  <c r="O409" i="2"/>
  <c r="N409" i="2"/>
  <c r="M409" i="2"/>
  <c r="L409" i="2"/>
  <c r="K409" i="2"/>
  <c r="H409" i="2"/>
  <c r="G409" i="2"/>
  <c r="E409" i="2"/>
  <c r="D409" i="2"/>
  <c r="C409" i="2"/>
  <c r="B409" i="2"/>
  <c r="A409" i="2"/>
  <c r="W408" i="2"/>
  <c r="S408" i="2"/>
  <c r="R408" i="2"/>
  <c r="Q408" i="2"/>
  <c r="P408" i="2"/>
  <c r="O408" i="2"/>
  <c r="N408" i="2"/>
  <c r="M408" i="2"/>
  <c r="L408" i="2"/>
  <c r="K408" i="2"/>
  <c r="H408" i="2"/>
  <c r="G408" i="2"/>
  <c r="E408" i="2"/>
  <c r="D408" i="2"/>
  <c r="C408" i="2"/>
  <c r="B408" i="2"/>
  <c r="A408" i="2"/>
  <c r="W407" i="2"/>
  <c r="S407" i="2"/>
  <c r="R407" i="2"/>
  <c r="Q407" i="2"/>
  <c r="P407" i="2"/>
  <c r="O407" i="2"/>
  <c r="N407" i="2"/>
  <c r="M407" i="2"/>
  <c r="L407" i="2"/>
  <c r="K407" i="2"/>
  <c r="H407" i="2"/>
  <c r="G407" i="2"/>
  <c r="E407" i="2"/>
  <c r="D407" i="2"/>
  <c r="C407" i="2"/>
  <c r="B407" i="2"/>
  <c r="A407" i="2"/>
  <c r="W406" i="2"/>
  <c r="S406" i="2"/>
  <c r="R406" i="2"/>
  <c r="Q406" i="2"/>
  <c r="P406" i="2"/>
  <c r="O406" i="2"/>
  <c r="N406" i="2"/>
  <c r="M406" i="2"/>
  <c r="L406" i="2"/>
  <c r="K406" i="2"/>
  <c r="H406" i="2"/>
  <c r="G406" i="2"/>
  <c r="E406" i="2"/>
  <c r="D406" i="2"/>
  <c r="C406" i="2"/>
  <c r="B406" i="2"/>
  <c r="A406" i="2"/>
  <c r="W405" i="2"/>
  <c r="S405" i="2"/>
  <c r="R405" i="2"/>
  <c r="Q405" i="2"/>
  <c r="P405" i="2"/>
  <c r="O405" i="2"/>
  <c r="N405" i="2"/>
  <c r="M405" i="2"/>
  <c r="L405" i="2"/>
  <c r="K405" i="2"/>
  <c r="H405" i="2"/>
  <c r="G405" i="2"/>
  <c r="E405" i="2"/>
  <c r="D405" i="2"/>
  <c r="C405" i="2"/>
  <c r="B405" i="2"/>
  <c r="A405" i="2"/>
  <c r="W404" i="2"/>
  <c r="S404" i="2"/>
  <c r="R404" i="2"/>
  <c r="Q404" i="2"/>
  <c r="P404" i="2"/>
  <c r="O404" i="2"/>
  <c r="N404" i="2"/>
  <c r="M404" i="2"/>
  <c r="L404" i="2"/>
  <c r="K404" i="2"/>
  <c r="H404" i="2"/>
  <c r="G404" i="2"/>
  <c r="E404" i="2"/>
  <c r="D404" i="2"/>
  <c r="C404" i="2"/>
  <c r="B404" i="2"/>
  <c r="A404" i="2"/>
  <c r="W403" i="2"/>
  <c r="S403" i="2"/>
  <c r="T403" i="2" s="1"/>
  <c r="R403" i="2"/>
  <c r="Q403" i="2"/>
  <c r="P403" i="2"/>
  <c r="O403" i="2"/>
  <c r="N403" i="2"/>
  <c r="M403" i="2"/>
  <c r="L403" i="2"/>
  <c r="K403" i="2"/>
  <c r="H403" i="2"/>
  <c r="G403" i="2"/>
  <c r="E403" i="2"/>
  <c r="D403" i="2"/>
  <c r="C403" i="2"/>
  <c r="B403" i="2"/>
  <c r="A403" i="2"/>
  <c r="W402" i="2"/>
  <c r="S402" i="2"/>
  <c r="R402" i="2"/>
  <c r="Q402" i="2"/>
  <c r="P402" i="2"/>
  <c r="O402" i="2"/>
  <c r="N402" i="2"/>
  <c r="M402" i="2"/>
  <c r="L402" i="2"/>
  <c r="K402" i="2"/>
  <c r="H402" i="2"/>
  <c r="G402" i="2"/>
  <c r="E402" i="2"/>
  <c r="D402" i="2"/>
  <c r="C402" i="2"/>
  <c r="B402" i="2"/>
  <c r="A402" i="2"/>
  <c r="W401" i="2"/>
  <c r="S401" i="2"/>
  <c r="R401" i="2"/>
  <c r="Q401" i="2"/>
  <c r="P401" i="2"/>
  <c r="O401" i="2"/>
  <c r="N401" i="2"/>
  <c r="M401" i="2"/>
  <c r="L401" i="2"/>
  <c r="K401" i="2"/>
  <c r="H401" i="2"/>
  <c r="G401" i="2"/>
  <c r="E401" i="2"/>
  <c r="D401" i="2"/>
  <c r="C401" i="2"/>
  <c r="B401" i="2"/>
  <c r="A401" i="2"/>
  <c r="W400" i="2"/>
  <c r="S400" i="2"/>
  <c r="R400" i="2"/>
  <c r="Q400" i="2"/>
  <c r="P400" i="2"/>
  <c r="O400" i="2"/>
  <c r="N400" i="2"/>
  <c r="M400" i="2"/>
  <c r="L400" i="2"/>
  <c r="K400" i="2"/>
  <c r="H400" i="2"/>
  <c r="G400" i="2"/>
  <c r="E400" i="2"/>
  <c r="D400" i="2"/>
  <c r="C400" i="2"/>
  <c r="B400" i="2"/>
  <c r="A400" i="2"/>
  <c r="W399" i="2"/>
  <c r="S399" i="2"/>
  <c r="R399" i="2"/>
  <c r="Q399" i="2"/>
  <c r="P399" i="2"/>
  <c r="O399" i="2"/>
  <c r="N399" i="2"/>
  <c r="M399" i="2"/>
  <c r="L399" i="2"/>
  <c r="K399" i="2"/>
  <c r="H399" i="2"/>
  <c r="G399" i="2"/>
  <c r="E399" i="2"/>
  <c r="D399" i="2"/>
  <c r="C399" i="2"/>
  <c r="B399" i="2"/>
  <c r="A399" i="2"/>
  <c r="W398" i="2"/>
  <c r="S398" i="2"/>
  <c r="R398" i="2"/>
  <c r="Q398" i="2"/>
  <c r="P398" i="2"/>
  <c r="O398" i="2"/>
  <c r="N398" i="2"/>
  <c r="M398" i="2"/>
  <c r="L398" i="2"/>
  <c r="K398" i="2"/>
  <c r="H398" i="2"/>
  <c r="G398" i="2"/>
  <c r="E398" i="2"/>
  <c r="D398" i="2"/>
  <c r="C398" i="2"/>
  <c r="B398" i="2"/>
  <c r="A398" i="2"/>
  <c r="W397" i="2"/>
  <c r="S397" i="2"/>
  <c r="R397" i="2"/>
  <c r="Q397" i="2"/>
  <c r="P397" i="2"/>
  <c r="O397" i="2"/>
  <c r="N397" i="2"/>
  <c r="M397" i="2"/>
  <c r="L397" i="2"/>
  <c r="K397" i="2"/>
  <c r="H397" i="2"/>
  <c r="G397" i="2"/>
  <c r="E397" i="2"/>
  <c r="D397" i="2"/>
  <c r="C397" i="2"/>
  <c r="B397" i="2"/>
  <c r="A397" i="2"/>
  <c r="W396" i="2"/>
  <c r="S396" i="2"/>
  <c r="T396" i="2" s="1"/>
  <c r="R396" i="2"/>
  <c r="Q396" i="2"/>
  <c r="P396" i="2"/>
  <c r="O396" i="2"/>
  <c r="N396" i="2"/>
  <c r="M396" i="2"/>
  <c r="L396" i="2"/>
  <c r="K396" i="2"/>
  <c r="H396" i="2"/>
  <c r="G396" i="2"/>
  <c r="E396" i="2"/>
  <c r="D396" i="2"/>
  <c r="C396" i="2"/>
  <c r="B396" i="2"/>
  <c r="A396" i="2"/>
  <c r="W395" i="2"/>
  <c r="S395" i="2"/>
  <c r="T395" i="2" s="1"/>
  <c r="R395" i="2"/>
  <c r="Q395" i="2"/>
  <c r="P395" i="2"/>
  <c r="O395" i="2"/>
  <c r="N395" i="2"/>
  <c r="M395" i="2"/>
  <c r="L395" i="2"/>
  <c r="K395" i="2"/>
  <c r="H395" i="2"/>
  <c r="G395" i="2"/>
  <c r="E395" i="2"/>
  <c r="D395" i="2"/>
  <c r="C395" i="2"/>
  <c r="B395" i="2"/>
  <c r="A395" i="2"/>
  <c r="W394" i="2"/>
  <c r="S394" i="2"/>
  <c r="R394" i="2"/>
  <c r="Q394" i="2"/>
  <c r="P394" i="2"/>
  <c r="O394" i="2"/>
  <c r="N394" i="2"/>
  <c r="M394" i="2"/>
  <c r="L394" i="2"/>
  <c r="K394" i="2"/>
  <c r="H394" i="2"/>
  <c r="G394" i="2"/>
  <c r="E394" i="2"/>
  <c r="D394" i="2"/>
  <c r="C394" i="2"/>
  <c r="B394" i="2"/>
  <c r="A394" i="2"/>
  <c r="W393" i="2"/>
  <c r="S393" i="2"/>
  <c r="T393" i="2" s="1"/>
  <c r="R393" i="2"/>
  <c r="Q393" i="2"/>
  <c r="P393" i="2"/>
  <c r="O393" i="2"/>
  <c r="N393" i="2"/>
  <c r="M393" i="2"/>
  <c r="L393" i="2"/>
  <c r="K393" i="2"/>
  <c r="H393" i="2"/>
  <c r="G393" i="2"/>
  <c r="E393" i="2"/>
  <c r="D393" i="2"/>
  <c r="C393" i="2"/>
  <c r="B393" i="2"/>
  <c r="A393" i="2"/>
  <c r="W392" i="2"/>
  <c r="T392" i="2"/>
  <c r="S392" i="2"/>
  <c r="R392" i="2"/>
  <c r="Q392" i="2"/>
  <c r="P392" i="2"/>
  <c r="O392" i="2"/>
  <c r="N392" i="2"/>
  <c r="M392" i="2"/>
  <c r="L392" i="2"/>
  <c r="K392" i="2"/>
  <c r="H392" i="2"/>
  <c r="G392" i="2"/>
  <c r="E392" i="2"/>
  <c r="D392" i="2"/>
  <c r="C392" i="2"/>
  <c r="B392" i="2"/>
  <c r="A392" i="2"/>
  <c r="W391" i="2"/>
  <c r="S391" i="2"/>
  <c r="R391" i="2"/>
  <c r="Q391" i="2"/>
  <c r="P391" i="2"/>
  <c r="O391" i="2"/>
  <c r="N391" i="2"/>
  <c r="M391" i="2"/>
  <c r="L391" i="2"/>
  <c r="K391" i="2"/>
  <c r="H391" i="2"/>
  <c r="G391" i="2"/>
  <c r="E391" i="2"/>
  <c r="D391" i="2"/>
  <c r="C391" i="2"/>
  <c r="B391" i="2"/>
  <c r="A391" i="2"/>
  <c r="W390" i="2"/>
  <c r="S390" i="2"/>
  <c r="R390" i="2"/>
  <c r="Q390" i="2"/>
  <c r="P390" i="2"/>
  <c r="O390" i="2"/>
  <c r="N390" i="2"/>
  <c r="M390" i="2"/>
  <c r="L390" i="2"/>
  <c r="K390" i="2"/>
  <c r="H390" i="2"/>
  <c r="G390" i="2"/>
  <c r="E390" i="2"/>
  <c r="D390" i="2"/>
  <c r="C390" i="2"/>
  <c r="B390" i="2"/>
  <c r="A390" i="2"/>
  <c r="W389" i="2"/>
  <c r="S389" i="2"/>
  <c r="R389" i="2"/>
  <c r="Q389" i="2"/>
  <c r="P389" i="2"/>
  <c r="O389" i="2"/>
  <c r="N389" i="2"/>
  <c r="M389" i="2"/>
  <c r="L389" i="2"/>
  <c r="K389" i="2"/>
  <c r="E389" i="2"/>
  <c r="D389" i="2"/>
  <c r="C389" i="2"/>
  <c r="B389" i="2"/>
  <c r="A389" i="2"/>
  <c r="W388" i="2"/>
  <c r="S388" i="2"/>
  <c r="R388" i="2"/>
  <c r="Q388" i="2"/>
  <c r="P388" i="2"/>
  <c r="O388" i="2"/>
  <c r="N388" i="2"/>
  <c r="M388" i="2"/>
  <c r="L388" i="2"/>
  <c r="K388" i="2"/>
  <c r="E388" i="2"/>
  <c r="D388" i="2"/>
  <c r="C388" i="2"/>
  <c r="B388" i="2"/>
  <c r="A388" i="2"/>
  <c r="W387" i="2"/>
  <c r="S387" i="2"/>
  <c r="R387" i="2"/>
  <c r="Q387" i="2"/>
  <c r="P387" i="2"/>
  <c r="O387" i="2"/>
  <c r="N387" i="2"/>
  <c r="M387" i="2"/>
  <c r="L387" i="2"/>
  <c r="K387" i="2"/>
  <c r="E387" i="2"/>
  <c r="D387" i="2"/>
  <c r="C387" i="2"/>
  <c r="B387" i="2"/>
  <c r="A387" i="2"/>
  <c r="W386" i="2"/>
  <c r="S386" i="2"/>
  <c r="R386" i="2"/>
  <c r="Q386" i="2"/>
  <c r="P386" i="2"/>
  <c r="O386" i="2"/>
  <c r="N386" i="2"/>
  <c r="M386" i="2"/>
  <c r="L386" i="2"/>
  <c r="K386" i="2"/>
  <c r="E386" i="2"/>
  <c r="D386" i="2"/>
  <c r="C386" i="2"/>
  <c r="B386" i="2"/>
  <c r="A386" i="2"/>
  <c r="W385" i="2"/>
  <c r="S385" i="2"/>
  <c r="R385" i="2"/>
  <c r="Q385" i="2"/>
  <c r="P385" i="2"/>
  <c r="O385" i="2"/>
  <c r="N385" i="2"/>
  <c r="M385" i="2"/>
  <c r="L385" i="2"/>
  <c r="K385" i="2"/>
  <c r="E385" i="2"/>
  <c r="D385" i="2"/>
  <c r="C385" i="2"/>
  <c r="B385" i="2"/>
  <c r="A385" i="2"/>
  <c r="W384" i="2"/>
  <c r="S384" i="2"/>
  <c r="R384" i="2"/>
  <c r="Q384" i="2"/>
  <c r="P384" i="2"/>
  <c r="O384" i="2"/>
  <c r="N384" i="2"/>
  <c r="M384" i="2"/>
  <c r="L384" i="2"/>
  <c r="K384" i="2"/>
  <c r="E384" i="2"/>
  <c r="D384" i="2"/>
  <c r="C384" i="2"/>
  <c r="B384" i="2"/>
  <c r="A384" i="2"/>
  <c r="W383" i="2"/>
  <c r="S383" i="2"/>
  <c r="R383" i="2"/>
  <c r="Q383" i="2"/>
  <c r="P383" i="2"/>
  <c r="O383" i="2"/>
  <c r="N383" i="2"/>
  <c r="M383" i="2"/>
  <c r="L383" i="2"/>
  <c r="K383" i="2"/>
  <c r="E383" i="2"/>
  <c r="D383" i="2"/>
  <c r="C383" i="2"/>
  <c r="B383" i="2"/>
  <c r="A383" i="2"/>
  <c r="W382" i="2"/>
  <c r="S382" i="2"/>
  <c r="R382" i="2"/>
  <c r="Q382" i="2"/>
  <c r="P382" i="2"/>
  <c r="O382" i="2"/>
  <c r="N382" i="2"/>
  <c r="M382" i="2"/>
  <c r="L382" i="2"/>
  <c r="K382" i="2"/>
  <c r="E382" i="2"/>
  <c r="D382" i="2"/>
  <c r="C382" i="2"/>
  <c r="B382" i="2"/>
  <c r="A382" i="2"/>
  <c r="W381" i="2"/>
  <c r="S381" i="2"/>
  <c r="R381" i="2"/>
  <c r="Q381" i="2"/>
  <c r="P381" i="2"/>
  <c r="O381" i="2"/>
  <c r="N381" i="2"/>
  <c r="M381" i="2"/>
  <c r="L381" i="2"/>
  <c r="K381" i="2"/>
  <c r="E381" i="2"/>
  <c r="D381" i="2"/>
  <c r="C381" i="2"/>
  <c r="B381" i="2"/>
  <c r="A381" i="2"/>
  <c r="W380" i="2"/>
  <c r="S380" i="2"/>
  <c r="T380" i="2" s="1"/>
  <c r="R380" i="2"/>
  <c r="Q380" i="2"/>
  <c r="P380" i="2"/>
  <c r="O380" i="2"/>
  <c r="N380" i="2"/>
  <c r="M380" i="2"/>
  <c r="L380" i="2"/>
  <c r="K380" i="2"/>
  <c r="E380" i="2"/>
  <c r="D380" i="2"/>
  <c r="C380" i="2"/>
  <c r="B380" i="2"/>
  <c r="A380" i="2"/>
  <c r="W379" i="2"/>
  <c r="S379" i="2"/>
  <c r="R379" i="2"/>
  <c r="Q379" i="2"/>
  <c r="P379" i="2"/>
  <c r="O379" i="2"/>
  <c r="N379" i="2"/>
  <c r="M379" i="2"/>
  <c r="L379" i="2"/>
  <c r="K379" i="2"/>
  <c r="H379" i="2"/>
  <c r="G379" i="2"/>
  <c r="E379" i="2"/>
  <c r="D379" i="2"/>
  <c r="C379" i="2"/>
  <c r="B379" i="2"/>
  <c r="A379" i="2"/>
  <c r="W378" i="2"/>
  <c r="S378" i="2"/>
  <c r="R378" i="2"/>
  <c r="Q378" i="2"/>
  <c r="P378" i="2"/>
  <c r="O378" i="2"/>
  <c r="N378" i="2"/>
  <c r="M378" i="2"/>
  <c r="L378" i="2"/>
  <c r="K378" i="2"/>
  <c r="H378" i="2"/>
  <c r="G378" i="2"/>
  <c r="E378" i="2"/>
  <c r="D378" i="2"/>
  <c r="C378" i="2"/>
  <c r="B378" i="2"/>
  <c r="A378" i="2"/>
  <c r="W377" i="2"/>
  <c r="S377" i="2"/>
  <c r="R377" i="2"/>
  <c r="Q377" i="2"/>
  <c r="P377" i="2"/>
  <c r="O377" i="2"/>
  <c r="N377" i="2"/>
  <c r="M377" i="2"/>
  <c r="L377" i="2"/>
  <c r="K377" i="2"/>
  <c r="H377" i="2"/>
  <c r="G377" i="2"/>
  <c r="E377" i="2"/>
  <c r="D377" i="2"/>
  <c r="C377" i="2"/>
  <c r="B377" i="2"/>
  <c r="A377" i="2"/>
  <c r="W376" i="2"/>
  <c r="S376" i="2"/>
  <c r="R376" i="2"/>
  <c r="Q376" i="2"/>
  <c r="P376" i="2"/>
  <c r="O376" i="2"/>
  <c r="N376" i="2"/>
  <c r="M376" i="2"/>
  <c r="L376" i="2"/>
  <c r="K376" i="2"/>
  <c r="H376" i="2"/>
  <c r="G376" i="2"/>
  <c r="E376" i="2"/>
  <c r="D376" i="2"/>
  <c r="C376" i="2"/>
  <c r="B376" i="2"/>
  <c r="A376" i="2"/>
  <c r="W375" i="2"/>
  <c r="S375" i="2"/>
  <c r="R375" i="2"/>
  <c r="Q375" i="2"/>
  <c r="P375" i="2"/>
  <c r="O375" i="2"/>
  <c r="N375" i="2"/>
  <c r="M375" i="2"/>
  <c r="L375" i="2"/>
  <c r="K375" i="2"/>
  <c r="H375" i="2"/>
  <c r="G375" i="2"/>
  <c r="E375" i="2"/>
  <c r="D375" i="2"/>
  <c r="C375" i="2"/>
  <c r="B375" i="2"/>
  <c r="A375" i="2"/>
  <c r="W374" i="2"/>
  <c r="S374" i="2"/>
  <c r="R374" i="2"/>
  <c r="Q374" i="2"/>
  <c r="P374" i="2"/>
  <c r="O374" i="2"/>
  <c r="N374" i="2"/>
  <c r="M374" i="2"/>
  <c r="L374" i="2"/>
  <c r="K374" i="2"/>
  <c r="H374" i="2"/>
  <c r="G374" i="2"/>
  <c r="E374" i="2"/>
  <c r="D374" i="2"/>
  <c r="C374" i="2"/>
  <c r="B374" i="2"/>
  <c r="A374" i="2"/>
  <c r="W373" i="2"/>
  <c r="S373" i="2"/>
  <c r="R373" i="2"/>
  <c r="Q373" i="2"/>
  <c r="P373" i="2"/>
  <c r="O373" i="2"/>
  <c r="N373" i="2"/>
  <c r="M373" i="2"/>
  <c r="L373" i="2"/>
  <c r="K373" i="2"/>
  <c r="H373" i="2"/>
  <c r="G373" i="2"/>
  <c r="E373" i="2"/>
  <c r="D373" i="2"/>
  <c r="C373" i="2"/>
  <c r="B373" i="2"/>
  <c r="A373" i="2"/>
  <c r="W372" i="2"/>
  <c r="S372" i="2"/>
  <c r="R372" i="2"/>
  <c r="Q372" i="2"/>
  <c r="P372" i="2"/>
  <c r="O372" i="2"/>
  <c r="N372" i="2"/>
  <c r="M372" i="2"/>
  <c r="L372" i="2"/>
  <c r="K372" i="2"/>
  <c r="H372" i="2"/>
  <c r="G372" i="2"/>
  <c r="E372" i="2"/>
  <c r="D372" i="2"/>
  <c r="C372" i="2"/>
  <c r="B372" i="2"/>
  <c r="A372" i="2"/>
  <c r="W371" i="2"/>
  <c r="S371" i="2"/>
  <c r="R371" i="2"/>
  <c r="Q371" i="2"/>
  <c r="P371" i="2"/>
  <c r="O371" i="2"/>
  <c r="N371" i="2"/>
  <c r="M371" i="2"/>
  <c r="L371" i="2"/>
  <c r="K371" i="2"/>
  <c r="H371" i="2"/>
  <c r="G371" i="2"/>
  <c r="E371" i="2"/>
  <c r="D371" i="2"/>
  <c r="C371" i="2"/>
  <c r="B371" i="2"/>
  <c r="A371" i="2"/>
  <c r="W370" i="2"/>
  <c r="S370" i="2"/>
  <c r="R370" i="2"/>
  <c r="Q370" i="2"/>
  <c r="P370" i="2"/>
  <c r="O370" i="2"/>
  <c r="N370" i="2"/>
  <c r="M370" i="2"/>
  <c r="L370" i="2"/>
  <c r="K370" i="2"/>
  <c r="H370" i="2"/>
  <c r="G370" i="2"/>
  <c r="E370" i="2"/>
  <c r="D370" i="2"/>
  <c r="C370" i="2"/>
  <c r="B370" i="2"/>
  <c r="A370" i="2"/>
  <c r="W369" i="2"/>
  <c r="S369" i="2"/>
  <c r="R369" i="2"/>
  <c r="Q369" i="2"/>
  <c r="P369" i="2"/>
  <c r="O369" i="2"/>
  <c r="N369" i="2"/>
  <c r="M369" i="2"/>
  <c r="L369" i="2"/>
  <c r="K369" i="2"/>
  <c r="H369" i="2"/>
  <c r="G369" i="2"/>
  <c r="E369" i="2"/>
  <c r="D369" i="2"/>
  <c r="C369" i="2"/>
  <c r="B369" i="2"/>
  <c r="A369" i="2"/>
  <c r="W368" i="2"/>
  <c r="S368" i="2"/>
  <c r="R368" i="2"/>
  <c r="Q368" i="2"/>
  <c r="P368" i="2"/>
  <c r="O368" i="2"/>
  <c r="N368" i="2"/>
  <c r="M368" i="2"/>
  <c r="L368" i="2"/>
  <c r="K368" i="2"/>
  <c r="H368" i="2"/>
  <c r="G368" i="2"/>
  <c r="E368" i="2"/>
  <c r="D368" i="2"/>
  <c r="C368" i="2"/>
  <c r="B368" i="2"/>
  <c r="A368" i="2"/>
  <c r="W367" i="2"/>
  <c r="S367" i="2"/>
  <c r="R367" i="2"/>
  <c r="Q367" i="2"/>
  <c r="P367" i="2"/>
  <c r="O367" i="2"/>
  <c r="N367" i="2"/>
  <c r="M367" i="2"/>
  <c r="L367" i="2"/>
  <c r="K367" i="2"/>
  <c r="H367" i="2"/>
  <c r="G367" i="2"/>
  <c r="E367" i="2"/>
  <c r="D367" i="2"/>
  <c r="C367" i="2"/>
  <c r="B367" i="2"/>
  <c r="A367" i="2"/>
  <c r="W366" i="2"/>
  <c r="S366" i="2"/>
  <c r="T366" i="2" s="1"/>
  <c r="R366" i="2"/>
  <c r="Q366" i="2"/>
  <c r="P366" i="2"/>
  <c r="O366" i="2"/>
  <c r="N366" i="2"/>
  <c r="M366" i="2"/>
  <c r="L366" i="2"/>
  <c r="K366" i="2"/>
  <c r="H366" i="2"/>
  <c r="G366" i="2"/>
  <c r="E366" i="2"/>
  <c r="D366" i="2"/>
  <c r="C366" i="2"/>
  <c r="B366" i="2"/>
  <c r="A366" i="2"/>
  <c r="W365" i="2"/>
  <c r="S365" i="2"/>
  <c r="T365" i="2" s="1"/>
  <c r="R365" i="2"/>
  <c r="Q365" i="2"/>
  <c r="P365" i="2"/>
  <c r="O365" i="2"/>
  <c r="N365" i="2"/>
  <c r="M365" i="2"/>
  <c r="L365" i="2"/>
  <c r="K365" i="2"/>
  <c r="H365" i="2"/>
  <c r="G365" i="2"/>
  <c r="E365" i="2"/>
  <c r="D365" i="2"/>
  <c r="C365" i="2"/>
  <c r="B365" i="2"/>
  <c r="A365" i="2"/>
  <c r="W364" i="2"/>
  <c r="S364" i="2"/>
  <c r="U364" i="2" s="1"/>
  <c r="R364" i="2"/>
  <c r="Q364" i="2"/>
  <c r="P364" i="2"/>
  <c r="O364" i="2"/>
  <c r="N364" i="2"/>
  <c r="M364" i="2"/>
  <c r="L364" i="2"/>
  <c r="K364" i="2"/>
  <c r="H364" i="2"/>
  <c r="G364" i="2"/>
  <c r="E364" i="2"/>
  <c r="D364" i="2"/>
  <c r="C364" i="2"/>
  <c r="B364" i="2"/>
  <c r="A364" i="2"/>
  <c r="W363" i="2"/>
  <c r="S363" i="2"/>
  <c r="T363" i="2" s="1"/>
  <c r="R363" i="2"/>
  <c r="Q363" i="2"/>
  <c r="P363" i="2"/>
  <c r="O363" i="2"/>
  <c r="N363" i="2"/>
  <c r="M363" i="2"/>
  <c r="L363" i="2"/>
  <c r="K363" i="2"/>
  <c r="H363" i="2"/>
  <c r="G363" i="2"/>
  <c r="E363" i="2"/>
  <c r="D363" i="2"/>
  <c r="C363" i="2"/>
  <c r="B363" i="2"/>
  <c r="A363" i="2"/>
  <c r="W362" i="2"/>
  <c r="S362" i="2"/>
  <c r="R362" i="2"/>
  <c r="Q362" i="2"/>
  <c r="P362" i="2"/>
  <c r="O362" i="2"/>
  <c r="N362" i="2"/>
  <c r="M362" i="2"/>
  <c r="L362" i="2"/>
  <c r="K362" i="2"/>
  <c r="H362" i="2"/>
  <c r="G362" i="2"/>
  <c r="E362" i="2"/>
  <c r="D362" i="2"/>
  <c r="C362" i="2"/>
  <c r="B362" i="2"/>
  <c r="A362" i="2"/>
  <c r="W361" i="2"/>
  <c r="S361" i="2"/>
  <c r="R361" i="2"/>
  <c r="Q361" i="2"/>
  <c r="P361" i="2"/>
  <c r="O361" i="2"/>
  <c r="N361" i="2"/>
  <c r="M361" i="2"/>
  <c r="L361" i="2"/>
  <c r="K361" i="2"/>
  <c r="H361" i="2"/>
  <c r="G361" i="2"/>
  <c r="E361" i="2"/>
  <c r="D361" i="2"/>
  <c r="C361" i="2"/>
  <c r="B361" i="2"/>
  <c r="A361" i="2"/>
  <c r="W360" i="2"/>
  <c r="S360" i="2"/>
  <c r="R360" i="2"/>
  <c r="Q360" i="2"/>
  <c r="P360" i="2"/>
  <c r="O360" i="2"/>
  <c r="N360" i="2"/>
  <c r="M360" i="2"/>
  <c r="L360" i="2"/>
  <c r="K360" i="2"/>
  <c r="H360" i="2"/>
  <c r="G360" i="2"/>
  <c r="E360" i="2"/>
  <c r="D360" i="2"/>
  <c r="C360" i="2"/>
  <c r="B360" i="2"/>
  <c r="A360" i="2"/>
  <c r="W359" i="2"/>
  <c r="S359" i="2"/>
  <c r="T359" i="2" s="1"/>
  <c r="R359" i="2"/>
  <c r="Q359" i="2"/>
  <c r="P359" i="2"/>
  <c r="O359" i="2"/>
  <c r="N359" i="2"/>
  <c r="M359" i="2"/>
  <c r="L359" i="2"/>
  <c r="K359" i="2"/>
  <c r="H359" i="2"/>
  <c r="G359" i="2"/>
  <c r="E359" i="2"/>
  <c r="D359" i="2"/>
  <c r="C359" i="2"/>
  <c r="B359" i="2"/>
  <c r="A359" i="2"/>
  <c r="W358" i="2"/>
  <c r="S358" i="2"/>
  <c r="R358" i="2"/>
  <c r="Q358" i="2"/>
  <c r="P358" i="2"/>
  <c r="O358" i="2"/>
  <c r="N358" i="2"/>
  <c r="M358" i="2"/>
  <c r="L358" i="2"/>
  <c r="K358" i="2"/>
  <c r="H358" i="2"/>
  <c r="G358" i="2"/>
  <c r="E358" i="2"/>
  <c r="D358" i="2"/>
  <c r="C358" i="2"/>
  <c r="B358" i="2"/>
  <c r="A358" i="2"/>
  <c r="W357" i="2"/>
  <c r="S357" i="2"/>
  <c r="R357" i="2"/>
  <c r="Q357" i="2"/>
  <c r="P357" i="2"/>
  <c r="O357" i="2"/>
  <c r="N357" i="2"/>
  <c r="M357" i="2"/>
  <c r="L357" i="2"/>
  <c r="K357" i="2"/>
  <c r="H357" i="2"/>
  <c r="G357" i="2"/>
  <c r="E357" i="2"/>
  <c r="D357" i="2"/>
  <c r="C357" i="2"/>
  <c r="B357" i="2"/>
  <c r="A357" i="2"/>
  <c r="W356" i="2"/>
  <c r="S356" i="2"/>
  <c r="R356" i="2"/>
  <c r="Q356" i="2"/>
  <c r="P356" i="2"/>
  <c r="O356" i="2"/>
  <c r="N356" i="2"/>
  <c r="M356" i="2"/>
  <c r="L356" i="2"/>
  <c r="K356" i="2"/>
  <c r="H356" i="2"/>
  <c r="G356" i="2"/>
  <c r="E356" i="2"/>
  <c r="D356" i="2"/>
  <c r="C356" i="2"/>
  <c r="B356" i="2"/>
  <c r="A356" i="2"/>
  <c r="W355" i="2"/>
  <c r="S355" i="2"/>
  <c r="R355" i="2"/>
  <c r="Q355" i="2"/>
  <c r="P355" i="2"/>
  <c r="O355" i="2"/>
  <c r="N355" i="2"/>
  <c r="M355" i="2"/>
  <c r="L355" i="2"/>
  <c r="K355" i="2"/>
  <c r="H355" i="2"/>
  <c r="G355" i="2"/>
  <c r="E355" i="2"/>
  <c r="D355" i="2"/>
  <c r="C355" i="2"/>
  <c r="B355" i="2"/>
  <c r="A355" i="2"/>
  <c r="W354" i="2"/>
  <c r="S354" i="2"/>
  <c r="R354" i="2"/>
  <c r="Q354" i="2"/>
  <c r="P354" i="2"/>
  <c r="O354" i="2"/>
  <c r="N354" i="2"/>
  <c r="M354" i="2"/>
  <c r="L354" i="2"/>
  <c r="K354" i="2"/>
  <c r="H354" i="2"/>
  <c r="G354" i="2"/>
  <c r="E354" i="2"/>
  <c r="D354" i="2"/>
  <c r="C354" i="2"/>
  <c r="B354" i="2"/>
  <c r="A354" i="2"/>
  <c r="W353" i="2"/>
  <c r="S353" i="2"/>
  <c r="R353" i="2"/>
  <c r="Q353" i="2"/>
  <c r="P353" i="2"/>
  <c r="O353" i="2"/>
  <c r="N353" i="2"/>
  <c r="M353" i="2"/>
  <c r="L353" i="2"/>
  <c r="K353" i="2"/>
  <c r="H353" i="2"/>
  <c r="G353" i="2"/>
  <c r="E353" i="2"/>
  <c r="D353" i="2"/>
  <c r="C353" i="2"/>
  <c r="B353" i="2"/>
  <c r="A353" i="2"/>
  <c r="W352" i="2"/>
  <c r="S352" i="2"/>
  <c r="R352" i="2"/>
  <c r="Q352" i="2"/>
  <c r="P352" i="2"/>
  <c r="O352" i="2"/>
  <c r="N352" i="2"/>
  <c r="M352" i="2"/>
  <c r="L352" i="2"/>
  <c r="K352" i="2"/>
  <c r="H352" i="2"/>
  <c r="G352" i="2"/>
  <c r="E352" i="2"/>
  <c r="D352" i="2"/>
  <c r="C352" i="2"/>
  <c r="B352" i="2"/>
  <c r="A352" i="2"/>
  <c r="W351" i="2"/>
  <c r="S351" i="2"/>
  <c r="T351" i="2" s="1"/>
  <c r="R351" i="2"/>
  <c r="Q351" i="2"/>
  <c r="P351" i="2"/>
  <c r="O351" i="2"/>
  <c r="N351" i="2"/>
  <c r="M351" i="2"/>
  <c r="L351" i="2"/>
  <c r="K351" i="2"/>
  <c r="H351" i="2"/>
  <c r="G351" i="2"/>
  <c r="E351" i="2"/>
  <c r="D351" i="2"/>
  <c r="C351" i="2"/>
  <c r="B351" i="2"/>
  <c r="A351" i="2"/>
  <c r="W350" i="2"/>
  <c r="S350" i="2"/>
  <c r="T350" i="2" s="1"/>
  <c r="U350" i="2" s="1"/>
  <c r="R350" i="2"/>
  <c r="Q350" i="2"/>
  <c r="P350" i="2"/>
  <c r="O350" i="2"/>
  <c r="N350" i="2"/>
  <c r="M350" i="2"/>
  <c r="L350" i="2"/>
  <c r="K350" i="2"/>
  <c r="H350" i="2"/>
  <c r="G350" i="2"/>
  <c r="E350" i="2"/>
  <c r="D350" i="2"/>
  <c r="C350" i="2"/>
  <c r="B350" i="2"/>
  <c r="A350" i="2"/>
  <c r="W349" i="2"/>
  <c r="S349" i="2"/>
  <c r="T349" i="2" s="1"/>
  <c r="U349" i="2" s="1"/>
  <c r="R349" i="2"/>
  <c r="Q349" i="2"/>
  <c r="P349" i="2"/>
  <c r="O349" i="2"/>
  <c r="N349" i="2"/>
  <c r="M349" i="2"/>
  <c r="L349" i="2"/>
  <c r="K349" i="2"/>
  <c r="H349" i="2"/>
  <c r="G349" i="2"/>
  <c r="E349" i="2"/>
  <c r="D349" i="2"/>
  <c r="C349" i="2"/>
  <c r="B349" i="2"/>
  <c r="A349" i="2"/>
  <c r="W348" i="2"/>
  <c r="S348" i="2"/>
  <c r="T348" i="2" s="1"/>
  <c r="U348" i="2" s="1"/>
  <c r="R348" i="2"/>
  <c r="Q348" i="2"/>
  <c r="P348" i="2"/>
  <c r="O348" i="2"/>
  <c r="N348" i="2"/>
  <c r="M348" i="2"/>
  <c r="L348" i="2"/>
  <c r="K348" i="2"/>
  <c r="H348" i="2"/>
  <c r="G348" i="2"/>
  <c r="E348" i="2"/>
  <c r="D348" i="2"/>
  <c r="C348" i="2"/>
  <c r="B348" i="2"/>
  <c r="A348" i="2"/>
  <c r="W347" i="2"/>
  <c r="S347" i="2"/>
  <c r="T347" i="2" s="1"/>
  <c r="U347" i="2" s="1"/>
  <c r="R347" i="2"/>
  <c r="Q347" i="2"/>
  <c r="P347" i="2"/>
  <c r="O347" i="2"/>
  <c r="N347" i="2"/>
  <c r="M347" i="2"/>
  <c r="L347" i="2"/>
  <c r="K347" i="2"/>
  <c r="H347" i="2"/>
  <c r="G347" i="2"/>
  <c r="E347" i="2"/>
  <c r="D347" i="2"/>
  <c r="C347" i="2"/>
  <c r="B347" i="2"/>
  <c r="A347" i="2"/>
  <c r="W346" i="2"/>
  <c r="S346" i="2"/>
  <c r="R346" i="2"/>
  <c r="Q346" i="2"/>
  <c r="P346" i="2"/>
  <c r="O346" i="2"/>
  <c r="N346" i="2"/>
  <c r="M346" i="2"/>
  <c r="L346" i="2"/>
  <c r="K346" i="2"/>
  <c r="H346" i="2"/>
  <c r="G346" i="2"/>
  <c r="E346" i="2"/>
  <c r="D346" i="2"/>
  <c r="C346" i="2"/>
  <c r="B346" i="2"/>
  <c r="A346" i="2"/>
  <c r="W345" i="2"/>
  <c r="S345" i="2"/>
  <c r="T345" i="2" s="1"/>
  <c r="R345" i="2"/>
  <c r="Q345" i="2"/>
  <c r="P345" i="2"/>
  <c r="O345" i="2"/>
  <c r="N345" i="2"/>
  <c r="M345" i="2"/>
  <c r="L345" i="2"/>
  <c r="K345" i="2"/>
  <c r="H345" i="2"/>
  <c r="G345" i="2"/>
  <c r="E345" i="2"/>
  <c r="D345" i="2"/>
  <c r="C345" i="2"/>
  <c r="B345" i="2"/>
  <c r="A345" i="2"/>
  <c r="W344" i="2"/>
  <c r="S344" i="2"/>
  <c r="R344" i="2"/>
  <c r="Q344" i="2"/>
  <c r="P344" i="2"/>
  <c r="O344" i="2"/>
  <c r="N344" i="2"/>
  <c r="M344" i="2"/>
  <c r="L344" i="2"/>
  <c r="K344" i="2"/>
  <c r="H344" i="2"/>
  <c r="G344" i="2"/>
  <c r="E344" i="2"/>
  <c r="D344" i="2"/>
  <c r="C344" i="2"/>
  <c r="B344" i="2"/>
  <c r="A344" i="2"/>
  <c r="W343" i="2"/>
  <c r="S343" i="2"/>
  <c r="R343" i="2"/>
  <c r="Q343" i="2"/>
  <c r="P343" i="2"/>
  <c r="O343" i="2"/>
  <c r="N343" i="2"/>
  <c r="M343" i="2"/>
  <c r="L343" i="2"/>
  <c r="K343" i="2"/>
  <c r="H343" i="2"/>
  <c r="G343" i="2"/>
  <c r="E343" i="2"/>
  <c r="D343" i="2"/>
  <c r="C343" i="2"/>
  <c r="B343" i="2"/>
  <c r="A343" i="2"/>
  <c r="W342" i="2"/>
  <c r="S342" i="2"/>
  <c r="R342" i="2"/>
  <c r="Q342" i="2"/>
  <c r="P342" i="2"/>
  <c r="O342" i="2"/>
  <c r="N342" i="2"/>
  <c r="M342" i="2"/>
  <c r="L342" i="2"/>
  <c r="K342" i="2"/>
  <c r="H342" i="2"/>
  <c r="G342" i="2"/>
  <c r="E342" i="2"/>
  <c r="D342" i="2"/>
  <c r="C342" i="2"/>
  <c r="B342" i="2"/>
  <c r="A342" i="2"/>
  <c r="W341" i="2"/>
  <c r="S341" i="2"/>
  <c r="R341" i="2"/>
  <c r="Q341" i="2"/>
  <c r="P341" i="2"/>
  <c r="O341" i="2"/>
  <c r="N341" i="2"/>
  <c r="M341" i="2"/>
  <c r="L341" i="2"/>
  <c r="K341" i="2"/>
  <c r="H341" i="2"/>
  <c r="G341" i="2"/>
  <c r="E341" i="2"/>
  <c r="D341" i="2"/>
  <c r="C341" i="2"/>
  <c r="B341" i="2"/>
  <c r="A341" i="2"/>
  <c r="W340" i="2"/>
  <c r="S340" i="2"/>
  <c r="R340" i="2"/>
  <c r="Q340" i="2"/>
  <c r="P340" i="2"/>
  <c r="O340" i="2"/>
  <c r="N340" i="2"/>
  <c r="M340" i="2"/>
  <c r="L340" i="2"/>
  <c r="K340" i="2"/>
  <c r="H340" i="2"/>
  <c r="G340" i="2"/>
  <c r="E340" i="2"/>
  <c r="D340" i="2"/>
  <c r="C340" i="2"/>
  <c r="B340" i="2"/>
  <c r="A340" i="2"/>
  <c r="W339" i="2"/>
  <c r="S339" i="2"/>
  <c r="R339" i="2"/>
  <c r="Q339" i="2"/>
  <c r="P339" i="2"/>
  <c r="O339" i="2"/>
  <c r="N339" i="2"/>
  <c r="M339" i="2"/>
  <c r="L339" i="2"/>
  <c r="K339" i="2"/>
  <c r="H339" i="2"/>
  <c r="G339" i="2"/>
  <c r="E339" i="2"/>
  <c r="D339" i="2"/>
  <c r="C339" i="2"/>
  <c r="B339" i="2"/>
  <c r="A339" i="2"/>
  <c r="W338" i="2"/>
  <c r="S338" i="2"/>
  <c r="R338" i="2"/>
  <c r="Q338" i="2"/>
  <c r="P338" i="2"/>
  <c r="O338" i="2"/>
  <c r="N338" i="2"/>
  <c r="M338" i="2"/>
  <c r="L338" i="2"/>
  <c r="K338" i="2"/>
  <c r="H338" i="2"/>
  <c r="G338" i="2"/>
  <c r="E338" i="2"/>
  <c r="D338" i="2"/>
  <c r="C338" i="2"/>
  <c r="B338" i="2"/>
  <c r="A338" i="2"/>
  <c r="W337" i="2"/>
  <c r="S337" i="2"/>
  <c r="R337" i="2"/>
  <c r="Q337" i="2"/>
  <c r="P337" i="2"/>
  <c r="O337" i="2"/>
  <c r="N337" i="2"/>
  <c r="M337" i="2"/>
  <c r="L337" i="2"/>
  <c r="K337" i="2"/>
  <c r="H337" i="2"/>
  <c r="G337" i="2"/>
  <c r="E337" i="2"/>
  <c r="D337" i="2"/>
  <c r="C337" i="2"/>
  <c r="B337" i="2"/>
  <c r="A337" i="2"/>
  <c r="W336" i="2"/>
  <c r="S336" i="2"/>
  <c r="R336" i="2"/>
  <c r="Q336" i="2"/>
  <c r="P336" i="2"/>
  <c r="O336" i="2"/>
  <c r="N336" i="2"/>
  <c r="M336" i="2"/>
  <c r="L336" i="2"/>
  <c r="K336" i="2"/>
  <c r="H336" i="2"/>
  <c r="G336" i="2"/>
  <c r="E336" i="2"/>
  <c r="D336" i="2"/>
  <c r="C336" i="2"/>
  <c r="B336" i="2"/>
  <c r="A336" i="2"/>
  <c r="W335" i="2"/>
  <c r="S335" i="2"/>
  <c r="R335" i="2"/>
  <c r="Q335" i="2"/>
  <c r="P335" i="2"/>
  <c r="O335" i="2"/>
  <c r="N335" i="2"/>
  <c r="M335" i="2"/>
  <c r="L335" i="2"/>
  <c r="K335" i="2"/>
  <c r="H335" i="2"/>
  <c r="G335" i="2"/>
  <c r="E335" i="2"/>
  <c r="D335" i="2"/>
  <c r="C335" i="2"/>
  <c r="B335" i="2"/>
  <c r="A335" i="2"/>
  <c r="W334" i="2"/>
  <c r="S334" i="2"/>
  <c r="R334" i="2"/>
  <c r="Q334" i="2"/>
  <c r="P334" i="2"/>
  <c r="O334" i="2"/>
  <c r="N334" i="2"/>
  <c r="M334" i="2"/>
  <c r="L334" i="2"/>
  <c r="K334" i="2"/>
  <c r="H334" i="2"/>
  <c r="G334" i="2"/>
  <c r="E334" i="2"/>
  <c r="D334" i="2"/>
  <c r="C334" i="2"/>
  <c r="B334" i="2"/>
  <c r="A334" i="2"/>
  <c r="W333" i="2"/>
  <c r="S333" i="2"/>
  <c r="R333" i="2"/>
  <c r="Q333" i="2"/>
  <c r="P333" i="2"/>
  <c r="O333" i="2"/>
  <c r="N333" i="2"/>
  <c r="M333" i="2"/>
  <c r="L333" i="2"/>
  <c r="K333" i="2"/>
  <c r="H333" i="2"/>
  <c r="G333" i="2"/>
  <c r="E333" i="2"/>
  <c r="D333" i="2"/>
  <c r="C333" i="2"/>
  <c r="B333" i="2"/>
  <c r="A333" i="2"/>
  <c r="W332" i="2"/>
  <c r="S332" i="2"/>
  <c r="R332" i="2"/>
  <c r="Q332" i="2"/>
  <c r="P332" i="2"/>
  <c r="O332" i="2"/>
  <c r="N332" i="2"/>
  <c r="M332" i="2"/>
  <c r="L332" i="2"/>
  <c r="K332" i="2"/>
  <c r="H332" i="2"/>
  <c r="G332" i="2"/>
  <c r="E332" i="2"/>
  <c r="D332" i="2"/>
  <c r="C332" i="2"/>
  <c r="B332" i="2"/>
  <c r="A332" i="2"/>
  <c r="W331" i="2"/>
  <c r="S331" i="2"/>
  <c r="R331" i="2"/>
  <c r="Q331" i="2"/>
  <c r="P331" i="2"/>
  <c r="O331" i="2"/>
  <c r="N331" i="2"/>
  <c r="M331" i="2"/>
  <c r="L331" i="2"/>
  <c r="K331" i="2"/>
  <c r="H331" i="2"/>
  <c r="G331" i="2"/>
  <c r="E331" i="2"/>
  <c r="D331" i="2"/>
  <c r="C331" i="2"/>
  <c r="B331" i="2"/>
  <c r="A331" i="2"/>
  <c r="W330" i="2"/>
  <c r="S330" i="2"/>
  <c r="R330" i="2"/>
  <c r="Q330" i="2"/>
  <c r="P330" i="2"/>
  <c r="O330" i="2"/>
  <c r="N330" i="2"/>
  <c r="M330" i="2"/>
  <c r="L330" i="2"/>
  <c r="K330" i="2"/>
  <c r="H330" i="2"/>
  <c r="G330" i="2"/>
  <c r="E330" i="2"/>
  <c r="D330" i="2"/>
  <c r="C330" i="2"/>
  <c r="B330" i="2"/>
  <c r="A330" i="2"/>
  <c r="W329" i="2"/>
  <c r="S329" i="2"/>
  <c r="R329" i="2"/>
  <c r="Q329" i="2"/>
  <c r="P329" i="2"/>
  <c r="O329" i="2"/>
  <c r="N329" i="2"/>
  <c r="M329" i="2"/>
  <c r="L329" i="2"/>
  <c r="K329" i="2"/>
  <c r="H329" i="2"/>
  <c r="G329" i="2"/>
  <c r="E329" i="2"/>
  <c r="D329" i="2"/>
  <c r="C329" i="2"/>
  <c r="B329" i="2"/>
  <c r="A329" i="2"/>
  <c r="W328" i="2"/>
  <c r="S328" i="2"/>
  <c r="R328" i="2"/>
  <c r="Q328" i="2"/>
  <c r="P328" i="2"/>
  <c r="O328" i="2"/>
  <c r="N328" i="2"/>
  <c r="M328" i="2"/>
  <c r="L328" i="2"/>
  <c r="K328" i="2"/>
  <c r="H328" i="2"/>
  <c r="G328" i="2"/>
  <c r="E328" i="2"/>
  <c r="D328" i="2"/>
  <c r="C328" i="2"/>
  <c r="B328" i="2"/>
  <c r="A328" i="2"/>
  <c r="W327" i="2"/>
  <c r="S327" i="2"/>
  <c r="R327" i="2"/>
  <c r="Q327" i="2"/>
  <c r="P327" i="2"/>
  <c r="O327" i="2"/>
  <c r="N327" i="2"/>
  <c r="M327" i="2"/>
  <c r="L327" i="2"/>
  <c r="K327" i="2"/>
  <c r="H327" i="2"/>
  <c r="G327" i="2"/>
  <c r="E327" i="2"/>
  <c r="D327" i="2"/>
  <c r="C327" i="2"/>
  <c r="B327" i="2"/>
  <c r="A327" i="2"/>
  <c r="W326" i="2"/>
  <c r="S326" i="2"/>
  <c r="R326" i="2"/>
  <c r="Q326" i="2"/>
  <c r="P326" i="2"/>
  <c r="O326" i="2"/>
  <c r="N326" i="2"/>
  <c r="M326" i="2"/>
  <c r="L326" i="2"/>
  <c r="K326" i="2"/>
  <c r="H326" i="2"/>
  <c r="G326" i="2"/>
  <c r="E326" i="2"/>
  <c r="D326" i="2"/>
  <c r="C326" i="2"/>
  <c r="B326" i="2"/>
  <c r="A326" i="2"/>
  <c r="W325" i="2"/>
  <c r="S325" i="2"/>
  <c r="R325" i="2"/>
  <c r="Q325" i="2"/>
  <c r="P325" i="2"/>
  <c r="O325" i="2"/>
  <c r="N325" i="2"/>
  <c r="M325" i="2"/>
  <c r="L325" i="2"/>
  <c r="K325" i="2"/>
  <c r="H325" i="2"/>
  <c r="G325" i="2"/>
  <c r="E325" i="2"/>
  <c r="D325" i="2"/>
  <c r="C325" i="2"/>
  <c r="B325" i="2"/>
  <c r="A325" i="2"/>
  <c r="W324" i="2"/>
  <c r="S324" i="2"/>
  <c r="R324" i="2"/>
  <c r="Q324" i="2"/>
  <c r="P324" i="2"/>
  <c r="O324" i="2"/>
  <c r="N324" i="2"/>
  <c r="M324" i="2"/>
  <c r="L324" i="2"/>
  <c r="K324" i="2"/>
  <c r="H324" i="2"/>
  <c r="G324" i="2"/>
  <c r="E324" i="2"/>
  <c r="D324" i="2"/>
  <c r="C324" i="2"/>
  <c r="B324" i="2"/>
  <c r="A324" i="2"/>
  <c r="W323" i="2"/>
  <c r="S323" i="2"/>
  <c r="R323" i="2"/>
  <c r="Q323" i="2"/>
  <c r="P323" i="2"/>
  <c r="O323" i="2"/>
  <c r="N323" i="2"/>
  <c r="M323" i="2"/>
  <c r="L323" i="2"/>
  <c r="K323" i="2"/>
  <c r="H323" i="2"/>
  <c r="G323" i="2"/>
  <c r="E323" i="2"/>
  <c r="D323" i="2"/>
  <c r="C323" i="2"/>
  <c r="B323" i="2"/>
  <c r="A323" i="2"/>
  <c r="W322" i="2"/>
  <c r="S322" i="2"/>
  <c r="R322" i="2"/>
  <c r="Q322" i="2"/>
  <c r="P322" i="2"/>
  <c r="O322" i="2"/>
  <c r="N322" i="2"/>
  <c r="M322" i="2"/>
  <c r="L322" i="2"/>
  <c r="K322" i="2"/>
  <c r="H322" i="2"/>
  <c r="G322" i="2"/>
  <c r="E322" i="2"/>
  <c r="D322" i="2"/>
  <c r="C322" i="2"/>
  <c r="B322" i="2"/>
  <c r="A322" i="2"/>
  <c r="W321" i="2"/>
  <c r="S321" i="2"/>
  <c r="R321" i="2"/>
  <c r="Q321" i="2"/>
  <c r="P321" i="2"/>
  <c r="O321" i="2"/>
  <c r="N321" i="2"/>
  <c r="M321" i="2"/>
  <c r="L321" i="2"/>
  <c r="K321" i="2"/>
  <c r="H321" i="2"/>
  <c r="G321" i="2"/>
  <c r="E321" i="2"/>
  <c r="D321" i="2"/>
  <c r="C321" i="2"/>
  <c r="B321" i="2"/>
  <c r="A321" i="2"/>
  <c r="W320" i="2"/>
  <c r="S320" i="2"/>
  <c r="R320" i="2"/>
  <c r="Q320" i="2"/>
  <c r="P320" i="2"/>
  <c r="O320" i="2"/>
  <c r="N320" i="2"/>
  <c r="M320" i="2"/>
  <c r="L320" i="2"/>
  <c r="K320" i="2"/>
  <c r="H320" i="2"/>
  <c r="G320" i="2"/>
  <c r="E320" i="2"/>
  <c r="D320" i="2"/>
  <c r="C320" i="2"/>
  <c r="B320" i="2"/>
  <c r="A320" i="2"/>
  <c r="W319" i="2"/>
  <c r="T319" i="2"/>
  <c r="S319" i="2"/>
  <c r="R319" i="2"/>
  <c r="Q319" i="2"/>
  <c r="P319" i="2"/>
  <c r="O319" i="2"/>
  <c r="N319" i="2"/>
  <c r="M319" i="2"/>
  <c r="L319" i="2"/>
  <c r="K319" i="2"/>
  <c r="H319" i="2"/>
  <c r="G319" i="2"/>
  <c r="E319" i="2"/>
  <c r="D319" i="2"/>
  <c r="C319" i="2"/>
  <c r="B319" i="2"/>
  <c r="A319" i="2"/>
  <c r="W318" i="2"/>
  <c r="S318" i="2"/>
  <c r="T317" i="2" s="1"/>
  <c r="R318" i="2"/>
  <c r="Q318" i="2"/>
  <c r="P318" i="2"/>
  <c r="O318" i="2"/>
  <c r="N318" i="2"/>
  <c r="M318" i="2"/>
  <c r="L318" i="2"/>
  <c r="K318" i="2"/>
  <c r="H318" i="2"/>
  <c r="G318" i="2"/>
  <c r="E318" i="2"/>
  <c r="D318" i="2"/>
  <c r="C318" i="2"/>
  <c r="B318" i="2"/>
  <c r="A318" i="2"/>
  <c r="W317" i="2"/>
  <c r="S317" i="2"/>
  <c r="R317" i="2"/>
  <c r="Q317" i="2"/>
  <c r="P317" i="2"/>
  <c r="O317" i="2"/>
  <c r="N317" i="2"/>
  <c r="M317" i="2"/>
  <c r="L317" i="2"/>
  <c r="K317" i="2"/>
  <c r="H317" i="2"/>
  <c r="G317" i="2"/>
  <c r="E317" i="2"/>
  <c r="D317" i="2"/>
  <c r="C317" i="2"/>
  <c r="B317" i="2"/>
  <c r="A317" i="2"/>
  <c r="W316" i="2"/>
  <c r="S316" i="2"/>
  <c r="R316" i="2"/>
  <c r="Q316" i="2"/>
  <c r="P316" i="2"/>
  <c r="O316" i="2"/>
  <c r="N316" i="2"/>
  <c r="M316" i="2"/>
  <c r="L316" i="2"/>
  <c r="K316" i="2"/>
  <c r="H316" i="2"/>
  <c r="G316" i="2"/>
  <c r="E316" i="2"/>
  <c r="D316" i="2"/>
  <c r="C316" i="2"/>
  <c r="B316" i="2"/>
  <c r="A316" i="2"/>
  <c r="W315" i="2"/>
  <c r="S315" i="2"/>
  <c r="R315" i="2"/>
  <c r="Q315" i="2"/>
  <c r="P315" i="2"/>
  <c r="O315" i="2"/>
  <c r="N315" i="2"/>
  <c r="M315" i="2"/>
  <c r="L315" i="2"/>
  <c r="K315" i="2"/>
  <c r="H315" i="2"/>
  <c r="G315" i="2"/>
  <c r="E315" i="2"/>
  <c r="D315" i="2"/>
  <c r="C315" i="2"/>
  <c r="B315" i="2"/>
  <c r="A315" i="2"/>
  <c r="W314" i="2"/>
  <c r="S314" i="2"/>
  <c r="T314" i="2" s="1"/>
  <c r="R314" i="2"/>
  <c r="Q314" i="2"/>
  <c r="P314" i="2"/>
  <c r="O314" i="2"/>
  <c r="N314" i="2"/>
  <c r="M314" i="2"/>
  <c r="L314" i="2"/>
  <c r="K314" i="2"/>
  <c r="H314" i="2"/>
  <c r="G314" i="2"/>
  <c r="E314" i="2"/>
  <c r="D314" i="2"/>
  <c r="C314" i="2"/>
  <c r="B314" i="2"/>
  <c r="A314" i="2"/>
  <c r="W313" i="2"/>
  <c r="S313" i="2"/>
  <c r="T313" i="2" s="1"/>
  <c r="R313" i="2"/>
  <c r="Q313" i="2"/>
  <c r="P313" i="2"/>
  <c r="O313" i="2"/>
  <c r="N313" i="2"/>
  <c r="M313" i="2"/>
  <c r="L313" i="2"/>
  <c r="K313" i="2"/>
  <c r="H313" i="2"/>
  <c r="G313" i="2"/>
  <c r="E313" i="2"/>
  <c r="D313" i="2"/>
  <c r="C313" i="2"/>
  <c r="B313" i="2"/>
  <c r="A313" i="2"/>
  <c r="W312" i="2"/>
  <c r="T312" i="2"/>
  <c r="S312" i="2"/>
  <c r="U312" i="2" s="1"/>
  <c r="R312" i="2"/>
  <c r="Q312" i="2"/>
  <c r="P312" i="2"/>
  <c r="O312" i="2"/>
  <c r="N312" i="2"/>
  <c r="M312" i="2"/>
  <c r="L312" i="2"/>
  <c r="K312" i="2"/>
  <c r="H312" i="2"/>
  <c r="G312" i="2"/>
  <c r="E312" i="2"/>
  <c r="D312" i="2"/>
  <c r="C312" i="2"/>
  <c r="B312" i="2"/>
  <c r="A312" i="2"/>
  <c r="W311" i="2"/>
  <c r="S311" i="2"/>
  <c r="R311" i="2"/>
  <c r="Q311" i="2"/>
  <c r="P311" i="2"/>
  <c r="O311" i="2"/>
  <c r="N311" i="2"/>
  <c r="M311" i="2"/>
  <c r="L311" i="2"/>
  <c r="K311" i="2"/>
  <c r="H311" i="2"/>
  <c r="G311" i="2"/>
  <c r="E311" i="2"/>
  <c r="D311" i="2"/>
  <c r="C311" i="2"/>
  <c r="B311" i="2"/>
  <c r="A311" i="2"/>
  <c r="W310" i="2"/>
  <c r="S310" i="2"/>
  <c r="R310" i="2"/>
  <c r="Q310" i="2"/>
  <c r="P310" i="2"/>
  <c r="O310" i="2"/>
  <c r="N310" i="2"/>
  <c r="M310" i="2"/>
  <c r="L310" i="2"/>
  <c r="K310" i="2"/>
  <c r="H310" i="2"/>
  <c r="G310" i="2"/>
  <c r="E310" i="2"/>
  <c r="D310" i="2"/>
  <c r="C310" i="2"/>
  <c r="B310" i="2"/>
  <c r="A310" i="2"/>
  <c r="W309" i="2"/>
  <c r="S309" i="2"/>
  <c r="R309" i="2"/>
  <c r="Q309" i="2"/>
  <c r="P309" i="2"/>
  <c r="O309" i="2"/>
  <c r="N309" i="2"/>
  <c r="M309" i="2"/>
  <c r="L309" i="2"/>
  <c r="K309" i="2"/>
  <c r="H309" i="2"/>
  <c r="G309" i="2"/>
  <c r="E309" i="2"/>
  <c r="D309" i="2"/>
  <c r="C309" i="2"/>
  <c r="B309" i="2"/>
  <c r="A309" i="2"/>
  <c r="W308" i="2"/>
  <c r="S308" i="2"/>
  <c r="T308" i="2" s="1"/>
  <c r="R308" i="2"/>
  <c r="Q308" i="2"/>
  <c r="P308" i="2"/>
  <c r="O308" i="2"/>
  <c r="N308" i="2"/>
  <c r="M308" i="2"/>
  <c r="L308" i="2"/>
  <c r="K308" i="2"/>
  <c r="H308" i="2"/>
  <c r="G308" i="2"/>
  <c r="E308" i="2"/>
  <c r="D308" i="2"/>
  <c r="C308" i="2"/>
  <c r="B308" i="2"/>
  <c r="A308" i="2"/>
  <c r="W307" i="2"/>
  <c r="S307" i="2"/>
  <c r="R307" i="2"/>
  <c r="Q307" i="2"/>
  <c r="P307" i="2"/>
  <c r="O307" i="2"/>
  <c r="N307" i="2"/>
  <c r="M307" i="2"/>
  <c r="L307" i="2"/>
  <c r="K307" i="2"/>
  <c r="H307" i="2"/>
  <c r="G307" i="2"/>
  <c r="E307" i="2"/>
  <c r="D307" i="2"/>
  <c r="C307" i="2"/>
  <c r="B307" i="2"/>
  <c r="A307" i="2"/>
  <c r="W306" i="2"/>
  <c r="S306" i="2"/>
  <c r="R306" i="2"/>
  <c r="Q306" i="2"/>
  <c r="P306" i="2"/>
  <c r="O306" i="2"/>
  <c r="N306" i="2"/>
  <c r="M306" i="2"/>
  <c r="L306" i="2"/>
  <c r="K306" i="2"/>
  <c r="H306" i="2"/>
  <c r="G306" i="2"/>
  <c r="E306" i="2"/>
  <c r="D306" i="2"/>
  <c r="C306" i="2"/>
  <c r="B306" i="2"/>
  <c r="A306" i="2"/>
  <c r="W305" i="2"/>
  <c r="S305" i="2"/>
  <c r="R305" i="2"/>
  <c r="Q305" i="2"/>
  <c r="P305" i="2"/>
  <c r="O305" i="2"/>
  <c r="N305" i="2"/>
  <c r="M305" i="2"/>
  <c r="L305" i="2"/>
  <c r="K305" i="2"/>
  <c r="H305" i="2"/>
  <c r="G305" i="2"/>
  <c r="E305" i="2"/>
  <c r="D305" i="2"/>
  <c r="C305" i="2"/>
  <c r="B305" i="2"/>
  <c r="A305" i="2"/>
  <c r="W304" i="2"/>
  <c r="S304" i="2"/>
  <c r="R304" i="2"/>
  <c r="Q304" i="2"/>
  <c r="P304" i="2"/>
  <c r="O304" i="2"/>
  <c r="N304" i="2"/>
  <c r="M304" i="2"/>
  <c r="L304" i="2"/>
  <c r="K304" i="2"/>
  <c r="H304" i="2"/>
  <c r="G304" i="2"/>
  <c r="E304" i="2"/>
  <c r="D304" i="2"/>
  <c r="C304" i="2"/>
  <c r="B304" i="2"/>
  <c r="A304" i="2"/>
  <c r="W303" i="2"/>
  <c r="S303" i="2"/>
  <c r="R303" i="2"/>
  <c r="Q303" i="2"/>
  <c r="P303" i="2"/>
  <c r="O303" i="2"/>
  <c r="N303" i="2"/>
  <c r="M303" i="2"/>
  <c r="L303" i="2"/>
  <c r="K303" i="2"/>
  <c r="H303" i="2"/>
  <c r="G303" i="2"/>
  <c r="E303" i="2"/>
  <c r="D303" i="2"/>
  <c r="C303" i="2"/>
  <c r="B303" i="2"/>
  <c r="A303" i="2"/>
  <c r="W302" i="2"/>
  <c r="S302" i="2"/>
  <c r="R302" i="2"/>
  <c r="Q302" i="2"/>
  <c r="P302" i="2"/>
  <c r="O302" i="2"/>
  <c r="N302" i="2"/>
  <c r="M302" i="2"/>
  <c r="L302" i="2"/>
  <c r="K302" i="2"/>
  <c r="H302" i="2"/>
  <c r="G302" i="2"/>
  <c r="E302" i="2"/>
  <c r="D302" i="2"/>
  <c r="C302" i="2"/>
  <c r="B302" i="2"/>
  <c r="A302" i="2"/>
  <c r="W301" i="2"/>
  <c r="S301" i="2"/>
  <c r="T301" i="2" s="1"/>
  <c r="R301" i="2"/>
  <c r="Q301" i="2"/>
  <c r="P301" i="2"/>
  <c r="O301" i="2"/>
  <c r="N301" i="2"/>
  <c r="M301" i="2"/>
  <c r="L301" i="2"/>
  <c r="K301" i="2"/>
  <c r="H301" i="2"/>
  <c r="G301" i="2"/>
  <c r="E301" i="2"/>
  <c r="D301" i="2"/>
  <c r="C301" i="2"/>
  <c r="B301" i="2"/>
  <c r="A301" i="2"/>
  <c r="W300" i="2"/>
  <c r="S300" i="2"/>
  <c r="R300" i="2"/>
  <c r="Q300" i="2"/>
  <c r="P300" i="2"/>
  <c r="O300" i="2"/>
  <c r="N300" i="2"/>
  <c r="M300" i="2"/>
  <c r="L300" i="2"/>
  <c r="K300" i="2"/>
  <c r="H300" i="2"/>
  <c r="G300" i="2"/>
  <c r="E300" i="2"/>
  <c r="D300" i="2"/>
  <c r="C300" i="2"/>
  <c r="B300" i="2"/>
  <c r="A300" i="2"/>
  <c r="W299" i="2"/>
  <c r="T299" i="2"/>
  <c r="S299" i="2"/>
  <c r="R299" i="2"/>
  <c r="Q299" i="2"/>
  <c r="P299" i="2"/>
  <c r="O299" i="2"/>
  <c r="N299" i="2"/>
  <c r="M299" i="2"/>
  <c r="L299" i="2"/>
  <c r="K299" i="2"/>
  <c r="H299" i="2"/>
  <c r="G299" i="2"/>
  <c r="E299" i="2"/>
  <c r="D299" i="2"/>
  <c r="C299" i="2"/>
  <c r="B299" i="2"/>
  <c r="A299" i="2"/>
  <c r="W298" i="2"/>
  <c r="S298" i="2"/>
  <c r="R298" i="2"/>
  <c r="Q298" i="2"/>
  <c r="P298" i="2"/>
  <c r="O298" i="2"/>
  <c r="N298" i="2"/>
  <c r="M298" i="2"/>
  <c r="L298" i="2"/>
  <c r="K298" i="2"/>
  <c r="H298" i="2"/>
  <c r="G298" i="2"/>
  <c r="E298" i="2"/>
  <c r="D298" i="2"/>
  <c r="C298" i="2"/>
  <c r="B298" i="2"/>
  <c r="A298" i="2"/>
  <c r="W297" i="2"/>
  <c r="S297" i="2"/>
  <c r="R297" i="2"/>
  <c r="Q297" i="2"/>
  <c r="P297" i="2"/>
  <c r="O297" i="2"/>
  <c r="N297" i="2"/>
  <c r="M297" i="2"/>
  <c r="L297" i="2"/>
  <c r="K297" i="2"/>
  <c r="H297" i="2"/>
  <c r="G297" i="2"/>
  <c r="E297" i="2"/>
  <c r="D297" i="2"/>
  <c r="C297" i="2"/>
  <c r="B297" i="2"/>
  <c r="A297" i="2"/>
  <c r="W296" i="2"/>
  <c r="S296" i="2"/>
  <c r="R296" i="2"/>
  <c r="Q296" i="2"/>
  <c r="P296" i="2"/>
  <c r="O296" i="2"/>
  <c r="N296" i="2"/>
  <c r="M296" i="2"/>
  <c r="L296" i="2"/>
  <c r="K296" i="2"/>
  <c r="H296" i="2"/>
  <c r="G296" i="2"/>
  <c r="E296" i="2"/>
  <c r="D296" i="2"/>
  <c r="C296" i="2"/>
  <c r="B296" i="2"/>
  <c r="A296" i="2"/>
  <c r="W295" i="2"/>
  <c r="S295" i="2"/>
  <c r="R295" i="2"/>
  <c r="Q295" i="2"/>
  <c r="P295" i="2"/>
  <c r="O295" i="2"/>
  <c r="N295" i="2"/>
  <c r="M295" i="2"/>
  <c r="L295" i="2"/>
  <c r="K295" i="2"/>
  <c r="H295" i="2"/>
  <c r="G295" i="2"/>
  <c r="E295" i="2"/>
  <c r="D295" i="2"/>
  <c r="C295" i="2"/>
  <c r="B295" i="2"/>
  <c r="A295" i="2"/>
  <c r="W294" i="2"/>
  <c r="S294" i="2"/>
  <c r="R294" i="2"/>
  <c r="Q294" i="2"/>
  <c r="P294" i="2"/>
  <c r="O294" i="2"/>
  <c r="N294" i="2"/>
  <c r="M294" i="2"/>
  <c r="L294" i="2"/>
  <c r="K294" i="2"/>
  <c r="H294" i="2"/>
  <c r="G294" i="2"/>
  <c r="E294" i="2"/>
  <c r="D294" i="2"/>
  <c r="C294" i="2"/>
  <c r="B294" i="2"/>
  <c r="A294" i="2"/>
  <c r="W293" i="2"/>
  <c r="S293" i="2"/>
  <c r="R293" i="2"/>
  <c r="Q293" i="2"/>
  <c r="P293" i="2"/>
  <c r="O293" i="2"/>
  <c r="N293" i="2"/>
  <c r="M293" i="2"/>
  <c r="L293" i="2"/>
  <c r="K293" i="2"/>
  <c r="H293" i="2"/>
  <c r="G293" i="2"/>
  <c r="E293" i="2"/>
  <c r="D293" i="2"/>
  <c r="C293" i="2"/>
  <c r="B293" i="2"/>
  <c r="A293" i="2"/>
  <c r="W292" i="2"/>
  <c r="S292" i="2"/>
  <c r="R292" i="2"/>
  <c r="Q292" i="2"/>
  <c r="P292" i="2"/>
  <c r="O292" i="2"/>
  <c r="N292" i="2"/>
  <c r="M292" i="2"/>
  <c r="L292" i="2"/>
  <c r="K292" i="2"/>
  <c r="H292" i="2"/>
  <c r="G292" i="2"/>
  <c r="E292" i="2"/>
  <c r="D292" i="2"/>
  <c r="C292" i="2"/>
  <c r="B292" i="2"/>
  <c r="A292" i="2"/>
  <c r="W291" i="2"/>
  <c r="S291" i="2"/>
  <c r="R291" i="2"/>
  <c r="Q291" i="2"/>
  <c r="P291" i="2"/>
  <c r="O291" i="2"/>
  <c r="N291" i="2"/>
  <c r="M291" i="2"/>
  <c r="L291" i="2"/>
  <c r="K291" i="2"/>
  <c r="H291" i="2"/>
  <c r="G291" i="2"/>
  <c r="E291" i="2"/>
  <c r="D291" i="2"/>
  <c r="C291" i="2"/>
  <c r="B291" i="2"/>
  <c r="A291" i="2"/>
  <c r="W290" i="2"/>
  <c r="S290" i="2"/>
  <c r="T289" i="2" s="1"/>
  <c r="R290" i="2"/>
  <c r="Q290" i="2"/>
  <c r="P290" i="2"/>
  <c r="O290" i="2"/>
  <c r="N290" i="2"/>
  <c r="M290" i="2"/>
  <c r="L290" i="2"/>
  <c r="K290" i="2"/>
  <c r="H290" i="2"/>
  <c r="G290" i="2"/>
  <c r="E290" i="2"/>
  <c r="D290" i="2"/>
  <c r="C290" i="2"/>
  <c r="B290" i="2"/>
  <c r="A290" i="2"/>
  <c r="W289" i="2"/>
  <c r="S289" i="2"/>
  <c r="R289" i="2"/>
  <c r="Q289" i="2"/>
  <c r="P289" i="2"/>
  <c r="O289" i="2"/>
  <c r="N289" i="2"/>
  <c r="M289" i="2"/>
  <c r="L289" i="2"/>
  <c r="K289" i="2"/>
  <c r="H289" i="2"/>
  <c r="G289" i="2"/>
  <c r="E289" i="2"/>
  <c r="D289" i="2"/>
  <c r="C289" i="2"/>
  <c r="B289" i="2"/>
  <c r="A289" i="2"/>
  <c r="W288" i="2"/>
  <c r="S288" i="2"/>
  <c r="R288" i="2"/>
  <c r="Q288" i="2"/>
  <c r="P288" i="2"/>
  <c r="O288" i="2"/>
  <c r="N288" i="2"/>
  <c r="M288" i="2"/>
  <c r="L288" i="2"/>
  <c r="K288" i="2"/>
  <c r="H288" i="2"/>
  <c r="G288" i="2"/>
  <c r="E288" i="2"/>
  <c r="D288" i="2"/>
  <c r="C288" i="2"/>
  <c r="B288" i="2"/>
  <c r="A288" i="2"/>
  <c r="W287" i="2"/>
  <c r="S287" i="2"/>
  <c r="R287" i="2"/>
  <c r="Q287" i="2"/>
  <c r="P287" i="2"/>
  <c r="O287" i="2"/>
  <c r="N287" i="2"/>
  <c r="M287" i="2"/>
  <c r="L287" i="2"/>
  <c r="K287" i="2"/>
  <c r="H287" i="2"/>
  <c r="G287" i="2"/>
  <c r="E287" i="2"/>
  <c r="D287" i="2"/>
  <c r="C287" i="2"/>
  <c r="B287" i="2"/>
  <c r="A287" i="2"/>
  <c r="W286" i="2"/>
  <c r="S286" i="2"/>
  <c r="R286" i="2"/>
  <c r="Q286" i="2"/>
  <c r="P286" i="2"/>
  <c r="O286" i="2"/>
  <c r="N286" i="2"/>
  <c r="M286" i="2"/>
  <c r="L286" i="2"/>
  <c r="K286" i="2"/>
  <c r="H286" i="2"/>
  <c r="G286" i="2"/>
  <c r="E286" i="2"/>
  <c r="D286" i="2"/>
  <c r="C286" i="2"/>
  <c r="B286" i="2"/>
  <c r="A286" i="2"/>
  <c r="W285" i="2"/>
  <c r="S285" i="2"/>
  <c r="T283" i="2" s="1"/>
  <c r="R285" i="2"/>
  <c r="Q285" i="2"/>
  <c r="P285" i="2"/>
  <c r="O285" i="2"/>
  <c r="N285" i="2"/>
  <c r="M285" i="2"/>
  <c r="L285" i="2"/>
  <c r="K285" i="2"/>
  <c r="H285" i="2"/>
  <c r="G285" i="2"/>
  <c r="E285" i="2"/>
  <c r="D285" i="2"/>
  <c r="C285" i="2"/>
  <c r="B285" i="2"/>
  <c r="A285" i="2"/>
  <c r="W284" i="2"/>
  <c r="S284" i="2"/>
  <c r="R284" i="2"/>
  <c r="Q284" i="2"/>
  <c r="P284" i="2"/>
  <c r="O284" i="2"/>
  <c r="N284" i="2"/>
  <c r="M284" i="2"/>
  <c r="L284" i="2"/>
  <c r="K284" i="2"/>
  <c r="H284" i="2"/>
  <c r="G284" i="2"/>
  <c r="E284" i="2"/>
  <c r="D284" i="2"/>
  <c r="C284" i="2"/>
  <c r="B284" i="2"/>
  <c r="A284" i="2"/>
  <c r="W283" i="2"/>
  <c r="S283" i="2"/>
  <c r="R283" i="2"/>
  <c r="Q283" i="2"/>
  <c r="P283" i="2"/>
  <c r="O283" i="2"/>
  <c r="N283" i="2"/>
  <c r="M283" i="2"/>
  <c r="L283" i="2"/>
  <c r="K283" i="2"/>
  <c r="H283" i="2"/>
  <c r="G283" i="2"/>
  <c r="E283" i="2"/>
  <c r="D283" i="2"/>
  <c r="C283" i="2"/>
  <c r="B283" i="2"/>
  <c r="A283" i="2"/>
  <c r="W282" i="2"/>
  <c r="S282" i="2"/>
  <c r="R282" i="2"/>
  <c r="Q282" i="2"/>
  <c r="P282" i="2"/>
  <c r="O282" i="2"/>
  <c r="N282" i="2"/>
  <c r="M282" i="2"/>
  <c r="L282" i="2"/>
  <c r="K282" i="2"/>
  <c r="H282" i="2"/>
  <c r="G282" i="2"/>
  <c r="E282" i="2"/>
  <c r="D282" i="2"/>
  <c r="C282" i="2"/>
  <c r="B282" i="2"/>
  <c r="A282" i="2"/>
  <c r="W281" i="2"/>
  <c r="S281" i="2"/>
  <c r="R281" i="2"/>
  <c r="Q281" i="2"/>
  <c r="P281" i="2"/>
  <c r="O281" i="2"/>
  <c r="N281" i="2"/>
  <c r="M281" i="2"/>
  <c r="L281" i="2"/>
  <c r="K281" i="2"/>
  <c r="H281" i="2"/>
  <c r="G281" i="2"/>
  <c r="E281" i="2"/>
  <c r="D281" i="2"/>
  <c r="C281" i="2"/>
  <c r="B281" i="2"/>
  <c r="A281" i="2"/>
  <c r="W280" i="2"/>
  <c r="S280" i="2"/>
  <c r="R280" i="2"/>
  <c r="Q280" i="2"/>
  <c r="P280" i="2"/>
  <c r="O280" i="2"/>
  <c r="N280" i="2"/>
  <c r="M280" i="2"/>
  <c r="L280" i="2"/>
  <c r="K280" i="2"/>
  <c r="H280" i="2"/>
  <c r="G280" i="2"/>
  <c r="E280" i="2"/>
  <c r="D280" i="2"/>
  <c r="C280" i="2"/>
  <c r="B280" i="2"/>
  <c r="A280" i="2"/>
  <c r="W279" i="2"/>
  <c r="S279" i="2"/>
  <c r="R279" i="2"/>
  <c r="Q279" i="2"/>
  <c r="P279" i="2"/>
  <c r="O279" i="2"/>
  <c r="N279" i="2"/>
  <c r="M279" i="2"/>
  <c r="L279" i="2"/>
  <c r="K279" i="2"/>
  <c r="H279" i="2"/>
  <c r="G279" i="2"/>
  <c r="E279" i="2"/>
  <c r="D279" i="2"/>
  <c r="C279" i="2"/>
  <c r="B279" i="2"/>
  <c r="A279" i="2"/>
  <c r="W278" i="2"/>
  <c r="S278" i="2"/>
  <c r="T278" i="2" s="1"/>
  <c r="R278" i="2"/>
  <c r="Q278" i="2"/>
  <c r="P278" i="2"/>
  <c r="O278" i="2"/>
  <c r="N278" i="2"/>
  <c r="M278" i="2"/>
  <c r="L278" i="2"/>
  <c r="K278" i="2"/>
  <c r="H278" i="2"/>
  <c r="G278" i="2"/>
  <c r="E278" i="2"/>
  <c r="D278" i="2"/>
  <c r="C278" i="2"/>
  <c r="B278" i="2"/>
  <c r="A278" i="2"/>
  <c r="W277" i="2"/>
  <c r="S277" i="2"/>
  <c r="R277" i="2"/>
  <c r="Q277" i="2"/>
  <c r="P277" i="2"/>
  <c r="O277" i="2"/>
  <c r="N277" i="2"/>
  <c r="M277" i="2"/>
  <c r="L277" i="2"/>
  <c r="K277" i="2"/>
  <c r="H277" i="2"/>
  <c r="G277" i="2"/>
  <c r="E277" i="2"/>
  <c r="D277" i="2"/>
  <c r="C277" i="2"/>
  <c r="B277" i="2"/>
  <c r="A277" i="2"/>
  <c r="W276" i="2"/>
  <c r="S276" i="2"/>
  <c r="R276" i="2"/>
  <c r="Q276" i="2"/>
  <c r="P276" i="2"/>
  <c r="O276" i="2"/>
  <c r="N276" i="2"/>
  <c r="M276" i="2"/>
  <c r="L276" i="2"/>
  <c r="K276" i="2"/>
  <c r="H276" i="2"/>
  <c r="G276" i="2"/>
  <c r="E276" i="2"/>
  <c r="D276" i="2"/>
  <c r="C276" i="2"/>
  <c r="B276" i="2"/>
  <c r="A276" i="2"/>
  <c r="W275" i="2"/>
  <c r="S275" i="2"/>
  <c r="R275" i="2"/>
  <c r="Q275" i="2"/>
  <c r="P275" i="2"/>
  <c r="O275" i="2"/>
  <c r="N275" i="2"/>
  <c r="M275" i="2"/>
  <c r="L275" i="2"/>
  <c r="K275" i="2"/>
  <c r="H275" i="2"/>
  <c r="G275" i="2"/>
  <c r="E275" i="2"/>
  <c r="D275" i="2"/>
  <c r="C275" i="2"/>
  <c r="B275" i="2"/>
  <c r="A275" i="2"/>
  <c r="W274" i="2"/>
  <c r="S274" i="2"/>
  <c r="R274" i="2"/>
  <c r="Q274" i="2"/>
  <c r="P274" i="2"/>
  <c r="O274" i="2"/>
  <c r="N274" i="2"/>
  <c r="M274" i="2"/>
  <c r="L274" i="2"/>
  <c r="K274" i="2"/>
  <c r="H274" i="2"/>
  <c r="G274" i="2"/>
  <c r="E274" i="2"/>
  <c r="D274" i="2"/>
  <c r="C274" i="2"/>
  <c r="B274" i="2"/>
  <c r="A274" i="2"/>
  <c r="W273" i="2"/>
  <c r="S273" i="2"/>
  <c r="R273" i="2"/>
  <c r="Q273" i="2"/>
  <c r="P273" i="2"/>
  <c r="O273" i="2"/>
  <c r="N273" i="2"/>
  <c r="M273" i="2"/>
  <c r="L273" i="2"/>
  <c r="K273" i="2"/>
  <c r="H273" i="2"/>
  <c r="G273" i="2"/>
  <c r="E273" i="2"/>
  <c r="D273" i="2"/>
  <c r="C273" i="2"/>
  <c r="B273" i="2"/>
  <c r="A273" i="2"/>
  <c r="W272" i="2"/>
  <c r="S272" i="2"/>
  <c r="R272" i="2"/>
  <c r="Q272" i="2"/>
  <c r="P272" i="2"/>
  <c r="O272" i="2"/>
  <c r="N272" i="2"/>
  <c r="M272" i="2"/>
  <c r="L272" i="2"/>
  <c r="K272" i="2"/>
  <c r="H272" i="2"/>
  <c r="G272" i="2"/>
  <c r="E272" i="2"/>
  <c r="D272" i="2"/>
  <c r="C272" i="2"/>
  <c r="B272" i="2"/>
  <c r="A272" i="2"/>
  <c r="W271" i="2"/>
  <c r="S271" i="2"/>
  <c r="R271" i="2"/>
  <c r="Q271" i="2"/>
  <c r="P271" i="2"/>
  <c r="O271" i="2"/>
  <c r="N271" i="2"/>
  <c r="M271" i="2"/>
  <c r="L271" i="2"/>
  <c r="K271" i="2"/>
  <c r="H271" i="2"/>
  <c r="G271" i="2"/>
  <c r="E271" i="2"/>
  <c r="D271" i="2"/>
  <c r="C271" i="2"/>
  <c r="B271" i="2"/>
  <c r="A271" i="2"/>
  <c r="W270" i="2"/>
  <c r="S270" i="2"/>
  <c r="R270" i="2"/>
  <c r="Q270" i="2"/>
  <c r="P270" i="2"/>
  <c r="O270" i="2"/>
  <c r="N270" i="2"/>
  <c r="M270" i="2"/>
  <c r="L270" i="2"/>
  <c r="K270" i="2"/>
  <c r="H270" i="2"/>
  <c r="G270" i="2"/>
  <c r="E270" i="2"/>
  <c r="D270" i="2"/>
  <c r="C270" i="2"/>
  <c r="B270" i="2"/>
  <c r="A270" i="2"/>
  <c r="W269" i="2"/>
  <c r="S269" i="2"/>
  <c r="R269" i="2"/>
  <c r="Q269" i="2"/>
  <c r="P269" i="2"/>
  <c r="O269" i="2"/>
  <c r="N269" i="2"/>
  <c r="M269" i="2"/>
  <c r="L269" i="2"/>
  <c r="K269" i="2"/>
  <c r="H269" i="2"/>
  <c r="G269" i="2"/>
  <c r="E269" i="2"/>
  <c r="D269" i="2"/>
  <c r="C269" i="2"/>
  <c r="B269" i="2"/>
  <c r="A269" i="2"/>
  <c r="W268" i="2"/>
  <c r="S268" i="2"/>
  <c r="R268" i="2"/>
  <c r="Q268" i="2"/>
  <c r="P268" i="2"/>
  <c r="O268" i="2"/>
  <c r="N268" i="2"/>
  <c r="M268" i="2"/>
  <c r="L268" i="2"/>
  <c r="K268" i="2"/>
  <c r="H268" i="2"/>
  <c r="G268" i="2"/>
  <c r="E268" i="2"/>
  <c r="D268" i="2"/>
  <c r="C268" i="2"/>
  <c r="B268" i="2"/>
  <c r="A268" i="2"/>
  <c r="W267" i="2"/>
  <c r="S267" i="2"/>
  <c r="R267" i="2"/>
  <c r="Q267" i="2"/>
  <c r="P267" i="2"/>
  <c r="O267" i="2"/>
  <c r="N267" i="2"/>
  <c r="M267" i="2"/>
  <c r="L267" i="2"/>
  <c r="K267" i="2"/>
  <c r="H267" i="2"/>
  <c r="G267" i="2"/>
  <c r="E267" i="2"/>
  <c r="D267" i="2"/>
  <c r="C267" i="2"/>
  <c r="B267" i="2"/>
  <c r="A267" i="2"/>
  <c r="W266" i="2"/>
  <c r="T266" i="2"/>
  <c r="S266" i="2"/>
  <c r="R266" i="2"/>
  <c r="Q266" i="2"/>
  <c r="P266" i="2"/>
  <c r="O266" i="2"/>
  <c r="N266" i="2"/>
  <c r="M266" i="2"/>
  <c r="L266" i="2"/>
  <c r="K266" i="2"/>
  <c r="H266" i="2"/>
  <c r="G266" i="2"/>
  <c r="E266" i="2"/>
  <c r="D266" i="2"/>
  <c r="C266" i="2"/>
  <c r="B266" i="2"/>
  <c r="A266" i="2"/>
  <c r="W265" i="2"/>
  <c r="S265" i="2"/>
  <c r="R265" i="2"/>
  <c r="Q265" i="2"/>
  <c r="P265" i="2"/>
  <c r="O265" i="2"/>
  <c r="N265" i="2"/>
  <c r="M265" i="2"/>
  <c r="L265" i="2"/>
  <c r="K265" i="2"/>
  <c r="H265" i="2"/>
  <c r="G265" i="2"/>
  <c r="E265" i="2"/>
  <c r="D265" i="2"/>
  <c r="C265" i="2"/>
  <c r="B265" i="2"/>
  <c r="A265" i="2"/>
  <c r="W264" i="2"/>
  <c r="S264" i="2"/>
  <c r="R264" i="2"/>
  <c r="Q264" i="2"/>
  <c r="P264" i="2"/>
  <c r="O264" i="2"/>
  <c r="N264" i="2"/>
  <c r="M264" i="2"/>
  <c r="L264" i="2"/>
  <c r="K264" i="2"/>
  <c r="H264" i="2"/>
  <c r="G264" i="2"/>
  <c r="E264" i="2"/>
  <c r="D264" i="2"/>
  <c r="C264" i="2"/>
  <c r="B264" i="2"/>
  <c r="A264" i="2"/>
  <c r="W263" i="2"/>
  <c r="T263" i="2"/>
  <c r="S263" i="2"/>
  <c r="R263" i="2"/>
  <c r="Q263" i="2"/>
  <c r="P263" i="2"/>
  <c r="O263" i="2"/>
  <c r="N263" i="2"/>
  <c r="M263" i="2"/>
  <c r="L263" i="2"/>
  <c r="K263" i="2"/>
  <c r="H263" i="2"/>
  <c r="G263" i="2"/>
  <c r="E263" i="2"/>
  <c r="D263" i="2"/>
  <c r="C263" i="2"/>
  <c r="B263" i="2"/>
  <c r="A263" i="2"/>
  <c r="W262" i="2"/>
  <c r="S262" i="2"/>
  <c r="T261" i="2" s="1"/>
  <c r="R262" i="2"/>
  <c r="Q262" i="2"/>
  <c r="P262" i="2"/>
  <c r="O262" i="2"/>
  <c r="N262" i="2"/>
  <c r="M262" i="2"/>
  <c r="L262" i="2"/>
  <c r="K262" i="2"/>
  <c r="H262" i="2"/>
  <c r="G262" i="2"/>
  <c r="E262" i="2"/>
  <c r="D262" i="2"/>
  <c r="C262" i="2"/>
  <c r="B262" i="2"/>
  <c r="A262" i="2"/>
  <c r="W261" i="2"/>
  <c r="S261" i="2"/>
  <c r="R261" i="2"/>
  <c r="Q261" i="2"/>
  <c r="P261" i="2"/>
  <c r="O261" i="2"/>
  <c r="N261" i="2"/>
  <c r="M261" i="2"/>
  <c r="L261" i="2"/>
  <c r="K261" i="2"/>
  <c r="H261" i="2"/>
  <c r="G261" i="2"/>
  <c r="E261" i="2"/>
  <c r="D261" i="2"/>
  <c r="C261" i="2"/>
  <c r="B261" i="2"/>
  <c r="A261" i="2"/>
  <c r="W260" i="2"/>
  <c r="S260" i="2"/>
  <c r="R260" i="2"/>
  <c r="Q260" i="2"/>
  <c r="P260" i="2"/>
  <c r="O260" i="2"/>
  <c r="N260" i="2"/>
  <c r="M260" i="2"/>
  <c r="L260" i="2"/>
  <c r="K260" i="2"/>
  <c r="H260" i="2"/>
  <c r="G260" i="2"/>
  <c r="E260" i="2"/>
  <c r="D260" i="2"/>
  <c r="C260" i="2"/>
  <c r="B260" i="2"/>
  <c r="A260" i="2"/>
  <c r="W259" i="2"/>
  <c r="S259" i="2"/>
  <c r="R259" i="2"/>
  <c r="Q259" i="2"/>
  <c r="P259" i="2"/>
  <c r="O259" i="2"/>
  <c r="N259" i="2"/>
  <c r="M259" i="2"/>
  <c r="L259" i="2"/>
  <c r="K259" i="2"/>
  <c r="H259" i="2"/>
  <c r="G259" i="2"/>
  <c r="E259" i="2"/>
  <c r="D259" i="2"/>
  <c r="C259" i="2"/>
  <c r="B259" i="2"/>
  <c r="A259" i="2"/>
  <c r="W258" i="2"/>
  <c r="S258" i="2"/>
  <c r="U258" i="2" s="1"/>
  <c r="R258" i="2"/>
  <c r="Q258" i="2"/>
  <c r="P258" i="2"/>
  <c r="O258" i="2"/>
  <c r="N258" i="2"/>
  <c r="M258" i="2"/>
  <c r="L258" i="2"/>
  <c r="K258" i="2"/>
  <c r="H258" i="2"/>
  <c r="G258" i="2"/>
  <c r="E258" i="2"/>
  <c r="D258" i="2"/>
  <c r="C258" i="2"/>
  <c r="B258" i="2"/>
  <c r="A258" i="2"/>
  <c r="W257" i="2"/>
  <c r="S257" i="2"/>
  <c r="R257" i="2"/>
  <c r="Q257" i="2"/>
  <c r="P257" i="2"/>
  <c r="O257" i="2"/>
  <c r="N257" i="2"/>
  <c r="M257" i="2"/>
  <c r="L257" i="2"/>
  <c r="K257" i="2"/>
  <c r="H257" i="2"/>
  <c r="G257" i="2"/>
  <c r="E257" i="2"/>
  <c r="D257" i="2"/>
  <c r="C257" i="2"/>
  <c r="B257" i="2"/>
  <c r="A257" i="2"/>
  <c r="W256" i="2"/>
  <c r="S256" i="2"/>
  <c r="R256" i="2"/>
  <c r="Q256" i="2"/>
  <c r="P256" i="2"/>
  <c r="O256" i="2"/>
  <c r="N256" i="2"/>
  <c r="M256" i="2"/>
  <c r="L256" i="2"/>
  <c r="K256" i="2"/>
  <c r="H256" i="2"/>
  <c r="G256" i="2"/>
  <c r="E256" i="2"/>
  <c r="D256" i="2"/>
  <c r="C256" i="2"/>
  <c r="B256" i="2"/>
  <c r="A256" i="2"/>
  <c r="W255" i="2"/>
  <c r="S255" i="2"/>
  <c r="R255" i="2"/>
  <c r="Q255" i="2"/>
  <c r="P255" i="2"/>
  <c r="O255" i="2"/>
  <c r="N255" i="2"/>
  <c r="M255" i="2"/>
  <c r="L255" i="2"/>
  <c r="K255" i="2"/>
  <c r="H255" i="2"/>
  <c r="G255" i="2"/>
  <c r="E255" i="2"/>
  <c r="D255" i="2"/>
  <c r="C255" i="2"/>
  <c r="B255" i="2"/>
  <c r="A255" i="2"/>
  <c r="W254" i="2"/>
  <c r="S254" i="2"/>
  <c r="R254" i="2"/>
  <c r="Q254" i="2"/>
  <c r="P254" i="2"/>
  <c r="O254" i="2"/>
  <c r="N254" i="2"/>
  <c r="M254" i="2"/>
  <c r="L254" i="2"/>
  <c r="K254" i="2"/>
  <c r="H254" i="2"/>
  <c r="G254" i="2"/>
  <c r="E254" i="2"/>
  <c r="D254" i="2"/>
  <c r="C254" i="2"/>
  <c r="B254" i="2"/>
  <c r="A254" i="2"/>
  <c r="W253" i="2"/>
  <c r="S253" i="2"/>
  <c r="R253" i="2"/>
  <c r="Q253" i="2"/>
  <c r="P253" i="2"/>
  <c r="O253" i="2"/>
  <c r="N253" i="2"/>
  <c r="M253" i="2"/>
  <c r="L253" i="2"/>
  <c r="K253" i="2"/>
  <c r="H253" i="2"/>
  <c r="G253" i="2"/>
  <c r="E253" i="2"/>
  <c r="D253" i="2"/>
  <c r="C253" i="2"/>
  <c r="B253" i="2"/>
  <c r="A253" i="2"/>
  <c r="W252" i="2"/>
  <c r="S252" i="2"/>
  <c r="T252" i="2" s="1"/>
  <c r="R252" i="2"/>
  <c r="Q252" i="2"/>
  <c r="P252" i="2"/>
  <c r="O252" i="2"/>
  <c r="N252" i="2"/>
  <c r="M252" i="2"/>
  <c r="L252" i="2"/>
  <c r="K252" i="2"/>
  <c r="H252" i="2"/>
  <c r="G252" i="2"/>
  <c r="E252" i="2"/>
  <c r="D252" i="2"/>
  <c r="C252" i="2"/>
  <c r="B252" i="2"/>
  <c r="A252" i="2"/>
  <c r="W251" i="2"/>
  <c r="S251" i="2"/>
  <c r="R251" i="2"/>
  <c r="Q251" i="2"/>
  <c r="P251" i="2"/>
  <c r="O251" i="2"/>
  <c r="N251" i="2"/>
  <c r="M251" i="2"/>
  <c r="L251" i="2"/>
  <c r="K251" i="2"/>
  <c r="H251" i="2"/>
  <c r="G251" i="2"/>
  <c r="E251" i="2"/>
  <c r="D251" i="2"/>
  <c r="C251" i="2"/>
  <c r="B251" i="2"/>
  <c r="A251" i="2"/>
  <c r="W250" i="2"/>
  <c r="S250" i="2"/>
  <c r="R250" i="2"/>
  <c r="Q250" i="2"/>
  <c r="P250" i="2"/>
  <c r="O250" i="2"/>
  <c r="N250" i="2"/>
  <c r="M250" i="2"/>
  <c r="L250" i="2"/>
  <c r="K250" i="2"/>
  <c r="H250" i="2"/>
  <c r="G250" i="2"/>
  <c r="E250" i="2"/>
  <c r="D250" i="2"/>
  <c r="C250" i="2"/>
  <c r="B250" i="2"/>
  <c r="A250" i="2"/>
  <c r="W249" i="2"/>
  <c r="S249" i="2"/>
  <c r="R249" i="2"/>
  <c r="Q249" i="2"/>
  <c r="P249" i="2"/>
  <c r="O249" i="2"/>
  <c r="N249" i="2"/>
  <c r="M249" i="2"/>
  <c r="L249" i="2"/>
  <c r="K249" i="2"/>
  <c r="H249" i="2"/>
  <c r="G249" i="2"/>
  <c r="E249" i="2"/>
  <c r="D249" i="2"/>
  <c r="C249" i="2"/>
  <c r="B249" i="2"/>
  <c r="A249" i="2"/>
  <c r="W248" i="2"/>
  <c r="S248" i="2"/>
  <c r="R248" i="2"/>
  <c r="Q248" i="2"/>
  <c r="P248" i="2"/>
  <c r="O248" i="2"/>
  <c r="N248" i="2"/>
  <c r="M248" i="2"/>
  <c r="L248" i="2"/>
  <c r="K248" i="2"/>
  <c r="H248" i="2"/>
  <c r="G248" i="2"/>
  <c r="E248" i="2"/>
  <c r="D248" i="2"/>
  <c r="C248" i="2"/>
  <c r="B248" i="2"/>
  <c r="A248" i="2"/>
  <c r="W247" i="2"/>
  <c r="S247" i="2"/>
  <c r="R247" i="2"/>
  <c r="Q247" i="2"/>
  <c r="P247" i="2"/>
  <c r="O247" i="2"/>
  <c r="N247" i="2"/>
  <c r="M247" i="2"/>
  <c r="L247" i="2"/>
  <c r="K247" i="2"/>
  <c r="H247" i="2"/>
  <c r="G247" i="2"/>
  <c r="E247" i="2"/>
  <c r="D247" i="2"/>
  <c r="C247" i="2"/>
  <c r="B247" i="2"/>
  <c r="A247" i="2"/>
  <c r="W246" i="2"/>
  <c r="S246" i="2"/>
  <c r="R246" i="2"/>
  <c r="Q246" i="2"/>
  <c r="P246" i="2"/>
  <c r="O246" i="2"/>
  <c r="N246" i="2"/>
  <c r="M246" i="2"/>
  <c r="L246" i="2"/>
  <c r="K246" i="2"/>
  <c r="H246" i="2"/>
  <c r="G246" i="2"/>
  <c r="E246" i="2"/>
  <c r="D246" i="2"/>
  <c r="C246" i="2"/>
  <c r="B246" i="2"/>
  <c r="A246" i="2"/>
  <c r="W245" i="2"/>
  <c r="S245" i="2"/>
  <c r="R245" i="2"/>
  <c r="Q245" i="2"/>
  <c r="P245" i="2"/>
  <c r="O245" i="2"/>
  <c r="N245" i="2"/>
  <c r="M245" i="2"/>
  <c r="L245" i="2"/>
  <c r="K245" i="2"/>
  <c r="H245" i="2"/>
  <c r="G245" i="2"/>
  <c r="E245" i="2"/>
  <c r="D245" i="2"/>
  <c r="C245" i="2"/>
  <c r="B245" i="2"/>
  <c r="A245" i="2"/>
  <c r="W244" i="2"/>
  <c r="S244" i="2"/>
  <c r="R244" i="2"/>
  <c r="Q244" i="2"/>
  <c r="P244" i="2"/>
  <c r="O244" i="2"/>
  <c r="N244" i="2"/>
  <c r="M244" i="2"/>
  <c r="L244" i="2"/>
  <c r="K244" i="2"/>
  <c r="H244" i="2"/>
  <c r="G244" i="2"/>
  <c r="E244" i="2"/>
  <c r="D244" i="2"/>
  <c r="C244" i="2"/>
  <c r="B244" i="2"/>
  <c r="A244" i="2"/>
  <c r="W243" i="2"/>
  <c r="S243" i="2"/>
  <c r="R243" i="2"/>
  <c r="Q243" i="2"/>
  <c r="P243" i="2"/>
  <c r="O243" i="2"/>
  <c r="N243" i="2"/>
  <c r="M243" i="2"/>
  <c r="L243" i="2"/>
  <c r="K243" i="2"/>
  <c r="H243" i="2"/>
  <c r="G243" i="2"/>
  <c r="E243" i="2"/>
  <c r="D243" i="2"/>
  <c r="C243" i="2"/>
  <c r="B243" i="2"/>
  <c r="A243" i="2"/>
  <c r="W242" i="2"/>
  <c r="S242" i="2"/>
  <c r="R242" i="2"/>
  <c r="Q242" i="2"/>
  <c r="P242" i="2"/>
  <c r="O242" i="2"/>
  <c r="N242" i="2"/>
  <c r="M242" i="2"/>
  <c r="L242" i="2"/>
  <c r="K242" i="2"/>
  <c r="H242" i="2"/>
  <c r="G242" i="2"/>
  <c r="E242" i="2"/>
  <c r="D242" i="2"/>
  <c r="C242" i="2"/>
  <c r="B242" i="2"/>
  <c r="A242" i="2"/>
  <c r="W241" i="2"/>
  <c r="S241" i="2"/>
  <c r="R241" i="2"/>
  <c r="Q241" i="2"/>
  <c r="P241" i="2"/>
  <c r="O241" i="2"/>
  <c r="N241" i="2"/>
  <c r="M241" i="2"/>
  <c r="L241" i="2"/>
  <c r="K241" i="2"/>
  <c r="H241" i="2"/>
  <c r="G241" i="2"/>
  <c r="E241" i="2"/>
  <c r="D241" i="2"/>
  <c r="C241" i="2"/>
  <c r="B241" i="2"/>
  <c r="A241" i="2"/>
  <c r="W240" i="2"/>
  <c r="S240" i="2"/>
  <c r="R240" i="2"/>
  <c r="Q240" i="2"/>
  <c r="P240" i="2"/>
  <c r="O240" i="2"/>
  <c r="N240" i="2"/>
  <c r="M240" i="2"/>
  <c r="L240" i="2"/>
  <c r="K240" i="2"/>
  <c r="H240" i="2"/>
  <c r="G240" i="2"/>
  <c r="E240" i="2"/>
  <c r="D240" i="2"/>
  <c r="C240" i="2"/>
  <c r="B240" i="2"/>
  <c r="A240" i="2"/>
  <c r="W239" i="2"/>
  <c r="T239" i="2"/>
  <c r="S239" i="2"/>
  <c r="R239" i="2"/>
  <c r="Q239" i="2"/>
  <c r="P239" i="2"/>
  <c r="O239" i="2"/>
  <c r="N239" i="2"/>
  <c r="M239" i="2"/>
  <c r="L239" i="2"/>
  <c r="K239" i="2"/>
  <c r="H239" i="2"/>
  <c r="G239" i="2"/>
  <c r="E239" i="2"/>
  <c r="D239" i="2"/>
  <c r="C239" i="2"/>
  <c r="B239" i="2"/>
  <c r="A239" i="2"/>
  <c r="W238" i="2"/>
  <c r="S238" i="2"/>
  <c r="T238" i="2" s="1"/>
  <c r="R238" i="2"/>
  <c r="Q238" i="2"/>
  <c r="P238" i="2"/>
  <c r="O238" i="2"/>
  <c r="N238" i="2"/>
  <c r="M238" i="2"/>
  <c r="L238" i="2"/>
  <c r="K238" i="2"/>
  <c r="H238" i="2"/>
  <c r="G238" i="2"/>
  <c r="E238" i="2"/>
  <c r="D238" i="2"/>
  <c r="C238" i="2"/>
  <c r="B238" i="2"/>
  <c r="A238" i="2"/>
  <c r="W237" i="2"/>
  <c r="S237" i="2"/>
  <c r="R237" i="2"/>
  <c r="Q237" i="2"/>
  <c r="P237" i="2"/>
  <c r="O237" i="2"/>
  <c r="N237" i="2"/>
  <c r="M237" i="2"/>
  <c r="L237" i="2"/>
  <c r="K237" i="2"/>
  <c r="H237" i="2"/>
  <c r="G237" i="2"/>
  <c r="E237" i="2"/>
  <c r="D237" i="2"/>
  <c r="C237" i="2"/>
  <c r="B237" i="2"/>
  <c r="A237" i="2"/>
  <c r="W236" i="2"/>
  <c r="S236" i="2"/>
  <c r="R236" i="2"/>
  <c r="Q236" i="2"/>
  <c r="P236" i="2"/>
  <c r="O236" i="2"/>
  <c r="N236" i="2"/>
  <c r="M236" i="2"/>
  <c r="L236" i="2"/>
  <c r="K236" i="2"/>
  <c r="H236" i="2"/>
  <c r="G236" i="2"/>
  <c r="E236" i="2"/>
  <c r="D236" i="2"/>
  <c r="C236" i="2"/>
  <c r="B236" i="2"/>
  <c r="A236" i="2"/>
  <c r="W235" i="2"/>
  <c r="S235" i="2"/>
  <c r="R235" i="2"/>
  <c r="Q235" i="2"/>
  <c r="P235" i="2"/>
  <c r="O235" i="2"/>
  <c r="N235" i="2"/>
  <c r="M235" i="2"/>
  <c r="L235" i="2"/>
  <c r="K235" i="2"/>
  <c r="H235" i="2"/>
  <c r="G235" i="2"/>
  <c r="E235" i="2"/>
  <c r="D235" i="2"/>
  <c r="C235" i="2"/>
  <c r="B235" i="2"/>
  <c r="A235" i="2"/>
  <c r="W234" i="2"/>
  <c r="S234" i="2"/>
  <c r="T232" i="2" s="1"/>
  <c r="R234" i="2"/>
  <c r="Q234" i="2"/>
  <c r="P234" i="2"/>
  <c r="O234" i="2"/>
  <c r="N234" i="2"/>
  <c r="M234" i="2"/>
  <c r="L234" i="2"/>
  <c r="K234" i="2"/>
  <c r="H234" i="2"/>
  <c r="G234" i="2"/>
  <c r="E234" i="2"/>
  <c r="D234" i="2"/>
  <c r="C234" i="2"/>
  <c r="B234" i="2"/>
  <c r="A234" i="2"/>
  <c r="W233" i="2"/>
  <c r="R233" i="2"/>
  <c r="Q233" i="2"/>
  <c r="P233" i="2"/>
  <c r="O233" i="2"/>
  <c r="N233" i="2"/>
  <c r="M233" i="2"/>
  <c r="L233" i="2"/>
  <c r="K233" i="2"/>
  <c r="H233" i="2"/>
  <c r="G233" i="2"/>
  <c r="E233" i="2"/>
  <c r="D233" i="2"/>
  <c r="C233" i="2"/>
  <c r="B233" i="2"/>
  <c r="A233" i="2"/>
  <c r="W232" i="2"/>
  <c r="S232" i="2"/>
  <c r="R232" i="2"/>
  <c r="Q232" i="2"/>
  <c r="P232" i="2"/>
  <c r="O232" i="2"/>
  <c r="N232" i="2"/>
  <c r="M232" i="2"/>
  <c r="L232" i="2"/>
  <c r="K232" i="2"/>
  <c r="H232" i="2"/>
  <c r="G232" i="2"/>
  <c r="E232" i="2"/>
  <c r="D232" i="2"/>
  <c r="C232" i="2"/>
  <c r="B232" i="2"/>
  <c r="A232" i="2"/>
  <c r="W231" i="2"/>
  <c r="S231" i="2"/>
  <c r="R231" i="2"/>
  <c r="Q231" i="2"/>
  <c r="P231" i="2"/>
  <c r="O231" i="2"/>
  <c r="N231" i="2"/>
  <c r="M231" i="2"/>
  <c r="L231" i="2"/>
  <c r="K231" i="2"/>
  <c r="H231" i="2"/>
  <c r="G231" i="2"/>
  <c r="E231" i="2"/>
  <c r="D231" i="2"/>
  <c r="C231" i="2"/>
  <c r="B231" i="2"/>
  <c r="A231" i="2"/>
  <c r="W230" i="2"/>
  <c r="S230" i="2"/>
  <c r="R230" i="2"/>
  <c r="Q230" i="2"/>
  <c r="P230" i="2"/>
  <c r="O230" i="2"/>
  <c r="N230" i="2"/>
  <c r="M230" i="2"/>
  <c r="L230" i="2"/>
  <c r="K230" i="2"/>
  <c r="H230" i="2"/>
  <c r="G230" i="2"/>
  <c r="E230" i="2"/>
  <c r="D230" i="2"/>
  <c r="C230" i="2"/>
  <c r="B230" i="2"/>
  <c r="A230" i="2"/>
  <c r="W229" i="2"/>
  <c r="S229" i="2"/>
  <c r="R229" i="2"/>
  <c r="Q229" i="2"/>
  <c r="P229" i="2"/>
  <c r="O229" i="2"/>
  <c r="N229" i="2"/>
  <c r="M229" i="2"/>
  <c r="L229" i="2"/>
  <c r="K229" i="2"/>
  <c r="H229" i="2"/>
  <c r="G229" i="2"/>
  <c r="E229" i="2"/>
  <c r="D229" i="2"/>
  <c r="C229" i="2"/>
  <c r="B229" i="2"/>
  <c r="A229" i="2"/>
  <c r="W228" i="2"/>
  <c r="S228" i="2"/>
  <c r="R228" i="2"/>
  <c r="Q228" i="2"/>
  <c r="P228" i="2"/>
  <c r="O228" i="2"/>
  <c r="N228" i="2"/>
  <c r="M228" i="2"/>
  <c r="L228" i="2"/>
  <c r="K228" i="2"/>
  <c r="H228" i="2"/>
  <c r="G228" i="2"/>
  <c r="E228" i="2"/>
  <c r="D228" i="2"/>
  <c r="C228" i="2"/>
  <c r="B228" i="2"/>
  <c r="A228" i="2"/>
  <c r="W227" i="2"/>
  <c r="S227" i="2"/>
  <c r="R227" i="2"/>
  <c r="Q227" i="2"/>
  <c r="P227" i="2"/>
  <c r="O227" i="2"/>
  <c r="N227" i="2"/>
  <c r="M227" i="2"/>
  <c r="L227" i="2"/>
  <c r="K227" i="2"/>
  <c r="H227" i="2"/>
  <c r="G227" i="2"/>
  <c r="E227" i="2"/>
  <c r="D227" i="2"/>
  <c r="C227" i="2"/>
  <c r="B227" i="2"/>
  <c r="A227" i="2"/>
  <c r="W226" i="2"/>
  <c r="S226" i="2"/>
  <c r="R226" i="2"/>
  <c r="Q226" i="2"/>
  <c r="P226" i="2"/>
  <c r="O226" i="2"/>
  <c r="N226" i="2"/>
  <c r="M226" i="2"/>
  <c r="L226" i="2"/>
  <c r="K226" i="2"/>
  <c r="H226" i="2"/>
  <c r="G226" i="2"/>
  <c r="E226" i="2"/>
  <c r="D226" i="2"/>
  <c r="C226" i="2"/>
  <c r="B226" i="2"/>
  <c r="A226" i="2"/>
  <c r="W225" i="2"/>
  <c r="S225" i="2"/>
  <c r="R225" i="2"/>
  <c r="Q225" i="2"/>
  <c r="P225" i="2"/>
  <c r="O225" i="2"/>
  <c r="N225" i="2"/>
  <c r="M225" i="2"/>
  <c r="L225" i="2"/>
  <c r="K225" i="2"/>
  <c r="H225" i="2"/>
  <c r="G225" i="2"/>
  <c r="E225" i="2"/>
  <c r="D225" i="2"/>
  <c r="C225" i="2"/>
  <c r="B225" i="2"/>
  <c r="A225" i="2"/>
  <c r="W224" i="2"/>
  <c r="S224" i="2"/>
  <c r="R224" i="2"/>
  <c r="Q224" i="2"/>
  <c r="P224" i="2"/>
  <c r="O224" i="2"/>
  <c r="N224" i="2"/>
  <c r="M224" i="2"/>
  <c r="L224" i="2"/>
  <c r="K224" i="2"/>
  <c r="H224" i="2"/>
  <c r="G224" i="2"/>
  <c r="E224" i="2"/>
  <c r="D224" i="2"/>
  <c r="C224" i="2"/>
  <c r="B224" i="2"/>
  <c r="A224" i="2"/>
  <c r="W223" i="2"/>
  <c r="S223" i="2"/>
  <c r="R223" i="2"/>
  <c r="Q223" i="2"/>
  <c r="P223" i="2"/>
  <c r="O223" i="2"/>
  <c r="N223" i="2"/>
  <c r="M223" i="2"/>
  <c r="L223" i="2"/>
  <c r="K223" i="2"/>
  <c r="H223" i="2"/>
  <c r="G223" i="2"/>
  <c r="E223" i="2"/>
  <c r="D223" i="2"/>
  <c r="C223" i="2"/>
  <c r="B223" i="2"/>
  <c r="A223" i="2"/>
  <c r="W222" i="2"/>
  <c r="S222" i="2"/>
  <c r="R222" i="2"/>
  <c r="Q222" i="2"/>
  <c r="P222" i="2"/>
  <c r="O222" i="2"/>
  <c r="N222" i="2"/>
  <c r="M222" i="2"/>
  <c r="L222" i="2"/>
  <c r="K222" i="2"/>
  <c r="H222" i="2"/>
  <c r="G222" i="2"/>
  <c r="E222" i="2"/>
  <c r="D222" i="2"/>
  <c r="C222" i="2"/>
  <c r="B222" i="2"/>
  <c r="A222" i="2"/>
  <c r="W221" i="2"/>
  <c r="S221" i="2"/>
  <c r="R221" i="2"/>
  <c r="Q221" i="2"/>
  <c r="P221" i="2"/>
  <c r="O221" i="2"/>
  <c r="N221" i="2"/>
  <c r="M221" i="2"/>
  <c r="L221" i="2"/>
  <c r="K221" i="2"/>
  <c r="H221" i="2"/>
  <c r="G221" i="2"/>
  <c r="E221" i="2"/>
  <c r="D221" i="2"/>
  <c r="C221" i="2"/>
  <c r="B221" i="2"/>
  <c r="A221" i="2"/>
  <c r="W220" i="2"/>
  <c r="S220" i="2"/>
  <c r="R220" i="2"/>
  <c r="Q220" i="2"/>
  <c r="P220" i="2"/>
  <c r="O220" i="2"/>
  <c r="N220" i="2"/>
  <c r="M220" i="2"/>
  <c r="L220" i="2"/>
  <c r="K220" i="2"/>
  <c r="H220" i="2"/>
  <c r="G220" i="2"/>
  <c r="E220" i="2"/>
  <c r="D220" i="2"/>
  <c r="C220" i="2"/>
  <c r="B220" i="2"/>
  <c r="A220" i="2"/>
  <c r="W219" i="2"/>
  <c r="S219" i="2"/>
  <c r="R219" i="2"/>
  <c r="Q219" i="2"/>
  <c r="P219" i="2"/>
  <c r="O219" i="2"/>
  <c r="N219" i="2"/>
  <c r="M219" i="2"/>
  <c r="L219" i="2"/>
  <c r="K219" i="2"/>
  <c r="H219" i="2"/>
  <c r="G219" i="2"/>
  <c r="E219" i="2"/>
  <c r="D219" i="2"/>
  <c r="C219" i="2"/>
  <c r="B219" i="2"/>
  <c r="A219" i="2"/>
  <c r="W218" i="2"/>
  <c r="S218" i="2"/>
  <c r="T218" i="2" s="1"/>
  <c r="R218" i="2"/>
  <c r="Q218" i="2"/>
  <c r="P218" i="2"/>
  <c r="O218" i="2"/>
  <c r="N218" i="2"/>
  <c r="M218" i="2"/>
  <c r="L218" i="2"/>
  <c r="K218" i="2"/>
  <c r="H218" i="2"/>
  <c r="G218" i="2"/>
  <c r="E218" i="2"/>
  <c r="D218" i="2"/>
  <c r="C218" i="2"/>
  <c r="B218" i="2"/>
  <c r="A218" i="2"/>
  <c r="W217" i="2"/>
  <c r="S217" i="2"/>
  <c r="R217" i="2"/>
  <c r="Q217" i="2"/>
  <c r="P217" i="2"/>
  <c r="O217" i="2"/>
  <c r="N217" i="2"/>
  <c r="M217" i="2"/>
  <c r="L217" i="2"/>
  <c r="K217" i="2"/>
  <c r="H217" i="2"/>
  <c r="G217" i="2"/>
  <c r="E217" i="2"/>
  <c r="D217" i="2"/>
  <c r="C217" i="2"/>
  <c r="B217" i="2"/>
  <c r="A217" i="2"/>
  <c r="W216" i="2"/>
  <c r="S216" i="2"/>
  <c r="R216" i="2"/>
  <c r="Q216" i="2"/>
  <c r="P216" i="2"/>
  <c r="O216" i="2"/>
  <c r="N216" i="2"/>
  <c r="M216" i="2"/>
  <c r="L216" i="2"/>
  <c r="K216" i="2"/>
  <c r="H216" i="2"/>
  <c r="G216" i="2"/>
  <c r="E216" i="2"/>
  <c r="D216" i="2"/>
  <c r="C216" i="2"/>
  <c r="B216" i="2"/>
  <c r="A216" i="2"/>
  <c r="W215" i="2"/>
  <c r="S215" i="2"/>
  <c r="T215" i="2" s="1"/>
  <c r="R215" i="2"/>
  <c r="Q215" i="2"/>
  <c r="P215" i="2"/>
  <c r="O215" i="2"/>
  <c r="N215" i="2"/>
  <c r="M215" i="2"/>
  <c r="L215" i="2"/>
  <c r="K215" i="2"/>
  <c r="H215" i="2"/>
  <c r="G215" i="2"/>
  <c r="E215" i="2"/>
  <c r="D215" i="2"/>
  <c r="C215" i="2"/>
  <c r="B215" i="2"/>
  <c r="A215" i="2"/>
  <c r="W214" i="2"/>
  <c r="S214" i="2"/>
  <c r="R214" i="2"/>
  <c r="Q214" i="2"/>
  <c r="P214" i="2"/>
  <c r="O214" i="2"/>
  <c r="N214" i="2"/>
  <c r="M214" i="2"/>
  <c r="L214" i="2"/>
  <c r="K214" i="2"/>
  <c r="H214" i="2"/>
  <c r="G214" i="2"/>
  <c r="E214" i="2"/>
  <c r="D214" i="2"/>
  <c r="C214" i="2"/>
  <c r="B214" i="2"/>
  <c r="A214" i="2"/>
  <c r="W213" i="2"/>
  <c r="S213" i="2"/>
  <c r="R213" i="2"/>
  <c r="Q213" i="2"/>
  <c r="P213" i="2"/>
  <c r="O213" i="2"/>
  <c r="N213" i="2"/>
  <c r="M213" i="2"/>
  <c r="L213" i="2"/>
  <c r="K213" i="2"/>
  <c r="H213" i="2"/>
  <c r="G213" i="2"/>
  <c r="E213" i="2"/>
  <c r="D213" i="2"/>
  <c r="C213" i="2"/>
  <c r="B213" i="2"/>
  <c r="A213" i="2"/>
  <c r="W212" i="2"/>
  <c r="S212" i="2"/>
  <c r="R212" i="2"/>
  <c r="Q212" i="2"/>
  <c r="P212" i="2"/>
  <c r="O212" i="2"/>
  <c r="N212" i="2"/>
  <c r="M212" i="2"/>
  <c r="L212" i="2"/>
  <c r="K212" i="2"/>
  <c r="H212" i="2"/>
  <c r="G212" i="2"/>
  <c r="E212" i="2"/>
  <c r="D212" i="2"/>
  <c r="C212" i="2"/>
  <c r="B212" i="2"/>
  <c r="A212" i="2"/>
  <c r="W211" i="2"/>
  <c r="S211" i="2"/>
  <c r="R211" i="2"/>
  <c r="Q211" i="2"/>
  <c r="P211" i="2"/>
  <c r="O211" i="2"/>
  <c r="N211" i="2"/>
  <c r="M211" i="2"/>
  <c r="L211" i="2"/>
  <c r="K211" i="2"/>
  <c r="H211" i="2"/>
  <c r="G211" i="2"/>
  <c r="E211" i="2"/>
  <c r="D211" i="2"/>
  <c r="C211" i="2"/>
  <c r="B211" i="2"/>
  <c r="A211" i="2"/>
  <c r="W210" i="2"/>
  <c r="S210" i="2"/>
  <c r="R210" i="2"/>
  <c r="Q210" i="2"/>
  <c r="P210" i="2"/>
  <c r="O210" i="2"/>
  <c r="N210" i="2"/>
  <c r="M210" i="2"/>
  <c r="L210" i="2"/>
  <c r="K210" i="2"/>
  <c r="H210" i="2"/>
  <c r="G210" i="2"/>
  <c r="E210" i="2"/>
  <c r="D210" i="2"/>
  <c r="C210" i="2"/>
  <c r="B210" i="2"/>
  <c r="A210" i="2"/>
  <c r="W209" i="2"/>
  <c r="S209" i="2"/>
  <c r="R209" i="2"/>
  <c r="Q209" i="2"/>
  <c r="P209" i="2"/>
  <c r="O209" i="2"/>
  <c r="N209" i="2"/>
  <c r="M209" i="2"/>
  <c r="L209" i="2"/>
  <c r="K209" i="2"/>
  <c r="H209" i="2"/>
  <c r="G209" i="2"/>
  <c r="E209" i="2"/>
  <c r="D209" i="2"/>
  <c r="C209" i="2"/>
  <c r="B209" i="2"/>
  <c r="A209" i="2"/>
  <c r="W208" i="2"/>
  <c r="S208" i="2"/>
  <c r="T208" i="2" s="1"/>
  <c r="R208" i="2"/>
  <c r="Q208" i="2"/>
  <c r="P208" i="2"/>
  <c r="O208" i="2"/>
  <c r="N208" i="2"/>
  <c r="M208" i="2"/>
  <c r="L208" i="2"/>
  <c r="K208" i="2"/>
  <c r="H208" i="2"/>
  <c r="G208" i="2"/>
  <c r="E208" i="2"/>
  <c r="D208" i="2"/>
  <c r="C208" i="2"/>
  <c r="B208" i="2"/>
  <c r="A208" i="2"/>
  <c r="W207" i="2"/>
  <c r="S207" i="2"/>
  <c r="R207" i="2"/>
  <c r="Q207" i="2"/>
  <c r="P207" i="2"/>
  <c r="O207" i="2"/>
  <c r="N207" i="2"/>
  <c r="M207" i="2"/>
  <c r="L207" i="2"/>
  <c r="K207" i="2"/>
  <c r="H207" i="2"/>
  <c r="G207" i="2"/>
  <c r="E207" i="2"/>
  <c r="D207" i="2"/>
  <c r="C207" i="2"/>
  <c r="B207" i="2"/>
  <c r="A207" i="2"/>
  <c r="W206" i="2"/>
  <c r="S206" i="2"/>
  <c r="R206" i="2"/>
  <c r="Q206" i="2"/>
  <c r="P206" i="2"/>
  <c r="O206" i="2"/>
  <c r="N206" i="2"/>
  <c r="M206" i="2"/>
  <c r="L206" i="2"/>
  <c r="K206" i="2"/>
  <c r="H206" i="2"/>
  <c r="G206" i="2"/>
  <c r="E206" i="2"/>
  <c r="D206" i="2"/>
  <c r="C206" i="2"/>
  <c r="B206" i="2"/>
  <c r="A206" i="2"/>
  <c r="W205" i="2"/>
  <c r="S205" i="2"/>
  <c r="R205" i="2"/>
  <c r="Q205" i="2"/>
  <c r="P205" i="2"/>
  <c r="O205" i="2"/>
  <c r="N205" i="2"/>
  <c r="M205" i="2"/>
  <c r="L205" i="2"/>
  <c r="K205" i="2"/>
  <c r="H205" i="2"/>
  <c r="G205" i="2"/>
  <c r="E205" i="2"/>
  <c r="D205" i="2"/>
  <c r="C205" i="2"/>
  <c r="B205" i="2"/>
  <c r="A205" i="2"/>
  <c r="W204" i="2"/>
  <c r="S204" i="2"/>
  <c r="R204" i="2"/>
  <c r="Q204" i="2"/>
  <c r="P204" i="2"/>
  <c r="O204" i="2"/>
  <c r="N204" i="2"/>
  <c r="M204" i="2"/>
  <c r="L204" i="2"/>
  <c r="K204" i="2"/>
  <c r="H204" i="2"/>
  <c r="G204" i="2"/>
  <c r="E204" i="2"/>
  <c r="D204" i="2"/>
  <c r="C204" i="2"/>
  <c r="B204" i="2"/>
  <c r="A204" i="2"/>
  <c r="W203" i="2"/>
  <c r="S203" i="2"/>
  <c r="R203" i="2"/>
  <c r="Q203" i="2"/>
  <c r="P203" i="2"/>
  <c r="O203" i="2"/>
  <c r="N203" i="2"/>
  <c r="M203" i="2"/>
  <c r="L203" i="2"/>
  <c r="K203" i="2"/>
  <c r="H203" i="2"/>
  <c r="G203" i="2"/>
  <c r="E203" i="2"/>
  <c r="D203" i="2"/>
  <c r="C203" i="2"/>
  <c r="B203" i="2"/>
  <c r="A203" i="2"/>
  <c r="W202" i="2"/>
  <c r="S202" i="2"/>
  <c r="R202" i="2"/>
  <c r="Q202" i="2"/>
  <c r="P202" i="2"/>
  <c r="O202" i="2"/>
  <c r="N202" i="2"/>
  <c r="M202" i="2"/>
  <c r="L202" i="2"/>
  <c r="K202" i="2"/>
  <c r="H202" i="2"/>
  <c r="G202" i="2"/>
  <c r="E202" i="2"/>
  <c r="D202" i="2"/>
  <c r="C202" i="2"/>
  <c r="B202" i="2"/>
  <c r="A202" i="2"/>
  <c r="W201" i="2"/>
  <c r="S201" i="2"/>
  <c r="R201" i="2"/>
  <c r="Q201" i="2"/>
  <c r="P201" i="2"/>
  <c r="O201" i="2"/>
  <c r="N201" i="2"/>
  <c r="M201" i="2"/>
  <c r="L201" i="2"/>
  <c r="K201" i="2"/>
  <c r="H201" i="2"/>
  <c r="G201" i="2"/>
  <c r="E201" i="2"/>
  <c r="D201" i="2"/>
  <c r="C201" i="2"/>
  <c r="B201" i="2"/>
  <c r="A201" i="2"/>
  <c r="W200" i="2"/>
  <c r="S200" i="2"/>
  <c r="R200" i="2"/>
  <c r="Q200" i="2"/>
  <c r="P200" i="2"/>
  <c r="O200" i="2"/>
  <c r="N200" i="2"/>
  <c r="M200" i="2"/>
  <c r="L200" i="2"/>
  <c r="K200" i="2"/>
  <c r="H200" i="2"/>
  <c r="G200" i="2"/>
  <c r="E200" i="2"/>
  <c r="D200" i="2"/>
  <c r="C200" i="2"/>
  <c r="B200" i="2"/>
  <c r="A200" i="2"/>
  <c r="W199" i="2"/>
  <c r="S199" i="2"/>
  <c r="R199" i="2"/>
  <c r="Q199" i="2"/>
  <c r="P199" i="2"/>
  <c r="O199" i="2"/>
  <c r="N199" i="2"/>
  <c r="M199" i="2"/>
  <c r="L199" i="2"/>
  <c r="K199" i="2"/>
  <c r="H199" i="2"/>
  <c r="G199" i="2"/>
  <c r="E199" i="2"/>
  <c r="D199" i="2"/>
  <c r="C199" i="2"/>
  <c r="B199" i="2"/>
  <c r="A199" i="2"/>
  <c r="W198" i="2"/>
  <c r="S198" i="2"/>
  <c r="R198" i="2"/>
  <c r="Q198" i="2"/>
  <c r="P198" i="2"/>
  <c r="O198" i="2"/>
  <c r="N198" i="2"/>
  <c r="M198" i="2"/>
  <c r="L198" i="2"/>
  <c r="K198" i="2"/>
  <c r="H198" i="2"/>
  <c r="G198" i="2"/>
  <c r="E198" i="2"/>
  <c r="D198" i="2"/>
  <c r="C198" i="2"/>
  <c r="B198" i="2"/>
  <c r="A198" i="2"/>
  <c r="W197" i="2"/>
  <c r="S197" i="2"/>
  <c r="R197" i="2"/>
  <c r="Q197" i="2"/>
  <c r="P197" i="2"/>
  <c r="O197" i="2"/>
  <c r="N197" i="2"/>
  <c r="M197" i="2"/>
  <c r="L197" i="2"/>
  <c r="K197" i="2"/>
  <c r="H197" i="2"/>
  <c r="G197" i="2"/>
  <c r="E197" i="2"/>
  <c r="D197" i="2"/>
  <c r="C197" i="2"/>
  <c r="B197" i="2"/>
  <c r="A197" i="2"/>
  <c r="W196" i="2"/>
  <c r="S196" i="2"/>
  <c r="R196" i="2"/>
  <c r="Q196" i="2"/>
  <c r="P196" i="2"/>
  <c r="O196" i="2"/>
  <c r="N196" i="2"/>
  <c r="M196" i="2"/>
  <c r="L196" i="2"/>
  <c r="K196" i="2"/>
  <c r="H196" i="2"/>
  <c r="G196" i="2"/>
  <c r="E196" i="2"/>
  <c r="D196" i="2"/>
  <c r="C196" i="2"/>
  <c r="B196" i="2"/>
  <c r="A196" i="2"/>
  <c r="W195" i="2"/>
  <c r="S195" i="2"/>
  <c r="R195" i="2"/>
  <c r="Q195" i="2"/>
  <c r="P195" i="2"/>
  <c r="O195" i="2"/>
  <c r="N195" i="2"/>
  <c r="M195" i="2"/>
  <c r="L195" i="2"/>
  <c r="K195" i="2"/>
  <c r="H195" i="2"/>
  <c r="G195" i="2"/>
  <c r="E195" i="2"/>
  <c r="D195" i="2"/>
  <c r="C195" i="2"/>
  <c r="B195" i="2"/>
  <c r="A195" i="2"/>
  <c r="W194" i="2"/>
  <c r="S194" i="2"/>
  <c r="R194" i="2"/>
  <c r="Q194" i="2"/>
  <c r="P194" i="2"/>
  <c r="O194" i="2"/>
  <c r="N194" i="2"/>
  <c r="M194" i="2"/>
  <c r="L194" i="2"/>
  <c r="K194" i="2"/>
  <c r="H194" i="2"/>
  <c r="G194" i="2"/>
  <c r="E194" i="2"/>
  <c r="D194" i="2"/>
  <c r="C194" i="2"/>
  <c r="B194" i="2"/>
  <c r="A194" i="2"/>
  <c r="W193" i="2"/>
  <c r="S193" i="2"/>
  <c r="R193" i="2"/>
  <c r="Q193" i="2"/>
  <c r="P193" i="2"/>
  <c r="O193" i="2"/>
  <c r="N193" i="2"/>
  <c r="M193" i="2"/>
  <c r="L193" i="2"/>
  <c r="K193" i="2"/>
  <c r="H193" i="2"/>
  <c r="G193" i="2"/>
  <c r="E193" i="2"/>
  <c r="D193" i="2"/>
  <c r="C193" i="2"/>
  <c r="B193" i="2"/>
  <c r="A193" i="2"/>
  <c r="W192" i="2"/>
  <c r="S192" i="2"/>
  <c r="R192" i="2"/>
  <c r="Q192" i="2"/>
  <c r="P192" i="2"/>
  <c r="O192" i="2"/>
  <c r="N192" i="2"/>
  <c r="M192" i="2"/>
  <c r="L192" i="2"/>
  <c r="K192" i="2"/>
  <c r="H192" i="2"/>
  <c r="G192" i="2"/>
  <c r="E192" i="2"/>
  <c r="D192" i="2"/>
  <c r="C192" i="2"/>
  <c r="B192" i="2"/>
  <c r="A192" i="2"/>
  <c r="W191" i="2"/>
  <c r="S191" i="2"/>
  <c r="R191" i="2"/>
  <c r="Q191" i="2"/>
  <c r="P191" i="2"/>
  <c r="O191" i="2"/>
  <c r="N191" i="2"/>
  <c r="M191" i="2"/>
  <c r="L191" i="2"/>
  <c r="K191" i="2"/>
  <c r="H191" i="2"/>
  <c r="G191" i="2"/>
  <c r="E191" i="2"/>
  <c r="D191" i="2"/>
  <c r="C191" i="2"/>
  <c r="B191" i="2"/>
  <c r="A191" i="2"/>
  <c r="W190" i="2"/>
  <c r="S190" i="2"/>
  <c r="R190" i="2"/>
  <c r="Q190" i="2"/>
  <c r="P190" i="2"/>
  <c r="O190" i="2"/>
  <c r="N190" i="2"/>
  <c r="M190" i="2"/>
  <c r="L190" i="2"/>
  <c r="K190" i="2"/>
  <c r="H190" i="2"/>
  <c r="G190" i="2"/>
  <c r="E190" i="2"/>
  <c r="D190" i="2"/>
  <c r="C190" i="2"/>
  <c r="B190" i="2"/>
  <c r="A190" i="2"/>
  <c r="W189" i="2"/>
  <c r="S189" i="2"/>
  <c r="R189" i="2"/>
  <c r="Q189" i="2"/>
  <c r="P189" i="2"/>
  <c r="O189" i="2"/>
  <c r="N189" i="2"/>
  <c r="M189" i="2"/>
  <c r="L189" i="2"/>
  <c r="K189" i="2"/>
  <c r="H189" i="2"/>
  <c r="G189" i="2"/>
  <c r="E189" i="2"/>
  <c r="D189" i="2"/>
  <c r="C189" i="2"/>
  <c r="B189" i="2"/>
  <c r="A189" i="2"/>
  <c r="W188" i="2"/>
  <c r="S188" i="2"/>
  <c r="R188" i="2"/>
  <c r="Q188" i="2"/>
  <c r="P188" i="2"/>
  <c r="O188" i="2"/>
  <c r="N188" i="2"/>
  <c r="M188" i="2"/>
  <c r="L188" i="2"/>
  <c r="K188" i="2"/>
  <c r="H188" i="2"/>
  <c r="G188" i="2"/>
  <c r="E188" i="2"/>
  <c r="D188" i="2"/>
  <c r="C188" i="2"/>
  <c r="B188" i="2"/>
  <c r="A188" i="2"/>
  <c r="W187" i="2"/>
  <c r="S187" i="2"/>
  <c r="R187" i="2"/>
  <c r="Q187" i="2"/>
  <c r="P187" i="2"/>
  <c r="O187" i="2"/>
  <c r="N187" i="2"/>
  <c r="M187" i="2"/>
  <c r="L187" i="2"/>
  <c r="K187" i="2"/>
  <c r="H187" i="2"/>
  <c r="G187" i="2"/>
  <c r="E187" i="2"/>
  <c r="D187" i="2"/>
  <c r="C187" i="2"/>
  <c r="B187" i="2"/>
  <c r="A187" i="2"/>
  <c r="W186" i="2"/>
  <c r="S186" i="2"/>
  <c r="R186" i="2"/>
  <c r="Q186" i="2"/>
  <c r="P186" i="2"/>
  <c r="O186" i="2"/>
  <c r="N186" i="2"/>
  <c r="M186" i="2"/>
  <c r="L186" i="2"/>
  <c r="K186" i="2"/>
  <c r="H186" i="2"/>
  <c r="G186" i="2"/>
  <c r="E186" i="2"/>
  <c r="D186" i="2"/>
  <c r="C186" i="2"/>
  <c r="B186" i="2"/>
  <c r="A186" i="2"/>
  <c r="W185" i="2"/>
  <c r="S185" i="2"/>
  <c r="R185" i="2"/>
  <c r="Q185" i="2"/>
  <c r="P185" i="2"/>
  <c r="O185" i="2"/>
  <c r="N185" i="2"/>
  <c r="M185" i="2"/>
  <c r="L185" i="2"/>
  <c r="K185" i="2"/>
  <c r="H185" i="2"/>
  <c r="G185" i="2"/>
  <c r="E185" i="2"/>
  <c r="D185" i="2"/>
  <c r="C185" i="2"/>
  <c r="B185" i="2"/>
  <c r="A185" i="2"/>
  <c r="W184" i="2"/>
  <c r="S184" i="2"/>
  <c r="R184" i="2"/>
  <c r="Q184" i="2"/>
  <c r="P184" i="2"/>
  <c r="O184" i="2"/>
  <c r="N184" i="2"/>
  <c r="M184" i="2"/>
  <c r="L184" i="2"/>
  <c r="K184" i="2"/>
  <c r="H184" i="2"/>
  <c r="G184" i="2"/>
  <c r="E184" i="2"/>
  <c r="D184" i="2"/>
  <c r="C184" i="2"/>
  <c r="B184" i="2"/>
  <c r="A184" i="2"/>
  <c r="W183" i="2"/>
  <c r="S183" i="2"/>
  <c r="R183" i="2"/>
  <c r="Q183" i="2"/>
  <c r="P183" i="2"/>
  <c r="O183" i="2"/>
  <c r="N183" i="2"/>
  <c r="M183" i="2"/>
  <c r="L183" i="2"/>
  <c r="K183" i="2"/>
  <c r="H183" i="2"/>
  <c r="G183" i="2"/>
  <c r="E183" i="2"/>
  <c r="D183" i="2"/>
  <c r="C183" i="2"/>
  <c r="B183" i="2"/>
  <c r="A183" i="2"/>
  <c r="W182" i="2"/>
  <c r="S182" i="2"/>
  <c r="U182" i="2" s="1"/>
  <c r="R182" i="2"/>
  <c r="Q182" i="2"/>
  <c r="P182" i="2"/>
  <c r="O182" i="2"/>
  <c r="N182" i="2"/>
  <c r="M182" i="2"/>
  <c r="L182" i="2"/>
  <c r="K182" i="2"/>
  <c r="H182" i="2"/>
  <c r="G182" i="2"/>
  <c r="E182" i="2"/>
  <c r="D182" i="2"/>
  <c r="C182" i="2"/>
  <c r="B182" i="2"/>
  <c r="A182" i="2"/>
  <c r="W181" i="2"/>
  <c r="S181" i="2"/>
  <c r="R181" i="2"/>
  <c r="Q181" i="2"/>
  <c r="P181" i="2"/>
  <c r="O181" i="2"/>
  <c r="N181" i="2"/>
  <c r="M181" i="2"/>
  <c r="L181" i="2"/>
  <c r="K181" i="2"/>
  <c r="H181" i="2"/>
  <c r="G181" i="2"/>
  <c r="E181" i="2"/>
  <c r="D181" i="2"/>
  <c r="C181" i="2"/>
  <c r="B181" i="2"/>
  <c r="A181" i="2"/>
  <c r="W180" i="2"/>
  <c r="T180" i="2"/>
  <c r="S180" i="2"/>
  <c r="R180" i="2"/>
  <c r="Q180" i="2"/>
  <c r="P180" i="2"/>
  <c r="O180" i="2"/>
  <c r="N180" i="2"/>
  <c r="M180" i="2"/>
  <c r="L180" i="2"/>
  <c r="K180" i="2"/>
  <c r="H180" i="2"/>
  <c r="G180" i="2"/>
  <c r="E180" i="2"/>
  <c r="D180" i="2"/>
  <c r="C180" i="2"/>
  <c r="B180" i="2"/>
  <c r="A180" i="2"/>
  <c r="W179" i="2"/>
  <c r="S179" i="2"/>
  <c r="T179" i="2" s="1"/>
  <c r="R179" i="2"/>
  <c r="Q179" i="2"/>
  <c r="P179" i="2"/>
  <c r="O179" i="2"/>
  <c r="N179" i="2"/>
  <c r="M179" i="2"/>
  <c r="L179" i="2"/>
  <c r="K179" i="2"/>
  <c r="H179" i="2"/>
  <c r="G179" i="2"/>
  <c r="E179" i="2"/>
  <c r="D179" i="2"/>
  <c r="C179" i="2"/>
  <c r="B179" i="2"/>
  <c r="A179" i="2"/>
  <c r="W178" i="2"/>
  <c r="S178" i="2"/>
  <c r="R178" i="2"/>
  <c r="Q178" i="2"/>
  <c r="P178" i="2"/>
  <c r="O178" i="2"/>
  <c r="N178" i="2"/>
  <c r="M178" i="2"/>
  <c r="L178" i="2"/>
  <c r="K178" i="2"/>
  <c r="H178" i="2"/>
  <c r="G178" i="2"/>
  <c r="E178" i="2"/>
  <c r="D178" i="2"/>
  <c r="C178" i="2"/>
  <c r="B178" i="2"/>
  <c r="A178" i="2"/>
  <c r="W177" i="2"/>
  <c r="S177" i="2"/>
  <c r="T177" i="2" s="1"/>
  <c r="R177" i="2"/>
  <c r="Q177" i="2"/>
  <c r="P177" i="2"/>
  <c r="O177" i="2"/>
  <c r="N177" i="2"/>
  <c r="M177" i="2"/>
  <c r="L177" i="2"/>
  <c r="K177" i="2"/>
  <c r="H177" i="2"/>
  <c r="G177" i="2"/>
  <c r="E177" i="2"/>
  <c r="D177" i="2"/>
  <c r="C177" i="2"/>
  <c r="B177" i="2"/>
  <c r="A177" i="2"/>
  <c r="W176" i="2"/>
  <c r="S176" i="2"/>
  <c r="R176" i="2"/>
  <c r="Q176" i="2"/>
  <c r="P176" i="2"/>
  <c r="O176" i="2"/>
  <c r="N176" i="2"/>
  <c r="M176" i="2"/>
  <c r="L176" i="2"/>
  <c r="K176" i="2"/>
  <c r="H176" i="2"/>
  <c r="G176" i="2"/>
  <c r="E176" i="2"/>
  <c r="D176" i="2"/>
  <c r="C176" i="2"/>
  <c r="B176" i="2"/>
  <c r="A176" i="2"/>
  <c r="W175" i="2"/>
  <c r="T175" i="2"/>
  <c r="S175" i="2"/>
  <c r="R175" i="2"/>
  <c r="Q175" i="2"/>
  <c r="P175" i="2"/>
  <c r="O175" i="2"/>
  <c r="N175" i="2"/>
  <c r="M175" i="2"/>
  <c r="L175" i="2"/>
  <c r="K175" i="2"/>
  <c r="H175" i="2"/>
  <c r="G175" i="2"/>
  <c r="E175" i="2"/>
  <c r="D175" i="2"/>
  <c r="C175" i="2"/>
  <c r="B175" i="2"/>
  <c r="A175" i="2"/>
  <c r="W174" i="2"/>
  <c r="S174" i="2"/>
  <c r="R174" i="2"/>
  <c r="Q174" i="2"/>
  <c r="P174" i="2"/>
  <c r="O174" i="2"/>
  <c r="N174" i="2"/>
  <c r="M174" i="2"/>
  <c r="L174" i="2"/>
  <c r="K174" i="2"/>
  <c r="H174" i="2"/>
  <c r="G174" i="2"/>
  <c r="E174" i="2"/>
  <c r="D174" i="2"/>
  <c r="C174" i="2"/>
  <c r="B174" i="2"/>
  <c r="A174" i="2"/>
  <c r="W173" i="2"/>
  <c r="S173" i="2"/>
  <c r="R173" i="2"/>
  <c r="Q173" i="2"/>
  <c r="P173" i="2"/>
  <c r="O173" i="2"/>
  <c r="N173" i="2"/>
  <c r="M173" i="2"/>
  <c r="L173" i="2"/>
  <c r="K173" i="2"/>
  <c r="H173" i="2"/>
  <c r="G173" i="2"/>
  <c r="E173" i="2"/>
  <c r="D173" i="2"/>
  <c r="C173" i="2"/>
  <c r="B173" i="2"/>
  <c r="A173" i="2"/>
  <c r="W172" i="2"/>
  <c r="S172" i="2"/>
  <c r="T172" i="2" s="1"/>
  <c r="R172" i="2"/>
  <c r="Q172" i="2"/>
  <c r="P172" i="2"/>
  <c r="O172" i="2"/>
  <c r="N172" i="2"/>
  <c r="M172" i="2"/>
  <c r="L172" i="2"/>
  <c r="K172" i="2"/>
  <c r="H172" i="2"/>
  <c r="G172" i="2"/>
  <c r="E172" i="2"/>
  <c r="D172" i="2"/>
  <c r="C172" i="2"/>
  <c r="B172" i="2"/>
  <c r="A172" i="2"/>
  <c r="W171" i="2"/>
  <c r="S171" i="2"/>
  <c r="T171" i="2" s="1"/>
  <c r="R171" i="2"/>
  <c r="Q171" i="2"/>
  <c r="P171" i="2"/>
  <c r="O171" i="2"/>
  <c r="N171" i="2"/>
  <c r="M171" i="2"/>
  <c r="L171" i="2"/>
  <c r="K171" i="2"/>
  <c r="H171" i="2"/>
  <c r="G171" i="2"/>
  <c r="E171" i="2"/>
  <c r="D171" i="2"/>
  <c r="C171" i="2"/>
  <c r="B171" i="2"/>
  <c r="A171" i="2"/>
  <c r="W170" i="2"/>
  <c r="S170" i="2"/>
  <c r="T170" i="2" s="1"/>
  <c r="R170" i="2"/>
  <c r="Q170" i="2"/>
  <c r="P170" i="2"/>
  <c r="O170" i="2"/>
  <c r="N170" i="2"/>
  <c r="M170" i="2"/>
  <c r="L170" i="2"/>
  <c r="K170" i="2"/>
  <c r="H170" i="2"/>
  <c r="G170" i="2"/>
  <c r="E170" i="2"/>
  <c r="D170" i="2"/>
  <c r="C170" i="2"/>
  <c r="B170" i="2"/>
  <c r="A170" i="2"/>
  <c r="W169" i="2"/>
  <c r="S169" i="2"/>
  <c r="T169" i="2" s="1"/>
  <c r="R169" i="2"/>
  <c r="Q169" i="2"/>
  <c r="P169" i="2"/>
  <c r="O169" i="2"/>
  <c r="N169" i="2"/>
  <c r="M169" i="2"/>
  <c r="L169" i="2"/>
  <c r="K169" i="2"/>
  <c r="H169" i="2"/>
  <c r="G169" i="2"/>
  <c r="E169" i="2"/>
  <c r="D169" i="2"/>
  <c r="C169" i="2"/>
  <c r="B169" i="2"/>
  <c r="A169" i="2"/>
  <c r="W168" i="2"/>
  <c r="S168" i="2"/>
  <c r="R168" i="2"/>
  <c r="Q168" i="2"/>
  <c r="P168" i="2"/>
  <c r="O168" i="2"/>
  <c r="N168" i="2"/>
  <c r="M168" i="2"/>
  <c r="L168" i="2"/>
  <c r="K168" i="2"/>
  <c r="H168" i="2"/>
  <c r="G168" i="2"/>
  <c r="E168" i="2"/>
  <c r="D168" i="2"/>
  <c r="C168" i="2"/>
  <c r="B168" i="2"/>
  <c r="A168" i="2"/>
  <c r="W167" i="2"/>
  <c r="S167" i="2"/>
  <c r="R167" i="2"/>
  <c r="Q167" i="2"/>
  <c r="P167" i="2"/>
  <c r="O167" i="2"/>
  <c r="N167" i="2"/>
  <c r="M167" i="2"/>
  <c r="L167" i="2"/>
  <c r="K167" i="2"/>
  <c r="H167" i="2"/>
  <c r="G167" i="2"/>
  <c r="E167" i="2"/>
  <c r="D167" i="2"/>
  <c r="C167" i="2"/>
  <c r="B167" i="2"/>
  <c r="A167" i="2"/>
  <c r="W166" i="2"/>
  <c r="S166" i="2"/>
  <c r="R166" i="2"/>
  <c r="Q166" i="2"/>
  <c r="P166" i="2"/>
  <c r="O166" i="2"/>
  <c r="N166" i="2"/>
  <c r="M166" i="2"/>
  <c r="L166" i="2"/>
  <c r="K166" i="2"/>
  <c r="H166" i="2"/>
  <c r="G166" i="2"/>
  <c r="E166" i="2"/>
  <c r="D166" i="2"/>
  <c r="C166" i="2"/>
  <c r="B166" i="2"/>
  <c r="A166" i="2"/>
  <c r="W165" i="2"/>
  <c r="S165" i="2"/>
  <c r="R165" i="2"/>
  <c r="Q165" i="2"/>
  <c r="P165" i="2"/>
  <c r="O165" i="2"/>
  <c r="N165" i="2"/>
  <c r="M165" i="2"/>
  <c r="L165" i="2"/>
  <c r="K165" i="2"/>
  <c r="H165" i="2"/>
  <c r="G165" i="2"/>
  <c r="E165" i="2"/>
  <c r="D165" i="2"/>
  <c r="C165" i="2"/>
  <c r="B165" i="2"/>
  <c r="A165" i="2"/>
  <c r="W164" i="2"/>
  <c r="S164" i="2"/>
  <c r="R164" i="2"/>
  <c r="Q164" i="2"/>
  <c r="P164" i="2"/>
  <c r="O164" i="2"/>
  <c r="N164" i="2"/>
  <c r="M164" i="2"/>
  <c r="L164" i="2"/>
  <c r="K164" i="2"/>
  <c r="H164" i="2"/>
  <c r="G164" i="2"/>
  <c r="E164" i="2"/>
  <c r="D164" i="2"/>
  <c r="C164" i="2"/>
  <c r="B164" i="2"/>
  <c r="A164" i="2"/>
  <c r="W163" i="2"/>
  <c r="S163" i="2"/>
  <c r="R163" i="2"/>
  <c r="Q163" i="2"/>
  <c r="P163" i="2"/>
  <c r="O163" i="2"/>
  <c r="N163" i="2"/>
  <c r="M163" i="2"/>
  <c r="L163" i="2"/>
  <c r="K163" i="2"/>
  <c r="H163" i="2"/>
  <c r="G163" i="2"/>
  <c r="E163" i="2"/>
  <c r="D163" i="2"/>
  <c r="C163" i="2"/>
  <c r="B163" i="2"/>
  <c r="A163" i="2"/>
  <c r="W162" i="2"/>
  <c r="S162" i="2"/>
  <c r="R162" i="2"/>
  <c r="Q162" i="2"/>
  <c r="P162" i="2"/>
  <c r="O162" i="2"/>
  <c r="N162" i="2"/>
  <c r="M162" i="2"/>
  <c r="L162" i="2"/>
  <c r="K162" i="2"/>
  <c r="H162" i="2"/>
  <c r="G162" i="2"/>
  <c r="E162" i="2"/>
  <c r="D162" i="2"/>
  <c r="C162" i="2"/>
  <c r="B162" i="2"/>
  <c r="A162" i="2"/>
  <c r="W161" i="2"/>
  <c r="S161" i="2"/>
  <c r="R161" i="2"/>
  <c r="Q161" i="2"/>
  <c r="P161" i="2"/>
  <c r="O161" i="2"/>
  <c r="N161" i="2"/>
  <c r="M161" i="2"/>
  <c r="L161" i="2"/>
  <c r="K161" i="2"/>
  <c r="H161" i="2"/>
  <c r="G161" i="2"/>
  <c r="E161" i="2"/>
  <c r="D161" i="2"/>
  <c r="C161" i="2"/>
  <c r="B161" i="2"/>
  <c r="A161" i="2"/>
  <c r="W160" i="2"/>
  <c r="S160" i="2"/>
  <c r="R160" i="2"/>
  <c r="Q160" i="2"/>
  <c r="P160" i="2"/>
  <c r="O160" i="2"/>
  <c r="N160" i="2"/>
  <c r="M160" i="2"/>
  <c r="L160" i="2"/>
  <c r="K160" i="2"/>
  <c r="H160" i="2"/>
  <c r="G160" i="2"/>
  <c r="E160" i="2"/>
  <c r="D160" i="2"/>
  <c r="C160" i="2"/>
  <c r="B160" i="2"/>
  <c r="A160" i="2"/>
  <c r="W159" i="2"/>
  <c r="T159" i="2"/>
  <c r="S159" i="2"/>
  <c r="R159" i="2"/>
  <c r="Q159" i="2"/>
  <c r="P159" i="2"/>
  <c r="O159" i="2"/>
  <c r="N159" i="2"/>
  <c r="M159" i="2"/>
  <c r="L159" i="2"/>
  <c r="K159" i="2"/>
  <c r="H159" i="2"/>
  <c r="G159" i="2"/>
  <c r="E159" i="2"/>
  <c r="D159" i="2"/>
  <c r="C159" i="2"/>
  <c r="B159" i="2"/>
  <c r="A159" i="2"/>
  <c r="W158" i="2"/>
  <c r="S158" i="2"/>
  <c r="T158" i="2" s="1"/>
  <c r="R158" i="2"/>
  <c r="Q158" i="2"/>
  <c r="P158" i="2"/>
  <c r="O158" i="2"/>
  <c r="N158" i="2"/>
  <c r="M158" i="2"/>
  <c r="L158" i="2"/>
  <c r="K158" i="2"/>
  <c r="H158" i="2"/>
  <c r="G158" i="2"/>
  <c r="E158" i="2"/>
  <c r="D158" i="2"/>
  <c r="C158" i="2"/>
  <c r="B158" i="2"/>
  <c r="A158" i="2"/>
  <c r="W157" i="2"/>
  <c r="S157" i="2"/>
  <c r="T157" i="2" s="1"/>
  <c r="R157" i="2"/>
  <c r="Q157" i="2"/>
  <c r="P157" i="2"/>
  <c r="O157" i="2"/>
  <c r="N157" i="2"/>
  <c r="M157" i="2"/>
  <c r="L157" i="2"/>
  <c r="K157" i="2"/>
  <c r="H157" i="2"/>
  <c r="G157" i="2"/>
  <c r="E157" i="2"/>
  <c r="D157" i="2"/>
  <c r="C157" i="2"/>
  <c r="B157" i="2"/>
  <c r="A157" i="2"/>
  <c r="W156" i="2"/>
  <c r="S156" i="2"/>
  <c r="T156" i="2" s="1"/>
  <c r="R156" i="2"/>
  <c r="Q156" i="2"/>
  <c r="P156" i="2"/>
  <c r="O156" i="2"/>
  <c r="N156" i="2"/>
  <c r="M156" i="2"/>
  <c r="L156" i="2"/>
  <c r="K156" i="2"/>
  <c r="H156" i="2"/>
  <c r="G156" i="2"/>
  <c r="E156" i="2"/>
  <c r="D156" i="2"/>
  <c r="C156" i="2"/>
  <c r="B156" i="2"/>
  <c r="A156" i="2"/>
  <c r="W155" i="2"/>
  <c r="S155" i="2"/>
  <c r="R155" i="2"/>
  <c r="Q155" i="2"/>
  <c r="P155" i="2"/>
  <c r="O155" i="2"/>
  <c r="N155" i="2"/>
  <c r="M155" i="2"/>
  <c r="L155" i="2"/>
  <c r="K155" i="2"/>
  <c r="H155" i="2"/>
  <c r="G155" i="2"/>
  <c r="E155" i="2"/>
  <c r="D155" i="2"/>
  <c r="C155" i="2"/>
  <c r="B155" i="2"/>
  <c r="A155" i="2"/>
  <c r="W154" i="2"/>
  <c r="T154" i="2"/>
  <c r="S154" i="2"/>
  <c r="R154" i="2"/>
  <c r="Q154" i="2"/>
  <c r="P154" i="2"/>
  <c r="O154" i="2"/>
  <c r="N154" i="2"/>
  <c r="M154" i="2"/>
  <c r="L154" i="2"/>
  <c r="K154" i="2"/>
  <c r="H154" i="2"/>
  <c r="G154" i="2"/>
  <c r="E154" i="2"/>
  <c r="D154" i="2"/>
  <c r="C154" i="2"/>
  <c r="B154" i="2"/>
  <c r="A154" i="2"/>
  <c r="W153" i="2"/>
  <c r="S153" i="2"/>
  <c r="R153" i="2"/>
  <c r="Q153" i="2"/>
  <c r="P153" i="2"/>
  <c r="O153" i="2"/>
  <c r="N153" i="2"/>
  <c r="M153" i="2"/>
  <c r="L153" i="2"/>
  <c r="K153" i="2"/>
  <c r="H153" i="2"/>
  <c r="G153" i="2"/>
  <c r="E153" i="2"/>
  <c r="D153" i="2"/>
  <c r="C153" i="2"/>
  <c r="B153" i="2"/>
  <c r="A153" i="2"/>
  <c r="W152" i="2"/>
  <c r="S152" i="2"/>
  <c r="T152" i="2" s="1"/>
  <c r="R152" i="2"/>
  <c r="Q152" i="2"/>
  <c r="P152" i="2"/>
  <c r="O152" i="2"/>
  <c r="N152" i="2"/>
  <c r="M152" i="2"/>
  <c r="L152" i="2"/>
  <c r="K152" i="2"/>
  <c r="H152" i="2"/>
  <c r="G152" i="2"/>
  <c r="E152" i="2"/>
  <c r="D152" i="2"/>
  <c r="C152" i="2"/>
  <c r="B152" i="2"/>
  <c r="A152" i="2"/>
  <c r="W151" i="2"/>
  <c r="S151" i="2"/>
  <c r="T151" i="2" s="1"/>
  <c r="R151" i="2"/>
  <c r="Q151" i="2"/>
  <c r="P151" i="2"/>
  <c r="O151" i="2"/>
  <c r="N151" i="2"/>
  <c r="M151" i="2"/>
  <c r="L151" i="2"/>
  <c r="K151" i="2"/>
  <c r="H151" i="2"/>
  <c r="G151" i="2"/>
  <c r="E151" i="2"/>
  <c r="D151" i="2"/>
  <c r="C151" i="2"/>
  <c r="B151" i="2"/>
  <c r="A151" i="2"/>
  <c r="W150" i="2"/>
  <c r="S150" i="2"/>
  <c r="U149" i="2" s="1"/>
  <c r="R150" i="2"/>
  <c r="Q150" i="2"/>
  <c r="P150" i="2"/>
  <c r="O150" i="2"/>
  <c r="N150" i="2"/>
  <c r="M150" i="2"/>
  <c r="L150" i="2"/>
  <c r="K150" i="2"/>
  <c r="H150" i="2"/>
  <c r="G150" i="2"/>
  <c r="E150" i="2"/>
  <c r="D150" i="2"/>
  <c r="C150" i="2"/>
  <c r="B150" i="2"/>
  <c r="A150" i="2"/>
  <c r="W149" i="2"/>
  <c r="S149" i="2"/>
  <c r="T149" i="2" s="1"/>
  <c r="R149" i="2"/>
  <c r="Q149" i="2"/>
  <c r="P149" i="2"/>
  <c r="O149" i="2"/>
  <c r="N149" i="2"/>
  <c r="M149" i="2"/>
  <c r="L149" i="2"/>
  <c r="K149" i="2"/>
  <c r="H149" i="2"/>
  <c r="G149" i="2"/>
  <c r="E149" i="2"/>
  <c r="D149" i="2"/>
  <c r="C149" i="2"/>
  <c r="B149" i="2"/>
  <c r="A149" i="2"/>
  <c r="W148" i="2"/>
  <c r="T148" i="2"/>
  <c r="S148" i="2"/>
  <c r="R148" i="2"/>
  <c r="Q148" i="2"/>
  <c r="P148" i="2"/>
  <c r="O148" i="2"/>
  <c r="N148" i="2"/>
  <c r="M148" i="2"/>
  <c r="L148" i="2"/>
  <c r="K148" i="2"/>
  <c r="H148" i="2"/>
  <c r="G148" i="2"/>
  <c r="E148" i="2"/>
  <c r="D148" i="2"/>
  <c r="C148" i="2"/>
  <c r="B148" i="2"/>
  <c r="A148" i="2"/>
  <c r="W147" i="2"/>
  <c r="S147" i="2"/>
  <c r="T147" i="2" s="1"/>
  <c r="R147" i="2"/>
  <c r="Q147" i="2"/>
  <c r="P147" i="2"/>
  <c r="O147" i="2"/>
  <c r="N147" i="2"/>
  <c r="M147" i="2"/>
  <c r="L147" i="2"/>
  <c r="K147" i="2"/>
  <c r="H147" i="2"/>
  <c r="G147" i="2"/>
  <c r="E147" i="2"/>
  <c r="D147" i="2"/>
  <c r="C147" i="2"/>
  <c r="B147" i="2"/>
  <c r="A147" i="2"/>
  <c r="W146" i="2"/>
  <c r="S146" i="2"/>
  <c r="T146" i="2" s="1"/>
  <c r="R146" i="2"/>
  <c r="Q146" i="2"/>
  <c r="P146" i="2"/>
  <c r="O146" i="2"/>
  <c r="N146" i="2"/>
  <c r="M146" i="2"/>
  <c r="L146" i="2"/>
  <c r="K146" i="2"/>
  <c r="H146" i="2"/>
  <c r="G146" i="2"/>
  <c r="E146" i="2"/>
  <c r="D146" i="2"/>
  <c r="C146" i="2"/>
  <c r="B146" i="2"/>
  <c r="A146" i="2"/>
  <c r="W145" i="2"/>
  <c r="T145" i="2"/>
  <c r="S145" i="2"/>
  <c r="R145" i="2"/>
  <c r="Q145" i="2"/>
  <c r="P145" i="2"/>
  <c r="O145" i="2"/>
  <c r="N145" i="2"/>
  <c r="M145" i="2"/>
  <c r="L145" i="2"/>
  <c r="K145" i="2"/>
  <c r="H145" i="2"/>
  <c r="G145" i="2"/>
  <c r="E145" i="2"/>
  <c r="D145" i="2"/>
  <c r="C145" i="2"/>
  <c r="B145" i="2"/>
  <c r="A145" i="2"/>
  <c r="W144" i="2"/>
  <c r="T144" i="2"/>
  <c r="S144" i="2"/>
  <c r="R144" i="2"/>
  <c r="Q144" i="2"/>
  <c r="P144" i="2"/>
  <c r="O144" i="2"/>
  <c r="N144" i="2"/>
  <c r="M144" i="2"/>
  <c r="L144" i="2"/>
  <c r="K144" i="2"/>
  <c r="H144" i="2"/>
  <c r="G144" i="2"/>
  <c r="E144" i="2"/>
  <c r="D144" i="2"/>
  <c r="C144" i="2"/>
  <c r="B144" i="2"/>
  <c r="A144" i="2"/>
  <c r="W143" i="2"/>
  <c r="S143" i="2"/>
  <c r="R143" i="2"/>
  <c r="Q143" i="2"/>
  <c r="P143" i="2"/>
  <c r="O143" i="2"/>
  <c r="N143" i="2"/>
  <c r="M143" i="2"/>
  <c r="L143" i="2"/>
  <c r="K143" i="2"/>
  <c r="H143" i="2"/>
  <c r="G143" i="2"/>
  <c r="E143" i="2"/>
  <c r="D143" i="2"/>
  <c r="C143" i="2"/>
  <c r="B143" i="2"/>
  <c r="A143" i="2"/>
  <c r="W142" i="2"/>
  <c r="S142" i="2"/>
  <c r="T142" i="2" s="1"/>
  <c r="R142" i="2"/>
  <c r="Q142" i="2"/>
  <c r="P142" i="2"/>
  <c r="O142" i="2"/>
  <c r="N142" i="2"/>
  <c r="M142" i="2"/>
  <c r="L142" i="2"/>
  <c r="K142" i="2"/>
  <c r="H142" i="2"/>
  <c r="G142" i="2"/>
  <c r="E142" i="2"/>
  <c r="D142" i="2"/>
  <c r="C142" i="2"/>
  <c r="B142" i="2"/>
  <c r="A142" i="2"/>
  <c r="W141" i="2"/>
  <c r="S141" i="2"/>
  <c r="T141" i="2" s="1"/>
  <c r="R141" i="2"/>
  <c r="Q141" i="2"/>
  <c r="P141" i="2"/>
  <c r="O141" i="2"/>
  <c r="N141" i="2"/>
  <c r="M141" i="2"/>
  <c r="L141" i="2"/>
  <c r="K141" i="2"/>
  <c r="H141" i="2"/>
  <c r="G141" i="2"/>
  <c r="E141" i="2"/>
  <c r="D141" i="2"/>
  <c r="C141" i="2"/>
  <c r="B141" i="2"/>
  <c r="A141" i="2"/>
  <c r="W140" i="2"/>
  <c r="S140" i="2"/>
  <c r="T140" i="2" s="1"/>
  <c r="R140" i="2"/>
  <c r="Q140" i="2"/>
  <c r="P140" i="2"/>
  <c r="O140" i="2"/>
  <c r="N140" i="2"/>
  <c r="M140" i="2"/>
  <c r="L140" i="2"/>
  <c r="K140" i="2"/>
  <c r="H140" i="2"/>
  <c r="G140" i="2"/>
  <c r="E140" i="2"/>
  <c r="D140" i="2"/>
  <c r="C140" i="2"/>
  <c r="B140" i="2"/>
  <c r="A140" i="2"/>
  <c r="W139" i="2"/>
  <c r="S139" i="2"/>
  <c r="U139" i="2" s="1"/>
  <c r="R139" i="2"/>
  <c r="Q139" i="2"/>
  <c r="P139" i="2"/>
  <c r="O139" i="2"/>
  <c r="N139" i="2"/>
  <c r="M139" i="2"/>
  <c r="L139" i="2"/>
  <c r="K139" i="2"/>
  <c r="H139" i="2"/>
  <c r="G139" i="2"/>
  <c r="E139" i="2"/>
  <c r="D139" i="2"/>
  <c r="C139" i="2"/>
  <c r="B139" i="2"/>
  <c r="A139" i="2"/>
  <c r="W138" i="2"/>
  <c r="S138" i="2"/>
  <c r="T138" i="2" s="1"/>
  <c r="R138" i="2"/>
  <c r="Q138" i="2"/>
  <c r="P138" i="2"/>
  <c r="O138" i="2"/>
  <c r="N138" i="2"/>
  <c r="M138" i="2"/>
  <c r="L138" i="2"/>
  <c r="K138" i="2"/>
  <c r="H138" i="2"/>
  <c r="G138" i="2"/>
  <c r="E138" i="2"/>
  <c r="D138" i="2"/>
  <c r="C138" i="2"/>
  <c r="B138" i="2"/>
  <c r="A138" i="2"/>
  <c r="W137" i="2"/>
  <c r="T137" i="2"/>
  <c r="S137" i="2"/>
  <c r="R137" i="2"/>
  <c r="Q137" i="2"/>
  <c r="P137" i="2"/>
  <c r="O137" i="2"/>
  <c r="N137" i="2"/>
  <c r="M137" i="2"/>
  <c r="L137" i="2"/>
  <c r="K137" i="2"/>
  <c r="H137" i="2"/>
  <c r="G137" i="2"/>
  <c r="E137" i="2"/>
  <c r="D137" i="2"/>
  <c r="C137" i="2"/>
  <c r="B137" i="2"/>
  <c r="A137" i="2"/>
  <c r="W136" i="2"/>
  <c r="S136" i="2"/>
  <c r="T136" i="2" s="1"/>
  <c r="R136" i="2"/>
  <c r="Q136" i="2"/>
  <c r="P136" i="2"/>
  <c r="O136" i="2"/>
  <c r="N136" i="2"/>
  <c r="M136" i="2"/>
  <c r="L136" i="2"/>
  <c r="K136" i="2"/>
  <c r="H136" i="2"/>
  <c r="G136" i="2"/>
  <c r="E136" i="2"/>
  <c r="D136" i="2"/>
  <c r="C136" i="2"/>
  <c r="B136" i="2"/>
  <c r="A136" i="2"/>
  <c r="W135" i="2"/>
  <c r="S135" i="2"/>
  <c r="T135" i="2" s="1"/>
  <c r="R135" i="2"/>
  <c r="Q135" i="2"/>
  <c r="P135" i="2"/>
  <c r="O135" i="2"/>
  <c r="N135" i="2"/>
  <c r="M135" i="2"/>
  <c r="L135" i="2"/>
  <c r="K135" i="2"/>
  <c r="H135" i="2"/>
  <c r="G135" i="2"/>
  <c r="E135" i="2"/>
  <c r="D135" i="2"/>
  <c r="C135" i="2"/>
  <c r="B135" i="2"/>
  <c r="A135" i="2"/>
  <c r="W134" i="2"/>
  <c r="T134" i="2"/>
  <c r="S134" i="2"/>
  <c r="R134" i="2"/>
  <c r="Q134" i="2"/>
  <c r="P134" i="2"/>
  <c r="O134" i="2"/>
  <c r="N134" i="2"/>
  <c r="M134" i="2"/>
  <c r="L134" i="2"/>
  <c r="K134" i="2"/>
  <c r="H134" i="2"/>
  <c r="G134" i="2"/>
  <c r="E134" i="2"/>
  <c r="D134" i="2"/>
  <c r="C134" i="2"/>
  <c r="B134" i="2"/>
  <c r="A134" i="2"/>
  <c r="W133" i="2"/>
  <c r="T133" i="2"/>
  <c r="S133" i="2"/>
  <c r="R133" i="2"/>
  <c r="Q133" i="2"/>
  <c r="P133" i="2"/>
  <c r="O133" i="2"/>
  <c r="N133" i="2"/>
  <c r="M133" i="2"/>
  <c r="L133" i="2"/>
  <c r="K133" i="2"/>
  <c r="H133" i="2"/>
  <c r="G133" i="2"/>
  <c r="E133" i="2"/>
  <c r="D133" i="2"/>
  <c r="C133" i="2"/>
  <c r="B133" i="2"/>
  <c r="A133" i="2"/>
  <c r="W132" i="2"/>
  <c r="S132" i="2"/>
  <c r="T132" i="2" s="1"/>
  <c r="R132" i="2"/>
  <c r="Q132" i="2"/>
  <c r="P132" i="2"/>
  <c r="O132" i="2"/>
  <c r="N132" i="2"/>
  <c r="M132" i="2"/>
  <c r="L132" i="2"/>
  <c r="K132" i="2"/>
  <c r="H132" i="2"/>
  <c r="G132" i="2"/>
  <c r="E132" i="2"/>
  <c r="D132" i="2"/>
  <c r="C132" i="2"/>
  <c r="B132" i="2"/>
  <c r="A132" i="2"/>
  <c r="W131" i="2"/>
  <c r="S131" i="2"/>
  <c r="T131" i="2" s="1"/>
  <c r="R131" i="2"/>
  <c r="Q131" i="2"/>
  <c r="P131" i="2"/>
  <c r="O131" i="2"/>
  <c r="N131" i="2"/>
  <c r="M131" i="2"/>
  <c r="L131" i="2"/>
  <c r="K131" i="2"/>
  <c r="H131" i="2"/>
  <c r="G131" i="2"/>
  <c r="E131" i="2"/>
  <c r="D131" i="2"/>
  <c r="C131" i="2"/>
  <c r="B131" i="2"/>
  <c r="A131" i="2"/>
  <c r="W130" i="2"/>
  <c r="S130" i="2"/>
  <c r="T130" i="2" s="1"/>
  <c r="R130" i="2"/>
  <c r="Q130" i="2"/>
  <c r="P130" i="2"/>
  <c r="O130" i="2"/>
  <c r="N130" i="2"/>
  <c r="M130" i="2"/>
  <c r="L130" i="2"/>
  <c r="K130" i="2"/>
  <c r="H130" i="2"/>
  <c r="G130" i="2"/>
  <c r="E130" i="2"/>
  <c r="D130" i="2"/>
  <c r="C130" i="2"/>
  <c r="B130" i="2"/>
  <c r="A130" i="2"/>
  <c r="W129" i="2"/>
  <c r="S129" i="2"/>
  <c r="R129" i="2"/>
  <c r="Q129" i="2"/>
  <c r="P129" i="2"/>
  <c r="O129" i="2"/>
  <c r="N129" i="2"/>
  <c r="M129" i="2"/>
  <c r="L129" i="2"/>
  <c r="K129" i="2"/>
  <c r="H129" i="2"/>
  <c r="G129" i="2"/>
  <c r="E129" i="2"/>
  <c r="D129" i="2"/>
  <c r="C129" i="2"/>
  <c r="B129" i="2"/>
  <c r="A129" i="2"/>
  <c r="W128" i="2"/>
  <c r="T128" i="2"/>
  <c r="S128" i="2"/>
  <c r="R128" i="2"/>
  <c r="Q128" i="2"/>
  <c r="P128" i="2"/>
  <c r="O128" i="2"/>
  <c r="N128" i="2"/>
  <c r="M128" i="2"/>
  <c r="L128" i="2"/>
  <c r="K128" i="2"/>
  <c r="H128" i="2"/>
  <c r="G128" i="2"/>
  <c r="E128" i="2"/>
  <c r="D128" i="2"/>
  <c r="C128" i="2"/>
  <c r="B128" i="2"/>
  <c r="A128" i="2"/>
  <c r="W127" i="2"/>
  <c r="S127" i="2"/>
  <c r="T127" i="2" s="1"/>
  <c r="R127" i="2"/>
  <c r="Q127" i="2"/>
  <c r="P127" i="2"/>
  <c r="O127" i="2"/>
  <c r="N127" i="2"/>
  <c r="M127" i="2"/>
  <c r="L127" i="2"/>
  <c r="K127" i="2"/>
  <c r="H127" i="2"/>
  <c r="G127" i="2"/>
  <c r="E127" i="2"/>
  <c r="D127" i="2"/>
  <c r="C127" i="2"/>
  <c r="B127" i="2"/>
  <c r="A127" i="2"/>
  <c r="W126" i="2"/>
  <c r="S126" i="2"/>
  <c r="T126" i="2" s="1"/>
  <c r="R126" i="2"/>
  <c r="Q126" i="2"/>
  <c r="P126" i="2"/>
  <c r="O126" i="2"/>
  <c r="N126" i="2"/>
  <c r="M126" i="2"/>
  <c r="L126" i="2"/>
  <c r="K126" i="2"/>
  <c r="H126" i="2"/>
  <c r="G126" i="2"/>
  <c r="E126" i="2"/>
  <c r="D126" i="2"/>
  <c r="C126" i="2"/>
  <c r="B126" i="2"/>
  <c r="A126" i="2"/>
  <c r="W125" i="2"/>
  <c r="S125" i="2"/>
  <c r="R125" i="2"/>
  <c r="Q125" i="2"/>
  <c r="P125" i="2"/>
  <c r="O125" i="2"/>
  <c r="N125" i="2"/>
  <c r="M125" i="2"/>
  <c r="L125" i="2"/>
  <c r="K125" i="2"/>
  <c r="H125" i="2"/>
  <c r="G125" i="2"/>
  <c r="E125" i="2"/>
  <c r="D125" i="2"/>
  <c r="C125" i="2"/>
  <c r="B125" i="2"/>
  <c r="A125" i="2"/>
  <c r="W124" i="2"/>
  <c r="S124" i="2"/>
  <c r="T124" i="2" s="1"/>
  <c r="R124" i="2"/>
  <c r="Q124" i="2"/>
  <c r="P124" i="2"/>
  <c r="O124" i="2"/>
  <c r="N124" i="2"/>
  <c r="M124" i="2"/>
  <c r="L124" i="2"/>
  <c r="K124" i="2"/>
  <c r="H124" i="2"/>
  <c r="G124" i="2"/>
  <c r="E124" i="2"/>
  <c r="D124" i="2"/>
  <c r="C124" i="2"/>
  <c r="B124" i="2"/>
  <c r="A124" i="2"/>
  <c r="W123" i="2"/>
  <c r="T123" i="2"/>
  <c r="R123" i="2"/>
  <c r="Q123" i="2"/>
  <c r="P123" i="2"/>
  <c r="O123" i="2"/>
  <c r="N123" i="2"/>
  <c r="M123" i="2"/>
  <c r="L123" i="2"/>
  <c r="K123" i="2"/>
  <c r="H123" i="2"/>
  <c r="G123" i="2"/>
  <c r="E123" i="2"/>
  <c r="D123" i="2"/>
  <c r="C123" i="2"/>
  <c r="B123" i="2"/>
  <c r="A123" i="2"/>
  <c r="W122" i="2"/>
  <c r="S122" i="2"/>
  <c r="R122" i="2"/>
  <c r="Q122" i="2"/>
  <c r="P122" i="2"/>
  <c r="O122" i="2"/>
  <c r="N122" i="2"/>
  <c r="M122" i="2"/>
  <c r="L122" i="2"/>
  <c r="K122" i="2"/>
  <c r="H122" i="2"/>
  <c r="G122" i="2"/>
  <c r="E122" i="2"/>
  <c r="D122" i="2"/>
  <c r="C122" i="2"/>
  <c r="B122" i="2"/>
  <c r="A122" i="2"/>
  <c r="W121" i="2"/>
  <c r="T121" i="2"/>
  <c r="S121" i="2"/>
  <c r="R121" i="2"/>
  <c r="Q121" i="2"/>
  <c r="P121" i="2"/>
  <c r="O121" i="2"/>
  <c r="N121" i="2"/>
  <c r="M121" i="2"/>
  <c r="L121" i="2"/>
  <c r="K121" i="2"/>
  <c r="H121" i="2"/>
  <c r="G121" i="2"/>
  <c r="E121" i="2"/>
  <c r="D121" i="2"/>
  <c r="C121" i="2"/>
  <c r="B121" i="2"/>
  <c r="A121" i="2"/>
  <c r="W120" i="2"/>
  <c r="S120" i="2"/>
  <c r="R120" i="2"/>
  <c r="Q120" i="2"/>
  <c r="P120" i="2"/>
  <c r="O120" i="2"/>
  <c r="N120" i="2"/>
  <c r="M120" i="2"/>
  <c r="L120" i="2"/>
  <c r="K120" i="2"/>
  <c r="H120" i="2"/>
  <c r="G120" i="2"/>
  <c r="E120" i="2"/>
  <c r="D120" i="2"/>
  <c r="C120" i="2"/>
  <c r="B120" i="2"/>
  <c r="A120" i="2"/>
  <c r="W119" i="2"/>
  <c r="S119" i="2"/>
  <c r="R119" i="2"/>
  <c r="Q119" i="2"/>
  <c r="P119" i="2"/>
  <c r="O119" i="2"/>
  <c r="N119" i="2"/>
  <c r="M119" i="2"/>
  <c r="L119" i="2"/>
  <c r="K119" i="2"/>
  <c r="H119" i="2"/>
  <c r="G119" i="2"/>
  <c r="E119" i="2"/>
  <c r="D119" i="2"/>
  <c r="C119" i="2"/>
  <c r="B119" i="2"/>
  <c r="A119" i="2"/>
  <c r="W118" i="2"/>
  <c r="S118" i="2"/>
  <c r="R118" i="2"/>
  <c r="Q118" i="2"/>
  <c r="P118" i="2"/>
  <c r="O118" i="2"/>
  <c r="N118" i="2"/>
  <c r="M118" i="2"/>
  <c r="L118" i="2"/>
  <c r="K118" i="2"/>
  <c r="H118" i="2"/>
  <c r="G118" i="2"/>
  <c r="E118" i="2"/>
  <c r="D118" i="2"/>
  <c r="C118" i="2"/>
  <c r="B118" i="2"/>
  <c r="A118" i="2"/>
  <c r="W117" i="2"/>
  <c r="S117" i="2"/>
  <c r="R117" i="2"/>
  <c r="Q117" i="2"/>
  <c r="P117" i="2"/>
  <c r="O117" i="2"/>
  <c r="N117" i="2"/>
  <c r="M117" i="2"/>
  <c r="L117" i="2"/>
  <c r="K117" i="2"/>
  <c r="H117" i="2"/>
  <c r="G117" i="2"/>
  <c r="E117" i="2"/>
  <c r="D117" i="2"/>
  <c r="C117" i="2"/>
  <c r="B117" i="2"/>
  <c r="A117" i="2"/>
  <c r="W116" i="2"/>
  <c r="S116" i="2"/>
  <c r="R116" i="2"/>
  <c r="Q116" i="2"/>
  <c r="P116" i="2"/>
  <c r="O116" i="2"/>
  <c r="N116" i="2"/>
  <c r="M116" i="2"/>
  <c r="L116" i="2"/>
  <c r="K116" i="2"/>
  <c r="H116" i="2"/>
  <c r="G116" i="2"/>
  <c r="E116" i="2"/>
  <c r="D116" i="2"/>
  <c r="C116" i="2"/>
  <c r="B116" i="2"/>
  <c r="A116" i="2"/>
  <c r="W115" i="2"/>
  <c r="T115" i="2"/>
  <c r="S115" i="2"/>
  <c r="R115" i="2"/>
  <c r="Q115" i="2"/>
  <c r="P115" i="2"/>
  <c r="O115" i="2"/>
  <c r="N115" i="2"/>
  <c r="M115" i="2"/>
  <c r="L115" i="2"/>
  <c r="K115" i="2"/>
  <c r="H115" i="2"/>
  <c r="G115" i="2"/>
  <c r="E115" i="2"/>
  <c r="D115" i="2"/>
  <c r="C115" i="2"/>
  <c r="B115" i="2"/>
  <c r="A115" i="2"/>
  <c r="W114" i="2"/>
  <c r="S114" i="2"/>
  <c r="T114" i="2" s="1"/>
  <c r="R114" i="2"/>
  <c r="Q114" i="2"/>
  <c r="P114" i="2"/>
  <c r="O114" i="2"/>
  <c r="N114" i="2"/>
  <c r="M114" i="2"/>
  <c r="L114" i="2"/>
  <c r="K114" i="2"/>
  <c r="H114" i="2"/>
  <c r="G114" i="2"/>
  <c r="E114" i="2"/>
  <c r="D114" i="2"/>
  <c r="C114" i="2"/>
  <c r="B114" i="2"/>
  <c r="A114" i="2"/>
  <c r="W113" i="2"/>
  <c r="S113" i="2"/>
  <c r="T113" i="2" s="1"/>
  <c r="R113" i="2"/>
  <c r="Q113" i="2"/>
  <c r="P113" i="2"/>
  <c r="O113" i="2"/>
  <c r="N113" i="2"/>
  <c r="M113" i="2"/>
  <c r="L113" i="2"/>
  <c r="K113" i="2"/>
  <c r="H113" i="2"/>
  <c r="G113" i="2"/>
  <c r="E113" i="2"/>
  <c r="D113" i="2"/>
  <c r="C113" i="2"/>
  <c r="B113" i="2"/>
  <c r="A113" i="2"/>
  <c r="W112" i="2"/>
  <c r="S112" i="2"/>
  <c r="T112" i="2" s="1"/>
  <c r="R112" i="2"/>
  <c r="Q112" i="2"/>
  <c r="P112" i="2"/>
  <c r="O112" i="2"/>
  <c r="N112" i="2"/>
  <c r="M112" i="2"/>
  <c r="L112" i="2"/>
  <c r="K112" i="2"/>
  <c r="H112" i="2"/>
  <c r="G112" i="2"/>
  <c r="E112" i="2"/>
  <c r="D112" i="2"/>
  <c r="C112" i="2"/>
  <c r="B112" i="2"/>
  <c r="A112" i="2"/>
  <c r="S111" i="2"/>
  <c r="R111" i="2"/>
  <c r="Q111" i="2"/>
  <c r="P111" i="2"/>
  <c r="O111" i="2"/>
  <c r="N111" i="2"/>
  <c r="M111" i="2"/>
  <c r="L111" i="2"/>
  <c r="K111" i="2"/>
  <c r="E111" i="2"/>
  <c r="D111" i="2"/>
  <c r="C111" i="2"/>
  <c r="B111" i="2"/>
  <c r="A111" i="2"/>
  <c r="S110" i="2"/>
  <c r="R110" i="2"/>
  <c r="Q110" i="2"/>
  <c r="P110" i="2"/>
  <c r="O110" i="2"/>
  <c r="N110" i="2"/>
  <c r="M110" i="2"/>
  <c r="L110" i="2"/>
  <c r="K110" i="2"/>
  <c r="E110" i="2"/>
  <c r="D110" i="2"/>
  <c r="C110" i="2"/>
  <c r="B110" i="2"/>
  <c r="A110" i="2"/>
  <c r="W109" i="2"/>
  <c r="S109" i="2"/>
  <c r="T109" i="2" s="1"/>
  <c r="R109" i="2"/>
  <c r="Q109" i="2"/>
  <c r="P109" i="2"/>
  <c r="O109" i="2"/>
  <c r="N109" i="2"/>
  <c r="M109" i="2"/>
  <c r="L109" i="2"/>
  <c r="K109" i="2"/>
  <c r="H109" i="2"/>
  <c r="G109" i="2"/>
  <c r="E109" i="2"/>
  <c r="D109" i="2"/>
  <c r="C109" i="2"/>
  <c r="A109" i="2"/>
  <c r="W108" i="2"/>
  <c r="T108" i="2"/>
  <c r="S108" i="2"/>
  <c r="R108" i="2"/>
  <c r="Q108" i="2"/>
  <c r="P108" i="2"/>
  <c r="O108" i="2"/>
  <c r="N108" i="2"/>
  <c r="M108" i="2"/>
  <c r="L108" i="2"/>
  <c r="K108" i="2"/>
  <c r="H108" i="2"/>
  <c r="G108" i="2"/>
  <c r="E108" i="2"/>
  <c r="D108" i="2"/>
  <c r="C108" i="2"/>
  <c r="A108" i="2"/>
  <c r="W107" i="2"/>
  <c r="S107" i="2"/>
  <c r="U107" i="2" s="1"/>
  <c r="R107" i="2"/>
  <c r="Q107" i="2"/>
  <c r="P107" i="2"/>
  <c r="O107" i="2"/>
  <c r="N107" i="2"/>
  <c r="M107" i="2"/>
  <c r="L107" i="2"/>
  <c r="K107" i="2"/>
  <c r="H107" i="2"/>
  <c r="G107" i="2"/>
  <c r="E107" i="2"/>
  <c r="D107" i="2"/>
  <c r="C107" i="2"/>
  <c r="B107" i="2"/>
  <c r="A107" i="2"/>
  <c r="W106" i="2"/>
  <c r="S106" i="2"/>
  <c r="R106" i="2"/>
  <c r="Q106" i="2"/>
  <c r="P106" i="2"/>
  <c r="O106" i="2"/>
  <c r="N106" i="2"/>
  <c r="M106" i="2"/>
  <c r="L106" i="2"/>
  <c r="K106" i="2"/>
  <c r="H106" i="2"/>
  <c r="G106" i="2"/>
  <c r="E106" i="2"/>
  <c r="D106" i="2"/>
  <c r="C106" i="2"/>
  <c r="B106" i="2"/>
  <c r="A106" i="2"/>
  <c r="W105" i="2"/>
  <c r="S105" i="2"/>
  <c r="R105" i="2"/>
  <c r="Q105" i="2"/>
  <c r="P105" i="2"/>
  <c r="O105" i="2"/>
  <c r="N105" i="2"/>
  <c r="M105" i="2"/>
  <c r="L105" i="2"/>
  <c r="K105" i="2"/>
  <c r="H105" i="2"/>
  <c r="G105" i="2"/>
  <c r="E105" i="2"/>
  <c r="D105" i="2"/>
  <c r="C105" i="2"/>
  <c r="B105" i="2"/>
  <c r="A105" i="2"/>
  <c r="W104" i="2"/>
  <c r="S104" i="2"/>
  <c r="U104" i="2" s="1"/>
  <c r="R104" i="2"/>
  <c r="Q104" i="2"/>
  <c r="P104" i="2"/>
  <c r="O104" i="2"/>
  <c r="N104" i="2"/>
  <c r="M104" i="2"/>
  <c r="L104" i="2"/>
  <c r="K104" i="2"/>
  <c r="H104" i="2"/>
  <c r="G104" i="2"/>
  <c r="E104" i="2"/>
  <c r="D104" i="2"/>
  <c r="C104" i="2"/>
  <c r="B104" i="2"/>
  <c r="A104" i="2"/>
  <c r="W103" i="2"/>
  <c r="S103" i="2"/>
  <c r="R103" i="2"/>
  <c r="Q103" i="2"/>
  <c r="P103" i="2"/>
  <c r="O103" i="2"/>
  <c r="N103" i="2"/>
  <c r="M103" i="2"/>
  <c r="L103" i="2"/>
  <c r="K103" i="2"/>
  <c r="H103" i="2"/>
  <c r="G103" i="2"/>
  <c r="E103" i="2"/>
  <c r="D103" i="2"/>
  <c r="C103" i="2"/>
  <c r="B103" i="2"/>
  <c r="A103" i="2"/>
  <c r="W102" i="2"/>
  <c r="S102" i="2"/>
  <c r="R102" i="2"/>
  <c r="Q102" i="2"/>
  <c r="P102" i="2"/>
  <c r="O102" i="2"/>
  <c r="N102" i="2"/>
  <c r="M102" i="2"/>
  <c r="L102" i="2"/>
  <c r="K102" i="2"/>
  <c r="H102" i="2"/>
  <c r="G102" i="2"/>
  <c r="E102" i="2"/>
  <c r="D102" i="2"/>
  <c r="C102" i="2"/>
  <c r="B102" i="2"/>
  <c r="A102" i="2"/>
  <c r="W101" i="2"/>
  <c r="S101" i="2"/>
  <c r="R101" i="2"/>
  <c r="Q101" i="2"/>
  <c r="P101" i="2"/>
  <c r="O101" i="2"/>
  <c r="N101" i="2"/>
  <c r="M101" i="2"/>
  <c r="L101" i="2"/>
  <c r="K101" i="2"/>
  <c r="H101" i="2"/>
  <c r="G101" i="2"/>
  <c r="E101" i="2"/>
  <c r="D101" i="2"/>
  <c r="C101" i="2"/>
  <c r="B101" i="2"/>
  <c r="A101" i="2"/>
  <c r="W100" i="2"/>
  <c r="S100" i="2"/>
  <c r="R100" i="2"/>
  <c r="Q100" i="2"/>
  <c r="P100" i="2"/>
  <c r="O100" i="2"/>
  <c r="N100" i="2"/>
  <c r="M100" i="2"/>
  <c r="L100" i="2"/>
  <c r="K100" i="2"/>
  <c r="H100" i="2"/>
  <c r="G100" i="2"/>
  <c r="E100" i="2"/>
  <c r="D100" i="2"/>
  <c r="C100" i="2"/>
  <c r="B100" i="2"/>
  <c r="A100" i="2"/>
  <c r="W99" i="2"/>
  <c r="S99" i="2"/>
  <c r="T99" i="2" s="1"/>
  <c r="R99" i="2"/>
  <c r="Q99" i="2"/>
  <c r="P99" i="2"/>
  <c r="O99" i="2"/>
  <c r="N99" i="2"/>
  <c r="M99" i="2"/>
  <c r="L99" i="2"/>
  <c r="K99" i="2"/>
  <c r="H99" i="2"/>
  <c r="G99" i="2"/>
  <c r="E99" i="2"/>
  <c r="D99" i="2"/>
  <c r="C99" i="2"/>
  <c r="B99" i="2"/>
  <c r="A99" i="2"/>
  <c r="W98" i="2"/>
  <c r="S98" i="2"/>
  <c r="R98" i="2"/>
  <c r="Q98" i="2"/>
  <c r="P98" i="2"/>
  <c r="O98" i="2"/>
  <c r="N98" i="2"/>
  <c r="M98" i="2"/>
  <c r="L98" i="2"/>
  <c r="K98" i="2"/>
  <c r="H98" i="2"/>
  <c r="G98" i="2"/>
  <c r="E98" i="2"/>
  <c r="D98" i="2"/>
  <c r="C98" i="2"/>
  <c r="B98" i="2"/>
  <c r="A98" i="2"/>
  <c r="W97" i="2"/>
  <c r="S97" i="2"/>
  <c r="R97" i="2"/>
  <c r="Q97" i="2"/>
  <c r="P97" i="2"/>
  <c r="O97" i="2"/>
  <c r="N97" i="2"/>
  <c r="M97" i="2"/>
  <c r="L97" i="2"/>
  <c r="K97" i="2"/>
  <c r="H97" i="2"/>
  <c r="G97" i="2"/>
  <c r="E97" i="2"/>
  <c r="D97" i="2"/>
  <c r="C97" i="2"/>
  <c r="B97" i="2"/>
  <c r="A97" i="2"/>
  <c r="W96" i="2"/>
  <c r="T96" i="2"/>
  <c r="S96" i="2"/>
  <c r="R96" i="2"/>
  <c r="Q96" i="2"/>
  <c r="P96" i="2"/>
  <c r="O96" i="2"/>
  <c r="N96" i="2"/>
  <c r="M96" i="2"/>
  <c r="L96" i="2"/>
  <c r="K96" i="2"/>
  <c r="H96" i="2"/>
  <c r="G96" i="2"/>
  <c r="E96" i="2"/>
  <c r="D96" i="2"/>
  <c r="C96" i="2"/>
  <c r="B96" i="2"/>
  <c r="A96" i="2"/>
  <c r="W95" i="2"/>
  <c r="S95" i="2"/>
  <c r="R95" i="2"/>
  <c r="Q95" i="2"/>
  <c r="P95" i="2"/>
  <c r="O95" i="2"/>
  <c r="N95" i="2"/>
  <c r="M95" i="2"/>
  <c r="L95" i="2"/>
  <c r="K95" i="2"/>
  <c r="H95" i="2"/>
  <c r="G95" i="2"/>
  <c r="E95" i="2"/>
  <c r="D95" i="2"/>
  <c r="C95" i="2"/>
  <c r="B95" i="2"/>
  <c r="A95" i="2"/>
  <c r="W94" i="2"/>
  <c r="S94" i="2"/>
  <c r="R94" i="2"/>
  <c r="Q94" i="2"/>
  <c r="P94" i="2"/>
  <c r="O94" i="2"/>
  <c r="N94" i="2"/>
  <c r="M94" i="2"/>
  <c r="L94" i="2"/>
  <c r="K94" i="2"/>
  <c r="H94" i="2"/>
  <c r="G94" i="2"/>
  <c r="E94" i="2"/>
  <c r="D94" i="2"/>
  <c r="C94" i="2"/>
  <c r="B94" i="2"/>
  <c r="A94" i="2"/>
  <c r="W93" i="2"/>
  <c r="S93" i="2"/>
  <c r="R93" i="2"/>
  <c r="Q93" i="2"/>
  <c r="P93" i="2"/>
  <c r="O93" i="2"/>
  <c r="N93" i="2"/>
  <c r="M93" i="2"/>
  <c r="L93" i="2"/>
  <c r="K93" i="2"/>
  <c r="H93" i="2"/>
  <c r="G93" i="2"/>
  <c r="E93" i="2"/>
  <c r="D93" i="2"/>
  <c r="C93" i="2"/>
  <c r="B93" i="2"/>
  <c r="A93" i="2"/>
  <c r="W92" i="2"/>
  <c r="S92" i="2"/>
  <c r="R92" i="2"/>
  <c r="Q92" i="2"/>
  <c r="P92" i="2"/>
  <c r="O92" i="2"/>
  <c r="N92" i="2"/>
  <c r="M92" i="2"/>
  <c r="L92" i="2"/>
  <c r="K92" i="2"/>
  <c r="H92" i="2"/>
  <c r="G92" i="2"/>
  <c r="E92" i="2"/>
  <c r="D92" i="2"/>
  <c r="C92" i="2"/>
  <c r="B92" i="2"/>
  <c r="A92" i="2"/>
  <c r="W91" i="2"/>
  <c r="S91" i="2"/>
  <c r="R91" i="2"/>
  <c r="Q91" i="2"/>
  <c r="P91" i="2"/>
  <c r="O91" i="2"/>
  <c r="N91" i="2"/>
  <c r="M91" i="2"/>
  <c r="L91" i="2"/>
  <c r="K91" i="2"/>
  <c r="H91" i="2"/>
  <c r="G91" i="2"/>
  <c r="E91" i="2"/>
  <c r="D91" i="2"/>
  <c r="C91" i="2"/>
  <c r="B91" i="2"/>
  <c r="A91" i="2"/>
  <c r="W90" i="2"/>
  <c r="S90" i="2"/>
  <c r="T90" i="2" s="1"/>
  <c r="R90" i="2"/>
  <c r="Q90" i="2"/>
  <c r="P90" i="2"/>
  <c r="O90" i="2"/>
  <c r="N90" i="2"/>
  <c r="M90" i="2"/>
  <c r="L90" i="2"/>
  <c r="K90" i="2"/>
  <c r="H90" i="2"/>
  <c r="G90" i="2"/>
  <c r="E90" i="2"/>
  <c r="D90" i="2"/>
  <c r="C90" i="2"/>
  <c r="B90" i="2"/>
  <c r="A90" i="2"/>
  <c r="W89" i="2"/>
  <c r="S89" i="2"/>
  <c r="T89" i="2" s="1"/>
  <c r="R89" i="2"/>
  <c r="Q89" i="2"/>
  <c r="P89" i="2"/>
  <c r="O89" i="2"/>
  <c r="N89" i="2"/>
  <c r="M89" i="2"/>
  <c r="L89" i="2"/>
  <c r="K89" i="2"/>
  <c r="H89" i="2"/>
  <c r="G89" i="2"/>
  <c r="E89" i="2"/>
  <c r="D89" i="2"/>
  <c r="C89" i="2"/>
  <c r="B89" i="2"/>
  <c r="A89" i="2"/>
  <c r="W88" i="2"/>
  <c r="T88" i="2"/>
  <c r="S88" i="2"/>
  <c r="R88" i="2"/>
  <c r="Q88" i="2"/>
  <c r="P88" i="2"/>
  <c r="O88" i="2"/>
  <c r="N88" i="2"/>
  <c r="M88" i="2"/>
  <c r="L88" i="2"/>
  <c r="K88" i="2"/>
  <c r="H88" i="2"/>
  <c r="G88" i="2"/>
  <c r="E88" i="2"/>
  <c r="D88" i="2"/>
  <c r="C88" i="2"/>
  <c r="B88" i="2"/>
  <c r="A88" i="2"/>
  <c r="W87" i="2"/>
  <c r="S87" i="2"/>
  <c r="T87" i="2" s="1"/>
  <c r="R87" i="2"/>
  <c r="Q87" i="2"/>
  <c r="P87" i="2"/>
  <c r="O87" i="2"/>
  <c r="N87" i="2"/>
  <c r="M87" i="2"/>
  <c r="L87" i="2"/>
  <c r="K87" i="2"/>
  <c r="H87" i="2"/>
  <c r="G87" i="2"/>
  <c r="E87" i="2"/>
  <c r="D87" i="2"/>
  <c r="C87" i="2"/>
  <c r="B87" i="2"/>
  <c r="A87" i="2"/>
  <c r="W86" i="2"/>
  <c r="S86" i="2"/>
  <c r="T86" i="2" s="1"/>
  <c r="R86" i="2"/>
  <c r="Q86" i="2"/>
  <c r="P86" i="2"/>
  <c r="O86" i="2"/>
  <c r="N86" i="2"/>
  <c r="M86" i="2"/>
  <c r="L86" i="2"/>
  <c r="K86" i="2"/>
  <c r="H86" i="2"/>
  <c r="G86" i="2"/>
  <c r="E86" i="2"/>
  <c r="D86" i="2"/>
  <c r="C86" i="2"/>
  <c r="B86" i="2"/>
  <c r="A86" i="2"/>
  <c r="W85" i="2"/>
  <c r="S85" i="2"/>
  <c r="R85" i="2"/>
  <c r="Q85" i="2"/>
  <c r="P85" i="2"/>
  <c r="O85" i="2"/>
  <c r="N85" i="2"/>
  <c r="M85" i="2"/>
  <c r="L85" i="2"/>
  <c r="K85" i="2"/>
  <c r="H85" i="2"/>
  <c r="G85" i="2"/>
  <c r="E85" i="2"/>
  <c r="D85" i="2"/>
  <c r="C85" i="2"/>
  <c r="B85" i="2"/>
  <c r="A85" i="2"/>
  <c r="W84" i="2"/>
  <c r="T84" i="2"/>
  <c r="S84" i="2"/>
  <c r="R84" i="2"/>
  <c r="Q84" i="2"/>
  <c r="P84" i="2"/>
  <c r="O84" i="2"/>
  <c r="N84" i="2"/>
  <c r="M84" i="2"/>
  <c r="L84" i="2"/>
  <c r="K84" i="2"/>
  <c r="H84" i="2"/>
  <c r="G84" i="2"/>
  <c r="E84" i="2"/>
  <c r="D84" i="2"/>
  <c r="C84" i="2"/>
  <c r="B84" i="2"/>
  <c r="A84" i="2"/>
  <c r="W83" i="2"/>
  <c r="T83" i="2"/>
  <c r="S83" i="2"/>
  <c r="R83" i="2"/>
  <c r="Q83" i="2"/>
  <c r="P83" i="2"/>
  <c r="O83" i="2"/>
  <c r="N83" i="2"/>
  <c r="M83" i="2"/>
  <c r="L83" i="2"/>
  <c r="K83" i="2"/>
  <c r="H83" i="2"/>
  <c r="G83" i="2"/>
  <c r="E83" i="2"/>
  <c r="D83" i="2"/>
  <c r="C83" i="2"/>
  <c r="A83" i="2"/>
  <c r="W82" i="2"/>
  <c r="T82" i="2"/>
  <c r="S82" i="2"/>
  <c r="R82" i="2"/>
  <c r="Q82" i="2"/>
  <c r="P82" i="2"/>
  <c r="O82" i="2"/>
  <c r="N82" i="2"/>
  <c r="M82" i="2"/>
  <c r="L82" i="2"/>
  <c r="K82" i="2"/>
  <c r="H82" i="2"/>
  <c r="G82" i="2"/>
  <c r="E82" i="2"/>
  <c r="D82" i="2"/>
  <c r="C82" i="2"/>
  <c r="A82" i="2"/>
  <c r="W81" i="2"/>
  <c r="S81" i="2"/>
  <c r="T81" i="2" s="1"/>
  <c r="R81" i="2"/>
  <c r="Q81" i="2"/>
  <c r="P81" i="2"/>
  <c r="O81" i="2"/>
  <c r="N81" i="2"/>
  <c r="M81" i="2"/>
  <c r="L81" i="2"/>
  <c r="K81" i="2"/>
  <c r="H81" i="2"/>
  <c r="G81" i="2"/>
  <c r="E81" i="2"/>
  <c r="D81" i="2"/>
  <c r="C81" i="2"/>
  <c r="A81" i="2"/>
  <c r="W80" i="2"/>
  <c r="S80" i="2"/>
  <c r="T80" i="2" s="1"/>
  <c r="R80" i="2"/>
  <c r="Q80" i="2"/>
  <c r="P80" i="2"/>
  <c r="O80" i="2"/>
  <c r="N80" i="2"/>
  <c r="M80" i="2"/>
  <c r="L80" i="2"/>
  <c r="K80" i="2"/>
  <c r="H80" i="2"/>
  <c r="G80" i="2"/>
  <c r="E80" i="2"/>
  <c r="D80" i="2"/>
  <c r="C80" i="2"/>
  <c r="A80" i="2"/>
  <c r="W79" i="2"/>
  <c r="S79" i="2"/>
  <c r="T79" i="2" s="1"/>
  <c r="R79" i="2"/>
  <c r="Q79" i="2"/>
  <c r="P79" i="2"/>
  <c r="O79" i="2"/>
  <c r="N79" i="2"/>
  <c r="M79" i="2"/>
  <c r="L79" i="2"/>
  <c r="K79" i="2"/>
  <c r="H79" i="2"/>
  <c r="G79" i="2"/>
  <c r="E79" i="2"/>
  <c r="D79" i="2"/>
  <c r="C79" i="2"/>
  <c r="A79" i="2"/>
  <c r="W78" i="2"/>
  <c r="T78" i="2"/>
  <c r="S78" i="2"/>
  <c r="R78" i="2"/>
  <c r="Q78" i="2"/>
  <c r="P78" i="2"/>
  <c r="O78" i="2"/>
  <c r="N78" i="2"/>
  <c r="M78" i="2"/>
  <c r="L78" i="2"/>
  <c r="K78" i="2"/>
  <c r="H78" i="2"/>
  <c r="G78" i="2"/>
  <c r="E78" i="2"/>
  <c r="D78" i="2"/>
  <c r="C78" i="2"/>
  <c r="A78" i="2"/>
  <c r="W77" i="2"/>
  <c r="S77" i="2"/>
  <c r="T77" i="2" s="1"/>
  <c r="R77" i="2"/>
  <c r="Q77" i="2"/>
  <c r="P77" i="2"/>
  <c r="O77" i="2"/>
  <c r="N77" i="2"/>
  <c r="M77" i="2"/>
  <c r="L77" i="2"/>
  <c r="K77" i="2"/>
  <c r="H77" i="2"/>
  <c r="G77" i="2"/>
  <c r="E77" i="2"/>
  <c r="D77" i="2"/>
  <c r="C77" i="2"/>
  <c r="A77" i="2"/>
  <c r="W76" i="2"/>
  <c r="S76" i="2"/>
  <c r="T76" i="2" s="1"/>
  <c r="R76" i="2"/>
  <c r="Q76" i="2"/>
  <c r="P76" i="2"/>
  <c r="O76" i="2"/>
  <c r="N76" i="2"/>
  <c r="M76" i="2"/>
  <c r="L76" i="2"/>
  <c r="K76" i="2"/>
  <c r="H76" i="2"/>
  <c r="G76" i="2"/>
  <c r="E76" i="2"/>
  <c r="D76" i="2"/>
  <c r="C76" i="2"/>
  <c r="A76" i="2"/>
  <c r="W75" i="2"/>
  <c r="S75" i="2"/>
  <c r="T75" i="2" s="1"/>
  <c r="R75" i="2"/>
  <c r="Q75" i="2"/>
  <c r="P75" i="2"/>
  <c r="O75" i="2"/>
  <c r="N75" i="2"/>
  <c r="M75" i="2"/>
  <c r="L75" i="2"/>
  <c r="K75" i="2"/>
  <c r="H75" i="2"/>
  <c r="G75" i="2"/>
  <c r="E75" i="2"/>
  <c r="D75" i="2"/>
  <c r="C75" i="2"/>
  <c r="A75" i="2"/>
  <c r="W74" i="2"/>
  <c r="S74" i="2"/>
  <c r="T74" i="2" s="1"/>
  <c r="R74" i="2"/>
  <c r="Q74" i="2"/>
  <c r="P74" i="2"/>
  <c r="O74" i="2"/>
  <c r="N74" i="2"/>
  <c r="M74" i="2"/>
  <c r="L74" i="2"/>
  <c r="K74" i="2"/>
  <c r="H74" i="2"/>
  <c r="G74" i="2"/>
  <c r="E74" i="2"/>
  <c r="D74" i="2"/>
  <c r="C74" i="2"/>
  <c r="A74" i="2"/>
  <c r="W73" i="2"/>
  <c r="S73" i="2"/>
  <c r="R73" i="2"/>
  <c r="Q73" i="2"/>
  <c r="P73" i="2"/>
  <c r="O73" i="2"/>
  <c r="N73" i="2"/>
  <c r="M73" i="2"/>
  <c r="L73" i="2"/>
  <c r="K73" i="2"/>
  <c r="H73" i="2"/>
  <c r="G73" i="2"/>
  <c r="E73" i="2"/>
  <c r="D73" i="2"/>
  <c r="C73" i="2"/>
  <c r="A73" i="2"/>
  <c r="W72" i="2"/>
  <c r="S72" i="2"/>
  <c r="T72" i="2" s="1"/>
  <c r="R72" i="2"/>
  <c r="Q72" i="2"/>
  <c r="P72" i="2"/>
  <c r="O72" i="2"/>
  <c r="N72" i="2"/>
  <c r="M72" i="2"/>
  <c r="L72" i="2"/>
  <c r="K72" i="2"/>
  <c r="H72" i="2"/>
  <c r="G72" i="2"/>
  <c r="E72" i="2"/>
  <c r="D72" i="2"/>
  <c r="C72" i="2"/>
  <c r="A72" i="2"/>
  <c r="W71" i="2"/>
  <c r="S71" i="2"/>
  <c r="U71" i="2" s="1"/>
  <c r="R71" i="2"/>
  <c r="Q71" i="2"/>
  <c r="P71" i="2"/>
  <c r="O71" i="2"/>
  <c r="N71" i="2"/>
  <c r="M71" i="2"/>
  <c r="L71" i="2"/>
  <c r="K71" i="2"/>
  <c r="H71" i="2"/>
  <c r="G71" i="2"/>
  <c r="E71" i="2"/>
  <c r="D71" i="2"/>
  <c r="C71" i="2"/>
  <c r="A71" i="2"/>
  <c r="W70" i="2"/>
  <c r="S70" i="2"/>
  <c r="R70" i="2"/>
  <c r="Q70" i="2"/>
  <c r="P70" i="2"/>
  <c r="O70" i="2"/>
  <c r="N70" i="2"/>
  <c r="M70" i="2"/>
  <c r="L70" i="2"/>
  <c r="K70" i="2"/>
  <c r="H70" i="2"/>
  <c r="G70" i="2"/>
  <c r="E70" i="2"/>
  <c r="D70" i="2"/>
  <c r="C70" i="2"/>
  <c r="A70" i="2"/>
  <c r="W69" i="2"/>
  <c r="S69" i="2"/>
  <c r="R69" i="2"/>
  <c r="Q69" i="2"/>
  <c r="P69" i="2"/>
  <c r="O69" i="2"/>
  <c r="N69" i="2"/>
  <c r="M69" i="2"/>
  <c r="L69" i="2"/>
  <c r="K69" i="2"/>
  <c r="H69" i="2"/>
  <c r="G69" i="2"/>
  <c r="E69" i="2"/>
  <c r="D69" i="2"/>
  <c r="C69" i="2"/>
  <c r="A69" i="2"/>
  <c r="W68" i="2"/>
  <c r="S68" i="2"/>
  <c r="U68" i="2" s="1"/>
  <c r="R68" i="2"/>
  <c r="Q68" i="2"/>
  <c r="P68" i="2"/>
  <c r="O68" i="2"/>
  <c r="N68" i="2"/>
  <c r="M68" i="2"/>
  <c r="L68" i="2"/>
  <c r="K68" i="2"/>
  <c r="H68" i="2"/>
  <c r="G68" i="2"/>
  <c r="E68" i="2"/>
  <c r="D68" i="2"/>
  <c r="C68" i="2"/>
  <c r="A68" i="2"/>
  <c r="W67" i="2"/>
  <c r="T67" i="2"/>
  <c r="S67" i="2"/>
  <c r="R67" i="2"/>
  <c r="Q67" i="2"/>
  <c r="P67" i="2"/>
  <c r="O67" i="2"/>
  <c r="N67" i="2"/>
  <c r="M67" i="2"/>
  <c r="L67" i="2"/>
  <c r="K67" i="2"/>
  <c r="H67" i="2"/>
  <c r="G67" i="2"/>
  <c r="E67" i="2"/>
  <c r="D67" i="2"/>
  <c r="C67" i="2"/>
  <c r="A67" i="2"/>
  <c r="W66" i="2"/>
  <c r="S66" i="2"/>
  <c r="T66" i="2" s="1"/>
  <c r="R66" i="2"/>
  <c r="Q66" i="2"/>
  <c r="P66" i="2"/>
  <c r="O66" i="2"/>
  <c r="N66" i="2"/>
  <c r="M66" i="2"/>
  <c r="L66" i="2"/>
  <c r="K66" i="2"/>
  <c r="H66" i="2"/>
  <c r="G66" i="2"/>
  <c r="E66" i="2"/>
  <c r="D66" i="2"/>
  <c r="C66" i="2"/>
  <c r="A66" i="2"/>
  <c r="W65" i="2"/>
  <c r="S65" i="2"/>
  <c r="R65" i="2"/>
  <c r="Q65" i="2"/>
  <c r="P65" i="2"/>
  <c r="O65" i="2"/>
  <c r="N65" i="2"/>
  <c r="M65" i="2"/>
  <c r="L65" i="2"/>
  <c r="K65" i="2"/>
  <c r="H65" i="2"/>
  <c r="G65" i="2"/>
  <c r="E65" i="2"/>
  <c r="D65" i="2"/>
  <c r="C65" i="2"/>
  <c r="A65" i="2"/>
  <c r="W64" i="2"/>
  <c r="S64" i="2"/>
  <c r="T64" i="2" s="1"/>
  <c r="R64" i="2"/>
  <c r="Q64" i="2"/>
  <c r="P64" i="2"/>
  <c r="O64" i="2"/>
  <c r="N64" i="2"/>
  <c r="M64" i="2"/>
  <c r="L64" i="2"/>
  <c r="K64" i="2"/>
  <c r="H64" i="2"/>
  <c r="G64" i="2"/>
  <c r="E64" i="2"/>
  <c r="D64" i="2"/>
  <c r="C64" i="2"/>
  <c r="A64" i="2"/>
  <c r="W63" i="2"/>
  <c r="S63" i="2"/>
  <c r="R63" i="2"/>
  <c r="Q63" i="2"/>
  <c r="P63" i="2"/>
  <c r="O63" i="2"/>
  <c r="N63" i="2"/>
  <c r="M63" i="2"/>
  <c r="L63" i="2"/>
  <c r="K63" i="2"/>
  <c r="H63" i="2"/>
  <c r="G63" i="2"/>
  <c r="E63" i="2"/>
  <c r="D63" i="2"/>
  <c r="C63" i="2"/>
  <c r="A63" i="2"/>
  <c r="W62" i="2"/>
  <c r="S62" i="2"/>
  <c r="T62" i="2" s="1"/>
  <c r="R62" i="2"/>
  <c r="Q62" i="2"/>
  <c r="P62" i="2"/>
  <c r="O62" i="2"/>
  <c r="N62" i="2"/>
  <c r="M62" i="2"/>
  <c r="L62" i="2"/>
  <c r="K62" i="2"/>
  <c r="H62" i="2"/>
  <c r="G62" i="2"/>
  <c r="E62" i="2"/>
  <c r="D62" i="2"/>
  <c r="C62" i="2"/>
  <c r="A62" i="2"/>
  <c r="W61" i="2"/>
  <c r="S61" i="2"/>
  <c r="R61" i="2"/>
  <c r="Q61" i="2"/>
  <c r="P61" i="2"/>
  <c r="O61" i="2"/>
  <c r="N61" i="2"/>
  <c r="M61" i="2"/>
  <c r="L61" i="2"/>
  <c r="K61" i="2"/>
  <c r="H61" i="2"/>
  <c r="G61" i="2"/>
  <c r="E61" i="2"/>
  <c r="D61" i="2"/>
  <c r="C61" i="2"/>
  <c r="A61" i="2"/>
  <c r="W60" i="2"/>
  <c r="S60" i="2"/>
  <c r="R60" i="2"/>
  <c r="Q60" i="2"/>
  <c r="P60" i="2"/>
  <c r="O60" i="2"/>
  <c r="N60" i="2"/>
  <c r="M60" i="2"/>
  <c r="L60" i="2"/>
  <c r="K60" i="2"/>
  <c r="H60" i="2"/>
  <c r="G60" i="2"/>
  <c r="E60" i="2"/>
  <c r="D60" i="2"/>
  <c r="C60" i="2"/>
  <c r="A60" i="2"/>
  <c r="W59" i="2"/>
  <c r="S59" i="2"/>
  <c r="T59" i="2" s="1"/>
  <c r="R59" i="2"/>
  <c r="Q59" i="2"/>
  <c r="P59" i="2"/>
  <c r="O59" i="2"/>
  <c r="N59" i="2"/>
  <c r="M59" i="2"/>
  <c r="L59" i="2"/>
  <c r="K59" i="2"/>
  <c r="H59" i="2"/>
  <c r="G59" i="2"/>
  <c r="E59" i="2"/>
  <c r="D59" i="2"/>
  <c r="C59" i="2"/>
  <c r="A59" i="2"/>
  <c r="W58" i="2"/>
  <c r="S58" i="2"/>
  <c r="R58" i="2"/>
  <c r="Q58" i="2"/>
  <c r="P58" i="2"/>
  <c r="O58" i="2"/>
  <c r="N58" i="2"/>
  <c r="M58" i="2"/>
  <c r="L58" i="2"/>
  <c r="K58" i="2"/>
  <c r="H58" i="2"/>
  <c r="G58" i="2"/>
  <c r="E58" i="2"/>
  <c r="D58" i="2"/>
  <c r="C58" i="2"/>
  <c r="A58" i="2"/>
  <c r="W57" i="2"/>
  <c r="S57" i="2"/>
  <c r="R57" i="2"/>
  <c r="Q57" i="2"/>
  <c r="P57" i="2"/>
  <c r="O57" i="2"/>
  <c r="N57" i="2"/>
  <c r="M57" i="2"/>
  <c r="L57" i="2"/>
  <c r="K57" i="2"/>
  <c r="H57" i="2"/>
  <c r="G57" i="2"/>
  <c r="E57" i="2"/>
  <c r="D57" i="2"/>
  <c r="C57" i="2"/>
  <c r="A57" i="2"/>
  <c r="W56" i="2"/>
  <c r="S56" i="2"/>
  <c r="R56" i="2"/>
  <c r="Q56" i="2"/>
  <c r="P56" i="2"/>
  <c r="O56" i="2"/>
  <c r="N56" i="2"/>
  <c r="M56" i="2"/>
  <c r="L56" i="2"/>
  <c r="K56" i="2"/>
  <c r="H56" i="2"/>
  <c r="G56" i="2"/>
  <c r="E56" i="2"/>
  <c r="D56" i="2"/>
  <c r="C56" i="2"/>
  <c r="A56" i="2"/>
  <c r="W55" i="2"/>
  <c r="S55" i="2"/>
  <c r="R55" i="2"/>
  <c r="Q55" i="2"/>
  <c r="P55" i="2"/>
  <c r="O55" i="2"/>
  <c r="N55" i="2"/>
  <c r="M55" i="2"/>
  <c r="L55" i="2"/>
  <c r="K55" i="2"/>
  <c r="H55" i="2"/>
  <c r="G55" i="2"/>
  <c r="E55" i="2"/>
  <c r="D55" i="2"/>
  <c r="C55" i="2"/>
  <c r="A55" i="2"/>
  <c r="W54" i="2"/>
  <c r="S54" i="2"/>
  <c r="R54" i="2"/>
  <c r="Q54" i="2"/>
  <c r="P54" i="2"/>
  <c r="O54" i="2"/>
  <c r="N54" i="2"/>
  <c r="M54" i="2"/>
  <c r="L54" i="2"/>
  <c r="K54" i="2"/>
  <c r="H54" i="2"/>
  <c r="G54" i="2"/>
  <c r="E54" i="2"/>
  <c r="D54" i="2"/>
  <c r="C54" i="2"/>
  <c r="A54" i="2"/>
  <c r="W53" i="2"/>
  <c r="S53" i="2"/>
  <c r="T52" i="2" s="1"/>
  <c r="R53" i="2"/>
  <c r="Q53" i="2"/>
  <c r="P53" i="2"/>
  <c r="O53" i="2"/>
  <c r="N53" i="2"/>
  <c r="M53" i="2"/>
  <c r="L53" i="2"/>
  <c r="K53" i="2"/>
  <c r="H53" i="2"/>
  <c r="G53" i="2"/>
  <c r="E53" i="2"/>
  <c r="D53" i="2"/>
  <c r="C53" i="2"/>
  <c r="A53" i="2"/>
  <c r="W52" i="2"/>
  <c r="U52" i="2"/>
  <c r="S52" i="2"/>
  <c r="R52" i="2"/>
  <c r="Q52" i="2"/>
  <c r="P52" i="2"/>
  <c r="O52" i="2"/>
  <c r="N52" i="2"/>
  <c r="M52" i="2"/>
  <c r="L52" i="2"/>
  <c r="K52" i="2"/>
  <c r="H52" i="2"/>
  <c r="G52" i="2"/>
  <c r="E52" i="2"/>
  <c r="D52" i="2"/>
  <c r="C52" i="2"/>
  <c r="A52" i="2"/>
  <c r="W51" i="2"/>
  <c r="S51" i="2"/>
  <c r="R51" i="2"/>
  <c r="Q51" i="2"/>
  <c r="P51" i="2"/>
  <c r="O51" i="2"/>
  <c r="N51" i="2"/>
  <c r="M51" i="2"/>
  <c r="L51" i="2"/>
  <c r="K51" i="2"/>
  <c r="H51" i="2"/>
  <c r="G51" i="2"/>
  <c r="E51" i="2"/>
  <c r="D51" i="2"/>
  <c r="C51" i="2"/>
  <c r="A51" i="2"/>
  <c r="W50" i="2"/>
  <c r="S50" i="2"/>
  <c r="R50" i="2"/>
  <c r="Q50" i="2"/>
  <c r="P50" i="2"/>
  <c r="O50" i="2"/>
  <c r="N50" i="2"/>
  <c r="M50" i="2"/>
  <c r="L50" i="2"/>
  <c r="K50" i="2"/>
  <c r="H50" i="2"/>
  <c r="G50" i="2"/>
  <c r="E50" i="2"/>
  <c r="D50" i="2"/>
  <c r="C50" i="2"/>
  <c r="A50" i="2"/>
  <c r="W49" i="2"/>
  <c r="S49" i="2"/>
  <c r="R49" i="2"/>
  <c r="Q49" i="2"/>
  <c r="P49" i="2"/>
  <c r="O49" i="2"/>
  <c r="N49" i="2"/>
  <c r="M49" i="2"/>
  <c r="L49" i="2"/>
  <c r="K49" i="2"/>
  <c r="H49" i="2"/>
  <c r="G49" i="2"/>
  <c r="E49" i="2"/>
  <c r="D49" i="2"/>
  <c r="C49" i="2"/>
  <c r="A49" i="2"/>
  <c r="W48" i="2"/>
  <c r="S48" i="2"/>
  <c r="T48" i="2" s="1"/>
  <c r="R48" i="2"/>
  <c r="Q48" i="2"/>
  <c r="P48" i="2"/>
  <c r="O48" i="2"/>
  <c r="N48" i="2"/>
  <c r="M48" i="2"/>
  <c r="L48" i="2"/>
  <c r="K48" i="2"/>
  <c r="H48" i="2"/>
  <c r="G48" i="2"/>
  <c r="E48" i="2"/>
  <c r="D48" i="2"/>
  <c r="C48" i="2"/>
  <c r="A48" i="2"/>
  <c r="W47" i="2"/>
  <c r="T47" i="2"/>
  <c r="S47" i="2"/>
  <c r="R47" i="2"/>
  <c r="Q47" i="2"/>
  <c r="P47" i="2"/>
  <c r="O47" i="2"/>
  <c r="N47" i="2"/>
  <c r="M47" i="2"/>
  <c r="L47" i="2"/>
  <c r="K47" i="2"/>
  <c r="H47" i="2"/>
  <c r="G47" i="2"/>
  <c r="E47" i="2"/>
  <c r="D47" i="2"/>
  <c r="C47" i="2"/>
  <c r="A47" i="2"/>
  <c r="W46" i="2"/>
  <c r="S46" i="2"/>
  <c r="T46" i="2" s="1"/>
  <c r="R46" i="2"/>
  <c r="Q46" i="2"/>
  <c r="P46" i="2"/>
  <c r="O46" i="2"/>
  <c r="N46" i="2"/>
  <c r="M46" i="2"/>
  <c r="L46" i="2"/>
  <c r="K46" i="2"/>
  <c r="H46" i="2"/>
  <c r="G46" i="2"/>
  <c r="E46" i="2"/>
  <c r="D46" i="2"/>
  <c r="C46" i="2"/>
  <c r="A46" i="2"/>
  <c r="W45" i="2"/>
  <c r="S45" i="2"/>
  <c r="T45" i="2" s="1"/>
  <c r="R45" i="2"/>
  <c r="Q45" i="2"/>
  <c r="P45" i="2"/>
  <c r="O45" i="2"/>
  <c r="N45" i="2"/>
  <c r="M45" i="2"/>
  <c r="L45" i="2"/>
  <c r="K45" i="2"/>
  <c r="H45" i="2"/>
  <c r="G45" i="2"/>
  <c r="E45" i="2"/>
  <c r="D45" i="2"/>
  <c r="C45" i="2"/>
  <c r="A45" i="2"/>
  <c r="W44" i="2"/>
  <c r="S44" i="2"/>
  <c r="T44" i="2" s="1"/>
  <c r="R44" i="2"/>
  <c r="Q44" i="2"/>
  <c r="P44" i="2"/>
  <c r="O44" i="2"/>
  <c r="N44" i="2"/>
  <c r="M44" i="2"/>
  <c r="L44" i="2"/>
  <c r="K44" i="2"/>
  <c r="H44" i="2"/>
  <c r="G44" i="2"/>
  <c r="E44" i="2"/>
  <c r="D44" i="2"/>
  <c r="C44" i="2"/>
  <c r="A44" i="2"/>
  <c r="W43" i="2"/>
  <c r="S43" i="2"/>
  <c r="R43" i="2"/>
  <c r="Q43" i="2"/>
  <c r="P43" i="2"/>
  <c r="O43" i="2"/>
  <c r="N43" i="2"/>
  <c r="M43" i="2"/>
  <c r="L43" i="2"/>
  <c r="K43" i="2"/>
  <c r="H43" i="2"/>
  <c r="G43" i="2"/>
  <c r="E43" i="2"/>
  <c r="D43" i="2"/>
  <c r="C43" i="2"/>
  <c r="A43" i="2"/>
  <c r="W42" i="2"/>
  <c r="S42" i="2"/>
  <c r="R42" i="2"/>
  <c r="Q42" i="2"/>
  <c r="P42" i="2"/>
  <c r="O42" i="2"/>
  <c r="N42" i="2"/>
  <c r="M42" i="2"/>
  <c r="L42" i="2"/>
  <c r="K42" i="2"/>
  <c r="H42" i="2"/>
  <c r="G42" i="2"/>
  <c r="E42" i="2"/>
  <c r="D42" i="2"/>
  <c r="C42" i="2"/>
  <c r="A42" i="2"/>
  <c r="W41" i="2"/>
  <c r="S41" i="2"/>
  <c r="R41" i="2"/>
  <c r="Q41" i="2"/>
  <c r="P41" i="2"/>
  <c r="O41" i="2"/>
  <c r="N41" i="2"/>
  <c r="M41" i="2"/>
  <c r="L41" i="2"/>
  <c r="K41" i="2"/>
  <c r="H41" i="2"/>
  <c r="G41" i="2"/>
  <c r="E41" i="2"/>
  <c r="D41" i="2"/>
  <c r="C41" i="2"/>
  <c r="A41" i="2"/>
  <c r="W40" i="2"/>
  <c r="S40" i="2"/>
  <c r="R40" i="2"/>
  <c r="Q40" i="2"/>
  <c r="P40" i="2"/>
  <c r="O40" i="2"/>
  <c r="N40" i="2"/>
  <c r="M40" i="2"/>
  <c r="L40" i="2"/>
  <c r="K40" i="2"/>
  <c r="H40" i="2"/>
  <c r="G40" i="2"/>
  <c r="E40" i="2"/>
  <c r="D40" i="2"/>
  <c r="C40" i="2"/>
  <c r="A40" i="2"/>
  <c r="W39" i="2"/>
  <c r="S39" i="2"/>
  <c r="T39" i="2" s="1"/>
  <c r="R39" i="2"/>
  <c r="Q39" i="2"/>
  <c r="P39" i="2"/>
  <c r="O39" i="2"/>
  <c r="N39" i="2"/>
  <c r="M39" i="2"/>
  <c r="L39" i="2"/>
  <c r="K39" i="2"/>
  <c r="H39" i="2"/>
  <c r="G39" i="2"/>
  <c r="E39" i="2"/>
  <c r="D39" i="2"/>
  <c r="C39" i="2"/>
  <c r="A39" i="2"/>
  <c r="W38" i="2"/>
  <c r="S38" i="2"/>
  <c r="R38" i="2"/>
  <c r="Q38" i="2"/>
  <c r="P38" i="2"/>
  <c r="O38" i="2"/>
  <c r="N38" i="2"/>
  <c r="M38" i="2"/>
  <c r="L38" i="2"/>
  <c r="K38" i="2"/>
  <c r="H38" i="2"/>
  <c r="G38" i="2"/>
  <c r="E38" i="2"/>
  <c r="D38" i="2"/>
  <c r="C38" i="2"/>
  <c r="A38" i="2"/>
  <c r="W37" i="2"/>
  <c r="S37" i="2"/>
  <c r="T37" i="2" s="1"/>
  <c r="R37" i="2"/>
  <c r="Q37" i="2"/>
  <c r="P37" i="2"/>
  <c r="O37" i="2"/>
  <c r="N37" i="2"/>
  <c r="M37" i="2"/>
  <c r="L37" i="2"/>
  <c r="K37" i="2"/>
  <c r="H37" i="2"/>
  <c r="G37" i="2"/>
  <c r="E37" i="2"/>
  <c r="D37" i="2"/>
  <c r="C37" i="2"/>
  <c r="A37" i="2"/>
  <c r="W36" i="2"/>
  <c r="S36" i="2"/>
  <c r="R36" i="2"/>
  <c r="Q36" i="2"/>
  <c r="P36" i="2"/>
  <c r="O36" i="2"/>
  <c r="N36" i="2"/>
  <c r="M36" i="2"/>
  <c r="L36" i="2"/>
  <c r="K36" i="2"/>
  <c r="H36" i="2"/>
  <c r="G36" i="2"/>
  <c r="E36" i="2"/>
  <c r="D36" i="2"/>
  <c r="C36" i="2"/>
  <c r="A36" i="2"/>
  <c r="W35" i="2"/>
  <c r="S35" i="2"/>
  <c r="R35" i="2"/>
  <c r="Q35" i="2"/>
  <c r="P35" i="2"/>
  <c r="O35" i="2"/>
  <c r="N35" i="2"/>
  <c r="M35" i="2"/>
  <c r="L35" i="2"/>
  <c r="K35" i="2"/>
  <c r="H35" i="2"/>
  <c r="G35" i="2"/>
  <c r="E35" i="2"/>
  <c r="D35" i="2"/>
  <c r="C35" i="2"/>
  <c r="A35" i="2"/>
  <c r="W34" i="2"/>
  <c r="S34" i="2"/>
  <c r="T34" i="2" s="1"/>
  <c r="R34" i="2"/>
  <c r="Q34" i="2"/>
  <c r="P34" i="2"/>
  <c r="O34" i="2"/>
  <c r="N34" i="2"/>
  <c r="M34" i="2"/>
  <c r="L34" i="2"/>
  <c r="K34" i="2"/>
  <c r="H34" i="2"/>
  <c r="G34" i="2"/>
  <c r="E34" i="2"/>
  <c r="D34" i="2"/>
  <c r="C34" i="2"/>
  <c r="A34" i="2"/>
  <c r="W33" i="2"/>
  <c r="S33" i="2"/>
  <c r="R33" i="2"/>
  <c r="Q33" i="2"/>
  <c r="P33" i="2"/>
  <c r="O33" i="2"/>
  <c r="N33" i="2"/>
  <c r="M33" i="2"/>
  <c r="L33" i="2"/>
  <c r="K33" i="2"/>
  <c r="H33" i="2"/>
  <c r="G33" i="2"/>
  <c r="E33" i="2"/>
  <c r="D33" i="2"/>
  <c r="C33" i="2"/>
  <c r="A33" i="2"/>
  <c r="W32" i="2"/>
  <c r="S32" i="2"/>
  <c r="R32" i="2"/>
  <c r="Q32" i="2"/>
  <c r="P32" i="2"/>
  <c r="O32" i="2"/>
  <c r="N32" i="2"/>
  <c r="M32" i="2"/>
  <c r="L32" i="2"/>
  <c r="K32" i="2"/>
  <c r="H32" i="2"/>
  <c r="G32" i="2"/>
  <c r="E32" i="2"/>
  <c r="D32" i="2"/>
  <c r="C32" i="2"/>
  <c r="A32" i="2"/>
  <c r="W31" i="2"/>
  <c r="S31" i="2"/>
  <c r="R31" i="2"/>
  <c r="Q31" i="2"/>
  <c r="P31" i="2"/>
  <c r="O31" i="2"/>
  <c r="N31" i="2"/>
  <c r="M31" i="2"/>
  <c r="L31" i="2"/>
  <c r="K31" i="2"/>
  <c r="H31" i="2"/>
  <c r="G31" i="2"/>
  <c r="E31" i="2"/>
  <c r="D31" i="2"/>
  <c r="C31" i="2"/>
  <c r="A31" i="2"/>
  <c r="W30" i="2"/>
  <c r="S30" i="2"/>
  <c r="T30" i="2" s="1"/>
  <c r="R30" i="2"/>
  <c r="Q30" i="2"/>
  <c r="P30" i="2"/>
  <c r="O30" i="2"/>
  <c r="N30" i="2"/>
  <c r="M30" i="2"/>
  <c r="L30" i="2"/>
  <c r="K30" i="2"/>
  <c r="H30" i="2"/>
  <c r="G30" i="2"/>
  <c r="E30" i="2"/>
  <c r="D30" i="2"/>
  <c r="C30" i="2"/>
  <c r="A30" i="2"/>
  <c r="W29" i="2"/>
  <c r="S29" i="2"/>
  <c r="R29" i="2"/>
  <c r="Q29" i="2"/>
  <c r="P29" i="2"/>
  <c r="O29" i="2"/>
  <c r="N29" i="2"/>
  <c r="M29" i="2"/>
  <c r="L29" i="2"/>
  <c r="K29" i="2"/>
  <c r="H29" i="2"/>
  <c r="G29" i="2"/>
  <c r="E29" i="2"/>
  <c r="D29" i="2"/>
  <c r="C29" i="2"/>
  <c r="A29" i="2"/>
  <c r="W28" i="2"/>
  <c r="S28" i="2"/>
  <c r="R28" i="2"/>
  <c r="Q28" i="2"/>
  <c r="P28" i="2"/>
  <c r="O28" i="2"/>
  <c r="N28" i="2"/>
  <c r="M28" i="2"/>
  <c r="L28" i="2"/>
  <c r="K28" i="2"/>
  <c r="H28" i="2"/>
  <c r="G28" i="2"/>
  <c r="E28" i="2"/>
  <c r="D28" i="2"/>
  <c r="C28" i="2"/>
  <c r="A28" i="2"/>
  <c r="W27" i="2"/>
  <c r="S27" i="2"/>
  <c r="R27" i="2"/>
  <c r="Q27" i="2"/>
  <c r="P27" i="2"/>
  <c r="O27" i="2"/>
  <c r="N27" i="2"/>
  <c r="M27" i="2"/>
  <c r="L27" i="2"/>
  <c r="K27" i="2"/>
  <c r="H27" i="2"/>
  <c r="G27" i="2"/>
  <c r="E27" i="2"/>
  <c r="D27" i="2"/>
  <c r="C27" i="2"/>
  <c r="A27" i="2"/>
  <c r="W26" i="2"/>
  <c r="S26" i="2"/>
  <c r="R26" i="2"/>
  <c r="Q26" i="2"/>
  <c r="P26" i="2"/>
  <c r="O26" i="2"/>
  <c r="N26" i="2"/>
  <c r="M26" i="2"/>
  <c r="L26" i="2"/>
  <c r="K26" i="2"/>
  <c r="H26" i="2"/>
  <c r="G26" i="2"/>
  <c r="E26" i="2"/>
  <c r="D26" i="2"/>
  <c r="C26" i="2"/>
  <c r="A26" i="2"/>
  <c r="W25" i="2"/>
  <c r="T25" i="2"/>
  <c r="S25" i="2"/>
  <c r="R25" i="2"/>
  <c r="Q25" i="2"/>
  <c r="P25" i="2"/>
  <c r="O25" i="2"/>
  <c r="N25" i="2"/>
  <c r="M25" i="2"/>
  <c r="L25" i="2"/>
  <c r="K25" i="2"/>
  <c r="H25" i="2"/>
  <c r="G25" i="2"/>
  <c r="E25" i="2"/>
  <c r="D25" i="2"/>
  <c r="C25" i="2"/>
  <c r="A25" i="2"/>
  <c r="W24" i="2"/>
  <c r="S24" i="2"/>
  <c r="R24" i="2"/>
  <c r="Q24" i="2"/>
  <c r="P24" i="2"/>
  <c r="O24" i="2"/>
  <c r="N24" i="2"/>
  <c r="M24" i="2"/>
  <c r="L24" i="2"/>
  <c r="K24" i="2"/>
  <c r="H24" i="2"/>
  <c r="G24" i="2"/>
  <c r="E24" i="2"/>
  <c r="D24" i="2"/>
  <c r="C24" i="2"/>
  <c r="A24" i="2"/>
  <c r="W23" i="2"/>
  <c r="S23" i="2"/>
  <c r="R23" i="2"/>
  <c r="Q23" i="2"/>
  <c r="P23" i="2"/>
  <c r="O23" i="2"/>
  <c r="N23" i="2"/>
  <c r="M23" i="2"/>
  <c r="L23" i="2"/>
  <c r="K23" i="2"/>
  <c r="H23" i="2"/>
  <c r="G23" i="2"/>
  <c r="E23" i="2"/>
  <c r="D23" i="2"/>
  <c r="C23" i="2"/>
  <c r="A23" i="2"/>
  <c r="W22" i="2"/>
  <c r="S22" i="2"/>
  <c r="R22" i="2"/>
  <c r="Q22" i="2"/>
  <c r="P22" i="2"/>
  <c r="O22" i="2"/>
  <c r="N22" i="2"/>
  <c r="M22" i="2"/>
  <c r="L22" i="2"/>
  <c r="K22" i="2"/>
  <c r="H22" i="2"/>
  <c r="G22" i="2"/>
  <c r="E22" i="2"/>
  <c r="D22" i="2"/>
  <c r="C22" i="2"/>
  <c r="A22" i="2"/>
  <c r="W21" i="2"/>
  <c r="S21" i="2"/>
  <c r="R21" i="2"/>
  <c r="Q21" i="2"/>
  <c r="P21" i="2"/>
  <c r="O21" i="2"/>
  <c r="N21" i="2"/>
  <c r="M21" i="2"/>
  <c r="L21" i="2"/>
  <c r="K21" i="2"/>
  <c r="H21" i="2"/>
  <c r="G21" i="2"/>
  <c r="E21" i="2"/>
  <c r="D21" i="2"/>
  <c r="C21" i="2"/>
  <c r="A21" i="2"/>
  <c r="W20" i="2"/>
  <c r="S20" i="2"/>
  <c r="R20" i="2"/>
  <c r="Q20" i="2"/>
  <c r="P20" i="2"/>
  <c r="O20" i="2"/>
  <c r="N20" i="2"/>
  <c r="M20" i="2"/>
  <c r="L20" i="2"/>
  <c r="K20" i="2"/>
  <c r="H20" i="2"/>
  <c r="G20" i="2"/>
  <c r="E20" i="2"/>
  <c r="D20" i="2"/>
  <c r="C20" i="2"/>
  <c r="A20" i="2"/>
  <c r="W19" i="2"/>
  <c r="S19" i="2"/>
  <c r="T19" i="2" s="1"/>
  <c r="R19" i="2"/>
  <c r="Q19" i="2"/>
  <c r="P19" i="2"/>
  <c r="O19" i="2"/>
  <c r="N19" i="2"/>
  <c r="M19" i="2"/>
  <c r="L19" i="2"/>
  <c r="K19" i="2"/>
  <c r="H19" i="2"/>
  <c r="G19" i="2"/>
  <c r="E19" i="2"/>
  <c r="D19" i="2"/>
  <c r="C19" i="2"/>
  <c r="A19" i="2"/>
  <c r="W18" i="2"/>
  <c r="S18" i="2"/>
  <c r="T18" i="2" s="1"/>
  <c r="R18" i="2"/>
  <c r="Q18" i="2"/>
  <c r="P18" i="2"/>
  <c r="O18" i="2"/>
  <c r="N18" i="2"/>
  <c r="M18" i="2"/>
  <c r="L18" i="2"/>
  <c r="K18" i="2"/>
  <c r="H18" i="2"/>
  <c r="G18" i="2"/>
  <c r="E18" i="2"/>
  <c r="D18" i="2"/>
  <c r="C18" i="2"/>
  <c r="A18" i="2"/>
  <c r="W17" i="2"/>
  <c r="S17" i="2"/>
  <c r="R17" i="2"/>
  <c r="Q17" i="2"/>
  <c r="P17" i="2"/>
  <c r="O17" i="2"/>
  <c r="N17" i="2"/>
  <c r="M17" i="2"/>
  <c r="L17" i="2"/>
  <c r="K17" i="2"/>
  <c r="H17" i="2"/>
  <c r="G17" i="2"/>
  <c r="E17" i="2"/>
  <c r="D17" i="2"/>
  <c r="C17" i="2"/>
  <c r="A17" i="2"/>
  <c r="W16" i="2"/>
  <c r="S16" i="2"/>
  <c r="U12" i="2" s="1"/>
  <c r="R16" i="2"/>
  <c r="Q16" i="2"/>
  <c r="P16" i="2"/>
  <c r="O16" i="2"/>
  <c r="N16" i="2"/>
  <c r="M16" i="2"/>
  <c r="L16" i="2"/>
  <c r="K16" i="2"/>
  <c r="H16" i="2"/>
  <c r="G16" i="2"/>
  <c r="E16" i="2"/>
  <c r="D16" i="2"/>
  <c r="C16" i="2"/>
  <c r="A16" i="2"/>
  <c r="W15" i="2"/>
  <c r="T15" i="2"/>
  <c r="S15" i="2"/>
  <c r="R15" i="2"/>
  <c r="Q15" i="2"/>
  <c r="P15" i="2"/>
  <c r="O15" i="2"/>
  <c r="N15" i="2"/>
  <c r="M15" i="2"/>
  <c r="L15" i="2"/>
  <c r="K15" i="2"/>
  <c r="H15" i="2"/>
  <c r="G15" i="2"/>
  <c r="E15" i="2"/>
  <c r="D15" i="2"/>
  <c r="C15" i="2"/>
  <c r="A15" i="2"/>
  <c r="W14" i="2"/>
  <c r="S14" i="2"/>
  <c r="R14" i="2"/>
  <c r="Q14" i="2"/>
  <c r="P14" i="2"/>
  <c r="O14" i="2"/>
  <c r="N14" i="2"/>
  <c r="M14" i="2"/>
  <c r="L14" i="2"/>
  <c r="K14" i="2"/>
  <c r="H14" i="2"/>
  <c r="G14" i="2"/>
  <c r="E14" i="2"/>
  <c r="D14" i="2"/>
  <c r="C14" i="2"/>
  <c r="A14" i="2"/>
  <c r="W13" i="2"/>
  <c r="S13" i="2"/>
  <c r="R13" i="2"/>
  <c r="Q13" i="2"/>
  <c r="P13" i="2"/>
  <c r="O13" i="2"/>
  <c r="N13" i="2"/>
  <c r="M13" i="2"/>
  <c r="L13" i="2"/>
  <c r="K13" i="2"/>
  <c r="H13" i="2"/>
  <c r="G13" i="2"/>
  <c r="E13" i="2"/>
  <c r="D13" i="2"/>
  <c r="C13" i="2"/>
  <c r="A13" i="2"/>
  <c r="W12" i="2"/>
  <c r="T12" i="2"/>
  <c r="S12" i="2"/>
  <c r="R12" i="2"/>
  <c r="Q12" i="2"/>
  <c r="P12" i="2"/>
  <c r="O12" i="2"/>
  <c r="N12" i="2"/>
  <c r="M12" i="2"/>
  <c r="L12" i="2"/>
  <c r="K12" i="2"/>
  <c r="H12" i="2"/>
  <c r="G12" i="2"/>
  <c r="E12" i="2"/>
  <c r="D12" i="2"/>
  <c r="C12" i="2"/>
  <c r="A12" i="2"/>
  <c r="W11" i="2"/>
  <c r="S11" i="2"/>
  <c r="T11" i="2" s="1"/>
  <c r="R11" i="2"/>
  <c r="Q11" i="2"/>
  <c r="P11" i="2"/>
  <c r="O11" i="2"/>
  <c r="N11" i="2"/>
  <c r="M11" i="2"/>
  <c r="L11" i="2"/>
  <c r="K11" i="2"/>
  <c r="H11" i="2"/>
  <c r="G11" i="2"/>
  <c r="E11" i="2"/>
  <c r="D11" i="2"/>
  <c r="C11" i="2"/>
  <c r="A11" i="2"/>
  <c r="W10" i="2"/>
  <c r="S10" i="2"/>
  <c r="T10" i="2" s="1"/>
  <c r="R10" i="2"/>
  <c r="Q10" i="2"/>
  <c r="P10" i="2"/>
  <c r="O10" i="2"/>
  <c r="N10" i="2"/>
  <c r="M10" i="2"/>
  <c r="L10" i="2"/>
  <c r="K10" i="2"/>
  <c r="H10" i="2"/>
  <c r="G10" i="2"/>
  <c r="E10" i="2"/>
  <c r="D10" i="2"/>
  <c r="C10" i="2"/>
  <c r="A10" i="2"/>
  <c r="W9" i="2"/>
  <c r="S9" i="2"/>
  <c r="T9" i="2" s="1"/>
  <c r="R9" i="2"/>
  <c r="Q9" i="2"/>
  <c r="P9" i="2"/>
  <c r="O9" i="2"/>
  <c r="N9" i="2"/>
  <c r="M9" i="2"/>
  <c r="L9" i="2"/>
  <c r="K9" i="2"/>
  <c r="H9" i="2"/>
  <c r="G9" i="2"/>
  <c r="E9" i="2"/>
  <c r="D9" i="2"/>
  <c r="C9" i="2"/>
  <c r="A9" i="2"/>
  <c r="W8" i="2"/>
  <c r="S8" i="2"/>
  <c r="R8" i="2"/>
  <c r="Q8" i="2"/>
  <c r="P8" i="2"/>
  <c r="O8" i="2"/>
  <c r="N8" i="2"/>
  <c r="M8" i="2"/>
  <c r="L8" i="2"/>
  <c r="K8" i="2"/>
  <c r="H8" i="2"/>
  <c r="G8" i="2"/>
  <c r="E8" i="2"/>
  <c r="D8" i="2"/>
  <c r="C8" i="2"/>
  <c r="A8" i="2"/>
  <c r="W7" i="2"/>
  <c r="S7" i="2"/>
  <c r="R7" i="2"/>
  <c r="Q7" i="2"/>
  <c r="P7" i="2"/>
  <c r="O7" i="2"/>
  <c r="N7" i="2"/>
  <c r="M7" i="2"/>
  <c r="L7" i="2"/>
  <c r="K7" i="2"/>
  <c r="I7" i="2"/>
  <c r="H7" i="2"/>
  <c r="G7" i="2"/>
  <c r="E7" i="2"/>
  <c r="D7" i="2"/>
  <c r="C7" i="2"/>
  <c r="A7" i="2"/>
  <c r="W6" i="2"/>
  <c r="S6" i="2"/>
  <c r="T6" i="2" s="1"/>
  <c r="R6" i="2"/>
  <c r="Q6" i="2"/>
  <c r="P6" i="2"/>
  <c r="O6" i="2"/>
  <c r="N6" i="2"/>
  <c r="M6" i="2"/>
  <c r="L6" i="2"/>
  <c r="K6" i="2"/>
  <c r="H6" i="2"/>
  <c r="G6" i="2"/>
  <c r="E6" i="2"/>
  <c r="D6" i="2"/>
  <c r="C6" i="2"/>
  <c r="A6" i="2"/>
  <c r="W5" i="2"/>
  <c r="S5" i="2"/>
  <c r="R5" i="2"/>
  <c r="Q5" i="2"/>
  <c r="P5" i="2"/>
  <c r="O5" i="2"/>
  <c r="N5" i="2"/>
  <c r="M5" i="2"/>
  <c r="L5" i="2"/>
  <c r="K5" i="2"/>
  <c r="H5" i="2"/>
  <c r="G5" i="2"/>
  <c r="E5" i="2"/>
  <c r="D5" i="2"/>
  <c r="C5" i="2"/>
  <c r="A5" i="2"/>
  <c r="W4" i="2"/>
  <c r="S4" i="2"/>
  <c r="U4" i="2" s="1"/>
  <c r="R4" i="2"/>
  <c r="Q4" i="2"/>
  <c r="P4" i="2"/>
  <c r="O4" i="2"/>
  <c r="N4" i="2"/>
  <c r="M4" i="2"/>
  <c r="L4" i="2"/>
  <c r="K4" i="2"/>
  <c r="H4" i="2"/>
  <c r="G4" i="2"/>
  <c r="E4" i="2"/>
  <c r="D4" i="2"/>
  <c r="C4" i="2"/>
  <c r="A4" i="2"/>
  <c r="U121" i="2" l="1"/>
  <c r="T188" i="2"/>
  <c r="U219" i="2"/>
  <c r="U276" i="2"/>
  <c r="T327" i="2"/>
  <c r="T354" i="2"/>
  <c r="V368" i="2"/>
  <c r="T400" i="2"/>
  <c r="U21" i="2"/>
  <c r="U129" i="2"/>
  <c r="U155" i="2"/>
  <c r="T205" i="2"/>
  <c r="T219" i="2"/>
  <c r="T227" i="2"/>
  <c r="U291" i="2"/>
  <c r="U342" i="2"/>
  <c r="T369" i="2"/>
  <c r="T463" i="2"/>
  <c r="V472" i="2"/>
  <c r="U485" i="2"/>
  <c r="T4" i="2"/>
  <c r="T240" i="2"/>
  <c r="U390" i="2"/>
  <c r="T436" i="2"/>
  <c r="T479" i="2"/>
  <c r="U479" i="2" s="1"/>
  <c r="T390" i="2"/>
  <c r="U403" i="2"/>
  <c r="U423" i="2"/>
  <c r="T506" i="2"/>
  <c r="V4" i="2"/>
  <c r="T110" i="2"/>
  <c r="U110" i="2" s="1"/>
  <c r="T116" i="2"/>
  <c r="T223" i="2"/>
  <c r="U266" i="2"/>
  <c r="T281" i="2"/>
  <c r="U351" i="2"/>
  <c r="T386" i="2"/>
  <c r="T423" i="2"/>
  <c r="U443" i="2"/>
  <c r="U467" i="2"/>
  <c r="U472" i="2"/>
  <c r="U490" i="2"/>
  <c r="T71" i="2"/>
  <c r="T408" i="2"/>
  <c r="T499" i="2"/>
  <c r="U91" i="2"/>
  <c r="U100" i="2"/>
  <c r="U161" i="2"/>
  <c r="U252" i="2"/>
  <c r="U261" i="2"/>
  <c r="T296" i="2"/>
  <c r="T303" i="2"/>
  <c r="U396" i="2"/>
  <c r="T413" i="2"/>
  <c r="T443" i="2"/>
  <c r="T453" i="2"/>
  <c r="U460" i="2"/>
  <c r="T467" i="2"/>
  <c r="U380" i="2"/>
  <c r="U287" i="2"/>
  <c r="U172" i="2"/>
  <c r="T211" i="2"/>
  <c r="T254" i="2"/>
  <c r="T267" i="2"/>
  <c r="U283" i="2"/>
  <c r="T324" i="2"/>
  <c r="T334" i="2"/>
  <c r="V453" i="2"/>
  <c r="T468" i="2"/>
  <c r="U74" i="2"/>
  <c r="U84" i="2"/>
  <c r="T7" i="2"/>
  <c r="V84" i="2"/>
  <c r="T104" i="2"/>
  <c r="U227" i="2"/>
  <c r="T21" i="2"/>
  <c r="U44" i="2"/>
  <c r="U240" i="2"/>
  <c r="T276" i="2"/>
  <c r="T291" i="2"/>
  <c r="T100" i="2"/>
  <c r="T139" i="2"/>
  <c r="T155" i="2"/>
  <c r="T287" i="2"/>
  <c r="T364" i="2"/>
  <c r="T368" i="2"/>
  <c r="T122" i="2"/>
  <c r="T150" i="2"/>
  <c r="T173" i="2"/>
  <c r="S2" i="2"/>
  <c r="U368" i="2"/>
  <c r="T342" i="2"/>
  <c r="T417" i="2"/>
  <c r="U436" i="2"/>
  <c r="T490" i="2"/>
  <c r="T512" i="2"/>
  <c r="T68" i="2"/>
  <c r="T91" i="2"/>
  <c r="T107" i="2"/>
  <c r="T129" i="2"/>
  <c r="T167" i="2"/>
  <c r="T472" i="2"/>
  <c r="T485" i="2"/>
  <c r="T182" i="2"/>
  <c r="T258" i="2"/>
  <c r="T460" i="2"/>
</calcChain>
</file>

<file path=xl/sharedStrings.xml><?xml version="1.0" encoding="utf-8"?>
<sst xmlns="http://schemas.openxmlformats.org/spreadsheetml/2006/main" count="1273" uniqueCount="886">
  <si>
    <t>CUMPLIMIENTO PLAN DE ACCION 2016 A DICIEMBRE DE 2016</t>
  </si>
  <si>
    <t>No</t>
  </si>
  <si>
    <t xml:space="preserve">DESCRIPCION </t>
  </si>
  <si>
    <t xml:space="preserve">NOMBRE </t>
  </si>
  <si>
    <t>No Metas programadas 2016</t>
  </si>
  <si>
    <t>% cumplimiento PA 2016</t>
  </si>
  <si>
    <t>No Comp</t>
  </si>
  <si>
    <t>PDD</t>
  </si>
  <si>
    <t>BOLIVAR SI AVANZA 2016-2019</t>
  </si>
  <si>
    <t>EJE ESTRATEGICO</t>
  </si>
  <si>
    <t xml:space="preserve">CONSTRUCCIÓN DE LA PAZ EN BOLÍVAR </t>
  </si>
  <si>
    <t>1.1</t>
  </si>
  <si>
    <t xml:space="preserve">PROGRAMA </t>
  </si>
  <si>
    <t>ESTRATEGIA PARA CONSTRUCCION DE LA PAZ EN BOLIVAR</t>
  </si>
  <si>
    <t>1.1.1</t>
  </si>
  <si>
    <t xml:space="preserve">SUBPROGRAMA </t>
  </si>
  <si>
    <t xml:space="preserve">Observario de paz territorial </t>
  </si>
  <si>
    <t>1.1.2</t>
  </si>
  <si>
    <t>Planeación Prospectiva para la Construcción de Paz</t>
  </si>
  <si>
    <t>1.1.3</t>
  </si>
  <si>
    <t>Alianzas Interinstitucionales para la Construcción de Paz Territorial</t>
  </si>
  <si>
    <t>1.1.4</t>
  </si>
  <si>
    <t xml:space="preserve">Proyecto Estratégico "Montes de Maria Territorio de Paz" </t>
  </si>
  <si>
    <t>NA</t>
  </si>
  <si>
    <t>1.1.5</t>
  </si>
  <si>
    <t>1.1.6</t>
  </si>
  <si>
    <t>Plataforma Virtual “Educando para la paz”</t>
  </si>
  <si>
    <t>1.2</t>
  </si>
  <si>
    <t>ATENCIÓN Y ASISTENCIA A POBLACIÓN EN PROCESO DE DESARME, DESMOVLIZACIÓN Y REINTEGRACIÓN</t>
  </si>
  <si>
    <t>1.2.1</t>
  </si>
  <si>
    <t>Diseño de la Política Pública de Atención y Asistencia a Población en Proceso de Desmovilización y Reintegración</t>
  </si>
  <si>
    <t>1.2.2</t>
  </si>
  <si>
    <t>Atención y Asistencia a Personas en Proceso de DDR</t>
  </si>
  <si>
    <t>1.2.3</t>
  </si>
  <si>
    <t>Fortalecimiento de capacidades locales para el DDR</t>
  </si>
  <si>
    <t>1.2.4</t>
  </si>
  <si>
    <t>Fortalecimiento a Comunidades Receptoras de Población en Proceso de DDR</t>
  </si>
  <si>
    <t>1.3</t>
  </si>
  <si>
    <t>ATENCIÓN Y ASISTENCIA A POBLACIÓN VÍCTIMA DEL CONFLICTO ARMADO EN BOLIVAR</t>
  </si>
  <si>
    <t>1.3.1</t>
  </si>
  <si>
    <t>Componente Prevención y Protección Riesgos de Victimización</t>
  </si>
  <si>
    <t>1.3.2</t>
  </si>
  <si>
    <t>Componente de Asistencia y Atención</t>
  </si>
  <si>
    <t>1.3.3</t>
  </si>
  <si>
    <t>Reparación Integral</t>
  </si>
  <si>
    <t>1.3.4</t>
  </si>
  <si>
    <t>Memoria Histórica  Medidas de Satisfacción</t>
  </si>
  <si>
    <t>1.3.5</t>
  </si>
  <si>
    <t>ParticipaciónEfectiva</t>
  </si>
  <si>
    <t>1.3.6</t>
  </si>
  <si>
    <t>Sistemas de Información y Fortalecimiento Institucional</t>
  </si>
  <si>
    <t>1.4</t>
  </si>
  <si>
    <t xml:space="preserve">SEGURIDAD Y CONVIVENCIA </t>
  </si>
  <si>
    <t>1.4.1</t>
  </si>
  <si>
    <t>Planeación Institucional Para Avanzar En Seguridad Y Convivencia</t>
  </si>
  <si>
    <t>1.4.2</t>
  </si>
  <si>
    <t>Provisión Tecnológica Para Fortalecer La Seguridad Y Convivencia</t>
  </si>
  <si>
    <t>1.4.3</t>
  </si>
  <si>
    <t>Infraestructura Para La Seguridad</t>
  </si>
  <si>
    <t>1.4.4</t>
  </si>
  <si>
    <t>Fortalecimiento De La Movilidad De Los Organismos De Seguridad</t>
  </si>
  <si>
    <t>1.4.5</t>
  </si>
  <si>
    <t>Observación Y Seguimiento De Delitos</t>
  </si>
  <si>
    <t>1.5</t>
  </si>
  <si>
    <t>DERECHOS HUMANOS Y DERECHO INTERNACIONAL HUMANITARIO</t>
  </si>
  <si>
    <t>1.5.1</t>
  </si>
  <si>
    <t>Promoción de los Derechos Humanos y Derecho Internacional Humanitario</t>
  </si>
  <si>
    <t>1.5.2</t>
  </si>
  <si>
    <t>Desminado Humanitario</t>
  </si>
  <si>
    <t>1.5.3</t>
  </si>
  <si>
    <t>Prevención del reclutamiento ilícito de Niños, Niñas y Adolescentes en el departamento de Bolívar</t>
  </si>
  <si>
    <t>1.5.4</t>
  </si>
  <si>
    <t>Lucha contra la trata de personas</t>
  </si>
  <si>
    <t>1.6</t>
  </si>
  <si>
    <t xml:space="preserve">JUSTICIA Y ORDEN PÚBLICO </t>
  </si>
  <si>
    <t>1.6.1</t>
  </si>
  <si>
    <t>Centros De Convivencia</t>
  </si>
  <si>
    <t>1.6.2</t>
  </si>
  <si>
    <t>Fortalecimiento de acceso a la justifica</t>
  </si>
  <si>
    <t>1.7</t>
  </si>
  <si>
    <t>PARTICIPACIÓN POLÍTICA Y DEMOCRACIA PARA LA PAZ</t>
  </si>
  <si>
    <t>1.7.1</t>
  </si>
  <si>
    <t>Fortalecimiento de las instancias de participación ciudadana, y la planeación participativa para la paz</t>
  </si>
  <si>
    <t>1.8</t>
  </si>
  <si>
    <t>EDUCACIÓN PARA AVANZAR HACIA UNA CULTURA DE PAZ</t>
  </si>
  <si>
    <t>1.8.1</t>
  </si>
  <si>
    <t xml:space="preserve">Educación como medio para edificar una cultura de paz </t>
  </si>
  <si>
    <t>1.8.2</t>
  </si>
  <si>
    <t>Pedagogía sobre el proceso de paz</t>
  </si>
  <si>
    <t>1.9</t>
  </si>
  <si>
    <t xml:space="preserve">BOLÍVAR SÍ AVANZA, TRANSFORMANDO EL CAMPO </t>
  </si>
  <si>
    <t>1.9.1</t>
  </si>
  <si>
    <t>Apoyo técnico y financiero a los proyectos productivos, agropecuarios y pesqueros para la seguridad alimentaria</t>
  </si>
  <si>
    <t>1.9.2</t>
  </si>
  <si>
    <t>Seguimiento y evaluación al servicio de Asistencia técnica directa rural</t>
  </si>
  <si>
    <t>1.9.3</t>
  </si>
  <si>
    <t>Sistema de información agropecuario</t>
  </si>
  <si>
    <t>1.9.4</t>
  </si>
  <si>
    <t>Construcción de infraestructura agropecuaria y pesquera</t>
  </si>
  <si>
    <t>1.9.5</t>
  </si>
  <si>
    <t>Apoyo a las zonas de reservas campesina del Departamento de Bolívar</t>
  </si>
  <si>
    <t>1.9.6</t>
  </si>
  <si>
    <t>Plan Maestro de Distrito de Riego</t>
  </si>
  <si>
    <t>1.9.7</t>
  </si>
  <si>
    <t>Mapa de Zonificación agrícola  para optimizar el uso del suelo</t>
  </si>
  <si>
    <t>1.9.8</t>
  </si>
  <si>
    <t>Fortalecimiento a organizaciones campesinas</t>
  </si>
  <si>
    <t>1.9.9</t>
  </si>
  <si>
    <t>Promoción de escenarios para la comercialización y articulación entre pequeños productores y el sector productivo empresarial</t>
  </si>
  <si>
    <t>1.9.10</t>
  </si>
  <si>
    <t>Impulso a Zonas de Interés de Desarrollo Rural Económico y Social en el Departamento</t>
  </si>
  <si>
    <t xml:space="preserve">BOLÍVAR SÍ AVANZA, LIBRE DE POBREZA A TRAVÉS DE LA EDUCACIÓN Y LA EQUIDAD </t>
  </si>
  <si>
    <t>2.1</t>
  </si>
  <si>
    <t xml:space="preserve">BOLÍVAR SÍ AVANZA, LIBRE DE POBREZA </t>
  </si>
  <si>
    <t>2.1.1</t>
  </si>
  <si>
    <t>Hogares RED UNIDOS acompañados y asistidos</t>
  </si>
  <si>
    <t>2.1.2</t>
  </si>
  <si>
    <t>Disminuir Índice de Población con NBI Insatisfechas</t>
  </si>
  <si>
    <t>2.1.3</t>
  </si>
  <si>
    <t>Observatorio para la Superación de la Pobreza</t>
  </si>
  <si>
    <t>2.1.4</t>
  </si>
  <si>
    <t>Construyendo un nuevo hogar para Turbana</t>
  </si>
  <si>
    <t>2.1.5</t>
  </si>
  <si>
    <t>Laboratorio Social para Santa Catalina</t>
  </si>
  <si>
    <t>2.1.6</t>
  </si>
  <si>
    <t>PALENQUE productivo, seguro y sostenible</t>
  </si>
  <si>
    <t>2.2</t>
  </si>
  <si>
    <t>BOLÍVAR SI AVANZA CON AGUA POTABLE Y SANEAMIENTO BÁSICO INTEGRAL</t>
  </si>
  <si>
    <t>2.2.1</t>
  </si>
  <si>
    <t>Infraestructura para la prestación de los servicios</t>
  </si>
  <si>
    <t>2.2.2</t>
  </si>
  <si>
    <t>Aseguramiento en la prestación del servicio</t>
  </si>
  <si>
    <t>2.2.3</t>
  </si>
  <si>
    <t xml:space="preserve">Seguimiento y Control al saneamiento y temas de basuras </t>
  </si>
  <si>
    <t>2.3</t>
  </si>
  <si>
    <t xml:space="preserve">BOLÍVAR SÍ AVANZA CON EFICIENCIA ENERGÉTICA </t>
  </si>
  <si>
    <t>2.3.1</t>
  </si>
  <si>
    <t>Energía de Calidad para todos</t>
  </si>
  <si>
    <t>2.4</t>
  </si>
  <si>
    <t xml:space="preserve">EFICIENCIA ENERGÉTICA - GAS NATURA </t>
  </si>
  <si>
    <t>2.4.1</t>
  </si>
  <si>
    <t>Gas Natural Domiciliario para todos</t>
  </si>
  <si>
    <t>2.5</t>
  </si>
  <si>
    <t xml:space="preserve">BOLÍVAR SÍ AVANZA CON VIVIENDA DIGNA </t>
  </si>
  <si>
    <t>2.5.1</t>
  </si>
  <si>
    <t>Déficit cuantitativo de vivienda en Bolívar</t>
  </si>
  <si>
    <t>2.5.2</t>
  </si>
  <si>
    <t>Reducción de déficit cualitativo de vivienda en Bolívar</t>
  </si>
  <si>
    <t>2.5.3</t>
  </si>
  <si>
    <t>Titulación</t>
  </si>
  <si>
    <t>2.6</t>
  </si>
  <si>
    <t>SEGURIDAD ALIMENTARIA Y NUTRICIONAL</t>
  </si>
  <si>
    <t>2.6.1</t>
  </si>
  <si>
    <t>Prevalencia De Desnutrición Global O Bajo Peso Para La Edad En Menores De 5 Años</t>
  </si>
  <si>
    <t>2.6.2</t>
  </si>
  <si>
    <t xml:space="preserve">Prevalencia de la desnutrición crónica o retraso en talla en menores de 5 años </t>
  </si>
  <si>
    <t>2.6.3</t>
  </si>
  <si>
    <t xml:space="preserve">Porcentaje de niños con bajo peso al nacer </t>
  </si>
  <si>
    <t>2.6.4</t>
  </si>
  <si>
    <t>Asistencia técnica a pequeños y medianos productores de alimentos</t>
  </si>
  <si>
    <t>2.6.5</t>
  </si>
  <si>
    <t>Disponibilidad y acceso a los alimentos</t>
  </si>
  <si>
    <t>2.6.6</t>
  </si>
  <si>
    <t>Consumo y aprovechamiento biológico de los alimentos.</t>
  </si>
  <si>
    <t>2.7</t>
  </si>
  <si>
    <t>NIÑOS, NIÑAS, ADOLESCENTES Y FAMILIA</t>
  </si>
  <si>
    <t>2.7.1</t>
  </si>
  <si>
    <t>Implementar la estrategia de Cero a siempre en los 20 Municipios con CDI en el departamento de Bolívar</t>
  </si>
  <si>
    <t>2.7.2</t>
  </si>
  <si>
    <t>Implementación y actualización de la política pública de infancia, adolescencia y familia</t>
  </si>
  <si>
    <t>2.7.3</t>
  </si>
  <si>
    <t>Construcción y funcionamiento de 5 ludotecas para la construcción de Paz</t>
  </si>
  <si>
    <t>2.7.4</t>
  </si>
  <si>
    <t>Implementar proyectos educativos integrales donde se contemple educación sexual y los DSR.</t>
  </si>
  <si>
    <t>2.7.5</t>
  </si>
  <si>
    <t>Proyecto de prevención del trabajo infantil</t>
  </si>
  <si>
    <t>2.7.6</t>
  </si>
  <si>
    <t>Crear la Instancia departamental para la implementación de programas y atención Infancia, Niños, Niñas y Adolescentes</t>
  </si>
  <si>
    <t>2.7.7</t>
  </si>
  <si>
    <t>Fortalecimiento de la Gestión de los Comisarios de Familia</t>
  </si>
  <si>
    <t>2.8</t>
  </si>
  <si>
    <t xml:space="preserve">OPORTUNIDADES PARA LA JUVENTUD BOLIVARENSE </t>
  </si>
  <si>
    <t>2.8.1</t>
  </si>
  <si>
    <t>Formulación de la Política Pública para los Jóvenes bolivarenses</t>
  </si>
  <si>
    <t>2.8.2</t>
  </si>
  <si>
    <t>Programa para la sensibilización de los jóvenes en participación política y en el Posconflicto</t>
  </si>
  <si>
    <t>2.8.3</t>
  </si>
  <si>
    <t>Constitución e implementación trimestral de mesas departamentales y municipales de Juventud</t>
  </si>
  <si>
    <t>2.8.4</t>
  </si>
  <si>
    <t>Creación del Fondo de Innovación para las Juventudes del Dpto. de Bolívar</t>
  </si>
  <si>
    <t>2.8.5</t>
  </si>
  <si>
    <t>Fortalecimiento de alianzas interinstitucionales para la creación de la Tarjeta Joven Bolivarense</t>
  </si>
  <si>
    <t>2.8.6</t>
  </si>
  <si>
    <t>Intervención integral para la disminución de las circunstancias que amenazan a los jóvenes en riesgo</t>
  </si>
  <si>
    <t>2.8.7</t>
  </si>
  <si>
    <t>Realizar e institucionalizar la semana de la Juventud por la Paz en el Dpto. de Bolívar</t>
  </si>
  <si>
    <t>2.8.8</t>
  </si>
  <si>
    <t>Creación y Constitución de la Instancia Departamental Responsable los programas de atención a las Juventudes de Bolívar</t>
  </si>
  <si>
    <t>2.8.9</t>
  </si>
  <si>
    <t>Creación y Constitución de la Dirección de  Juventudes de Bolívar</t>
  </si>
  <si>
    <t>2.8.10</t>
  </si>
  <si>
    <t>Implementación de la Ley Estatutaria 1622 de abril 29 de 2013</t>
  </si>
  <si>
    <t>2.9</t>
  </si>
  <si>
    <t xml:space="preserve">MUJER MOTOR PARA EL DESARROLLO </t>
  </si>
  <si>
    <t>2.9.1</t>
  </si>
  <si>
    <t>Mujeres productivas</t>
  </si>
  <si>
    <t>2.9.2</t>
  </si>
  <si>
    <t>Escuela de Control Político</t>
  </si>
  <si>
    <t>2.9.3</t>
  </si>
  <si>
    <t>Mujeres libre de violencia</t>
  </si>
  <si>
    <t>2.9.4</t>
  </si>
  <si>
    <t>Capacitaciones rutas de acceso a la justicia</t>
  </si>
  <si>
    <t>2.9.5</t>
  </si>
  <si>
    <t>Derechos sexuales y reproductivos de la Mujer</t>
  </si>
  <si>
    <t>2.9.6</t>
  </si>
  <si>
    <t>Apoyo técnico a municipios en enfoque de género</t>
  </si>
  <si>
    <t>2.9.7</t>
  </si>
  <si>
    <t>Fomento de la equidad de género en el ámbito institucional</t>
  </si>
  <si>
    <t>2.9.8</t>
  </si>
  <si>
    <t>Mujeres Gestoras de Paz</t>
  </si>
  <si>
    <t>2.9.9</t>
  </si>
  <si>
    <t>Política Pública de Equidad y Autonomía de la Mujer Bolivarense</t>
  </si>
  <si>
    <t>2.10</t>
  </si>
  <si>
    <t>VIDA DIGNA PARA EL ADULTO MAYOR</t>
  </si>
  <si>
    <t>2.10.1</t>
  </si>
  <si>
    <t>Integración de la Memoria Histórica del Adulto Mayor con la construcción de Paz en el departamento de Bolívar</t>
  </si>
  <si>
    <t>2.10.2</t>
  </si>
  <si>
    <t xml:space="preserve">Encuentros Departamentales Intergeneracionales </t>
  </si>
  <si>
    <t>2.10.3</t>
  </si>
  <si>
    <t>Sensibilización, visibilización y auto-realización del Adulto Mayor bolivarense</t>
  </si>
  <si>
    <t>2.10.4</t>
  </si>
  <si>
    <t>Atención presupuestal, a través de la estampilla para el bienestar del Adulto Mayor, a los Centros de Protección del Adulto Mayor</t>
  </si>
  <si>
    <t>2.10.5</t>
  </si>
  <si>
    <t>Construcción, dotación y funcionamiento de centros de vida en Bolívar</t>
  </si>
  <si>
    <t>2.11</t>
  </si>
  <si>
    <t>ATENCIÓN POBLACIÓN EN CONDICIÓN DE DISCAPACIDAD</t>
  </si>
  <si>
    <t>2.11.1</t>
  </si>
  <si>
    <t>Realizar actividades, estrategias y acciones enmarcadas dentro de la Política Pública para las personas con discapacidad del Departamento de Bolívar</t>
  </si>
  <si>
    <t>2.11.2</t>
  </si>
  <si>
    <t>Implementación de la Estrategia Rehabilitación Basada en Comunidad (RBC)</t>
  </si>
  <si>
    <t>2.11.3</t>
  </si>
  <si>
    <t>Inclusión laboral de personas con discapacidad en el sector público y privado</t>
  </si>
  <si>
    <t>2.11.4</t>
  </si>
  <si>
    <t>Comité de Discapacidad Municipales conformados y en funcionamiento</t>
  </si>
  <si>
    <t>2.11.5</t>
  </si>
  <si>
    <t>Comité departamental de discapacidad en funcionamiento</t>
  </si>
  <si>
    <t>2.11.6</t>
  </si>
  <si>
    <t>Adecuación y Construcción de escenarios deportivos y recreativos del Departamento con accesibilidad para personas con discapacidad</t>
  </si>
  <si>
    <t>2.12</t>
  </si>
  <si>
    <t>BOLÍVAR TERRITORIO PARA TODOS, AFROS E INDIGENAS</t>
  </si>
  <si>
    <t>2.12.1</t>
  </si>
  <si>
    <t>Consejería Departamental de comunidades étnicas</t>
  </si>
  <si>
    <t>2.12.2</t>
  </si>
  <si>
    <t>Formación de  funcionarios públicos y de  consejos comunitarios y/o organizaciones en Derecho Étnico, Paz y Posconflicto</t>
  </si>
  <si>
    <t>2.12.3</t>
  </si>
  <si>
    <t>Caracterización sociocultural de patrimonio inmaterial étnico del Departamento de Bolívar</t>
  </si>
  <si>
    <t>2.12.4</t>
  </si>
  <si>
    <t>Palenque Zona de Convivencia Social y Cultural, según ordenanza Departamental 07/2002</t>
  </si>
  <si>
    <t>2.12.5</t>
  </si>
  <si>
    <t>Construcción del Centro de Convivencia Ciudadana, para el Fortalecimiento de la guardia cimarrona e Implementación de la justicia ancestral con gestores y promotores de paz.</t>
  </si>
  <si>
    <t>2.12.6</t>
  </si>
  <si>
    <t>Asuntos Religiosos</t>
  </si>
  <si>
    <t>2.13</t>
  </si>
  <si>
    <t>BOLÍVAR TOLERANTE Y DIVERSO</t>
  </si>
  <si>
    <t>2.13.1</t>
  </si>
  <si>
    <t xml:space="preserve">Politica Pública de diversidad sexual </t>
  </si>
  <si>
    <t>2.13.2</t>
  </si>
  <si>
    <t> Derecho a la Vida y a la seguridad integral</t>
  </si>
  <si>
    <t>2.13.3</t>
  </si>
  <si>
    <t>Derecho a la Participación  y libre asociación </t>
  </si>
  <si>
    <t>2.13.4</t>
  </si>
  <si>
    <t>Acceso a la justicia </t>
  </si>
  <si>
    <t>2.13.5</t>
  </si>
  <si>
    <t>Trabajo y Empleabilidad</t>
  </si>
  <si>
    <t>2.13.6</t>
  </si>
  <si>
    <t>Atención y protección en salud</t>
  </si>
  <si>
    <t>2.14</t>
  </si>
  <si>
    <t>CALIDAD EDUCATIVA</t>
  </si>
  <si>
    <t>2.14.1</t>
  </si>
  <si>
    <t>Jornada Unica</t>
  </si>
  <si>
    <t>2.14.2</t>
  </si>
  <si>
    <t>Con El Mejoramiento De La Calidad Educativa Bolivar Avanzar</t>
  </si>
  <si>
    <t>2.14.3</t>
  </si>
  <si>
    <t>Evaluamos Para Avanzar</t>
  </si>
  <si>
    <t>2.14.4</t>
  </si>
  <si>
    <t>Bolívar Avanza En La Formación De Alto Nivel Para La Excelencia Educativa</t>
  </si>
  <si>
    <t>2.14.5</t>
  </si>
  <si>
    <t>Bolivar Si Avanza En Oportundiades Para La Educacion Superior</t>
  </si>
  <si>
    <t>2.14.6</t>
  </si>
  <si>
    <t>Transformacion Del Sistema Educativo Para Fortalecer, Investigacion, Ciencia, Tecnologia</t>
  </si>
  <si>
    <t>2.14.7</t>
  </si>
  <si>
    <t>Educando Para La Paz Y El Posconflicto</t>
  </si>
  <si>
    <t>2.15</t>
  </si>
  <si>
    <t>EDUCACIÓN PARA TODOS, COBERTURA EDUCATIVA Y PERTINENCIA</t>
  </si>
  <si>
    <t>2.15.1</t>
  </si>
  <si>
    <t>Todos A Las Aulas</t>
  </si>
  <si>
    <t>2.15.2</t>
  </si>
  <si>
    <t>Avanza Quedandote En El Aula</t>
  </si>
  <si>
    <t>2.16</t>
  </si>
  <si>
    <t>EFICIENCIA Y FORTALECIMIENTO INSTITUCIONAL DE LA EDUCACIÓN</t>
  </si>
  <si>
    <t>2.16.1</t>
  </si>
  <si>
    <t>Fortalecimiento De La Modernización Y La Gestión Institucional</t>
  </si>
  <si>
    <t>2.16.2</t>
  </si>
  <si>
    <t>Bolivar Tic,S Avanza</t>
  </si>
  <si>
    <t>2.16.3</t>
  </si>
  <si>
    <t>Gestion Eficiente De Los Fondos De Servicios Educativos</t>
  </si>
  <si>
    <t>2.16.4</t>
  </si>
  <si>
    <t>Plan De Bienestar Laboral Sedbolivar</t>
  </si>
  <si>
    <t>2.17</t>
  </si>
  <si>
    <t>EDUCACIÓN SUPERIOR PARA EL DESARROLLO DEL ARTE Y CULTURA</t>
  </si>
  <si>
    <t>2.17.1</t>
  </si>
  <si>
    <t>Bolívar Si Avanza en Educación para el Desarrollo - UNIBAC</t>
  </si>
  <si>
    <t>2.18</t>
  </si>
  <si>
    <t>SALUD AMBIENTAL</t>
  </si>
  <si>
    <t>2.18.1</t>
  </si>
  <si>
    <t>Habitat Saludable</t>
  </si>
  <si>
    <t>2.18.2</t>
  </si>
  <si>
    <t>Situaciones De Salud Relacionadas Con Condiciones Ambientales</t>
  </si>
  <si>
    <t>2.19</t>
  </si>
  <si>
    <t>VIDA SALUDABLE Y CONDICIONES NO TRANSMISIBLES</t>
  </si>
  <si>
    <t>2.19.1</t>
  </si>
  <si>
    <t>Modos condiciones y estilos de vida saludables</t>
  </si>
  <si>
    <t>2.20</t>
  </si>
  <si>
    <t>CONVIVENCIA SOCIAL Y SALUD MENTAL</t>
  </si>
  <si>
    <t>2.20.1</t>
  </si>
  <si>
    <t>Promoción De La Salud Mental Y La Convivencia.</t>
  </si>
  <si>
    <t>2.20.2</t>
  </si>
  <si>
    <t xml:space="preserve">Prevención Integral de  Problemas, Trastornos Mentales </t>
  </si>
  <si>
    <t>2.21</t>
  </si>
  <si>
    <t>SEXUALIDAD  DERECHOS SEXUALES Y REPRODUCTIVOS</t>
  </si>
  <si>
    <t>2.21.1</t>
  </si>
  <si>
    <t>PROMOCIÓN DE DERECHOS SEXUALES Y REPRODUCTIVOS Y EQUIDAD DE GÉNERO</t>
  </si>
  <si>
    <t>2.21.2</t>
  </si>
  <si>
    <t xml:space="preserve">PREVENCIÓN Y ATENCIÓN INTEGRAL EN SALUD SEXUAL
REPRODUCTIVA DESDE UN ENFOQUE DE DERECHOS.
</t>
  </si>
  <si>
    <t>2.22</t>
  </si>
  <si>
    <t>VIDA SALUDABLE Y ENFERMEDADES TRANSMISIBLES</t>
  </si>
  <si>
    <t>2.22.1</t>
  </si>
  <si>
    <t>Enfermedades Emergentes, Remergentes Y Desatendidas.</t>
  </si>
  <si>
    <t>2.22.2</t>
  </si>
  <si>
    <t>Enfermedades Inmunoprevenibles.</t>
  </si>
  <si>
    <t>2.22.3</t>
  </si>
  <si>
    <t>Enfermedades Endemoepidémicas</t>
  </si>
  <si>
    <t>2.23</t>
  </si>
  <si>
    <t>SALUD PÚBLICA EN EMERGENCIAS Y DESASTRES</t>
  </si>
  <si>
    <t>2.23.1</t>
  </si>
  <si>
    <t>Gestión integral del riesgo en emergencias y desastres.</t>
  </si>
  <si>
    <t>2.24</t>
  </si>
  <si>
    <t>SALUD Y ÁMBITO LABORAL</t>
  </si>
  <si>
    <t>2.24.1</t>
  </si>
  <si>
    <t>Seguridad y Salud en el Trabajo.</t>
  </si>
  <si>
    <t>2.24.2</t>
  </si>
  <si>
    <t>Situaciones Prevalentes De Origen Laboral.</t>
  </si>
  <si>
    <t>2.25</t>
  </si>
  <si>
    <t>GESTIÓN DIFERENCIAL DE POBLACIONES VULNERABLES AMBIENTAL</t>
  </si>
  <si>
    <t>2.25.1</t>
  </si>
  <si>
    <t>Desarrollo Integral De Niñas, Niños Y Adolescentes</t>
  </si>
  <si>
    <t>2.25.2</t>
  </si>
  <si>
    <t>Envejecimiento Y Vejez</t>
  </si>
  <si>
    <t>2.25.3</t>
  </si>
  <si>
    <t>Salud Y Género</t>
  </si>
  <si>
    <t>2.25.4</t>
  </si>
  <si>
    <t>Salud en Población etnica</t>
  </si>
  <si>
    <t>2.25.5</t>
  </si>
  <si>
    <t>Discapacidad</t>
  </si>
  <si>
    <t>2.25.6</t>
  </si>
  <si>
    <t>Víctimas Del Conflicto Armado</t>
  </si>
  <si>
    <t>2.26</t>
  </si>
  <si>
    <t>FORTALECIMIENTO DE LA AUTORIDAD SANITARIA EN SALUD</t>
  </si>
  <si>
    <t>2.26.1</t>
  </si>
  <si>
    <t xml:space="preserve">GESTIÓN DEL SISTEMA INTEGRAL DE INFORMACIÓN EN SALUD, E INVESTIGACIÓN </t>
  </si>
  <si>
    <t>2.26.2</t>
  </si>
  <si>
    <t>DESARROLLO DE CAPACIDADES PARA LA GESTIÓN EN SALUD PÚBLICA</t>
  </si>
  <si>
    <t>2.26.3</t>
  </si>
  <si>
    <t>PLANEACIÓN INTEGRAL EN SALUD</t>
  </si>
  <si>
    <t>2.26.4</t>
  </si>
  <si>
    <t>GESTIÓN PROGRAMÁTICA DE LA SALUD PÚBLICA</t>
  </si>
  <si>
    <t>2.26.5</t>
  </si>
  <si>
    <t>VIGILANCIA EN SALUD PÚBLICA</t>
  </si>
  <si>
    <t>2.26.6</t>
  </si>
  <si>
    <t>Aseguramiento En Salud</t>
  </si>
  <si>
    <t>2.26.7</t>
  </si>
  <si>
    <t>Prestación y Desarrollo de Servicios de Salud</t>
  </si>
  <si>
    <t>2.26.8</t>
  </si>
  <si>
    <t>Inspección Vigilancia y Control del Sistema</t>
  </si>
  <si>
    <t>2.27</t>
  </si>
  <si>
    <t>ALTOS LOGROS Y LIDERAZGO DEPORTIVO</t>
  </si>
  <si>
    <t>2.27.1</t>
  </si>
  <si>
    <t>Altos logros y Liderazgo Deportivo</t>
  </si>
  <si>
    <t>2.27.2</t>
  </si>
  <si>
    <t>Juegos Deportivos Nacionales realizados en el departamento de Bolívar</t>
  </si>
  <si>
    <t>2.28</t>
  </si>
  <si>
    <t>DEPORTE SOCIAL Y COMUNITARIO</t>
  </si>
  <si>
    <t>2.28.1</t>
  </si>
  <si>
    <t>Juegos Deportivos Departamentales y de la Discapacidad "OLIMPIADAS BOLIVARENSES POR LA PAZ"</t>
  </si>
  <si>
    <t>2.29</t>
  </si>
  <si>
    <t>DEPORTE FORMATIVO</t>
  </si>
  <si>
    <t>2.29.1</t>
  </si>
  <si>
    <t>Juegos Supérate</t>
  </si>
  <si>
    <t>2.30</t>
  </si>
  <si>
    <t>HABITOS Y ESTILOS DE VIDA SALUDABLES</t>
  </si>
  <si>
    <t>2.30.1</t>
  </si>
  <si>
    <t>Por TU SALUD PONTE PILAS</t>
  </si>
  <si>
    <t>2.31</t>
  </si>
  <si>
    <t>INFRAESTRUCTURA DEPORTIVA</t>
  </si>
  <si>
    <t>2.31.1</t>
  </si>
  <si>
    <t>Infraestructura Deportiva y Centros Regionales de Alto Rendimiento</t>
  </si>
  <si>
    <t>2.32</t>
  </si>
  <si>
    <t xml:space="preserve">BOLÍVAR SÍ AVANZA CON CULTURA PARA LA PAZ  </t>
  </si>
  <si>
    <t>2.32.1</t>
  </si>
  <si>
    <t>Bolivar Si Avanza En Formación Cultural</t>
  </si>
  <si>
    <t>2.32.2</t>
  </si>
  <si>
    <t>Bolivar Si Avanza En Fomento A La Cultura Bolivarense</t>
  </si>
  <si>
    <t>2.32.3</t>
  </si>
  <si>
    <t>Bolivar Si Avanza En Fortalecimiento Cultural</t>
  </si>
  <si>
    <t>2.32.4</t>
  </si>
  <si>
    <t>Bolívar Sí Avanza En Infraestructura Cultural</t>
  </si>
  <si>
    <t>2.33</t>
  </si>
  <si>
    <t>JÓVENES EN RIESGO</t>
  </si>
  <si>
    <t>2.33.1</t>
  </si>
  <si>
    <t>SISTEMA DE RESPONSABILIDAD PENAL PARA ADOLESCENTES-SRPA</t>
  </si>
  <si>
    <t>2.33.2</t>
  </si>
  <si>
    <t>CARACTERIZACIÓN</t>
  </si>
  <si>
    <t>2.33.3</t>
  </si>
  <si>
    <t xml:space="preserve">PREVENCIÓN Y ATENCIÓN </t>
  </si>
  <si>
    <t>DESARROLLO ECONÓMICO Y COMPETITIVIDAD</t>
  </si>
  <si>
    <t>3.1</t>
  </si>
  <si>
    <t>TURISMO PARA LA PAZ</t>
  </si>
  <si>
    <t>3.1.1</t>
  </si>
  <si>
    <t>Bolívar Sí Avanza En construcción del Sistema de información turistica del Departamento</t>
  </si>
  <si>
    <t>3.1.2</t>
  </si>
  <si>
    <t>Bolívar Sí Avanza En Creación De Productos Turísticos Como Fuente De Generación De Empleo Y Productividad.</t>
  </si>
  <si>
    <t>3.1.3</t>
  </si>
  <si>
    <t>Bolívar Sí Avanza En Infraestructura Turística</t>
  </si>
  <si>
    <t>3.1.4</t>
  </si>
  <si>
    <t>Bolívar Sí Avanza en promoción turística del destino Bolívar.</t>
  </si>
  <si>
    <t>3.1.5</t>
  </si>
  <si>
    <t>Bolívar Sí Avanza en Gobernanza Turística.</t>
  </si>
  <si>
    <t>3.2</t>
  </si>
  <si>
    <t>3.2.1</t>
  </si>
  <si>
    <t>Producción Científica Ambiciosa Con Enfoque, Gerencia Y Disciplina</t>
  </si>
  <si>
    <t>3.2.2</t>
  </si>
  <si>
    <t>Empresas Más Innovadoras Y Competitivas</t>
  </si>
  <si>
    <t>3.2.3</t>
  </si>
  <si>
    <t>Cultura Que Valora y Gestiona El Conocimiento</t>
  </si>
  <si>
    <t>3.2.4</t>
  </si>
  <si>
    <t>Gestión Del Conocimiento, La Investigación Y La Planeación Estratégica</t>
  </si>
  <si>
    <t>3.3</t>
  </si>
  <si>
    <t xml:space="preserve">TIC COMO PLATAFORMA PARA LA EDUCACIÓN, EQUIDAD Y COMPETITIVIDAD </t>
  </si>
  <si>
    <t>3.3.1</t>
  </si>
  <si>
    <t>Infraestructura TIC</t>
  </si>
  <si>
    <t>3.3.2</t>
  </si>
  <si>
    <t>Aplicaciones Tic</t>
  </si>
  <si>
    <t>3.4</t>
  </si>
  <si>
    <t>BOLIVAR EMPRENDEDOR -FOMENTO DEL EMPLEO Y EL TRABAJO DECENTE</t>
  </si>
  <si>
    <t>3.4.1</t>
  </si>
  <si>
    <t>Promoción De La Formalización Laboral</t>
  </si>
  <si>
    <t>3.4.2</t>
  </si>
  <si>
    <t>Empleo Como Servicio Público</t>
  </si>
  <si>
    <t>3.4.3</t>
  </si>
  <si>
    <t>Seguridad y Salud en el Trabajo</t>
  </si>
  <si>
    <t>3.4.4</t>
  </si>
  <si>
    <t>Oportunidades Laborales Y Productivas A Población Con Discapacidad</t>
  </si>
  <si>
    <t>3.4.5</t>
  </si>
  <si>
    <t>Promoción De La Implementación Del Teletrabajo</t>
  </si>
  <si>
    <t>3.5</t>
  </si>
  <si>
    <t>BOLIÍVAR SÍ AVANZA CON ALIANZAS PÚBLICO PRIVADAS Y COOPERACIÓN INTERNACIONAL</t>
  </si>
  <si>
    <t>3.5.1</t>
  </si>
  <si>
    <t>Cooperación Y Desarrollo Para Bolívar</t>
  </si>
  <si>
    <t>3.5.2</t>
  </si>
  <si>
    <t>Alianzas público privadas y Cooperación Intyernacional</t>
  </si>
  <si>
    <t>3.6</t>
  </si>
  <si>
    <t>BOLÍVAR SÍ AVANZA EN LA PROMOCIÓN DE INVERSIONES PARA EL DESARROLLO</t>
  </si>
  <si>
    <t>3.6.1</t>
  </si>
  <si>
    <t xml:space="preserve">Agencia de Inversiones y Desarrollo de Bolívar </t>
  </si>
  <si>
    <t>3.7</t>
  </si>
  <si>
    <t>BOLÍVAR SÍ AVANZA CON MINERÍA RESPONSABLE</t>
  </si>
  <si>
    <t>3.7.1</t>
  </si>
  <si>
    <t>Procesos de asistencia técnica y tecnológicas prestados a mineros</t>
  </si>
  <si>
    <t>3.7.2</t>
  </si>
  <si>
    <t>Procesos mineros caracterizados y formalizados</t>
  </si>
  <si>
    <t>3.7.3</t>
  </si>
  <si>
    <t>Minas sin trabajo infantil</t>
  </si>
  <si>
    <t>3.7.4</t>
  </si>
  <si>
    <t>Centros de Formación para  el trabajo del Oro</t>
  </si>
  <si>
    <t>3.7.5</t>
  </si>
  <si>
    <t>Ecosistemas afectados por la mineria recuperados</t>
  </si>
  <si>
    <t>3.7.6</t>
  </si>
  <si>
    <t>Cuenca Hidricas Recuperadas</t>
  </si>
  <si>
    <t xml:space="preserve">INFRAESTRUCTURA Y TRANSPORTE </t>
  </si>
  <si>
    <t>4.1</t>
  </si>
  <si>
    <t xml:space="preserve">BOLÍVAR SÍ AVANZA CON INFRAESTRUCTURA ESTRATÉGICA PARA LA COMPETITIVIDAD Y LA PAZ </t>
  </si>
  <si>
    <t>4.1.1</t>
  </si>
  <si>
    <t>Vías Para La Paz</t>
  </si>
  <si>
    <t>4.1.2</t>
  </si>
  <si>
    <t>Obras De Infraestructura Fluvial, De Defensa Y De Transporte Aéreo</t>
  </si>
  <si>
    <t>4.1.3</t>
  </si>
  <si>
    <t>Infraestructura de uso para La Inclusión Social y La Paz</t>
  </si>
  <si>
    <t>4.2</t>
  </si>
  <si>
    <t>BOLIVAR SÍ AVANZA CON MOVILIDAD SEGURA</t>
  </si>
  <si>
    <t>4.2.1</t>
  </si>
  <si>
    <t>Observatorio De Seguridad Vial</t>
  </si>
  <si>
    <t>4.2.2</t>
  </si>
  <si>
    <t>Movilidad Sostenible</t>
  </si>
  <si>
    <t>4.2.3</t>
  </si>
  <si>
    <t>Transporte Multimodal</t>
  </si>
  <si>
    <t>4.2.4</t>
  </si>
  <si>
    <t xml:space="preserve">Infraestructura de Transporte </t>
  </si>
  <si>
    <t xml:space="preserve">BOLÍVAR SÍ AVANZA EN CONSERVACIÓN AMBIENTAL Y USO SOSTENIBLE DE SU TERRITORIO </t>
  </si>
  <si>
    <t>5.1</t>
  </si>
  <si>
    <t>5.1.1</t>
  </si>
  <si>
    <t xml:space="preserve"> Herramientas de  Planeación para la Sostenibilidad</t>
  </si>
  <si>
    <t>5.1.2</t>
  </si>
  <si>
    <t xml:space="preserve">Procesos de formación ciudadana para la sostenibilidad ambiental  </t>
  </si>
  <si>
    <t>5.2</t>
  </si>
  <si>
    <t>BOLÍVAR SÍ AVANZA CON GESTIÓN PREVENTIVA Y OPORTUNA DEL RIESGO</t>
  </si>
  <si>
    <t>5.2.1</t>
  </si>
  <si>
    <t>Asistencia Técnica en Gestión del riesgo</t>
  </si>
  <si>
    <t>5.2.2</t>
  </si>
  <si>
    <t xml:space="preserve">Desastres identificados, atendidos  y mitigados </t>
  </si>
  <si>
    <t>5.2.3</t>
  </si>
  <si>
    <t xml:space="preserve">Desastres atendidos </t>
  </si>
  <si>
    <t>5.3</t>
  </si>
  <si>
    <t>BOLÍVAR SÍ AVANZA EN PLANIFICACIÓN TERRITORIAL</t>
  </si>
  <si>
    <t>5.3.1</t>
  </si>
  <si>
    <t xml:space="preserve">Plan de Ordenamiento Territorial Departamental para el Desarrollo Sostenible </t>
  </si>
  <si>
    <t>5.3.2</t>
  </si>
  <si>
    <t xml:space="preserve">Procesos de Asistencia Tecnica en Ordenamiento Territorial </t>
  </si>
  <si>
    <t>5.3.3</t>
  </si>
  <si>
    <t xml:space="preserve">Contrato Plan  Bolívar-Sucre </t>
  </si>
  <si>
    <t>5.3.4</t>
  </si>
  <si>
    <t>Municipios Estratificados</t>
  </si>
  <si>
    <t>BOLÍVAR AVANZA CON INSTITUCIONES FORTALECIDAS</t>
  </si>
  <si>
    <t>6.1</t>
  </si>
  <si>
    <t>FINANZAS PÚBLICAS SANAS Y ROBUSTAS</t>
  </si>
  <si>
    <t>6.1.1</t>
  </si>
  <si>
    <t>Generación de Ingresos Propios</t>
  </si>
  <si>
    <t>6.2</t>
  </si>
  <si>
    <t>CULTURA INSTITUCIONAL DE LA LEGALIDAD Y LA TRANSPARENCIA EN LA GESTIÓN PÚBLICA</t>
  </si>
  <si>
    <t>6.2.1</t>
  </si>
  <si>
    <t>Indice de Transparencia Departamental</t>
  </si>
  <si>
    <t>6.3</t>
  </si>
  <si>
    <t>GOBERNANDO CON LOS MUNICIPIOS</t>
  </si>
  <si>
    <t>6.3.1</t>
  </si>
  <si>
    <t>Casa del Alcalde</t>
  </si>
  <si>
    <t>6.4</t>
  </si>
  <si>
    <t>FORTALECIMIENTO DE LA PARTICIPACIÓN CIUDADANA Y CAPACIDADES ORGANIZATIVAS DE LOS MUNICIPIOS</t>
  </si>
  <si>
    <t>6.4.1</t>
  </si>
  <si>
    <t>Accion comunal Descentralizada</t>
  </si>
  <si>
    <t>6.4.2</t>
  </si>
  <si>
    <t>Reconocimiento a organismos de acción comunal</t>
  </si>
  <si>
    <t>6.4.3</t>
  </si>
  <si>
    <t>Activación de Asociaciones de Juntas de Acción Comunal (Asojac)</t>
  </si>
  <si>
    <t>6.4.4</t>
  </si>
  <si>
    <t xml:space="preserve">Promoción de la participación ciudadana de grupos étnicos </t>
  </si>
  <si>
    <t>6.4.5</t>
  </si>
  <si>
    <t>Observatorio de Participación Ciudadana en Bolívar</t>
  </si>
  <si>
    <t>6.4.6</t>
  </si>
  <si>
    <t>Consejo Departamental de Participación</t>
  </si>
  <si>
    <t>6.4.7</t>
  </si>
  <si>
    <t>Control Social</t>
  </si>
  <si>
    <t>6.5</t>
  </si>
  <si>
    <t>CONSOLIDACIÓN DE UNA GESTIÓN ADMINISTRATIVA DE CALIDAD</t>
  </si>
  <si>
    <t>6.5.1</t>
  </si>
  <si>
    <t>Inventario Físico de bienes muebles devolutivos y de consumo</t>
  </si>
  <si>
    <t>6.5.2</t>
  </si>
  <si>
    <t>Inventario físico, saneamiento y normalización de bienes inmuebles de la Gobernación de Bolívar</t>
  </si>
  <si>
    <t>6.5.3</t>
  </si>
  <si>
    <t>Modelo Estándar de Control Interno(MECI)</t>
  </si>
  <si>
    <t>6.5.4</t>
  </si>
  <si>
    <t>Gestión Documental</t>
  </si>
  <si>
    <t>6.5.5</t>
  </si>
  <si>
    <t>Sistema de Gestión para la Gobernabilidad</t>
  </si>
  <si>
    <t>6.5.6</t>
  </si>
  <si>
    <t>Coaching</t>
  </si>
  <si>
    <t>6.5.7</t>
  </si>
  <si>
    <t>Atención al usuario</t>
  </si>
  <si>
    <t>6.5.8</t>
  </si>
  <si>
    <t>Desarrollo del Talento Humano</t>
  </si>
  <si>
    <t>6.5.9</t>
  </si>
  <si>
    <t>Gobierno en línea</t>
  </si>
  <si>
    <t>6.6</t>
  </si>
  <si>
    <t>FORTALECIMIENTO DEL MONITOREO INTERNO DE LA GESTIÓN</t>
  </si>
  <si>
    <t>6.6.1</t>
  </si>
  <si>
    <t>Herramienta Tecnológica De Control De Actividades</t>
  </si>
  <si>
    <t>6.6.2</t>
  </si>
  <si>
    <t>ESTRATEGIA DE INTERACCIÓN Y COMUNICACIÓN PARTICIPATIVA Y ABIERTA PARA EL CONTROL SOCIAL</t>
  </si>
  <si>
    <t>Metas Programadas 2016</t>
  </si>
  <si>
    <t xml:space="preserve">Cumplimiento </t>
  </si>
  <si>
    <t># Producto</t>
  </si>
  <si>
    <t>No.</t>
  </si>
  <si>
    <t xml:space="preserve">EJE ESTRATEGICO </t>
  </si>
  <si>
    <t>No. Programa</t>
  </si>
  <si>
    <t xml:space="preserve">META DE RESULTADO </t>
  </si>
  <si>
    <t>Código Meta Resultado</t>
  </si>
  <si>
    <t>Descripción Meta Resultado Principal</t>
  </si>
  <si>
    <t xml:space="preserve"> Línea Base  Resultado</t>
  </si>
  <si>
    <t xml:space="preserve"> Meta  Res Cuatrenio 2019</t>
  </si>
  <si>
    <t>No. Sub Programa</t>
  </si>
  <si>
    <t xml:space="preserve">META DE PRODUCTO </t>
  </si>
  <si>
    <t>Código Producto</t>
  </si>
  <si>
    <t>LINEA BASE</t>
  </si>
  <si>
    <t>META PARA EL CUTRIENIO</t>
  </si>
  <si>
    <t>Valor PROG meta para  2016</t>
  </si>
  <si>
    <t>Valor Ejecucion de la Meta a Dic  2016</t>
  </si>
  <si>
    <t>% CUMP META 2016</t>
  </si>
  <si>
    <t>CUMPLIMIENTO SUBPROGRAMA 2016</t>
  </si>
  <si>
    <t>CUMPLIMIENTO PROGRAMA 2016</t>
  </si>
  <si>
    <t>CUMPLIMIENTO EJE ESTRATEGICO  2016</t>
  </si>
  <si>
    <t>Secretaría</t>
  </si>
  <si>
    <t>Un Observatorio Territorial Para La Construcción De La Paz En Bolívar</t>
  </si>
  <si>
    <t>33% de los Municipios con  Ejercicios de planeación prospectiva territorial para diseñar y desarrollar la estrategia de construcción de paz de la Gobernación de Bolívar.</t>
  </si>
  <si>
    <t>Doce (12) Alianzas estratégicas interinstitucionales con centros de pensamiento, instituciones de educación superior, empresas, gremios, cooperación internacional e institucionalidad responsable del proceso de construcción de paz a nivel nacional, departamental y municipal para avanzar en la agenda de construcción de paz del Departamento formuladas</t>
  </si>
  <si>
    <t>Focalización de la Inversión en los municipios de Montes de Maria con enfoque de paz y posconflicto</t>
  </si>
  <si>
    <t>Focalización de la Inversión en los municipios del Sur del Departamento</t>
  </si>
  <si>
    <t>???</t>
  </si>
  <si>
    <t>Plataforma Virtual de aprendizaje departamental CATEDRA PARA LA PAZ</t>
  </si>
  <si>
    <t>1 Política pública aprobada e implementada para la atención y asistencia a la pobláción en proceso de Desmovilización y Reintegración.</t>
  </si>
  <si>
    <t>500 personas en proceso de DDR atendidas</t>
  </si>
  <si>
    <t>10 Documentos finales de Planes Municipales de Atención a Población en proceso de DDR</t>
  </si>
  <si>
    <t>5 Municipios (asistidos) con Planes Municipales de promoción, prevención y protección de Derechos Humanos.</t>
  </si>
  <si>
    <t>Cubrir en un 20% el Riesgos de Victimizaciónde la población Victima del Departamento de Bolívar</t>
  </si>
  <si>
    <t>Cobertura del 20% de la población víctima sujeta de atención que accede al Goce Efectivo de sus Derechos</t>
  </si>
  <si>
    <t>Porcentaje del 30% de la población victima que disfrutan las medidas de Satisfacción</t>
  </si>
  <si>
    <t>Cobertura del 43% en el fortalecimiento a las mesas de victimas departamental y municipales del departamento de Bolívar.</t>
  </si>
  <si>
    <t>40% de ejecución de la política pública de víctimas en el Departamento de Bolívar</t>
  </si>
  <si>
    <t>100% de los municipios de Bolívar beneficiados con inversión en seguridad y convivencia</t>
  </si>
  <si>
    <t>70% de los municipios de Bolívar beneficiados con equipamiento tecnológico para la seguridad ciudadana</t>
  </si>
  <si>
    <t>Ampliar en un 20% el número de municipios beneficiados con proyectos de infraestructura para la seguridad</t>
  </si>
  <si>
    <t>Ampliar en un 100% el número de variables de evaluación y seguimiento del delito en el departamento de Bolívar y fortalecer la gestión del conocimiento para la seguridad y convivencia ciudadana.</t>
  </si>
  <si>
    <t>Promoción de los DDHH y DIH en el 50% de los municipios de Bolívar con cobertura de la Política Pública Nacional en Derechos Humanos</t>
  </si>
  <si>
    <t>16% de la población ubicada en municipios priorizados en zonas de posibles campos minados atendidas con Plan Estratégico para la prevención y educación en riesgo de minas antipersona (612 victmas de minas antip. Entre 1990-2016)</t>
  </si>
  <si>
    <t>100% Plan estratégico para la prevención del reclutamiento ilícito de NNA</t>
  </si>
  <si>
    <t>ND</t>
  </si>
  <si>
    <t>Estrategia Departamental contra el Delito de la Trata de personas en el 100% de los Municipios del Departamento</t>
  </si>
  <si>
    <t>Incrementar en un 100% los escenarios de oferta institucional en convivencia y solución pacífica de conflictos</t>
  </si>
  <si>
    <t>Fortalecer el acceso a la justicia mediante la implementación de una (1) iniciativa.</t>
  </si>
  <si>
    <t>100% de los Munciipios con Conformación y puesta en acción de sus  Consejos Municipales de Paz</t>
  </si>
  <si>
    <t>Implementación de la Cátedra de la Paz en 45 Instituciones oficiales en cada uno de los municipios del Departamento</t>
  </si>
  <si>
    <t>Participación del 100% de los municipios en jornadas para la promoción de la participación y apropiación del proceso de construcción de paz territorial</t>
  </si>
  <si>
    <t>Incrementar a 11.508 (3.ooo productores adicionales) con proyectos productivos, agropecuarios y pesqueros para la seguridad alimentaria</t>
  </si>
  <si>
    <t>Beneficiar a 500 productores con seguimiento y evaluación del servicio de asistencia técnica rural</t>
  </si>
  <si>
    <t xml:space="preserve">Implementar 1 Sistema de información agropecuario en todo el Departamento </t>
  </si>
  <si>
    <t>Beneficiar a 500 productores con la construcción de infraestructura agropecuaria y pesquera</t>
  </si>
  <si>
    <t>Atender a 100 productores en zonas de reserva campesina</t>
  </si>
  <si>
    <t>Plan Maestro de Distrito de Riego implementado</t>
  </si>
  <si>
    <t>Diseñar 1 mapa de zonificación agrícola del Departamento</t>
  </si>
  <si>
    <t>Fortalecimiento y/o creación de 45 organizaciones de pequeños productores en el Departamento</t>
  </si>
  <si>
    <t>Organizar y/o participar en 8  escenarios para la comercialización de los productos agropecuarios del Departamento</t>
  </si>
  <si>
    <t>Crear 1 Zonas de Interés de Desarrollo Rural Económico y Social en el Departamento</t>
  </si>
  <si>
    <t xml:space="preserve">Reducir porcentaje de pobreza extrema en Bolívar 8% </t>
  </si>
  <si>
    <t>Disminuir a 28% las NBI de la población en Bolívar</t>
  </si>
  <si>
    <t>1 Observatorio para la Superación de la Pobreza</t>
  </si>
  <si>
    <t>Reducir en un 10% en IPM en Turbana  (1319 familias priorizadas por RED UNIDOS IPM 80,7% NBI 62,02%</t>
  </si>
  <si>
    <t>1 Laboratorio Social implementado y ejecutado para los habitantes de Santa Catalina</t>
  </si>
  <si>
    <t>1 Plan de acción integral implementado y ejecutado para los habitantes del corregimiento de Palenque</t>
  </si>
  <si>
    <t>Aumentar a 100% cobertura de agua en cabeceras  (LB 90%)</t>
  </si>
  <si>
    <t>Aumentar a 50% la cobertura del servicio de agua en zona rural  (LB 35%)</t>
  </si>
  <si>
    <t>Aumentar a 35% la cobertura del servicio de alcantarillado en cabeceras municipales (LB 17%)</t>
  </si>
  <si>
    <t>Aumentar en 55% la cobertura de aseo (LB 44%)</t>
  </si>
  <si>
    <t>Construir 3000 unidades de baterías sanitarias</t>
  </si>
  <si>
    <t>Aumentar de 36 a 45 municipios asesorados</t>
  </si>
  <si>
    <t>Disminuir a 5% el promedio de Índice de Riesgo de Calidad de Agua (IRCA) en Cabeceras municipales (LB 26%)</t>
  </si>
  <si>
    <t xml:space="preserve">Aumentar la continuidad del servicio de agua potable de 13 a 18 horas al dia </t>
  </si>
  <si>
    <t>Clausurar  40  botaderos satélites en el Departamento Total 40</t>
  </si>
  <si>
    <t xml:space="preserve">Llegar al 100% en cobertura de energía eléctrica en el Departamento </t>
  </si>
  <si>
    <t>Ampliar a un 80% la cobertura de gas natural en el Departamento (LB 60%)</t>
  </si>
  <si>
    <t xml:space="preserve">IReducir en 2p.p. el Déficit cuantitativo de vivienda
(indicador de cierre de brechas)
</t>
  </si>
  <si>
    <t xml:space="preserve">Reducir en 1,48% déficit cualitativo de viviendas
(indicador de cierre de brechas)
</t>
  </si>
  <si>
    <t>Legalizar 3.000 VIS ubicadas en predios fiscales</t>
  </si>
  <si>
    <t>Reducir a 0% la población menor de 5 años con desnutrición</t>
  </si>
  <si>
    <t xml:space="preserve">Reducir a 1% los casos de desnutrición crónica en el departamento 1,41%
(PNUD-2014)
</t>
  </si>
  <si>
    <t xml:space="preserve">Reducir a 1,10% porcentaje de niños con bajo peso al nacer en Bolívar 1,5%
(PNUD -2014
</t>
  </si>
  <si>
    <t>25 Municipios beneficiados con asistencia técnica a pequeños y medianos productores de alimentos</t>
  </si>
  <si>
    <t xml:space="preserve">Disminuir a 58% población en inseguridad alimentaria (61,7% población
vive en inseguridad alimentaria)
</t>
  </si>
  <si>
    <t>Reducir a 20% la anemia nutricional</t>
  </si>
  <si>
    <t>Implementar la estrategia “De Cero a Siempre” en 25 CDI de Bolívar</t>
  </si>
  <si>
    <t>Implementar y actualizar la Política Pública para beneficiar a los NNA de los 45 Municipios</t>
  </si>
  <si>
    <t>Construir y poner en funcionamiento 5 ludotecas para la construcción de Paz</t>
  </si>
  <si>
    <t>Reducir 2% tasa de embarazo en adolescentes</t>
  </si>
  <si>
    <t>Implementar el Proyecto de prevención de abuso y violencia sexual en los 45 Municipios</t>
  </si>
  <si>
    <t>Implementar el Proyecto de prevención del trabajo infantil 10 Municipios priorizados</t>
  </si>
  <si>
    <t>1 Instancia departamental para la implementación de programas y atención Infancia, Niños, Niñas y Adolescente</t>
  </si>
  <si>
    <t>Apoyar y atender 45 comisarías de familia municipales</t>
  </si>
  <si>
    <t>1 Política Pública para los Jóvenes bolivarenses</t>
  </si>
  <si>
    <t>Ejecución de un programa de sensibilización de los jóvenes bolivarenses en participación política y Posconflicto</t>
  </si>
  <si>
    <t>1 Mesa departamental de juventud, constituida y sesionando trimestralmente</t>
  </si>
  <si>
    <t>Creación de un Fondo para el Emprendimiento en Bolívar</t>
  </si>
  <si>
    <t>Lograr 4 alianzas interinstitucionales para la creación de la tarjeta joven bolivarense</t>
  </si>
  <si>
    <t>Intervenir integralmente a la población identificada en Jóvenes en acción</t>
  </si>
  <si>
    <t>Realizar anualmente e institucionalizar una semana de la Juventud por la Paz enmarcada en la promoción de la Paz y el Posconflicto en el departamento de Bolívar</t>
  </si>
  <si>
    <t>Creación y Constitución de  1 Instancia Departamental Responsable los programas de atención a las Juventudes de Bolívar</t>
  </si>
  <si>
    <t>4 Proyectos implementados en el marco de las acciones dispuestas por la ley estatutaria 1622 de abril 29 de 2013</t>
  </si>
  <si>
    <t>Certificar jóvenes del departamento en gestión de paz en sus comunidades</t>
  </si>
  <si>
    <t>Implementar estrategia de mujeres productivas en 30 municipios del Departamento de Bolívar</t>
  </si>
  <si>
    <t>Realizar una Escuela de Control Político para la Equidad de Género</t>
  </si>
  <si>
    <t>Sensibilizar a la población sobrela violencia de género</t>
  </si>
  <si>
    <t>Puesta en funcionamiento de un Call Center para personas víctimas de violencia</t>
  </si>
  <si>
    <t>Realizar 96 capacitaciones a mujeres bolivarenses para el acceso a la Justicia</t>
  </si>
  <si>
    <t>Realizar 96 charlas informativas acerca los derechos sexuales y reproductivos de la Mujer</t>
  </si>
  <si>
    <t>Realizas 45 visitas de asesoramiento técnico a los municipios del departamento de Bolívar</t>
  </si>
  <si>
    <t>Realizar dos campañas institucionales para fomentar la equidad de género dentro de la Gobernación de Bolívar</t>
  </si>
  <si>
    <t>Realizar actividades de capacitación a mujeres víctimas del conflicto para la Construcción de Paz y el Posconflicto en el Dpto. de Bolívar</t>
  </si>
  <si>
    <t>Actualización de la Política Pública de Equidad de Género y Autonomía de la mujer bolivarense y creación de 1 plan de acción</t>
  </si>
  <si>
    <t>Realización de actividades para la memoria histórica</t>
  </si>
  <si>
    <t>Realización de 4 Encuentros Departamentales Inter-generacionales</t>
  </si>
  <si>
    <t>Realizar 4 actividades encaminadas a mejorar la dignidad del Adulto Mayor en Bolívar</t>
  </si>
  <si>
    <t>Atender presupuestalmente a 7 Centros de Protección del Departamento de Bolívar, a través de la estampilla Pro Adulto Mayor</t>
  </si>
  <si>
    <t>Construcción, dotación y funcionamiento de 2 de centros de vida</t>
  </si>
  <si>
    <t>Ejecutar 2 proyectos anuales enmarcados dentro de la Política Pública para las personas con discapacidad del departamento de Bolívar (LB 46.128 personas en condición de discapacidad en Bolívar )</t>
  </si>
  <si>
    <t>Implementar la Estrategia de Rehabilitación Basada en Comunidad (RBC) en 25 municipios del Departamento de Bolívar</t>
  </si>
  <si>
    <t>1 Pacto con 10 empresas de sector privado enfocado en inclusión laboral para personas con discapacidad</t>
  </si>
  <si>
    <t>Conformar y poner en funcionamiento los 45 comités municipales de discapacidad</t>
  </si>
  <si>
    <t>1 Comité departamental de discapacidad funcionando, sesionando trimestralmente y activo</t>
  </si>
  <si>
    <t>Adecuar y construir el 100% de escenarios deportivos y recreativos del departamento con accesibilidad para personas con discapacidad</t>
  </si>
  <si>
    <t>Coordinar, orientar, impulsar y fomentar las políticas, planes y programas de la administración dirigidos al desarrollo de las comunidades étnicas y Religiosas del Departamento de Bolívar</t>
  </si>
  <si>
    <t>????</t>
  </si>
  <si>
    <t>Ejecución y socialización de la política publica</t>
  </si>
  <si>
    <t>Realización de talleres, capacitaciones, grupos de discusión dirigidos sociedad civil y funcionarios públicos en torno al respeto y reconocimiento de la diversidad sexual y las identidades de género diversas</t>
  </si>
  <si>
    <t>Crear y fomentar escuelas de formación a personas LGBTI en liderazgos políticos y sociales para la defensa, fortalecimiento y empoderamiento de los derechos humanos.</t>
  </si>
  <si>
    <t>Creación de rutas y protocolos de atención en las comisarías, defensorías y personerías municipales para el trato diferenciado que requiere esta población.</t>
  </si>
  <si>
    <t>Talleres formativos en materia de diversidad sexual y de género a funcionarios (as) públicos y otros entes institucionales como Policía Nacional para el reconocimiento y respeto de los derechos de las personas LGBTI.</t>
  </si>
  <si>
    <t>Impulsar desde lo local y gubernamental campañas en las instituciones generadoras de trabajo para que incluyan a personas LGBTI</t>
  </si>
  <si>
    <t>Promover la creación de rutas y protocolos de atención diferenciados y con enfoque de género para las personas LGBTI que busque un mejor trato por parte de funcionarios (as) públicos en pro del acceso con calidad de la salud.</t>
  </si>
  <si>
    <t>Fomentar procesos formativos en materia de salud sexual y reproductiva con enfoque diferencial para personas LGBTI dirigidos a funcionarios (as) públicos que permitan un reconocimiento de derechos de las personas con orientaciones sexuales, identidades y expresiones de género diversas en el departamento.</t>
  </si>
  <si>
    <t>40 Establecimiento s educativos implementando la jornada única</t>
  </si>
  <si>
    <t>Incrementar el índice sintético de calidad educativa del departamento de Bolívar por nivel a: primaria 4,87; secundaria: 4,72 y media 5.31</t>
  </si>
  <si>
    <t>Índice Sintético de Calidad Educativa por Nivel : Primaria 4.05; secundaria: 3.86; y media 4.27</t>
  </si>
  <si>
    <t>primaria 4,87; secundaria: 4,72 y media 5.31</t>
  </si>
  <si>
    <t>100% del sistema de evaluación de la calidad educativa fortalecido (indicador de cierre de brechas)</t>
  </si>
  <si>
    <t>Fortalecimiento de las capacidades de excelencia educativa de Bolívar (50%)</t>
  </si>
  <si>
    <t>Aumento de acceso a la educación media técnica en un 30%</t>
  </si>
  <si>
    <t>Incrementar la oferta de formación para el trabajo en los municipios del departamento de Bolívar</t>
  </si>
  <si>
    <t>Aumento de la masa crítica para competencias de desarrollo sostenible mediante la ciencia y la innovación (70%)</t>
  </si>
  <si>
    <t>Aumento de habilidades y competencias de manejo de estrategias de convivencia en un entorno de paz y conflicto (en un 20%)</t>
  </si>
  <si>
    <t>Incrementar la cobertura educativa en el departamento de Bolívar al 98% (indicador de cierre de brechas)</t>
  </si>
  <si>
    <t>Disminuir la deserción escolar en 3,8%</t>
  </si>
  <si>
    <t>Fortalecimiento Del SGCy Recertificación De Los Cuatro (04) Procesos Certificados: Cobertura, Talento Humano, Atención Al ciudadano y calidad.</t>
  </si>
  <si>
    <t>224 Establecimientos educativos oficiales fortalecidos con el acceso, uso y apropiación de las tecnologías de la información y las comunicaciones TICs</t>
  </si>
  <si>
    <t>100% de establecimientos educativos administrando de manera eficiente y transparente los recursos de los Fondos de Servicios Educativos</t>
  </si>
  <si>
    <t>10.334 Docentes, directivos docentes y administrativos beneficiados con el Plan de Bienestar laboral de la Sedbolivar</t>
  </si>
  <si>
    <t>Crear un nuevo programa académico profesional</t>
  </si>
  <si>
    <t>Desarrollar 16 proyectos de proyección social incluyentes y pertinente en el departamento</t>
  </si>
  <si>
    <t>Disminuir la tasa de deserción en un 12%</t>
  </si>
  <si>
    <t>Disminuir la mortalidad por Enfermedad Respiratoria Aguda en menores de 5 años a de 14,1 X 100.000 nacidos vivos.</t>
  </si>
  <si>
    <t>Mantener la tasa de rabia humana en cero (0) x 100.000 Hab., en el departamento de Bolívar.</t>
  </si>
  <si>
    <t>Disminuir la mortalidad por Enfermedad Diarreica Aguda en menores de 5 años a 2,8 o menos x 100.000.</t>
  </si>
  <si>
    <t>Disminuir a 16%, la prevalencia de obesidad en hombre de 18 a 64 años, y  mujeresde 15 a 49 años</t>
  </si>
  <si>
    <t>17,1% Hombres DE 18 a 64 años      Mujeres de 15 a 49 años 16,9%.</t>
  </si>
  <si>
    <t>Disminuir a 121 x 100.000 habitantes, la mortalidad por enfermedades  del sistema circulatorio</t>
  </si>
  <si>
    <t>Índice COP (cariados, obturados, perdidos) en la población menor de 12 años reducida a igual o menor de  2.8% en  menores de 12 años</t>
  </si>
  <si>
    <t>Disminuir la tasa de incidencia de violencia intrafamiliar a 200 x 100,000</t>
  </si>
  <si>
    <t>Disminuir a 1,04% o menos la prevalencia del consumo de sustancias psicoactivas en población de 12 a 65 años de edad.</t>
  </si>
  <si>
    <t>Disminuir 2,0 x 100,000 hab  la tasa de mortalidad por lesiones autoinfligidas intencionalmente</t>
  </si>
  <si>
    <t>Disminuir la tasa de mortalidad por lesiones autoinfligidas intencionalmente a 3,11 x 100.000 Hab. o menos</t>
  </si>
  <si>
    <t>Reducir el embarazo en adolescentes a 18%</t>
  </si>
  <si>
    <t>Reducir la razón de mortalidad materna a 67,76 x 100.000  nacidos vivos.</t>
  </si>
  <si>
    <t>Disminuir prevalencia de infección por VIH en población general a 10 x 100.000 habitantes.</t>
  </si>
  <si>
    <t xml:space="preserve">Reducir a 2%, el porcentaje de transmisión materno-infantil del VIH, sobre el número de niños expuestos, </t>
  </si>
  <si>
    <t>Disminuir la incidencia de sífilis congénita a 0,5% en población de 15 a 35 años.</t>
  </si>
  <si>
    <t>Reducir progresivamente a menos de 1,59 casos por 100.000 hab. de la mortalidad por Tuberculosis TB. (indicador de cierre de brechas)</t>
  </si>
  <si>
    <t>Disminuir la discapacidad severa por Enfermedad de Hansen entre los casos nuevos, hasta llegar a una tasa de 1 casos por 10.000 habitantes con discapacidad grado 2.</t>
  </si>
  <si>
    <t>Lograr que 45 municipios alcancen el 95% o más de cobertura de biológicos, que hacen parte del esquema nacional, en las poblaciones objeto del Programa Ampliado de Inmunizaciones. (indicador de cierre de brechas)</t>
  </si>
  <si>
    <t>Reducir la letalidad por dengue a menos de 2%</t>
  </si>
  <si>
    <t>Mejorar el índice de seguridad hospitalaria en el 50% de IPS públicas del Departamento de Bolívar.</t>
  </si>
  <si>
    <t>Lograr un 50% de cobertura de acciones de promoción de la salud y prevención de riesgos laborales en la población del sector informal de la economía.</t>
  </si>
  <si>
    <t>Reducir la tasa de accidentes ocupacionales a 6,0 o menos x 100.000 habitantes.</t>
  </si>
  <si>
    <t>Reducir la Tasa demortalidad a 11,34 x 1,000 nacidos vivos (indicador de cierre de brechas)</t>
  </si>
  <si>
    <t>Reducir la Tasa de mortalidad infantil a 11,34 o menos  x 1,000 nacidos vivos(indicador de cierre de brechas)</t>
  </si>
  <si>
    <t xml:space="preserve">Reducir  la Tasa de mortalidad menor de 5 años  a 13,8 o menos  x 100,000 nacidos vivos </t>
  </si>
  <si>
    <t>Lograr el 3% de cobertura de atención integral con enfoque diferencial, en centros días y casas de bienestar para el adulto mayor</t>
  </si>
  <si>
    <t>Incrementar al 40% la cobertura  de atención integral a víctimas de violencias de género y violencias sexuales.</t>
  </si>
  <si>
    <t>Lograr un 15% de cobertura departamental del modelo y rutas de atención y acceso a los servicios de salud diferenciales, que preserven las raíces culturales de la medicina tradicional, en municipios con asentamientos étnicos</t>
  </si>
  <si>
    <t>Incrementar al 25% la oferta de atención integral con enfoque  diferencial y prioritario de personas con discapacidad.</t>
  </si>
  <si>
    <t>Lograr el 56% de cobertura de atención psicosocial e integral en la víctimas del conflicto armado</t>
  </si>
  <si>
    <t>Mejorar en un 80% la oportunidad en el reporte de información en salud  a nivel municipal y departamental</t>
  </si>
  <si>
    <t>Lograr el 80% de efectividad y 90% de eficacia de la gestión territorial en salud.</t>
  </si>
  <si>
    <t>Mantener en el 95%  o más la cobertura y calidad de vigilancia de eventos de interés en salud pública</t>
  </si>
  <si>
    <t>Lograr el 97% de cobertura en aseguramiento en salud</t>
  </si>
  <si>
    <t>Garantizar el 100% de cobertura de atención en los eventos no POS - S y oferta a la Población no asegurada.</t>
  </si>
  <si>
    <t>Lograr el 80% de cumplimiento de metas concertadas con las EAPB según priorización del departamento</t>
  </si>
  <si>
    <t>Lograr el equilibrio financiero en el 74% de la red pública de servicios de salud departamental</t>
  </si>
  <si>
    <t>Lograr el 80% de Adaptación,  implementación del modelo de atención integral en salud (MIAS), para  ámbito territorial de alta ruralidad en el Departamento de Bolívar</t>
  </si>
  <si>
    <t>Garantizar el 100% de cobertura de Inspección Vigilancia y Control del Sistema General de Seguridad Social en Salud</t>
  </si>
  <si>
    <t>Consolidar el deporte de altos logros en un 100% y de esta manera ser líder a nivel de la región caribe y cuartos a nivel Nacional en Juegos Deportivos Nacionales.</t>
  </si>
  <si>
    <t>Realización de los Juegos Deportivos Nacionales para la Paz</t>
  </si>
  <si>
    <t>Participación de 50.000 deportistas procedentes de 45 municipios, discriminados así: en deporte convencional 49.700 y en deporte para discapacidad 300 deportistas, en 8 disciplinas dedicadas a las personas en situación de discapacidad</t>
  </si>
  <si>
    <t>En cuanto a deporte Estudiantil se refiere Bolívar participará en los Juegos Supérate: en las diferentes fases del programa: fase Departamental, Fase Zonal y Fase Nacional, con todos los municipios del departamento presentes, para una cobertura del 100%</t>
  </si>
  <si>
    <t>Llegar a 400.000 personas en el dpto. en el cuatrienio y así Mejorar los Estilos y Hábitos de Vida Saludable de la población del departamento de Bolívar.</t>
  </si>
  <si>
    <t>Construcción de 3 nodos o centros de altos rendimiento en los Zodes del Departamento de Bolivar, destinados principalmente a 6 disciplinas deportivas (Futbol, futsalon, Voleibol, Boxeo, Béisbol y Softbol)</t>
  </si>
  <si>
    <t>100 % del Sistema de Formación Artística del Departamento implementado</t>
  </si>
  <si>
    <t>Cinco (05) Industrias creativas y emprendimientos culturales impulsados.</t>
  </si>
  <si>
    <t>45 municipios del Departamento de Bolívar fortalecidos.</t>
  </si>
  <si>
    <t>45 municipios del Departamento de Bolívar con espacios culturales activos</t>
  </si>
  <si>
    <t>Atención integral y acompañamiento al 100% de los adolescentes vinculados al SRPA</t>
  </si>
  <si>
    <t>Un Sistema de Información Turística en todo el departamento desarrollado</t>
  </si>
  <si>
    <t>Seis (06) municipios con acompañamiento para la construcción de productos turísticos.</t>
  </si>
  <si>
    <t>Diez (10) municipios con infraestructura turística fortalecida</t>
  </si>
  <si>
    <t>Una (01) marca BOLÍVAR TURISMO PARA LA PAZ diseñada e implementada</t>
  </si>
  <si>
    <t>Un (01) Plan Estratégico de Turismo Diseñado e implementado</t>
  </si>
  <si>
    <t>Aumentar en un 30%  el número de investigadores, centros de investigación y programas de movilidad</t>
  </si>
  <si>
    <t>5 Empresas en Bolívar  (excluyendo Cartagena) que incorporan la innovación como mecanismo para aumentar competitividad</t>
  </si>
  <si>
    <t>Aumentar a 3 los proyectos para la apropiación social del conocimiento</t>
  </si>
  <si>
    <t>Implementar una iniciativa que dote al departamento de Bolívar de conocimiento científico, planificación estratégica, intercambio del conocimiento y observación de políticas publicas</t>
  </si>
  <si>
    <t>Aumentar al 100% los municipios beneficiados con acceso a TICs (LB 51%)</t>
  </si>
  <si>
    <t>10 Contenidos digitales para mejorar acciones de comunicación, gestión del conocimiento, tecnología e innovación y gobierno en línea</t>
  </si>
  <si>
    <t>1 política pública de trabajo decente, que enfatice en cuatro elementos estratégicos: promoción y creación de empleo, la protección social, los derechos de trabajadores y el diálogo social.</t>
  </si>
  <si>
    <t>Promover en los 45 municipios la inclusión en igualdad de condiciones para toda la población de acuerdo a sus capacidades</t>
  </si>
  <si>
    <t>Implementación de 1 sistema de prevención de accidentes de trabajo y enfermedades laborales a través de planes de salud ocupacional y prevención de riesgos.</t>
  </si>
  <si>
    <t>1 Programa para generar oportunidades laborales y productivas a la población con discapacidad.</t>
  </si>
  <si>
    <t>Implementar en el departamento de Bolívar, 1 pacto de Teletrabajo que permita a la población prioritaria acceder a empleos dignos en empresas Públicas o Privadas.</t>
  </si>
  <si>
    <t>Creación y funcionamiento de la Agencia de Cooperación Internacional de Bolívar.</t>
  </si>
  <si>
    <t>Proyectos formulados y en ejecución bajo el esquema de Alianzas Público Privadas</t>
  </si>
  <si>
    <t>Creación y funcionamiento de la Agencia de Inversiones y Desarrollo de Bolívar</t>
  </si>
  <si>
    <t>800 mineros dotados técnica y tecnológicamente para el mejoramiento de su seguridad</t>
  </si>
  <si>
    <t>800 mineros capacitados en seguridad y convivencia</t>
  </si>
  <si>
    <t>Capacitar en Gestión Empresarial a 25asociaciones comunitarias</t>
  </si>
  <si>
    <t>Construir 3 plantas pilotos de beneficio</t>
  </si>
  <si>
    <t>Ejecutar 1 proyectos piloto de exploración y desarrollo minero en el Sur</t>
  </si>
  <si>
    <t>Construir 1 centro de formación minera y ambiental de Santa Rosa del Sur</t>
  </si>
  <si>
    <t>Caracterizar y formalizar en aspectos legales, técnicos, financieros, económicos y sociales a 13 municipios</t>
  </si>
  <si>
    <t>Actualizar Censo Minero</t>
  </si>
  <si>
    <t>Brindar acompañamiento integral a 30 Unidades Productivas Minero Energéticas</t>
  </si>
  <si>
    <t>Implementar 5programas de erradicación de trabajo infantil implementados</t>
  </si>
  <si>
    <t>Construir 2 centros de formación para el trabajo del oro</t>
  </si>
  <si>
    <t>Reforestar 50hectáreas afectadas por minería</t>
  </si>
  <si>
    <t>Recuperar 2 Cuencas Hídricas afectadas por la minería</t>
  </si>
  <si>
    <t>Incrementar el número de kilómetros de Vías en Buen estado en la Red Vial Secundaria y Terciaria del Departamento de Bolívar,  en 400 KM</t>
  </si>
  <si>
    <t>Ejecutar obras de infraestructura fluvial y de defensa, y obras de adecuación y/o mejoramiento en los aeropuertos públicos del Departamento</t>
  </si>
  <si>
    <t>Incrementar la cobertura de la infraestructura de uso, acorde a las necesidades en la  Secretarías de Educación, Salud y las  Direcciones de Desarrollo Social y Seguridad y Convivencia Ciudadana***.</t>
  </si>
  <si>
    <t>Reducir en un 30% el índice de accidentalidad del Departamento</t>
  </si>
  <si>
    <t>Promover la adopción de medios de transporte amigables con el medio ambiente en al menos tres municipios del Departamento</t>
  </si>
  <si>
    <t>Implementar  en un 50% un Sistema moderno y eficiente de movilidad y transporte multimodal, orientado a fortalecer el desarrollo de la zona intervenida, la competitividad y la inserción en los mercados, locales, nacionales e internacionales</t>
  </si>
  <si>
    <t>Intervenir la infraestructura de transporte terrestre, aéreo y fluvial  de por lo menos el 50% de las terminales del Departamento</t>
  </si>
  <si>
    <t>Implementación de políticas públicas dirigidas a la conservación, recuperación y sostenibilidad de las áreas protegidas del Departamento</t>
  </si>
  <si>
    <t>Creación de espacios, programas y talleres dirigidos a la protección de animales y del medio ambiente</t>
  </si>
  <si>
    <t>Implementar procesos de acompañamiento y asistencia técnica a municipios, comunidades e instituciones educativas oficiales y no oficiales del Departamento de Bolívar</t>
  </si>
  <si>
    <t>Avanzar en la construcción de herramientas para el conocimiento, atención y mitigación del Riesgo</t>
  </si>
  <si>
    <t>Construir y dotar centros logísticos para la atención de desastres</t>
  </si>
  <si>
    <t>Formular e implementar Plan de Ordenamiento Territorial Departamental</t>
  </si>
  <si>
    <t>Prestas asistencia técnica a municipios del Departamento para el ajuste de sus EOT y/o POT</t>
  </si>
  <si>
    <t>Formular un contrato Plan con el Departamento de Sucre</t>
  </si>
  <si>
    <t>Prestar acompañamiento a 15 municipios para estratificación socioeconomica</t>
  </si>
  <si>
    <t>Incrementar en un 30% el índice de desempeño fiscal de la entidad. (indicador de cierre de brechas)                  (LB 62,48%)</t>
  </si>
  <si>
    <t>Aumentar un 20%  el rango del índice de transparencia de la Gobernación de Bolívar Riesgo Alto(55,5)</t>
  </si>
  <si>
    <t>Creación de una instancia departamental que permita mejorar el desempeño integral de los municipios en por los menos un 10%.</t>
  </si>
  <si>
    <t>Aumentar al 100% los municipios con competencias transferidas para inspección, vigilancia y control de los organismos comunales.</t>
  </si>
  <si>
    <t>Reconocer de acuerdo a la ley 743 de 2002 a los organismos comunales</t>
  </si>
  <si>
    <t>Lograr la activación de Asociaciones de Juntas de Acción Comunal en todo el Departamento</t>
  </si>
  <si>
    <t xml:space="preserve">1 Programa para promover la participación ciudadana y atención integral de comunidades indígenas (Kankuamo Auto 004 2009), Rom,  comunidades y organizaciones de base de afros, negra, raizal, palenqueras reconocidas por el Ministerio del Interior </t>
  </si>
  <si>
    <t>(1) Observatorio para el seguimiento a los avances en la implementación de estrategias de participación ciudadana y política en Bolívar mediante la creación de un.</t>
  </si>
  <si>
    <t>Contar con un órgano asesor del gobierno departamental en la definición, promoción, diseño, seguimiento y evaluación de  la política pública de participación ciudadana en Bolívar.</t>
  </si>
  <si>
    <t>Formar y capacitar en control social a las organizaciones sociales o comunitarias del 50% de los municipios de Bolívar.</t>
  </si>
  <si>
    <t>Contar con un inventario físico de los bienes muebles devolutivos y de consumo de la Gobernación actualizado</t>
  </si>
  <si>
    <t>Contar con un inventario físico, y programa de saneamiento y normalización de los bienes inmuebles de la Gobernación de Bolívar</t>
  </si>
  <si>
    <t>Implementar un eficaz modelo gerencial en la gobernación de bolívar mediante la adopción del  90%  del Modelo Estándar de Control Interno(MECI)</t>
  </si>
  <si>
    <t>Optimizar la preservación documental y archivística de nuestra entidad, alcanzando un puntaje de 80 ptos en  los  estándares de gestión documental</t>
  </si>
  <si>
    <t>Fortalecer las capacidades de la gestión para la gobernabilidad de la administración, mediante la implementación del 90% de las  funciones del SIGOB.</t>
  </si>
  <si>
    <t>Mejorar en un 100% los niveles de competitividad de nuestros funcionarios</t>
  </si>
  <si>
    <t>Optimizar la atención al público prestada por la gobernación de bolívar, mediante el fortalecimiento del 100% de los protocolos de servicio en atención al usuario</t>
  </si>
  <si>
    <t>Implementar en un 100% el plan institucional de bienestar social laboral, estímulos e incentivos de la Gobernación de Bolívar</t>
  </si>
  <si>
    <t>Incrementar en un 10% la implementación de acciones para la consolidación de un Gobierno Departamental en Línea</t>
  </si>
  <si>
    <t>Contar con una herramienta tecnológica que permita planear la gestión interna del equipo de gobierno a través de un manejo gerencial eficiente y la permanente búsqueda de la excelencia.</t>
  </si>
  <si>
    <t>Contar con una estrategia de interacción con la ciudadanía que permita establecer una comunicación participativa, abierta y constante entre ésta y el gobierno departamental como un mecanismo de control social y rendición de cuentas de la gestión de la Gobernación de Bolívar</t>
  </si>
  <si>
    <t>SECRETARIAS</t>
  </si>
  <si>
    <t>% CUMPLIMIENTO 2016</t>
  </si>
  <si>
    <t>HABITAT</t>
  </si>
  <si>
    <t>AGUAS DE BOLIVAR</t>
  </si>
  <si>
    <t>EDUCACION</t>
  </si>
  <si>
    <t>INTERIOR</t>
  </si>
  <si>
    <t>ICULTUR</t>
  </si>
  <si>
    <t>PLANEACION</t>
  </si>
  <si>
    <t>INFRAESTRUCTURA</t>
  </si>
  <si>
    <t>HACIENDA</t>
  </si>
  <si>
    <t>AGRICULTURA</t>
  </si>
  <si>
    <t>DESARROLLO SOCIAL</t>
  </si>
  <si>
    <t>SALUD</t>
  </si>
  <si>
    <t xml:space="preserve">PRIVADA </t>
  </si>
  <si>
    <t>MINAS Y ENERGIA</t>
  </si>
  <si>
    <t>TRANSITO</t>
  </si>
  <si>
    <t>VICTIMAS</t>
  </si>
  <si>
    <t>GENERAL</t>
  </si>
  <si>
    <t>IDERBOL</t>
  </si>
  <si>
    <t>UNIBAC</t>
  </si>
  <si>
    <t xml:space="preserve">CONTROL INTERNO </t>
  </si>
  <si>
    <t xml:space="preserve">TOTAL </t>
  </si>
  <si>
    <t>EJECUCION DEL PLAN DE DESARROLLO BOLIVAR SI AVANZA 2016-2016 CON CORTE A 31 DE DICIEMBRE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</si>
</sst>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26"/>
      <color rgb="FF000000"/>
      <name val="Calibri"/>
      <family val="2"/>
    </font>
    <font>
      <sz val="8"/>
      <color rgb="FF000000"/>
      <name val="Calibri"/>
      <family val="2"/>
    </font>
    <font>
      <b/>
      <sz val="22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name val="Calibri"/>
      <family val="2"/>
    </font>
    <font>
      <b/>
      <sz val="9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right"/>
    </xf>
    <xf numFmtId="0" fontId="4" fillId="3" borderId="7" xfId="0" applyFont="1" applyFill="1" applyBorder="1"/>
    <xf numFmtId="0" fontId="4" fillId="3" borderId="7" xfId="0" applyFont="1" applyFill="1" applyBorder="1" applyAlignment="1">
      <alignment horizontal="center"/>
    </xf>
    <xf numFmtId="9" fontId="4" fillId="3" borderId="7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right"/>
    </xf>
    <xf numFmtId="0" fontId="5" fillId="4" borderId="7" xfId="0" applyFont="1" applyFill="1" applyBorder="1"/>
    <xf numFmtId="0" fontId="5" fillId="4" borderId="7" xfId="0" applyFont="1" applyFill="1" applyBorder="1" applyAlignment="1">
      <alignment horizontal="center"/>
    </xf>
    <xf numFmtId="9" fontId="5" fillId="4" borderId="7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right"/>
    </xf>
    <xf numFmtId="0" fontId="3" fillId="5" borderId="7" xfId="0" applyFont="1" applyFill="1" applyBorder="1"/>
    <xf numFmtId="0" fontId="3" fillId="5" borderId="7" xfId="0" applyFont="1" applyFill="1" applyBorder="1" applyAlignment="1">
      <alignment horizontal="center"/>
    </xf>
    <xf numFmtId="9" fontId="3" fillId="5" borderId="7" xfId="0" applyNumberFormat="1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9" fontId="0" fillId="0" borderId="7" xfId="0" applyNumberFormat="1" applyBorder="1"/>
    <xf numFmtId="0" fontId="8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3" fontId="8" fillId="0" borderId="17" xfId="0" applyNumberFormat="1" applyFont="1" applyFill="1" applyBorder="1" applyAlignment="1">
      <alignment horizontal="center" vertical="center" wrapText="1"/>
    </xf>
    <xf numFmtId="9" fontId="8" fillId="0" borderId="17" xfId="2" applyFont="1" applyFill="1" applyBorder="1" applyAlignment="1">
      <alignment horizontal="center" vertical="center"/>
    </xf>
    <xf numFmtId="9" fontId="8" fillId="0" borderId="18" xfId="2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9" fontId="8" fillId="0" borderId="7" xfId="2" applyFont="1" applyFill="1" applyBorder="1" applyAlignment="1">
      <alignment horizontal="center" vertical="center"/>
    </xf>
    <xf numFmtId="9" fontId="8" fillId="0" borderId="17" xfId="2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9" fontId="8" fillId="0" borderId="19" xfId="2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wrapText="1"/>
    </xf>
    <xf numFmtId="9" fontId="8" fillId="0" borderId="7" xfId="0" applyNumberFormat="1" applyFont="1" applyFill="1" applyBorder="1" applyAlignment="1">
      <alignment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vertical="center" wrapText="1"/>
    </xf>
    <xf numFmtId="165" fontId="8" fillId="0" borderId="17" xfId="0" applyNumberFormat="1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center" vertical="center" wrapText="1"/>
    </xf>
    <xf numFmtId="9" fontId="8" fillId="0" borderId="7" xfId="2" applyFont="1" applyFill="1" applyBorder="1" applyAlignment="1">
      <alignment horizontal="center" vertical="center"/>
    </xf>
    <xf numFmtId="9" fontId="8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/>
    <xf numFmtId="9" fontId="0" fillId="0" borderId="0" xfId="0" applyNumberFormat="1"/>
    <xf numFmtId="0" fontId="6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vertical="center"/>
    </xf>
    <xf numFmtId="0" fontId="7" fillId="7" borderId="9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9" fontId="9" fillId="7" borderId="11" xfId="2" applyFont="1" applyFill="1" applyBorder="1" applyAlignment="1">
      <alignment horizontal="center" vertical="center"/>
    </xf>
    <xf numFmtId="164" fontId="9" fillId="7" borderId="10" xfId="1" applyNumberFormat="1" applyFont="1" applyFill="1" applyBorder="1" applyAlignment="1">
      <alignment vertical="center"/>
    </xf>
    <xf numFmtId="0" fontId="9" fillId="7" borderId="8" xfId="0" applyFont="1" applyFill="1" applyBorder="1" applyAlignment="1">
      <alignment horizontal="center" vertical="center"/>
    </xf>
    <xf numFmtId="9" fontId="9" fillId="7" borderId="10" xfId="2" applyFont="1" applyFill="1" applyBorder="1" applyAlignment="1">
      <alignment vertical="center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textRotation="90" wrapText="1"/>
    </xf>
    <xf numFmtId="0" fontId="10" fillId="7" borderId="13" xfId="0" applyFont="1" applyFill="1" applyBorder="1" applyAlignment="1">
      <alignment horizontal="center" vertical="center" textRotation="90" wrapText="1"/>
    </xf>
    <xf numFmtId="0" fontId="12" fillId="7" borderId="8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CUMPLIMIENTO</a:t>
            </a:r>
            <a:r>
              <a:rPr lang="es-CO" baseline="0"/>
              <a:t> PLAN DE ACCION 2016 POR SERCRETARIA</a:t>
            </a:r>
          </a:p>
          <a:p>
            <a:pPr>
              <a:defRPr/>
            </a:pPr>
            <a:r>
              <a:rPr lang="es-CO" baseline="0"/>
              <a:t> A DICIEMBRE DE 2016</a:t>
            </a:r>
            <a:endParaRPr lang="es-CO"/>
          </a:p>
        </c:rich>
      </c:tx>
      <c:layout>
        <c:manualLayout>
          <c:xMode val="edge"/>
          <c:yMode val="edge"/>
          <c:x val="0.19348273773470628"/>
          <c:y val="2.08332324398669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6906870381039768"/>
          <c:y val="0.1230664175121656"/>
          <c:w val="0.79650043744531929"/>
          <c:h val="0.8242401956225309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1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18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[1]CUMPSEC!$C$6:$C$25</c:f>
              <c:strCache>
                <c:ptCount val="20"/>
                <c:pt idx="0">
                  <c:v>HABITAT</c:v>
                </c:pt>
                <c:pt idx="1">
                  <c:v>AGUAS DE BOLIVAR</c:v>
                </c:pt>
                <c:pt idx="2">
                  <c:v>EDUCACION</c:v>
                </c:pt>
                <c:pt idx="3">
                  <c:v>INTERIOR</c:v>
                </c:pt>
                <c:pt idx="4">
                  <c:v>ICULTUR</c:v>
                </c:pt>
                <c:pt idx="5">
                  <c:v>PLANEACION</c:v>
                </c:pt>
                <c:pt idx="6">
                  <c:v>INFRAESTRUCTURA</c:v>
                </c:pt>
                <c:pt idx="7">
                  <c:v>HACIENDA</c:v>
                </c:pt>
                <c:pt idx="8">
                  <c:v>AGRICULTURA</c:v>
                </c:pt>
                <c:pt idx="9">
                  <c:v>DESARROLLO SOCIAL</c:v>
                </c:pt>
                <c:pt idx="10">
                  <c:v>SALUD</c:v>
                </c:pt>
                <c:pt idx="11">
                  <c:v>PRIVADA </c:v>
                </c:pt>
                <c:pt idx="12">
                  <c:v>MINAS Y ENERGIA</c:v>
                </c:pt>
                <c:pt idx="13">
                  <c:v>TRANSITO</c:v>
                </c:pt>
                <c:pt idx="14">
                  <c:v>VICTIMAS</c:v>
                </c:pt>
                <c:pt idx="15">
                  <c:v>GENERAL</c:v>
                </c:pt>
                <c:pt idx="16">
                  <c:v>IDERBOL</c:v>
                </c:pt>
                <c:pt idx="17">
                  <c:v>UNIBAC</c:v>
                </c:pt>
                <c:pt idx="18">
                  <c:v>CONTROL INTERNO </c:v>
                </c:pt>
                <c:pt idx="19">
                  <c:v>TOTAL </c:v>
                </c:pt>
              </c:strCache>
            </c:strRef>
          </c:cat>
          <c:val>
            <c:numRef>
              <c:f>[1]CUMPSEC!$D$6:$D$25</c:f>
              <c:numCache>
                <c:formatCode>0%</c:formatCode>
                <c:ptCount val="20"/>
                <c:pt idx="0">
                  <c:v>0.50658333333333327</c:v>
                </c:pt>
                <c:pt idx="1">
                  <c:v>0.95</c:v>
                </c:pt>
                <c:pt idx="2">
                  <c:v>0.38152231891477051</c:v>
                </c:pt>
                <c:pt idx="3">
                  <c:v>0.23809523809523811</c:v>
                </c:pt>
                <c:pt idx="4">
                  <c:v>0.67254901960784319</c:v>
                </c:pt>
                <c:pt idx="5">
                  <c:v>0.9375</c:v>
                </c:pt>
                <c:pt idx="6">
                  <c:v>0.73857142857142855</c:v>
                </c:pt>
                <c:pt idx="7">
                  <c:v>0.70233333333333337</c:v>
                </c:pt>
                <c:pt idx="8">
                  <c:v>0.35123809523809524</c:v>
                </c:pt>
                <c:pt idx="9">
                  <c:v>0.54500265816055293</c:v>
                </c:pt>
                <c:pt idx="10">
                  <c:v>0.66802322288303606</c:v>
                </c:pt>
                <c:pt idx="11">
                  <c:v>0.5</c:v>
                </c:pt>
                <c:pt idx="12">
                  <c:v>0.72031250000000002</c:v>
                </c:pt>
                <c:pt idx="13">
                  <c:v>0.75</c:v>
                </c:pt>
                <c:pt idx="14">
                  <c:v>0.10625</c:v>
                </c:pt>
                <c:pt idx="15">
                  <c:v>0.66363636363636358</c:v>
                </c:pt>
                <c:pt idx="16">
                  <c:v>0.66666666666666663</c:v>
                </c:pt>
                <c:pt idx="17">
                  <c:v>0.91333333333333333</c:v>
                </c:pt>
                <c:pt idx="18">
                  <c:v>0.5</c:v>
                </c:pt>
                <c:pt idx="19">
                  <c:v>0.5094343396161054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2289872"/>
        <c:axId val="312587680"/>
      </c:barChart>
      <c:catAx>
        <c:axId val="302289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2587680"/>
        <c:crosses val="autoZero"/>
        <c:auto val="1"/>
        <c:lblAlgn val="ctr"/>
        <c:lblOffset val="100"/>
        <c:noMultiLvlLbl val="0"/>
      </c:catAx>
      <c:valAx>
        <c:axId val="312587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2289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paperSize="122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190499</xdr:rowOff>
    </xdr:from>
    <xdr:to>
      <xdr:col>12</xdr:col>
      <xdr:colOff>552450</xdr:colOff>
      <xdr:row>31</xdr:row>
      <xdr:rowOff>66675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_2016%20dic%202016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gonzalez/Documents/PLAN%20DE%20DESARROLLO%20DUMEK%202016-2019/MATRIZ%20PLAN%20DE%20DESARROLLO/PLAN%20INDICATIVO%202016-2019%20FINAL-sand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nd DNP"/>
      <sheetName val="BDATOS"/>
      <sheetName val="INFORME "/>
      <sheetName val="CUMP EJE ESTRATEGICO"/>
      <sheetName val="CUMPSEC"/>
      <sheetName val="ICULTUR"/>
      <sheetName val="PRIVADA"/>
      <sheetName val="UNIBAC"/>
      <sheetName val="TRANSITO "/>
      <sheetName val="AGUASBOLIVAR"/>
      <sheetName val="HABITAT"/>
      <sheetName val="GENERAL"/>
      <sheetName val="PLANEACION"/>
      <sheetName val="INTERIOR"/>
      <sheetName val="HACIENDA"/>
      <sheetName val="IDERBOL"/>
      <sheetName val="MINAS"/>
      <sheetName val="VÍCTIMAS"/>
      <sheetName val="AGRICULTURA"/>
      <sheetName val="INFRAESTRUCTURA"/>
      <sheetName val="SALUD"/>
      <sheetName val="EDUCACION"/>
      <sheetName val="DESARROLLO SOCIAL"/>
      <sheetName val="CONTROLINTERNO"/>
      <sheetName val="PARAMETRIZACION"/>
      <sheetName val="Hoja1"/>
    </sheetNames>
    <sheetDataSet>
      <sheetData sheetId="0">
        <row r="2">
          <cell r="B2">
            <v>1</v>
          </cell>
        </row>
        <row r="3">
          <cell r="B3">
            <v>2</v>
          </cell>
        </row>
        <row r="4">
          <cell r="B4">
            <v>3</v>
          </cell>
        </row>
        <row r="5">
          <cell r="B5">
            <v>4</v>
          </cell>
        </row>
        <row r="6">
          <cell r="B6">
            <v>5</v>
          </cell>
        </row>
        <row r="7">
          <cell r="B7">
            <v>6</v>
          </cell>
        </row>
        <row r="8">
          <cell r="B8">
            <v>7</v>
          </cell>
        </row>
        <row r="9">
          <cell r="B9">
            <v>8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</row>
        <row r="13">
          <cell r="B13">
            <v>12</v>
          </cell>
        </row>
        <row r="14">
          <cell r="B14">
            <v>13</v>
          </cell>
        </row>
        <row r="15">
          <cell r="B15">
            <v>14</v>
          </cell>
        </row>
        <row r="16">
          <cell r="B16">
            <v>15</v>
          </cell>
        </row>
        <row r="17">
          <cell r="B17">
            <v>16</v>
          </cell>
        </row>
        <row r="18">
          <cell r="B18">
            <v>17</v>
          </cell>
        </row>
        <row r="19">
          <cell r="B19">
            <v>18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</row>
        <row r="23">
          <cell r="B23">
            <v>22</v>
          </cell>
        </row>
        <row r="24">
          <cell r="B24">
            <v>23</v>
          </cell>
        </row>
        <row r="25">
          <cell r="B25">
            <v>24</v>
          </cell>
        </row>
        <row r="26">
          <cell r="B26">
            <v>25</v>
          </cell>
        </row>
        <row r="27">
          <cell r="B27">
            <v>26</v>
          </cell>
        </row>
        <row r="28">
          <cell r="B28">
            <v>27</v>
          </cell>
        </row>
        <row r="29">
          <cell r="B29">
            <v>28</v>
          </cell>
        </row>
        <row r="30">
          <cell r="B30">
            <v>29</v>
          </cell>
        </row>
        <row r="31">
          <cell r="B31">
            <v>30</v>
          </cell>
        </row>
        <row r="32">
          <cell r="B32">
            <v>31</v>
          </cell>
        </row>
        <row r="33">
          <cell r="B33">
            <v>32</v>
          </cell>
        </row>
        <row r="34">
          <cell r="B34">
            <v>33</v>
          </cell>
        </row>
        <row r="35">
          <cell r="B35">
            <v>34</v>
          </cell>
        </row>
        <row r="36">
          <cell r="B36">
            <v>35</v>
          </cell>
        </row>
        <row r="37">
          <cell r="B37">
            <v>36</v>
          </cell>
        </row>
        <row r="38">
          <cell r="B38">
            <v>37</v>
          </cell>
        </row>
        <row r="39">
          <cell r="B39">
            <v>38</v>
          </cell>
        </row>
        <row r="40">
          <cell r="B40">
            <v>39</v>
          </cell>
        </row>
        <row r="41">
          <cell r="B41">
            <v>40</v>
          </cell>
        </row>
        <row r="42">
          <cell r="B42">
            <v>41</v>
          </cell>
        </row>
        <row r="43">
          <cell r="B43">
            <v>42</v>
          </cell>
        </row>
        <row r="44">
          <cell r="B44">
            <v>43</v>
          </cell>
        </row>
        <row r="45">
          <cell r="B45">
            <v>44</v>
          </cell>
        </row>
        <row r="46">
          <cell r="B46">
            <v>45</v>
          </cell>
        </row>
        <row r="47">
          <cell r="B47">
            <v>46</v>
          </cell>
        </row>
        <row r="48">
          <cell r="B48">
            <v>47</v>
          </cell>
        </row>
        <row r="49">
          <cell r="B49">
            <v>48</v>
          </cell>
        </row>
        <row r="50">
          <cell r="B50">
            <v>49</v>
          </cell>
        </row>
        <row r="51">
          <cell r="B51">
            <v>50</v>
          </cell>
        </row>
        <row r="52">
          <cell r="B52">
            <v>51</v>
          </cell>
        </row>
        <row r="53">
          <cell r="B53">
            <v>52</v>
          </cell>
        </row>
        <row r="54">
          <cell r="B54">
            <v>53</v>
          </cell>
        </row>
        <row r="55">
          <cell r="B55">
            <v>54</v>
          </cell>
        </row>
        <row r="56">
          <cell r="B56">
            <v>55</v>
          </cell>
        </row>
        <row r="57">
          <cell r="B57">
            <v>56</v>
          </cell>
        </row>
        <row r="58">
          <cell r="B58">
            <v>57</v>
          </cell>
        </row>
        <row r="59">
          <cell r="B59">
            <v>58</v>
          </cell>
        </row>
        <row r="60">
          <cell r="B60">
            <v>59</v>
          </cell>
        </row>
        <row r="61">
          <cell r="B61">
            <v>60</v>
          </cell>
        </row>
        <row r="62">
          <cell r="B62">
            <v>61</v>
          </cell>
        </row>
        <row r="63">
          <cell r="B63">
            <v>62</v>
          </cell>
        </row>
        <row r="64">
          <cell r="B64">
            <v>63</v>
          </cell>
        </row>
        <row r="65">
          <cell r="B65">
            <v>64</v>
          </cell>
        </row>
        <row r="66">
          <cell r="B66">
            <v>65</v>
          </cell>
        </row>
        <row r="67">
          <cell r="B67">
            <v>66</v>
          </cell>
        </row>
        <row r="68">
          <cell r="B68">
            <v>67</v>
          </cell>
        </row>
        <row r="69">
          <cell r="B69">
            <v>68</v>
          </cell>
        </row>
        <row r="70">
          <cell r="B70">
            <v>69</v>
          </cell>
        </row>
        <row r="71">
          <cell r="B71">
            <v>70</v>
          </cell>
        </row>
        <row r="72">
          <cell r="B72">
            <v>71</v>
          </cell>
        </row>
        <row r="73">
          <cell r="B73">
            <v>72</v>
          </cell>
        </row>
        <row r="74">
          <cell r="B74">
            <v>73</v>
          </cell>
        </row>
        <row r="75">
          <cell r="B75">
            <v>74</v>
          </cell>
        </row>
        <row r="76">
          <cell r="B76">
            <v>75</v>
          </cell>
        </row>
        <row r="77">
          <cell r="B77">
            <v>76</v>
          </cell>
        </row>
        <row r="78">
          <cell r="B78">
            <v>77</v>
          </cell>
        </row>
        <row r="79">
          <cell r="B79">
            <v>78</v>
          </cell>
        </row>
        <row r="80">
          <cell r="B80">
            <v>79</v>
          </cell>
        </row>
        <row r="81">
          <cell r="B81">
            <v>80</v>
          </cell>
        </row>
        <row r="82">
          <cell r="B82">
            <v>81</v>
          </cell>
        </row>
        <row r="83">
          <cell r="B83">
            <v>82</v>
          </cell>
        </row>
        <row r="84">
          <cell r="B84">
            <v>83</v>
          </cell>
        </row>
        <row r="85">
          <cell r="B85">
            <v>84</v>
          </cell>
        </row>
        <row r="86">
          <cell r="B86">
            <v>85</v>
          </cell>
        </row>
        <row r="87">
          <cell r="B87">
            <v>86</v>
          </cell>
        </row>
        <row r="88">
          <cell r="B88">
            <v>87</v>
          </cell>
        </row>
        <row r="89">
          <cell r="B89">
            <v>88</v>
          </cell>
        </row>
        <row r="90">
          <cell r="B90">
            <v>89</v>
          </cell>
        </row>
        <row r="91">
          <cell r="B91">
            <v>90</v>
          </cell>
        </row>
        <row r="92">
          <cell r="B92">
            <v>91</v>
          </cell>
        </row>
        <row r="93">
          <cell r="B93">
            <v>92</v>
          </cell>
        </row>
        <row r="94">
          <cell r="B94">
            <v>93</v>
          </cell>
        </row>
        <row r="95">
          <cell r="B95">
            <v>94</v>
          </cell>
        </row>
        <row r="96">
          <cell r="B96">
            <v>95</v>
          </cell>
        </row>
        <row r="97">
          <cell r="B97">
            <v>96</v>
          </cell>
        </row>
        <row r="98">
          <cell r="B98">
            <v>97</v>
          </cell>
        </row>
        <row r="99">
          <cell r="B99">
            <v>98</v>
          </cell>
        </row>
        <row r="100">
          <cell r="B100">
            <v>99</v>
          </cell>
        </row>
        <row r="101">
          <cell r="B101">
            <v>100</v>
          </cell>
        </row>
        <row r="102">
          <cell r="B102">
            <v>101</v>
          </cell>
        </row>
        <row r="103">
          <cell r="B103">
            <v>102</v>
          </cell>
        </row>
        <row r="104">
          <cell r="B104">
            <v>103</v>
          </cell>
        </row>
        <row r="105">
          <cell r="B105">
            <v>104</v>
          </cell>
        </row>
        <row r="106">
          <cell r="B106">
            <v>105</v>
          </cell>
        </row>
        <row r="107">
          <cell r="B107">
            <v>106</v>
          </cell>
        </row>
        <row r="108">
          <cell r="B108">
            <v>107</v>
          </cell>
        </row>
        <row r="109">
          <cell r="B109">
            <v>108</v>
          </cell>
        </row>
        <row r="110">
          <cell r="B110">
            <v>109</v>
          </cell>
        </row>
        <row r="111">
          <cell r="B111">
            <v>110</v>
          </cell>
        </row>
        <row r="112">
          <cell r="B112">
            <v>111</v>
          </cell>
        </row>
        <row r="113">
          <cell r="B113">
            <v>112</v>
          </cell>
        </row>
        <row r="114">
          <cell r="B114">
            <v>113</v>
          </cell>
        </row>
        <row r="115">
          <cell r="B115">
            <v>114</v>
          </cell>
        </row>
        <row r="116">
          <cell r="B116">
            <v>115</v>
          </cell>
        </row>
        <row r="117">
          <cell r="B117">
            <v>116</v>
          </cell>
        </row>
        <row r="118">
          <cell r="B118">
            <v>117</v>
          </cell>
        </row>
        <row r="119">
          <cell r="B119">
            <v>118</v>
          </cell>
        </row>
        <row r="120">
          <cell r="B120">
            <v>119</v>
          </cell>
        </row>
        <row r="121">
          <cell r="B121">
            <v>120</v>
          </cell>
        </row>
        <row r="122">
          <cell r="B122">
            <v>121</v>
          </cell>
        </row>
        <row r="123">
          <cell r="B123">
            <v>122</v>
          </cell>
        </row>
        <row r="124">
          <cell r="B124">
            <v>123</v>
          </cell>
        </row>
        <row r="125">
          <cell r="B125">
            <v>124</v>
          </cell>
        </row>
        <row r="126">
          <cell r="B126">
            <v>125</v>
          </cell>
        </row>
        <row r="127">
          <cell r="B127">
            <v>126</v>
          </cell>
        </row>
        <row r="128">
          <cell r="B128">
            <v>127</v>
          </cell>
        </row>
        <row r="129">
          <cell r="B129">
            <v>128</v>
          </cell>
        </row>
        <row r="130">
          <cell r="B130">
            <v>129</v>
          </cell>
        </row>
        <row r="131">
          <cell r="B131">
            <v>130</v>
          </cell>
        </row>
        <row r="132">
          <cell r="B132">
            <v>131</v>
          </cell>
        </row>
        <row r="133">
          <cell r="B133">
            <v>132</v>
          </cell>
        </row>
        <row r="134">
          <cell r="B134">
            <v>133</v>
          </cell>
        </row>
        <row r="135">
          <cell r="B135">
            <v>134</v>
          </cell>
        </row>
        <row r="136">
          <cell r="B136">
            <v>135</v>
          </cell>
        </row>
        <row r="137">
          <cell r="B137">
            <v>136</v>
          </cell>
        </row>
        <row r="138">
          <cell r="B138">
            <v>137</v>
          </cell>
        </row>
        <row r="139">
          <cell r="B139">
            <v>138</v>
          </cell>
        </row>
        <row r="140">
          <cell r="B140">
            <v>139</v>
          </cell>
        </row>
        <row r="141">
          <cell r="B141">
            <v>140</v>
          </cell>
        </row>
        <row r="142">
          <cell r="B142">
            <v>141</v>
          </cell>
        </row>
        <row r="143">
          <cell r="B143">
            <v>142</v>
          </cell>
        </row>
        <row r="144">
          <cell r="B144">
            <v>143</v>
          </cell>
        </row>
        <row r="145">
          <cell r="B145">
            <v>144</v>
          </cell>
        </row>
        <row r="146">
          <cell r="B146">
            <v>145</v>
          </cell>
        </row>
        <row r="147">
          <cell r="B147">
            <v>146</v>
          </cell>
        </row>
        <row r="148">
          <cell r="B148">
            <v>147</v>
          </cell>
        </row>
        <row r="149">
          <cell r="B149">
            <v>148</v>
          </cell>
        </row>
        <row r="150">
          <cell r="B150">
            <v>149</v>
          </cell>
        </row>
        <row r="151">
          <cell r="B151">
            <v>150</v>
          </cell>
        </row>
        <row r="152">
          <cell r="B152">
            <v>151</v>
          </cell>
        </row>
        <row r="153">
          <cell r="B153">
            <v>152</v>
          </cell>
        </row>
        <row r="154">
          <cell r="B154">
            <v>153</v>
          </cell>
        </row>
        <row r="155">
          <cell r="B155">
            <v>154</v>
          </cell>
        </row>
        <row r="156">
          <cell r="B156">
            <v>155</v>
          </cell>
        </row>
        <row r="157">
          <cell r="B157">
            <v>156</v>
          </cell>
        </row>
        <row r="158">
          <cell r="B158">
            <v>157</v>
          </cell>
        </row>
        <row r="159">
          <cell r="B159">
            <v>158</v>
          </cell>
        </row>
        <row r="160">
          <cell r="B160">
            <v>159</v>
          </cell>
        </row>
        <row r="161">
          <cell r="B161">
            <v>160</v>
          </cell>
        </row>
        <row r="162">
          <cell r="B162">
            <v>161</v>
          </cell>
        </row>
        <row r="163">
          <cell r="B163">
            <v>162</v>
          </cell>
        </row>
        <row r="164">
          <cell r="B164">
            <v>163</v>
          </cell>
        </row>
        <row r="165">
          <cell r="B165">
            <v>164</v>
          </cell>
        </row>
        <row r="166">
          <cell r="B166">
            <v>165</v>
          </cell>
        </row>
        <row r="167">
          <cell r="B167">
            <v>166</v>
          </cell>
        </row>
        <row r="168">
          <cell r="B168">
            <v>167</v>
          </cell>
        </row>
        <row r="169">
          <cell r="B169">
            <v>168</v>
          </cell>
        </row>
        <row r="170">
          <cell r="B170">
            <v>169</v>
          </cell>
        </row>
        <row r="171">
          <cell r="B171">
            <v>170</v>
          </cell>
        </row>
        <row r="172">
          <cell r="B172">
            <v>171</v>
          </cell>
        </row>
        <row r="173">
          <cell r="B173">
            <v>172</v>
          </cell>
        </row>
        <row r="174">
          <cell r="B174">
            <v>173</v>
          </cell>
        </row>
        <row r="175">
          <cell r="B175">
            <v>174</v>
          </cell>
        </row>
        <row r="176">
          <cell r="B176">
            <v>175</v>
          </cell>
        </row>
        <row r="177">
          <cell r="B177">
            <v>176</v>
          </cell>
        </row>
        <row r="178">
          <cell r="B178">
            <v>177</v>
          </cell>
        </row>
        <row r="179">
          <cell r="B179">
            <v>178</v>
          </cell>
        </row>
        <row r="180">
          <cell r="B180">
            <v>179</v>
          </cell>
        </row>
        <row r="181">
          <cell r="B181">
            <v>180</v>
          </cell>
        </row>
        <row r="182">
          <cell r="B182">
            <v>181</v>
          </cell>
        </row>
        <row r="183">
          <cell r="B183">
            <v>182</v>
          </cell>
        </row>
        <row r="184">
          <cell r="B184">
            <v>183</v>
          </cell>
        </row>
        <row r="185">
          <cell r="B185">
            <v>184</v>
          </cell>
        </row>
        <row r="186">
          <cell r="B186">
            <v>185</v>
          </cell>
        </row>
        <row r="187">
          <cell r="B187">
            <v>186</v>
          </cell>
        </row>
        <row r="188">
          <cell r="B188">
            <v>187</v>
          </cell>
        </row>
        <row r="189">
          <cell r="B189">
            <v>188</v>
          </cell>
        </row>
        <row r="190">
          <cell r="B190">
            <v>189</v>
          </cell>
        </row>
        <row r="191">
          <cell r="B191">
            <v>190</v>
          </cell>
        </row>
        <row r="192">
          <cell r="B192">
            <v>191</v>
          </cell>
        </row>
        <row r="193">
          <cell r="B193">
            <v>192</v>
          </cell>
        </row>
        <row r="194">
          <cell r="B194">
            <v>193</v>
          </cell>
        </row>
        <row r="195">
          <cell r="B195">
            <v>194</v>
          </cell>
        </row>
        <row r="196">
          <cell r="B196">
            <v>195</v>
          </cell>
        </row>
        <row r="197">
          <cell r="B197">
            <v>196</v>
          </cell>
        </row>
        <row r="198">
          <cell r="B198">
            <v>197</v>
          </cell>
        </row>
        <row r="199">
          <cell r="B199">
            <v>198</v>
          </cell>
        </row>
        <row r="200">
          <cell r="B200">
            <v>199</v>
          </cell>
        </row>
        <row r="201">
          <cell r="B201">
            <v>200</v>
          </cell>
        </row>
        <row r="202">
          <cell r="B202">
            <v>201</v>
          </cell>
        </row>
        <row r="203">
          <cell r="B203">
            <v>202</v>
          </cell>
        </row>
        <row r="204">
          <cell r="B204">
            <v>203</v>
          </cell>
        </row>
        <row r="205">
          <cell r="B205">
            <v>204</v>
          </cell>
        </row>
        <row r="206">
          <cell r="B206">
            <v>205</v>
          </cell>
        </row>
        <row r="207">
          <cell r="B207">
            <v>206</v>
          </cell>
        </row>
        <row r="208">
          <cell r="B208">
            <v>207</v>
          </cell>
        </row>
        <row r="209">
          <cell r="B209">
            <v>208</v>
          </cell>
        </row>
        <row r="210">
          <cell r="B210">
            <v>209</v>
          </cell>
        </row>
        <row r="211">
          <cell r="B211">
            <v>210</v>
          </cell>
        </row>
        <row r="212">
          <cell r="B212">
            <v>211</v>
          </cell>
        </row>
        <row r="213">
          <cell r="B213">
            <v>212</v>
          </cell>
        </row>
        <row r="214">
          <cell r="B214">
            <v>213</v>
          </cell>
        </row>
        <row r="215">
          <cell r="B215">
            <v>214</v>
          </cell>
        </row>
        <row r="216">
          <cell r="B216">
            <v>215</v>
          </cell>
        </row>
        <row r="217">
          <cell r="B217">
            <v>216</v>
          </cell>
        </row>
        <row r="218">
          <cell r="B218">
            <v>217</v>
          </cell>
        </row>
        <row r="219">
          <cell r="B219">
            <v>218</v>
          </cell>
        </row>
        <row r="220">
          <cell r="B220">
            <v>219</v>
          </cell>
        </row>
        <row r="221">
          <cell r="B221">
            <v>220</v>
          </cell>
        </row>
        <row r="222">
          <cell r="B222">
            <v>221</v>
          </cell>
        </row>
        <row r="223">
          <cell r="B223">
            <v>222</v>
          </cell>
        </row>
        <row r="224">
          <cell r="B224">
            <v>223</v>
          </cell>
        </row>
        <row r="225">
          <cell r="B225">
            <v>224</v>
          </cell>
        </row>
        <row r="226">
          <cell r="B226">
            <v>225</v>
          </cell>
        </row>
        <row r="227">
          <cell r="B227">
            <v>226</v>
          </cell>
        </row>
        <row r="228">
          <cell r="B228">
            <v>227</v>
          </cell>
        </row>
        <row r="229">
          <cell r="B229">
            <v>228</v>
          </cell>
        </row>
        <row r="230">
          <cell r="B230">
            <v>229</v>
          </cell>
        </row>
        <row r="231">
          <cell r="B231">
            <v>230</v>
          </cell>
        </row>
        <row r="232">
          <cell r="B232">
            <v>231</v>
          </cell>
        </row>
        <row r="233">
          <cell r="B233">
            <v>232</v>
          </cell>
        </row>
        <row r="234">
          <cell r="B234">
            <v>233</v>
          </cell>
        </row>
        <row r="235">
          <cell r="B235">
            <v>234</v>
          </cell>
        </row>
        <row r="236">
          <cell r="B236">
            <v>235</v>
          </cell>
        </row>
        <row r="237">
          <cell r="B237">
            <v>236</v>
          </cell>
        </row>
        <row r="238">
          <cell r="B238">
            <v>237</v>
          </cell>
        </row>
        <row r="239">
          <cell r="B239">
            <v>238</v>
          </cell>
        </row>
        <row r="240">
          <cell r="B240">
            <v>239</v>
          </cell>
        </row>
        <row r="241">
          <cell r="B241">
            <v>240</v>
          </cell>
        </row>
        <row r="242">
          <cell r="B242">
            <v>241</v>
          </cell>
        </row>
        <row r="243">
          <cell r="B243">
            <v>242</v>
          </cell>
        </row>
        <row r="244">
          <cell r="B244">
            <v>243</v>
          </cell>
        </row>
        <row r="245">
          <cell r="B245">
            <v>244</v>
          </cell>
        </row>
        <row r="246">
          <cell r="B246">
            <v>245</v>
          </cell>
        </row>
        <row r="247">
          <cell r="B247">
            <v>246</v>
          </cell>
        </row>
        <row r="248">
          <cell r="B248">
            <v>247</v>
          </cell>
        </row>
        <row r="249">
          <cell r="B249">
            <v>248</v>
          </cell>
        </row>
        <row r="250">
          <cell r="B250">
            <v>249</v>
          </cell>
        </row>
        <row r="251">
          <cell r="B251">
            <v>250</v>
          </cell>
        </row>
        <row r="252">
          <cell r="B252">
            <v>251</v>
          </cell>
        </row>
        <row r="253">
          <cell r="B253">
            <v>252</v>
          </cell>
        </row>
        <row r="254">
          <cell r="B254">
            <v>253</v>
          </cell>
        </row>
        <row r="255">
          <cell r="B255">
            <v>254</v>
          </cell>
        </row>
        <row r="256">
          <cell r="B256">
            <v>255</v>
          </cell>
        </row>
        <row r="257">
          <cell r="B257">
            <v>256</v>
          </cell>
        </row>
        <row r="258">
          <cell r="B258">
            <v>257</v>
          </cell>
        </row>
        <row r="259">
          <cell r="B259">
            <v>258</v>
          </cell>
        </row>
        <row r="260">
          <cell r="B260">
            <v>259</v>
          </cell>
        </row>
        <row r="261">
          <cell r="B261">
            <v>260</v>
          </cell>
        </row>
        <row r="262">
          <cell r="B262">
            <v>261</v>
          </cell>
        </row>
        <row r="263">
          <cell r="B263">
            <v>262</v>
          </cell>
        </row>
        <row r="264">
          <cell r="B264">
            <v>263</v>
          </cell>
        </row>
        <row r="265">
          <cell r="B265">
            <v>264</v>
          </cell>
        </row>
        <row r="266">
          <cell r="B266">
            <v>265</v>
          </cell>
        </row>
        <row r="267">
          <cell r="B267">
            <v>266</v>
          </cell>
        </row>
        <row r="268">
          <cell r="B268">
            <v>267</v>
          </cell>
        </row>
        <row r="269">
          <cell r="B269">
            <v>268</v>
          </cell>
        </row>
        <row r="270">
          <cell r="B270">
            <v>269</v>
          </cell>
        </row>
        <row r="271">
          <cell r="B271">
            <v>270</v>
          </cell>
        </row>
        <row r="272">
          <cell r="B272">
            <v>271</v>
          </cell>
        </row>
        <row r="273">
          <cell r="B273">
            <v>272</v>
          </cell>
        </row>
        <row r="274">
          <cell r="B274">
            <v>273</v>
          </cell>
        </row>
        <row r="275">
          <cell r="B275">
            <v>274</v>
          </cell>
        </row>
        <row r="276">
          <cell r="B276">
            <v>275</v>
          </cell>
        </row>
        <row r="277">
          <cell r="B277">
            <v>276</v>
          </cell>
        </row>
        <row r="278">
          <cell r="B278">
            <v>277</v>
          </cell>
        </row>
        <row r="279">
          <cell r="B279">
            <v>278</v>
          </cell>
        </row>
        <row r="280">
          <cell r="B280">
            <v>279</v>
          </cell>
        </row>
        <row r="281">
          <cell r="B281">
            <v>280</v>
          </cell>
        </row>
        <row r="282">
          <cell r="B282">
            <v>281</v>
          </cell>
        </row>
        <row r="283">
          <cell r="B283">
            <v>282</v>
          </cell>
        </row>
        <row r="284">
          <cell r="B284">
            <v>283</v>
          </cell>
        </row>
        <row r="285">
          <cell r="B285">
            <v>284</v>
          </cell>
        </row>
        <row r="286">
          <cell r="B286">
            <v>285</v>
          </cell>
        </row>
        <row r="287">
          <cell r="B287">
            <v>286</v>
          </cell>
        </row>
        <row r="288">
          <cell r="B288">
            <v>287</v>
          </cell>
        </row>
        <row r="289">
          <cell r="B289">
            <v>288</v>
          </cell>
        </row>
        <row r="290">
          <cell r="B290">
            <v>289</v>
          </cell>
        </row>
        <row r="291">
          <cell r="B291">
            <v>290</v>
          </cell>
        </row>
        <row r="292">
          <cell r="B292">
            <v>291</v>
          </cell>
        </row>
        <row r="293">
          <cell r="B293">
            <v>292</v>
          </cell>
        </row>
        <row r="294">
          <cell r="B294">
            <v>293</v>
          </cell>
        </row>
        <row r="295">
          <cell r="B295">
            <v>294</v>
          </cell>
        </row>
        <row r="296">
          <cell r="B296">
            <v>295</v>
          </cell>
        </row>
        <row r="297">
          <cell r="B297">
            <v>296</v>
          </cell>
        </row>
        <row r="298">
          <cell r="B298">
            <v>297</v>
          </cell>
        </row>
        <row r="299">
          <cell r="B299">
            <v>298</v>
          </cell>
        </row>
        <row r="300">
          <cell r="B300">
            <v>299</v>
          </cell>
        </row>
        <row r="301">
          <cell r="B301">
            <v>300</v>
          </cell>
        </row>
        <row r="302">
          <cell r="B302">
            <v>301</v>
          </cell>
        </row>
        <row r="303">
          <cell r="B303">
            <v>302</v>
          </cell>
        </row>
        <row r="304">
          <cell r="B304">
            <v>303</v>
          </cell>
        </row>
        <row r="305">
          <cell r="B305">
            <v>304</v>
          </cell>
        </row>
        <row r="306">
          <cell r="B306">
            <v>305</v>
          </cell>
        </row>
        <row r="307">
          <cell r="B307">
            <v>306</v>
          </cell>
        </row>
        <row r="308">
          <cell r="B308">
            <v>307</v>
          </cell>
        </row>
        <row r="309">
          <cell r="B309">
            <v>308</v>
          </cell>
        </row>
        <row r="310">
          <cell r="B310">
            <v>309</v>
          </cell>
        </row>
        <row r="311">
          <cell r="B311">
            <v>310</v>
          </cell>
        </row>
        <row r="312">
          <cell r="B312">
            <v>311</v>
          </cell>
        </row>
        <row r="313">
          <cell r="B313">
            <v>312</v>
          </cell>
        </row>
        <row r="314">
          <cell r="B314">
            <v>313</v>
          </cell>
        </row>
        <row r="315">
          <cell r="B315">
            <v>314</v>
          </cell>
        </row>
        <row r="316">
          <cell r="B316">
            <v>315</v>
          </cell>
        </row>
        <row r="317">
          <cell r="B317">
            <v>316</v>
          </cell>
        </row>
        <row r="318">
          <cell r="B318">
            <v>317</v>
          </cell>
        </row>
        <row r="319">
          <cell r="B319">
            <v>318</v>
          </cell>
        </row>
        <row r="320">
          <cell r="B320">
            <v>319</v>
          </cell>
        </row>
        <row r="321">
          <cell r="B321">
            <v>320</v>
          </cell>
        </row>
        <row r="322">
          <cell r="B322">
            <v>321</v>
          </cell>
        </row>
        <row r="323">
          <cell r="B323">
            <v>322</v>
          </cell>
        </row>
        <row r="324">
          <cell r="B324">
            <v>323</v>
          </cell>
        </row>
        <row r="325">
          <cell r="B325">
            <v>324</v>
          </cell>
        </row>
        <row r="326">
          <cell r="B326">
            <v>325</v>
          </cell>
        </row>
        <row r="327">
          <cell r="B327">
            <v>326</v>
          </cell>
        </row>
        <row r="328">
          <cell r="B328">
            <v>327</v>
          </cell>
        </row>
        <row r="329">
          <cell r="B329">
            <v>328</v>
          </cell>
        </row>
        <row r="330">
          <cell r="B330">
            <v>329</v>
          </cell>
        </row>
        <row r="331">
          <cell r="B331">
            <v>330</v>
          </cell>
        </row>
        <row r="332">
          <cell r="B332">
            <v>331</v>
          </cell>
        </row>
        <row r="333">
          <cell r="B333">
            <v>332</v>
          </cell>
        </row>
        <row r="334">
          <cell r="B334">
            <v>333</v>
          </cell>
        </row>
        <row r="335">
          <cell r="B335">
            <v>334</v>
          </cell>
        </row>
        <row r="336">
          <cell r="B336">
            <v>335</v>
          </cell>
        </row>
        <row r="337">
          <cell r="B337">
            <v>336</v>
          </cell>
        </row>
        <row r="338">
          <cell r="B338">
            <v>337</v>
          </cell>
        </row>
        <row r="339">
          <cell r="B339">
            <v>338</v>
          </cell>
        </row>
        <row r="340">
          <cell r="B340">
            <v>339</v>
          </cell>
        </row>
        <row r="341">
          <cell r="B341">
            <v>340</v>
          </cell>
        </row>
        <row r="342">
          <cell r="B342">
            <v>341</v>
          </cell>
        </row>
        <row r="343">
          <cell r="B343">
            <v>342</v>
          </cell>
        </row>
        <row r="344">
          <cell r="B344">
            <v>343</v>
          </cell>
        </row>
        <row r="345">
          <cell r="B345">
            <v>344</v>
          </cell>
        </row>
        <row r="346">
          <cell r="B346">
            <v>345</v>
          </cell>
        </row>
        <row r="347">
          <cell r="B347">
            <v>346</v>
          </cell>
        </row>
        <row r="348">
          <cell r="B348">
            <v>347</v>
          </cell>
        </row>
        <row r="349">
          <cell r="B349">
            <v>348</v>
          </cell>
        </row>
        <row r="350">
          <cell r="B350">
            <v>349</v>
          </cell>
        </row>
        <row r="351">
          <cell r="B351">
            <v>350</v>
          </cell>
        </row>
        <row r="352">
          <cell r="B352">
            <v>351</v>
          </cell>
        </row>
        <row r="353">
          <cell r="B353">
            <v>352</v>
          </cell>
        </row>
        <row r="354">
          <cell r="B354">
            <v>353</v>
          </cell>
        </row>
        <row r="355">
          <cell r="B355">
            <v>354</v>
          </cell>
        </row>
        <row r="356">
          <cell r="B356">
            <v>355</v>
          </cell>
        </row>
        <row r="357">
          <cell r="B357">
            <v>356</v>
          </cell>
        </row>
        <row r="358">
          <cell r="B358">
            <v>357</v>
          </cell>
        </row>
        <row r="359">
          <cell r="B359">
            <v>358</v>
          </cell>
        </row>
        <row r="360">
          <cell r="B360">
            <v>359</v>
          </cell>
        </row>
        <row r="361">
          <cell r="B361">
            <v>360</v>
          </cell>
        </row>
        <row r="362">
          <cell r="B362">
            <v>361</v>
          </cell>
        </row>
        <row r="363">
          <cell r="B363">
            <v>362</v>
          </cell>
        </row>
        <row r="364">
          <cell r="B364">
            <v>363</v>
          </cell>
        </row>
        <row r="365">
          <cell r="B365">
            <v>364</v>
          </cell>
        </row>
        <row r="366">
          <cell r="B366">
            <v>365</v>
          </cell>
        </row>
        <row r="367">
          <cell r="B367">
            <v>366</v>
          </cell>
        </row>
        <row r="368">
          <cell r="B368">
            <v>367</v>
          </cell>
        </row>
        <row r="369">
          <cell r="B369">
            <v>368</v>
          </cell>
        </row>
        <row r="370">
          <cell r="B370">
            <v>369</v>
          </cell>
        </row>
        <row r="371">
          <cell r="B371">
            <v>370</v>
          </cell>
        </row>
        <row r="372">
          <cell r="B372">
            <v>371</v>
          </cell>
        </row>
        <row r="373">
          <cell r="B373">
            <v>372</v>
          </cell>
        </row>
        <row r="374">
          <cell r="B374">
            <v>373</v>
          </cell>
        </row>
        <row r="375">
          <cell r="B375">
            <v>374</v>
          </cell>
        </row>
        <row r="376">
          <cell r="B376">
            <v>375</v>
          </cell>
        </row>
        <row r="377">
          <cell r="B377">
            <v>376</v>
          </cell>
        </row>
        <row r="378">
          <cell r="B378">
            <v>377</v>
          </cell>
        </row>
        <row r="379">
          <cell r="B379">
            <v>378</v>
          </cell>
        </row>
        <row r="380">
          <cell r="B380">
            <v>379</v>
          </cell>
        </row>
        <row r="381">
          <cell r="B381">
            <v>380</v>
          </cell>
        </row>
        <row r="382">
          <cell r="B382">
            <v>381</v>
          </cell>
        </row>
        <row r="383">
          <cell r="B383">
            <v>382</v>
          </cell>
        </row>
        <row r="384">
          <cell r="B384">
            <v>383</v>
          </cell>
        </row>
        <row r="385">
          <cell r="B385">
            <v>384</v>
          </cell>
        </row>
        <row r="386">
          <cell r="B386">
            <v>385</v>
          </cell>
        </row>
        <row r="387">
          <cell r="B387">
            <v>386</v>
          </cell>
        </row>
        <row r="388">
          <cell r="B388">
            <v>387</v>
          </cell>
        </row>
        <row r="389">
          <cell r="B389">
            <v>388</v>
          </cell>
        </row>
        <row r="390">
          <cell r="B390">
            <v>389</v>
          </cell>
        </row>
        <row r="391">
          <cell r="B391">
            <v>390</v>
          </cell>
        </row>
        <row r="392">
          <cell r="B392">
            <v>391</v>
          </cell>
        </row>
        <row r="393">
          <cell r="B393">
            <v>392</v>
          </cell>
        </row>
        <row r="394">
          <cell r="B394">
            <v>393</v>
          </cell>
        </row>
        <row r="395">
          <cell r="B395">
            <v>394</v>
          </cell>
        </row>
        <row r="396">
          <cell r="B396">
            <v>395</v>
          </cell>
        </row>
        <row r="397">
          <cell r="B397">
            <v>396</v>
          </cell>
        </row>
        <row r="398">
          <cell r="B398">
            <v>397</v>
          </cell>
        </row>
        <row r="399">
          <cell r="B399">
            <v>398</v>
          </cell>
        </row>
        <row r="400">
          <cell r="B400">
            <v>399</v>
          </cell>
        </row>
        <row r="401">
          <cell r="B401">
            <v>400</v>
          </cell>
        </row>
        <row r="402">
          <cell r="B402">
            <v>401</v>
          </cell>
        </row>
        <row r="403">
          <cell r="B403">
            <v>402</v>
          </cell>
        </row>
        <row r="404">
          <cell r="B404">
            <v>403</v>
          </cell>
        </row>
        <row r="405">
          <cell r="B405">
            <v>404</v>
          </cell>
        </row>
        <row r="406">
          <cell r="B406">
            <v>405</v>
          </cell>
        </row>
        <row r="407">
          <cell r="B407">
            <v>406</v>
          </cell>
        </row>
        <row r="408">
          <cell r="B408">
            <v>407</v>
          </cell>
        </row>
        <row r="409">
          <cell r="B409">
            <v>408</v>
          </cell>
        </row>
        <row r="410">
          <cell r="B410">
            <v>409</v>
          </cell>
        </row>
        <row r="411">
          <cell r="B411">
            <v>410</v>
          </cell>
        </row>
        <row r="412">
          <cell r="B412">
            <v>411</v>
          </cell>
        </row>
        <row r="413">
          <cell r="B413">
            <v>412</v>
          </cell>
        </row>
        <row r="414">
          <cell r="B414">
            <v>413</v>
          </cell>
        </row>
        <row r="415">
          <cell r="B415">
            <v>414</v>
          </cell>
        </row>
        <row r="416">
          <cell r="B416">
            <v>415</v>
          </cell>
        </row>
        <row r="417">
          <cell r="B417">
            <v>416</v>
          </cell>
        </row>
        <row r="418">
          <cell r="B418">
            <v>417</v>
          </cell>
        </row>
        <row r="419">
          <cell r="B419">
            <v>418</v>
          </cell>
        </row>
        <row r="420">
          <cell r="B420">
            <v>419</v>
          </cell>
        </row>
        <row r="421">
          <cell r="B421">
            <v>420</v>
          </cell>
        </row>
        <row r="422">
          <cell r="B422">
            <v>421</v>
          </cell>
        </row>
        <row r="423">
          <cell r="B423">
            <v>422</v>
          </cell>
        </row>
        <row r="424">
          <cell r="B424">
            <v>423</v>
          </cell>
        </row>
        <row r="425">
          <cell r="B425">
            <v>424</v>
          </cell>
        </row>
        <row r="426">
          <cell r="B426">
            <v>425</v>
          </cell>
        </row>
        <row r="427">
          <cell r="B427">
            <v>426</v>
          </cell>
        </row>
        <row r="428">
          <cell r="B428">
            <v>427</v>
          </cell>
        </row>
        <row r="429">
          <cell r="B429">
            <v>428</v>
          </cell>
        </row>
        <row r="430">
          <cell r="B430">
            <v>429</v>
          </cell>
        </row>
        <row r="431">
          <cell r="B431">
            <v>430</v>
          </cell>
        </row>
        <row r="432">
          <cell r="B432">
            <v>431</v>
          </cell>
        </row>
        <row r="433">
          <cell r="B433">
            <v>432</v>
          </cell>
        </row>
        <row r="434">
          <cell r="B434">
            <v>433</v>
          </cell>
        </row>
        <row r="435">
          <cell r="B435">
            <v>434</v>
          </cell>
        </row>
        <row r="436">
          <cell r="B436">
            <v>435</v>
          </cell>
        </row>
        <row r="437">
          <cell r="B437">
            <v>436</v>
          </cell>
        </row>
        <row r="438">
          <cell r="B438">
            <v>437</v>
          </cell>
        </row>
        <row r="439">
          <cell r="B439">
            <v>438</v>
          </cell>
        </row>
        <row r="440">
          <cell r="B440">
            <v>439</v>
          </cell>
        </row>
        <row r="441">
          <cell r="B441">
            <v>440</v>
          </cell>
        </row>
        <row r="442">
          <cell r="B442">
            <v>441</v>
          </cell>
        </row>
        <row r="443">
          <cell r="B443">
            <v>442</v>
          </cell>
        </row>
        <row r="444">
          <cell r="B444">
            <v>443</v>
          </cell>
        </row>
        <row r="445">
          <cell r="B445">
            <v>444</v>
          </cell>
        </row>
        <row r="446">
          <cell r="B446">
            <v>445</v>
          </cell>
        </row>
        <row r="447">
          <cell r="B447">
            <v>446</v>
          </cell>
        </row>
        <row r="448">
          <cell r="B448">
            <v>447</v>
          </cell>
        </row>
        <row r="449">
          <cell r="B449">
            <v>448</v>
          </cell>
        </row>
        <row r="450">
          <cell r="B450">
            <v>449</v>
          </cell>
        </row>
        <row r="451">
          <cell r="B451">
            <v>450</v>
          </cell>
        </row>
        <row r="452">
          <cell r="B452">
            <v>451</v>
          </cell>
        </row>
        <row r="453">
          <cell r="B453">
            <v>452</v>
          </cell>
        </row>
        <row r="454">
          <cell r="B454">
            <v>453</v>
          </cell>
        </row>
        <row r="455">
          <cell r="B455">
            <v>454</v>
          </cell>
        </row>
        <row r="456">
          <cell r="B456">
            <v>455</v>
          </cell>
        </row>
        <row r="457">
          <cell r="B457">
            <v>456</v>
          </cell>
        </row>
        <row r="458">
          <cell r="B458">
            <v>457</v>
          </cell>
        </row>
        <row r="459">
          <cell r="B459">
            <v>458</v>
          </cell>
        </row>
        <row r="460">
          <cell r="B460">
            <v>459</v>
          </cell>
        </row>
        <row r="461">
          <cell r="B461">
            <v>460</v>
          </cell>
        </row>
        <row r="462">
          <cell r="B462">
            <v>461</v>
          </cell>
        </row>
        <row r="463">
          <cell r="B463">
            <v>462</v>
          </cell>
        </row>
        <row r="464">
          <cell r="B464">
            <v>463</v>
          </cell>
        </row>
        <row r="465">
          <cell r="B465">
            <v>464</v>
          </cell>
        </row>
        <row r="466">
          <cell r="B466">
            <v>465</v>
          </cell>
        </row>
        <row r="467">
          <cell r="B467">
            <v>466</v>
          </cell>
        </row>
        <row r="468">
          <cell r="B468">
            <v>467</v>
          </cell>
        </row>
        <row r="469">
          <cell r="B469">
            <v>468</v>
          </cell>
        </row>
        <row r="470">
          <cell r="B470">
            <v>469</v>
          </cell>
        </row>
        <row r="471">
          <cell r="B471">
            <v>470</v>
          </cell>
        </row>
        <row r="472">
          <cell r="B472">
            <v>471</v>
          </cell>
        </row>
        <row r="473">
          <cell r="B473">
            <v>472</v>
          </cell>
        </row>
        <row r="474">
          <cell r="B474">
            <v>473</v>
          </cell>
        </row>
        <row r="475">
          <cell r="B475">
            <v>474</v>
          </cell>
        </row>
        <row r="476">
          <cell r="B476">
            <v>475</v>
          </cell>
        </row>
        <row r="477">
          <cell r="B477">
            <v>476</v>
          </cell>
        </row>
        <row r="478">
          <cell r="B478">
            <v>477</v>
          </cell>
        </row>
        <row r="479">
          <cell r="B479">
            <v>478</v>
          </cell>
        </row>
        <row r="480">
          <cell r="B480">
            <v>479</v>
          </cell>
        </row>
        <row r="481">
          <cell r="B481">
            <v>480</v>
          </cell>
        </row>
        <row r="482">
          <cell r="B482">
            <v>481</v>
          </cell>
        </row>
        <row r="483">
          <cell r="B483">
            <v>482</v>
          </cell>
        </row>
        <row r="484">
          <cell r="B484">
            <v>483</v>
          </cell>
        </row>
        <row r="485">
          <cell r="B485">
            <v>484</v>
          </cell>
        </row>
        <row r="486">
          <cell r="B486">
            <v>485</v>
          </cell>
        </row>
        <row r="487">
          <cell r="B487">
            <v>486</v>
          </cell>
        </row>
        <row r="488">
          <cell r="B488">
            <v>487</v>
          </cell>
        </row>
        <row r="489">
          <cell r="B489">
            <v>488</v>
          </cell>
        </row>
        <row r="490">
          <cell r="B490">
            <v>489</v>
          </cell>
        </row>
        <row r="491">
          <cell r="B491">
            <v>490</v>
          </cell>
        </row>
        <row r="492">
          <cell r="B492">
            <v>491</v>
          </cell>
        </row>
        <row r="493">
          <cell r="B493">
            <v>492</v>
          </cell>
        </row>
        <row r="494">
          <cell r="B494">
            <v>493</v>
          </cell>
        </row>
        <row r="495">
          <cell r="B495">
            <v>494</v>
          </cell>
        </row>
        <row r="496">
          <cell r="B496">
            <v>495</v>
          </cell>
        </row>
        <row r="497">
          <cell r="B497">
            <v>496</v>
          </cell>
        </row>
        <row r="498">
          <cell r="B498">
            <v>497</v>
          </cell>
        </row>
        <row r="499">
          <cell r="B499">
            <v>498</v>
          </cell>
        </row>
        <row r="500">
          <cell r="B500">
            <v>499</v>
          </cell>
        </row>
        <row r="501">
          <cell r="B501">
            <v>500</v>
          </cell>
        </row>
        <row r="502">
          <cell r="B502">
            <v>501</v>
          </cell>
        </row>
        <row r="503">
          <cell r="B503">
            <v>502</v>
          </cell>
        </row>
        <row r="504">
          <cell r="B504">
            <v>503</v>
          </cell>
        </row>
        <row r="505">
          <cell r="B505">
            <v>504</v>
          </cell>
        </row>
        <row r="506">
          <cell r="B506">
            <v>505</v>
          </cell>
        </row>
        <row r="507">
          <cell r="B507">
            <v>506</v>
          </cell>
        </row>
        <row r="508">
          <cell r="B508">
            <v>507</v>
          </cell>
        </row>
        <row r="509">
          <cell r="B509">
            <v>508</v>
          </cell>
        </row>
        <row r="510">
          <cell r="B510">
            <v>509</v>
          </cell>
        </row>
        <row r="511">
          <cell r="B511">
            <v>510</v>
          </cell>
        </row>
        <row r="512">
          <cell r="B512">
            <v>511</v>
          </cell>
        </row>
      </sheetData>
      <sheetData sheetId="1">
        <row r="3">
          <cell r="B3" t="str">
            <v xml:space="preserve">CONSTRUCCIÓN DE LA PAZ EN BOLÍVAR </v>
          </cell>
          <cell r="C3" t="str">
            <v>1.1</v>
          </cell>
          <cell r="D3" t="str">
            <v>ESTRATEGIA PARA CONSTRUCCION DE LA PAZ EN BOLIVAR</v>
          </cell>
          <cell r="J3" t="str">
            <v>1.1.1.</v>
          </cell>
          <cell r="K3" t="str">
            <v xml:space="preserve">Observario de paz territorial </v>
          </cell>
          <cell r="L3" t="str">
            <v>Un Sistema de monitoreo y análisis del Proceso de Construcción de Paz Territorial del Departamento de Bolívar diseñado.</v>
          </cell>
          <cell r="O3">
            <v>0</v>
          </cell>
          <cell r="P3">
            <v>1</v>
          </cell>
          <cell r="AC3" t="str">
            <v>SECRETARÍA DEL INTERIOR - CARCAMO</v>
          </cell>
          <cell r="AF3">
            <v>0</v>
          </cell>
          <cell r="BB3">
            <v>0</v>
          </cell>
          <cell r="BL3" t="str">
            <v>NA</v>
          </cell>
        </row>
        <row r="4">
          <cell r="B4" t="str">
            <v xml:space="preserve">CONSTRUCCIÓN DE LA PAZ EN BOLÍVAR </v>
          </cell>
          <cell r="C4" t="str">
            <v>1.1</v>
          </cell>
          <cell r="D4" t="str">
            <v>ESTRATEGIA PARA CONSTRUCCION DE LA PAZ TERRITORIAL EN BOLIVAR</v>
          </cell>
          <cell r="J4" t="str">
            <v>1.1.1.</v>
          </cell>
          <cell r="K4" t="str">
            <v xml:space="preserve">Observario de paz territorial </v>
          </cell>
          <cell r="L4" t="str">
            <v xml:space="preserve">Cuatro (4) Documentos de análisis sobre los avances, retos y dificultades del proceso de construcción de Paz en el Departamento y sus Municipios presentados </v>
          </cell>
          <cell r="O4">
            <v>0</v>
          </cell>
          <cell r="P4">
            <v>4</v>
          </cell>
          <cell r="AC4" t="str">
            <v>SECRETARÍA DEL INTERIOR - CARCAMO</v>
          </cell>
          <cell r="AF4">
            <v>1</v>
          </cell>
          <cell r="BB4">
            <v>0</v>
          </cell>
          <cell r="BL4">
            <v>0</v>
          </cell>
        </row>
        <row r="5">
          <cell r="B5" t="str">
            <v xml:space="preserve">CONSTRUCCIÓN DE LA PAZ EN BOLÍVAR </v>
          </cell>
          <cell r="C5" t="str">
            <v>1.1</v>
          </cell>
          <cell r="D5" t="str">
            <v>ESTRATEGIA PARA CONSTRUCCION DE LA PAZ TERRITORIAL EN BOLIVAR</v>
          </cell>
          <cell r="J5" t="str">
            <v>1.1.2</v>
          </cell>
          <cell r="K5" t="str">
            <v>Planeación Prospectiva para la Construcción de Paz</v>
          </cell>
          <cell r="L5" t="str">
            <v>Quince (15) Ejercicios de planeación prospectiva territorial para diseñar y desarrollar la estrategia de construcción de paz de la Gobernación de Bolívar.</v>
          </cell>
          <cell r="O5">
            <v>0</v>
          </cell>
          <cell r="P5">
            <v>15</v>
          </cell>
          <cell r="AC5" t="str">
            <v>SECRETARÍA DEL INTERIOR - CARCAMO</v>
          </cell>
          <cell r="AF5">
            <v>6</v>
          </cell>
          <cell r="BB5">
            <v>6</v>
          </cell>
          <cell r="BL5">
            <v>1</v>
          </cell>
        </row>
        <row r="6">
          <cell r="B6" t="str">
            <v xml:space="preserve">CONSTRUCCIÓN DE LA PAZ EN BOLÍVAR </v>
          </cell>
          <cell r="C6" t="str">
            <v>1.1</v>
          </cell>
          <cell r="D6" t="str">
            <v>ESTRATEGIA PARA CONSTRUCCION DE LA PAZ TERRITORIAL EN BOLIVAR</v>
          </cell>
          <cell r="J6" t="str">
            <v>1.1.3</v>
          </cell>
          <cell r="K6" t="str">
            <v>Alianzas Interinstitucionales para la Construcción de Paz Territorial</v>
          </cell>
          <cell r="L6" t="str">
            <v>Doce (12) Alianzas estratégicas interinstitucionales con centros de pensamiento, instituciones de educación superior, empresas, gremios, cooperación internacional e institucionalidad responsable del proceso de construcción de paz a nivel nacional, departamental y municipal para avanzar en la agenda de construcción de paz del Departamento formuladas</v>
          </cell>
          <cell r="O6">
            <v>0</v>
          </cell>
          <cell r="P6">
            <v>12</v>
          </cell>
          <cell r="AC6" t="str">
            <v>SECRETARÍA DEL INTERIOR - CARCAMO</v>
          </cell>
          <cell r="AF6">
            <v>9</v>
          </cell>
          <cell r="BB6">
            <v>9</v>
          </cell>
          <cell r="BL6">
            <v>1</v>
          </cell>
        </row>
        <row r="7">
          <cell r="B7" t="str">
            <v xml:space="preserve">CONSTRUCCIÓN DE LA PAZ EN BOLÍVAR </v>
          </cell>
          <cell r="C7" t="str">
            <v>1.1.</v>
          </cell>
          <cell r="D7" t="str">
            <v>ESTRATEGIA PARA CONSTRUCCION DE LA PAZ TERRITORIAL EN BOLIVAR</v>
          </cell>
          <cell r="J7" t="str">
            <v>1.1.3</v>
          </cell>
          <cell r="K7" t="str">
            <v>Alianzas Interinstitucionales para la Construcción de Paz Territorial</v>
          </cell>
          <cell r="L7" t="str">
            <v>Doce (12) Programas, proyectos e iniciativas gestionadas y ejecutadas en el marco de  alianzas estratégicas interinstitucionales</v>
          </cell>
          <cell r="O7">
            <v>0</v>
          </cell>
          <cell r="P7">
            <v>12</v>
          </cell>
          <cell r="AC7" t="str">
            <v>SECRETARÍA DEL INTERIOR - CARCAMO</v>
          </cell>
          <cell r="AF7">
            <v>9</v>
          </cell>
          <cell r="BB7">
            <v>3</v>
          </cell>
          <cell r="BL7">
            <v>0.33333333333333331</v>
          </cell>
        </row>
        <row r="8">
          <cell r="B8" t="str">
            <v xml:space="preserve">CONSTRUCCIÓN DE LA PAZ EN BOLÍVAR </v>
          </cell>
          <cell r="C8" t="str">
            <v>1.1.</v>
          </cell>
          <cell r="D8" t="str">
            <v>ESTRATEGIA PARA CONSTRUCCION DE LA PAZ TERRITORIAL EN BOLIVAR</v>
          </cell>
          <cell r="J8" t="str">
            <v>1.1.4</v>
          </cell>
          <cell r="K8" t="str">
            <v xml:space="preserve">Proyecto Estratégico "Montes de Maria Territorio de Paz" </v>
          </cell>
          <cell r="L8" t="str">
            <v>Un Proyecto “Montes de Maria” en paz implementado</v>
          </cell>
          <cell r="O8">
            <v>0</v>
          </cell>
          <cell r="P8">
            <v>1</v>
          </cell>
          <cell r="AC8" t="str">
            <v>SECRETARÍA DEL INTERIOR - CARCAMO</v>
          </cell>
          <cell r="AF8">
            <v>0</v>
          </cell>
          <cell r="BB8">
            <v>0</v>
          </cell>
          <cell r="BL8" t="str">
            <v>NA</v>
          </cell>
        </row>
        <row r="9">
          <cell r="B9" t="str">
            <v xml:space="preserve">CONSTRUCCIÓN DE LA PAZ EN BOLÍVAR </v>
          </cell>
          <cell r="C9" t="str">
            <v>1.1.</v>
          </cell>
          <cell r="D9" t="str">
            <v>ESTRATEGIA PARA CONSTRUCCION DE LA PAZ TERRITORIAL EN BOLIVAR</v>
          </cell>
          <cell r="J9" t="str">
            <v>1.1.5</v>
          </cell>
          <cell r="K9" t="str">
            <v>Proyecto  Estratégico “Todos por el Sur”</v>
          </cell>
          <cell r="L9" t="str">
            <v>Un Proyecto “Todos por el Sur” implementado</v>
          </cell>
          <cell r="O9">
            <v>0</v>
          </cell>
          <cell r="P9">
            <v>1</v>
          </cell>
          <cell r="AC9" t="str">
            <v>SECRETARÍA DEL INTERIOR - CARCAMO</v>
          </cell>
          <cell r="AF9">
            <v>0</v>
          </cell>
          <cell r="BB9">
            <v>0</v>
          </cell>
          <cell r="BL9" t="str">
            <v>NA</v>
          </cell>
        </row>
        <row r="10">
          <cell r="B10" t="str">
            <v xml:space="preserve">CONSTRUCCIÓN DE LA PAZ EN BOLÍVAR </v>
          </cell>
          <cell r="C10" t="str">
            <v>1.1.</v>
          </cell>
          <cell r="D10" t="str">
            <v>ESTRATEGIA PARA CONSTRUCCION DE LA PAZ TERRITORIAL EN BOLIVAR</v>
          </cell>
          <cell r="J10" t="str">
            <v>1.1.6</v>
          </cell>
          <cell r="K10" t="str">
            <v>Plataforma Virtual “Educando para la paz”</v>
          </cell>
          <cell r="L10" t="str">
            <v>Un Sistema de Plataforma Virtual basado en el decreto 1038 de 2015 implementado</v>
          </cell>
          <cell r="O10">
            <v>0</v>
          </cell>
          <cell r="P10">
            <v>1</v>
          </cell>
          <cell r="AC10" t="str">
            <v>SECRETARÍA DEL INTERIOR - CARCAMO</v>
          </cell>
          <cell r="AF10">
            <v>0</v>
          </cell>
          <cell r="BB10">
            <v>0</v>
          </cell>
          <cell r="BL10" t="str">
            <v>NA</v>
          </cell>
        </row>
        <row r="11">
          <cell r="B11" t="str">
            <v xml:space="preserve">CONSTRUCCIÓN DE LA PAZ EN BOLÍVAR </v>
          </cell>
          <cell r="C11" t="str">
            <v>1.2</v>
          </cell>
          <cell r="D11" t="str">
            <v>ATENCIÓN Y ASISTENCIA A POBLACIÓN EN PROCESO DE DESARME, DESMOVLIZACIÓN Y REINTEGRACIÓN</v>
          </cell>
          <cell r="J11" t="str">
            <v>1.2.1</v>
          </cell>
          <cell r="K11" t="str">
            <v>Diseño de la Política Pública de Atención y Asistencia a Población en Proceso de Desmovilización y Reintegración</v>
          </cell>
          <cell r="L11" t="str">
            <v>Un documento de Caracterización de la Población en proceso deDesmovilizado , Desarme y Reintegración en Bolívar Diseñado</v>
          </cell>
          <cell r="O11">
            <v>0</v>
          </cell>
          <cell r="P11">
            <v>1</v>
          </cell>
          <cell r="AC11" t="str">
            <v>SECRETARÍA DE VÍCTIMAS</v>
          </cell>
          <cell r="AF11">
            <v>0</v>
          </cell>
          <cell r="BB11">
            <v>0</v>
          </cell>
          <cell r="BL11" t="str">
            <v>NA</v>
          </cell>
        </row>
        <row r="12">
          <cell r="B12" t="str">
            <v xml:space="preserve">CONSTRUCCIÓN DE LA PAZ EN BOLÍVAR </v>
          </cell>
          <cell r="C12" t="str">
            <v>1.2</v>
          </cell>
          <cell r="D12" t="str">
            <v>ATENCIÓN Y ASISTENCIA A POBLACIÓN EN PROCESO DE DESARME, DESMOVLIZACIÓN Y REINTEGRACIÓN</v>
          </cell>
          <cell r="J12" t="str">
            <v>1.2.1</v>
          </cell>
          <cell r="K12" t="str">
            <v>Diseño de la Política Pública de Atención y Asistencia a Población en Proceso de Desmovilización y Reintegración</v>
          </cell>
          <cell r="L12" t="str">
            <v xml:space="preserve">Seis (6) Mesas de construcción colectiva de la Política Pública de Atención y Asistencia a Población en Proceso de DDR. Soportados en Documentos de sistematización de la información recogida en mesas de trabajo realizadas </v>
          </cell>
          <cell r="O12">
            <v>0</v>
          </cell>
          <cell r="P12">
            <v>6</v>
          </cell>
          <cell r="AC12" t="str">
            <v>SECRETARÍA DE VÍCTIMAS</v>
          </cell>
          <cell r="AF12">
            <v>1</v>
          </cell>
          <cell r="BB12">
            <v>0</v>
          </cell>
          <cell r="BL12">
            <v>0</v>
          </cell>
        </row>
        <row r="13">
          <cell r="B13" t="str">
            <v xml:space="preserve">CONSTRUCCIÓN DE LA PAZ EN BOLÍVAR </v>
          </cell>
          <cell r="C13" t="str">
            <v>1.2</v>
          </cell>
          <cell r="D13" t="str">
            <v>ATENCIÓN Y ASISTENCIA A POBLACIÓN EN PROCESO DE DESARME, DESMOVLIZACIÓN Y REINTEGRACIÓN</v>
          </cell>
          <cell r="J13" t="str">
            <v>1.2.1</v>
          </cell>
          <cell r="K13" t="str">
            <v>Diseño de la Política Pública de Atención y Asistencia a Población en Proceso de Desmovilización y Reintegración</v>
          </cell>
          <cell r="L13" t="str">
            <v>Una Política Pública de Atención y Asistencia a Población en Proceso de Reintegración aprobada mediante Ordenanza Departamental.</v>
          </cell>
          <cell r="O13">
            <v>0</v>
          </cell>
          <cell r="P13">
            <v>1</v>
          </cell>
          <cell r="AC13" t="str">
            <v>SECRETARÍA DE VÍCTIMAS</v>
          </cell>
          <cell r="AF13">
            <v>0</v>
          </cell>
          <cell r="BB13">
            <v>0</v>
          </cell>
          <cell r="BL13" t="str">
            <v>NA</v>
          </cell>
        </row>
        <row r="14">
          <cell r="B14" t="str">
            <v xml:space="preserve">CONSTRUCCIÓN DE LA PAZ EN BOLÍVAR </v>
          </cell>
          <cell r="C14" t="str">
            <v>1.2</v>
          </cell>
          <cell r="D14" t="str">
            <v>ATENCIÓN Y ASISTENCIA A POBLACIÓN EN PROCESO DE DESARME, DESMOVLIZACIÓN Y REINTEGRACIÓN</v>
          </cell>
          <cell r="J14" t="str">
            <v>1.2.2</v>
          </cell>
          <cell r="K14" t="str">
            <v>Atención y Asistencia a Personas en Proceso de DDR</v>
          </cell>
          <cell r="L14" t="str">
            <v>Un  sistema de información y seguimiento al proceso de Desmovilizado , Desarme y Reintegración diseñado  e implementado</v>
          </cell>
          <cell r="O14">
            <v>0</v>
          </cell>
          <cell r="P14">
            <v>1</v>
          </cell>
          <cell r="AC14" t="str">
            <v>SECRETARÍA DE VÍCTIMAS</v>
          </cell>
          <cell r="AF14">
            <v>0</v>
          </cell>
          <cell r="BB14">
            <v>0</v>
          </cell>
          <cell r="BL14" t="str">
            <v>NA</v>
          </cell>
        </row>
        <row r="15">
          <cell r="B15" t="str">
            <v xml:space="preserve">CONSTRUCCIÓN DE LA PAZ EN BOLÍVAR </v>
          </cell>
          <cell r="C15" t="str">
            <v>1.2</v>
          </cell>
          <cell r="D15" t="str">
            <v>ATENCIÓN Y ASISTENCIA A POBLACIÓN EN PROCESO DE DESARME, DESMOVLIZACIÓN Y REINTEGRACIÓN</v>
          </cell>
          <cell r="J15" t="str">
            <v>1.2.2</v>
          </cell>
          <cell r="K15" t="str">
            <v>Atención y Asistencia a Personas en Proceso de DDR</v>
          </cell>
          <cell r="L15" t="str">
            <v>Siete (7)  informes presentadas , uno por  semestre sobre los avances del proceso de Desmovilizado , Desarme y Reintegración en Bolívar</v>
          </cell>
          <cell r="O15">
            <v>0</v>
          </cell>
          <cell r="P15">
            <v>7</v>
          </cell>
          <cell r="AC15" t="str">
            <v>SECRETARÍA DE VÍCTIMAS</v>
          </cell>
          <cell r="AF15">
            <v>1</v>
          </cell>
          <cell r="BB15">
            <v>0</v>
          </cell>
          <cell r="BL15">
            <v>0</v>
          </cell>
        </row>
        <row r="16">
          <cell r="B16" t="str">
            <v xml:space="preserve">CONSTRUCCIÓN DE LA PAZ EN BOLÍVAR </v>
          </cell>
          <cell r="C16" t="str">
            <v>1.2</v>
          </cell>
          <cell r="D16" t="str">
            <v>ATENCIÓN Y ASISTENCIA A POBLACIÓN EN PROCESO DE DESARME, DESMOVLIZACIÓN Y REINTEGRACIÓN</v>
          </cell>
          <cell r="J16" t="str">
            <v>1.2.2</v>
          </cell>
          <cell r="K16" t="str">
            <v>Atención y Asistencia a Personas en Proceso de DDR</v>
          </cell>
          <cell r="L16" t="str">
            <v>Seis (6)  proyectos ejecutados en beneficio de la población en proceso de DDR</v>
          </cell>
          <cell r="O16">
            <v>0</v>
          </cell>
          <cell r="P16">
            <v>6</v>
          </cell>
          <cell r="AC16" t="str">
            <v>SECRETARÍA DE VÍCTIMAS</v>
          </cell>
          <cell r="AF16">
            <v>0</v>
          </cell>
          <cell r="BB16">
            <v>0</v>
          </cell>
          <cell r="BL16" t="str">
            <v>NA</v>
          </cell>
        </row>
        <row r="17">
          <cell r="B17" t="str">
            <v xml:space="preserve">CONSTRUCCIÓN DE LA PAZ EN BOLÍVAR </v>
          </cell>
          <cell r="C17" t="str">
            <v>1.2</v>
          </cell>
          <cell r="D17" t="str">
            <v>ATENCIÓN Y ASISTENCIA A POBLACIÓN EN PROCESO DE DESARME, DESMOVLIZACIÓN Y REINTEGRACIÓN</v>
          </cell>
          <cell r="J17" t="str">
            <v>1.2.3</v>
          </cell>
          <cell r="K17" t="str">
            <v>Fortalecimiento de capacidades locales para el DDR</v>
          </cell>
          <cell r="L17" t="str">
            <v>Cuatro (4) Jornadas de fortalecimiento de capacidades para la atención a población en proceso de DDR dirigidas a  funcionarios de las dependencias de la Gobernación y de las Alcaldías Municipales responsables de la atención a población en proceso de DDR</v>
          </cell>
          <cell r="O17">
            <v>0</v>
          </cell>
          <cell r="P17">
            <v>4</v>
          </cell>
          <cell r="AC17" t="str">
            <v>SECRETARÍA DE VÍCTIMAS</v>
          </cell>
          <cell r="AF17">
            <v>1</v>
          </cell>
          <cell r="BB17">
            <v>0</v>
          </cell>
          <cell r="BL17">
            <v>0</v>
          </cell>
        </row>
        <row r="18">
          <cell r="B18" t="str">
            <v xml:space="preserve">CONSTRUCCIÓN DE LA PAZ EN BOLÍVAR </v>
          </cell>
          <cell r="C18" t="str">
            <v>1.2</v>
          </cell>
          <cell r="D18" t="str">
            <v>ATENCIÓN Y ASISTENCIA A POBLACIÓN EN PROCESO DE DESARME, DESMOVLIZACIÓN Y REINTEGRACIÓN</v>
          </cell>
          <cell r="J18" t="str">
            <v>1.2.4</v>
          </cell>
          <cell r="K18" t="str">
            <v>Fortalecimiento a Comunidades Receptoras de Población en Proceso de DDR</v>
          </cell>
          <cell r="L18" t="str">
            <v>Cinco (5) comunidades acompañadas  donde se desarrollan procesos de DDR en el diseño y ejecución de planes de promoción, prevención y protección de Derechos Humanos</v>
          </cell>
          <cell r="O18">
            <v>0</v>
          </cell>
          <cell r="P18">
            <v>5</v>
          </cell>
          <cell r="AC18" t="str">
            <v>SECRETARÍA DE VÍCTIMAS</v>
          </cell>
          <cell r="AF18">
            <v>1</v>
          </cell>
          <cell r="BB18">
            <v>0</v>
          </cell>
          <cell r="BL18">
            <v>0</v>
          </cell>
        </row>
        <row r="19">
          <cell r="B19" t="str">
            <v xml:space="preserve">CONSTRUCCIÓN DE LA PAZ EN BOLÍVAR </v>
          </cell>
          <cell r="C19" t="str">
            <v>1.2</v>
          </cell>
          <cell r="D19" t="str">
            <v>ATENCIÓN Y ASISTENCIA A POBLACIÓN EN PROCESO DE DESARME, DESMOVLIZACIÓN Y REINTEGRACIÓN</v>
          </cell>
          <cell r="J19" t="str">
            <v>1.2.4</v>
          </cell>
          <cell r="K19" t="str">
            <v>Fortalecimiento a Comunidades Receptoras de Población en Proceso de DDR</v>
          </cell>
          <cell r="L19" t="str">
            <v>Seis (6) Iniciativas de reconciliación y Reintegración Comunitaria dirigidas proceso de reintegración social y otros actores comunitarios.</v>
          </cell>
          <cell r="O19">
            <v>0</v>
          </cell>
          <cell r="P19">
            <v>6</v>
          </cell>
          <cell r="AC19" t="str">
            <v>SECRETARÍA DE VÍCTIMAS</v>
          </cell>
          <cell r="AF19">
            <v>1</v>
          </cell>
          <cell r="BB19">
            <v>0</v>
          </cell>
          <cell r="BL19">
            <v>0</v>
          </cell>
        </row>
        <row r="20">
          <cell r="B20" t="str">
            <v xml:space="preserve">CONSTRUCCIÓN DE LA PAZ EN BOLÍVAR </v>
          </cell>
          <cell r="C20" t="str">
            <v>1.3</v>
          </cell>
          <cell r="D20" t="str">
            <v>ATENCIÓN Y ASISTENCIA A POBLACIÓN VÍCTIMA DEL CONFLICTO ARMADO EN BOLIVAR</v>
          </cell>
          <cell r="J20" t="str">
            <v>1.3.1</v>
          </cell>
          <cell r="K20" t="str">
            <v>Componente Prevención y Protección Riesgos de Victimización</v>
          </cell>
          <cell r="L20" t="str">
            <v xml:space="preserve">Un Plan departamental de prevención y protección con enfoque de género, diferencial y étnico formulado </v>
          </cell>
          <cell r="O20">
            <v>0</v>
          </cell>
          <cell r="P20">
            <v>1</v>
          </cell>
          <cell r="AC20" t="str">
            <v>SECRETARÍA DE VÍCTIMAS</v>
          </cell>
          <cell r="AF20">
            <v>0</v>
          </cell>
          <cell r="BB20">
            <v>0</v>
          </cell>
          <cell r="BL20" t="str">
            <v>NA</v>
          </cell>
        </row>
        <row r="21">
          <cell r="B21" t="str">
            <v xml:space="preserve">CONSTRUCCIÓN DE LA PAZ EN BOLÍVAR </v>
          </cell>
          <cell r="C21" t="str">
            <v>1.3</v>
          </cell>
          <cell r="D21" t="str">
            <v>ATENCIÓN Y ASISTENCIA A POBLACIÓN VÍCTIMA DEL CONFLICTO ARMADO EN BOLIVAR</v>
          </cell>
          <cell r="J21" t="str">
            <v>1.3.1</v>
          </cell>
          <cell r="K21" t="str">
            <v>Componente Prevención y Protección Riesgos de Victimización</v>
          </cell>
          <cell r="L21" t="str">
            <v>Una ruta de  prevención de mujeres víctimas de violencia sexual dentro del conflicto armado formulada y socializada</v>
          </cell>
          <cell r="O21">
            <v>0</v>
          </cell>
          <cell r="P21">
            <v>1</v>
          </cell>
          <cell r="AC21" t="str">
            <v>SECRETARÍA DE VÍCTIMAS</v>
          </cell>
          <cell r="AF21">
            <v>0</v>
          </cell>
          <cell r="BB21">
            <v>0</v>
          </cell>
          <cell r="BL21" t="str">
            <v>NA</v>
          </cell>
        </row>
        <row r="22">
          <cell r="B22" t="str">
            <v xml:space="preserve">CONSTRUCCIÓN DE LA PAZ EN BOLÍVAR </v>
          </cell>
          <cell r="C22" t="str">
            <v>1.3</v>
          </cell>
          <cell r="D22" t="str">
            <v>ATENCIÓN Y ASISTENCIA A POBLACIÓN VÍCTIMA DEL CONFLICTO ARMADO EN BOLIVAR</v>
          </cell>
          <cell r="J22" t="str">
            <v>1.3.1</v>
          </cell>
          <cell r="K22" t="str">
            <v>Componente Prevención y Protección Riesgos de Victimización</v>
          </cell>
          <cell r="L22" t="str">
            <v>Nueve (9) informes de recomendaciones cumplidas (Cumplimiento de las recomendaciones emanadas de los informes de riesgo y sus notas de seguimiento por la Defensoría del Pueblo)</v>
          </cell>
          <cell r="O22">
            <v>0</v>
          </cell>
          <cell r="P22">
            <v>9</v>
          </cell>
          <cell r="AC22" t="str">
            <v>SECRETARÍA DE VÍCTIMAS</v>
          </cell>
          <cell r="AF22">
            <v>1</v>
          </cell>
          <cell r="BB22">
            <v>0</v>
          </cell>
          <cell r="BL22">
            <v>0</v>
          </cell>
        </row>
        <row r="23">
          <cell r="B23" t="str">
            <v xml:space="preserve">CONSTRUCCIÓN DE LA PAZ EN BOLÍVAR </v>
          </cell>
          <cell r="C23" t="str">
            <v>1.3</v>
          </cell>
          <cell r="D23" t="str">
            <v>PROGRAMA DE ATENCIÓN Y ASISTENCIA A POBLACIÓN VÍCTIMA DEL CONFLICTO ARMADO EN BOLIVAR</v>
          </cell>
          <cell r="J23" t="str">
            <v>1.3.1</v>
          </cell>
          <cell r="K23" t="str">
            <v>Componente Prevención y Protección Riesgos de Victimización</v>
          </cell>
          <cell r="L23" t="str">
            <v>Formulación del plan de contingencia departamental y apoyo a los Planes municipales</v>
          </cell>
          <cell r="O23">
            <v>0</v>
          </cell>
          <cell r="P23">
            <v>1</v>
          </cell>
          <cell r="AC23" t="str">
            <v>SECRETARÍA DE VÍCTIMAS</v>
          </cell>
          <cell r="AF23">
            <v>1</v>
          </cell>
          <cell r="BB23">
            <v>0</v>
          </cell>
          <cell r="BL23">
            <v>0</v>
          </cell>
        </row>
        <row r="24">
          <cell r="B24" t="str">
            <v xml:space="preserve">CONSTRUCCIÓN DE LA PAZ EN BOLÍVAR </v>
          </cell>
          <cell r="C24" t="str">
            <v>1.3</v>
          </cell>
          <cell r="D24" t="str">
            <v>PROGRAMA DE ATENCIÓN Y ASISTENCIA A POBLACIÓN VÍCTIMA DEL CONFLICTO ARMADO EN BOLIVAR</v>
          </cell>
          <cell r="J24" t="str">
            <v>1.3.2</v>
          </cell>
          <cell r="K24" t="str">
            <v>Componente de Asistencia y Atención</v>
          </cell>
          <cell r="L24" t="str">
            <v>2 Centros Construidos y en funcionamiento</v>
          </cell>
          <cell r="O24">
            <v>0</v>
          </cell>
          <cell r="P24">
            <v>2</v>
          </cell>
          <cell r="AC24" t="str">
            <v>SECRETARÍA DE VÍCTIMAS</v>
          </cell>
          <cell r="AF24">
            <v>0</v>
          </cell>
          <cell r="BB24">
            <v>0</v>
          </cell>
          <cell r="BL24" t="str">
            <v>NA</v>
          </cell>
        </row>
        <row r="25">
          <cell r="B25" t="str">
            <v xml:space="preserve">CONSTRUCCIÓN DE LA PAZ EN BOLÍVAR </v>
          </cell>
          <cell r="C25" t="str">
            <v>1.3</v>
          </cell>
          <cell r="D25" t="str">
            <v>PROGRAMA DE ATENCIÓN Y ASISTENCIA A POBLACIÓN VÍCTIMA DEL CONFLICTO ARMADO EN BOLIVAR</v>
          </cell>
          <cell r="J25" t="str">
            <v>1.3.2</v>
          </cell>
          <cell r="K25" t="str">
            <v>Componente de Asistencia y Atención</v>
          </cell>
          <cell r="L25" t="str">
            <v>1 Convenio ejecutado.</v>
          </cell>
          <cell r="O25">
            <v>0</v>
          </cell>
          <cell r="P25">
            <v>1</v>
          </cell>
          <cell r="AC25" t="str">
            <v>SECRETARÍA DE VÍCTIMAS</v>
          </cell>
          <cell r="AF25">
            <v>0</v>
          </cell>
          <cell r="BB25">
            <v>0</v>
          </cell>
          <cell r="BL25" t="str">
            <v>NA</v>
          </cell>
        </row>
        <row r="26">
          <cell r="B26" t="str">
            <v xml:space="preserve">CONSTRUCCIÓN DE LA PAZ EN BOLÍVAR </v>
          </cell>
          <cell r="C26" t="str">
            <v>1.3</v>
          </cell>
          <cell r="D26" t="str">
            <v>PROGRAMA DE ATENCIÓN Y ASISTENCIA A POBLACIÓN VÍCTIMA DEL CONFLICTO ARMADO EN BOLIVAR</v>
          </cell>
          <cell r="J26" t="str">
            <v>1.3.2</v>
          </cell>
          <cell r="K26" t="str">
            <v>Componente de Asistencia y Atención</v>
          </cell>
          <cell r="L26" t="str">
            <v>80 Becas para jóvenes Víctimas en Bolívar</v>
          </cell>
          <cell r="O26">
            <v>0</v>
          </cell>
          <cell r="P26">
            <v>80</v>
          </cell>
          <cell r="AC26" t="str">
            <v>SECRETARÍA DE VÍCTIMAS</v>
          </cell>
          <cell r="AF26">
            <v>10</v>
          </cell>
          <cell r="BB26">
            <v>0</v>
          </cell>
          <cell r="BL26">
            <v>0</v>
          </cell>
        </row>
        <row r="27">
          <cell r="B27" t="str">
            <v xml:space="preserve">CONSTRUCCIÓN DE LA PAZ EN BOLÍVAR </v>
          </cell>
          <cell r="C27" t="str">
            <v>1.3</v>
          </cell>
          <cell r="D27" t="str">
            <v>PROGRAMA DE ATENCIÓN Y ASISTENCIA A POBLACIÓN VÍCTIMA DEL CONFLICTO ARMADO EN BOLIVAR</v>
          </cell>
          <cell r="J27" t="str">
            <v>1.3.2</v>
          </cell>
          <cell r="K27" t="str">
            <v>Componente de Asistencia y Atención</v>
          </cell>
          <cell r="L27" t="str">
            <v>1 Programa diseñado e implementado</v>
          </cell>
          <cell r="O27">
            <v>0</v>
          </cell>
          <cell r="P27">
            <v>1</v>
          </cell>
          <cell r="AC27" t="str">
            <v>SECRETARÍA DE VÍCTIMAS</v>
          </cell>
          <cell r="AF27">
            <v>0</v>
          </cell>
          <cell r="BB27">
            <v>0</v>
          </cell>
          <cell r="BL27" t="str">
            <v>NA</v>
          </cell>
        </row>
        <row r="28">
          <cell r="B28" t="str">
            <v xml:space="preserve">CONSTRUCCIÓN DE LA PAZ EN BOLÍVAR </v>
          </cell>
          <cell r="C28" t="str">
            <v>1.3</v>
          </cell>
          <cell r="D28" t="str">
            <v>PROGRAMA DE ATENCIÓN Y ASISTENCIA A POBLACIÓN VÍCTIMA DEL CONFLICTO ARMADO EN BOLIVAR</v>
          </cell>
          <cell r="J28" t="str">
            <v>1.3.2</v>
          </cell>
          <cell r="K28" t="str">
            <v>Componente de Asistencia y Atención</v>
          </cell>
          <cell r="L28" t="str">
            <v>24.000 Víctimas atendidas dentro del Programa (6.000 por año)</v>
          </cell>
          <cell r="O28">
            <v>0</v>
          </cell>
          <cell r="P28">
            <v>24000</v>
          </cell>
          <cell r="AC28" t="str">
            <v>SECRETARÍA DE VÍCTIMAS</v>
          </cell>
          <cell r="AF28">
            <v>6000</v>
          </cell>
          <cell r="BB28">
            <v>0</v>
          </cell>
          <cell r="BL28">
            <v>0</v>
          </cell>
        </row>
        <row r="29">
          <cell r="B29" t="str">
            <v xml:space="preserve">CONSTRUCCIÓN DE LA PAZ EN BOLÍVAR </v>
          </cell>
          <cell r="C29" t="str">
            <v>1.3</v>
          </cell>
          <cell r="D29" t="str">
            <v>PROGRAMA DE ATENCIÓN Y ASISTENCIA A POBLACIÓN VÍCTIMA DEL CONFLICTO ARMADO EN BOLIVAR</v>
          </cell>
          <cell r="J29" t="str">
            <v>1.3.3</v>
          </cell>
          <cell r="K29" t="str">
            <v>Reparación Integral</v>
          </cell>
          <cell r="L29" t="str">
            <v>16 procesos acompañados</v>
          </cell>
          <cell r="O29">
            <v>0</v>
          </cell>
          <cell r="P29">
            <v>16</v>
          </cell>
          <cell r="AC29" t="str">
            <v>SECRETARÍA DE VÍCTIMAS</v>
          </cell>
          <cell r="AF29">
            <v>4</v>
          </cell>
          <cell r="BB29">
            <v>0</v>
          </cell>
          <cell r="BL29">
            <v>0</v>
          </cell>
        </row>
        <row r="30">
          <cell r="B30" t="str">
            <v xml:space="preserve">CONSTRUCCIÓN DE LA PAZ EN BOLÍVAR </v>
          </cell>
          <cell r="C30" t="str">
            <v>1.3</v>
          </cell>
          <cell r="D30" t="str">
            <v>PROGRAMA DE ATENCIÓN Y ASISTENCIA A POBLACIÓN VÍCTIMA DEL CONFLICTO ARMADO EN BOLIVAR</v>
          </cell>
          <cell r="J30" t="str">
            <v>1.3.3</v>
          </cell>
          <cell r="K30" t="str">
            <v>Reparación Integral</v>
          </cell>
          <cell r="L30" t="str">
            <v>16 sujetos de reparación colectiva</v>
          </cell>
          <cell r="O30">
            <v>0</v>
          </cell>
          <cell r="P30">
            <v>16</v>
          </cell>
          <cell r="AC30" t="str">
            <v>SECRETARÍA DE VÍCTIMAS</v>
          </cell>
          <cell r="AF30">
            <v>4</v>
          </cell>
          <cell r="BB30">
            <v>0</v>
          </cell>
          <cell r="BL30">
            <v>0</v>
          </cell>
        </row>
        <row r="31">
          <cell r="B31" t="str">
            <v xml:space="preserve">CONSTRUCCIÓN DE LA PAZ EN BOLÍVAR </v>
          </cell>
          <cell r="C31" t="str">
            <v>1.3</v>
          </cell>
          <cell r="D31" t="str">
            <v>PROGRAMA DE ATENCIÓN Y ASISTENCIA A POBLACIÓN VÍCTIMA DEL CONFLICTO ARMADO EN BOLIVAR</v>
          </cell>
          <cell r="J31" t="str">
            <v>1.3.3</v>
          </cell>
          <cell r="K31" t="str">
            <v>Reparación Integral</v>
          </cell>
          <cell r="L31" t="str">
            <v>20 Proyectos implementados</v>
          </cell>
          <cell r="O31">
            <v>0</v>
          </cell>
          <cell r="P31">
            <v>20</v>
          </cell>
          <cell r="AC31" t="str">
            <v>SECRETARÍA DE VÍCTIMAS</v>
          </cell>
          <cell r="AF31">
            <v>2</v>
          </cell>
          <cell r="BB31">
            <v>0</v>
          </cell>
          <cell r="BL31">
            <v>0</v>
          </cell>
        </row>
        <row r="32">
          <cell r="B32" t="str">
            <v xml:space="preserve">CONSTRUCCIÓN DE LA PAZ EN BOLÍVAR </v>
          </cell>
          <cell r="C32" t="str">
            <v>1.3</v>
          </cell>
          <cell r="D32" t="str">
            <v>PROGRAMA DE ATENCIÓN Y ASISTENCIA A POBLACIÓN VÍCTIMA DEL CONFLICTO ARMADO EN BOLIVAR</v>
          </cell>
          <cell r="J32" t="str">
            <v>1.3.3</v>
          </cell>
          <cell r="K32" t="str">
            <v>Reparación Integral</v>
          </cell>
          <cell r="L32" t="str">
            <v>Un convenio Ejecutado para el cumplimiento de los exhirtos y decisiones judiciales para la población victima</v>
          </cell>
          <cell r="O32">
            <v>0</v>
          </cell>
          <cell r="P32">
            <v>1</v>
          </cell>
          <cell r="AC32" t="str">
            <v>SECRETARÍA DE VÍCTIMAS</v>
          </cell>
          <cell r="AF32">
            <v>0</v>
          </cell>
          <cell r="BB32">
            <v>0</v>
          </cell>
          <cell r="BL32" t="str">
            <v>NA</v>
          </cell>
        </row>
        <row r="33">
          <cell r="B33" t="str">
            <v xml:space="preserve">CONSTRUCCIÓN DE LA PAZ EN BOLÍVAR </v>
          </cell>
          <cell r="C33" t="str">
            <v>1.3</v>
          </cell>
          <cell r="D33" t="str">
            <v>PROGRAMA DE ATENCIÓN Y ASISTENCIA A POBLACIÓN VÍCTIMA DEL CONFLICTO ARMADO EN BOLIVAR</v>
          </cell>
          <cell r="J33" t="str">
            <v>1.3.4</v>
          </cell>
          <cell r="K33" t="str">
            <v>Memoria Histórica  Medidas de Satisfacción</v>
          </cell>
          <cell r="L33" t="str">
            <v>7 fechasrepresentativasconmemoradas</v>
          </cell>
          <cell r="O33">
            <v>0</v>
          </cell>
          <cell r="P33">
            <v>7</v>
          </cell>
          <cell r="AC33" t="str">
            <v>SECRETARÍA DE VÍCTIMAS</v>
          </cell>
          <cell r="AF33">
            <v>1</v>
          </cell>
          <cell r="BB33">
            <v>0</v>
          </cell>
          <cell r="BL33">
            <v>0</v>
          </cell>
        </row>
        <row r="34">
          <cell r="B34" t="str">
            <v xml:space="preserve">CONSTRUCCIÓN DE LA PAZ EN BOLÍVAR </v>
          </cell>
          <cell r="C34" t="str">
            <v>1.3</v>
          </cell>
          <cell r="D34" t="str">
            <v>PROGRAMA DE ATENCIÓN Y ASISTENCIA A POBLACIÓN VÍCTIMA DEL CONFLICTO ARMADO EN BOLIVAR</v>
          </cell>
          <cell r="J34" t="str">
            <v>1.3.4</v>
          </cell>
          <cell r="K34" t="str">
            <v>Memoria Histórica  Medidas de Satisfacción</v>
          </cell>
          <cell r="L34" t="str">
            <v>1 Proyecto formulado y ejecutado (Financiación con recursos de Contrato  Plan)</v>
          </cell>
          <cell r="O34">
            <v>0</v>
          </cell>
          <cell r="P34">
            <v>1</v>
          </cell>
          <cell r="AC34" t="str">
            <v>SECRETARÍA DE VÍCTIMAS</v>
          </cell>
          <cell r="AF34">
            <v>1</v>
          </cell>
          <cell r="BB34">
            <v>0</v>
          </cell>
          <cell r="BL34">
            <v>0</v>
          </cell>
        </row>
        <row r="35">
          <cell r="B35" t="str">
            <v xml:space="preserve">CONSTRUCCIÓN DE LA PAZ EN BOLÍVAR </v>
          </cell>
          <cell r="C35" t="str">
            <v>1.3</v>
          </cell>
          <cell r="D35" t="str">
            <v>PROGRAMA DE ATENCIÓN Y ASISTENCIA A POBLACIÓN VÍCTIMA DEL CONFLICTO ARMADO EN BOLIVAR</v>
          </cell>
          <cell r="J35" t="str">
            <v>1.3.4</v>
          </cell>
          <cell r="K35" t="str">
            <v>Memoria Histórica  Medidas de Satisfacción</v>
          </cell>
          <cell r="L35" t="str">
            <v>20 iniciativas</v>
          </cell>
          <cell r="O35">
            <v>0</v>
          </cell>
          <cell r="P35">
            <v>20</v>
          </cell>
          <cell r="AC35" t="str">
            <v>SECRETARÍA DE VÍCTIMAS</v>
          </cell>
          <cell r="AF35">
            <v>5</v>
          </cell>
          <cell r="BB35">
            <v>0</v>
          </cell>
          <cell r="BL35">
            <v>0</v>
          </cell>
        </row>
        <row r="36">
          <cell r="B36" t="str">
            <v xml:space="preserve">CONSTRUCCIÓN DE LA PAZ EN BOLÍVAR </v>
          </cell>
          <cell r="C36" t="str">
            <v>1.3</v>
          </cell>
          <cell r="D36" t="str">
            <v>PROGRAMA DE ATENCIÓN Y ASISTENCIA A POBLACIÓN VÍCTIMA DEL CONFLICTO ARMADO EN BOLIVAR</v>
          </cell>
          <cell r="J36" t="str">
            <v>1.3.5</v>
          </cell>
          <cell r="K36" t="str">
            <v>ParticipaciónEfectiva</v>
          </cell>
          <cell r="L36" t="str">
            <v>1 Plan acordado y concertado</v>
          </cell>
          <cell r="O36">
            <v>0</v>
          </cell>
          <cell r="P36">
            <v>1</v>
          </cell>
          <cell r="AC36" t="str">
            <v>SECRETARÍA DE VÍCTIMAS</v>
          </cell>
          <cell r="AF36">
            <v>1</v>
          </cell>
          <cell r="BB36">
            <v>0</v>
          </cell>
          <cell r="BL36">
            <v>0</v>
          </cell>
        </row>
        <row r="37">
          <cell r="B37" t="str">
            <v xml:space="preserve">CONSTRUCCIÓN DE LA PAZ EN BOLÍVAR </v>
          </cell>
          <cell r="C37" t="str">
            <v>1.3</v>
          </cell>
          <cell r="D37" t="str">
            <v>PROGRAMA DE ATENCIÓN Y ASISTENCIA A POBLACIÓN VÍCTIMA DEL CONFLICTO ARMADO EN BOLIVAR</v>
          </cell>
          <cell r="J37" t="str">
            <v>1.3.5</v>
          </cell>
          <cell r="K37" t="str">
            <v>ParticipaciónEfectiva</v>
          </cell>
          <cell r="L37" t="str">
            <v>19 Mesas de Victimas</v>
          </cell>
          <cell r="O37">
            <v>5</v>
          </cell>
          <cell r="P37">
            <v>19</v>
          </cell>
          <cell r="AC37" t="str">
            <v>SECRETARÍA DE VÍCTIMAS</v>
          </cell>
          <cell r="AF37">
            <v>4</v>
          </cell>
          <cell r="BB37">
            <v>0</v>
          </cell>
          <cell r="BL37">
            <v>0</v>
          </cell>
        </row>
        <row r="38">
          <cell r="B38" t="str">
            <v xml:space="preserve">CONSTRUCCIÓN DE LA PAZ EN BOLÍVAR </v>
          </cell>
          <cell r="C38" t="str">
            <v>1.3</v>
          </cell>
          <cell r="D38" t="str">
            <v>PROGRAMA DE ATENCIÓN Y ASISTENCIA A POBLACIÓN VÍCTIMA DEL CONFLICTO ARMADO EN BOLIVAR</v>
          </cell>
          <cell r="J38" t="str">
            <v>1.3.6</v>
          </cell>
          <cell r="K38" t="str">
            <v>Sistemas de Información y Fortalecimiento Institucional</v>
          </cell>
          <cell r="L38" t="str">
            <v>19 Municipios</v>
          </cell>
          <cell r="O38">
            <v>1</v>
          </cell>
          <cell r="P38">
            <v>19</v>
          </cell>
          <cell r="AC38" t="str">
            <v>SECRETARÍA DE VÍCTIMAS</v>
          </cell>
          <cell r="AF38">
            <v>3</v>
          </cell>
          <cell r="BB38">
            <v>0</v>
          </cell>
          <cell r="BL38">
            <v>0</v>
          </cell>
        </row>
        <row r="39">
          <cell r="B39" t="str">
            <v xml:space="preserve">CONSTRUCCIÓN DE LA PAZ EN BOLÍVAR </v>
          </cell>
          <cell r="C39" t="str">
            <v>1.3</v>
          </cell>
          <cell r="D39" t="str">
            <v>PROGRAMA DE ATENCIÓN Y ASISTENCIA A POBLACIÓN VÍCTIMA DEL CONFLICTO ARMADO EN BOLIVAR</v>
          </cell>
          <cell r="J39" t="str">
            <v>1.3.6</v>
          </cell>
          <cell r="K39" t="str">
            <v>Sistemas de Información y Fortalecimiento Institucional</v>
          </cell>
          <cell r="L39" t="str">
            <v>1 PAT de acuerdo a la ley 1448 de 2011</v>
          </cell>
          <cell r="O39">
            <v>1</v>
          </cell>
          <cell r="P39">
            <v>1</v>
          </cell>
          <cell r="AC39" t="str">
            <v>SECRETARÍA DE VÍCTIMAS</v>
          </cell>
          <cell r="AF39">
            <v>1</v>
          </cell>
          <cell r="BB39">
            <v>0</v>
          </cell>
          <cell r="BL39">
            <v>0</v>
          </cell>
        </row>
        <row r="40">
          <cell r="B40" t="str">
            <v xml:space="preserve">CONSTRUCCIÓN DE LA PAZ EN BOLÍVAR </v>
          </cell>
          <cell r="C40" t="str">
            <v>1.3</v>
          </cell>
          <cell r="D40" t="str">
            <v>PROGRAMA DE ATENCIÓN Y ASISTENCIA A POBLACIÓN VÍCTIMA DEL CONFLICTO ARMADO EN BOLIVAR</v>
          </cell>
          <cell r="J40" t="str">
            <v>1.3.6</v>
          </cell>
          <cell r="K40" t="str">
            <v>Sistemas de Información y Fortalecimiento Institucional</v>
          </cell>
          <cell r="L40" t="str">
            <v>19 Municipios</v>
          </cell>
          <cell r="O40">
            <v>0</v>
          </cell>
          <cell r="P40">
            <v>19</v>
          </cell>
          <cell r="AC40" t="str">
            <v>SECRETARÍA DE VÍCTIMAS</v>
          </cell>
          <cell r="AF40">
            <v>5</v>
          </cell>
          <cell r="BB40">
            <v>5</v>
          </cell>
          <cell r="BL40">
            <v>1</v>
          </cell>
        </row>
        <row r="41">
          <cell r="B41" t="str">
            <v xml:space="preserve">CONSTRUCCIÓN DE LA PAZ EN BOLÍVAR </v>
          </cell>
          <cell r="C41" t="str">
            <v>1.3</v>
          </cell>
          <cell r="D41" t="str">
            <v>PROGRAMA DE ATENCIÓN Y ASISTENCIA A POBLACIÓN VÍCTIMA DEL CONFLICTO ARMADO EN BOLIVAR</v>
          </cell>
          <cell r="J41" t="str">
            <v>1.3.6</v>
          </cell>
          <cell r="K41" t="str">
            <v>Sistemas de Información y Fortalecimiento Institucional</v>
          </cell>
          <cell r="L41" t="str">
            <v>16 Comités y Subcomités</v>
          </cell>
          <cell r="O41">
            <v>16</v>
          </cell>
          <cell r="P41">
            <v>16</v>
          </cell>
          <cell r="AC41" t="str">
            <v>SECRETARÍA DE VÍCTIMAS</v>
          </cell>
          <cell r="AF41">
            <v>4</v>
          </cell>
          <cell r="BB41">
            <v>1</v>
          </cell>
          <cell r="BL41">
            <v>0.25</v>
          </cell>
        </row>
        <row r="42">
          <cell r="B42" t="str">
            <v xml:space="preserve">CONSTRUCCIÓN DE LA PAZ EN BOLÍVAR </v>
          </cell>
          <cell r="C42" t="str">
            <v>1.3</v>
          </cell>
          <cell r="D42" t="str">
            <v>PROGRAMA DE ATENCIÓN Y ASISTENCIA A POBLACIÓN VÍCTIMA DEL CONFLICTO ARMADO EN BOLIVAR</v>
          </cell>
          <cell r="J42" t="str">
            <v>1.3.6</v>
          </cell>
          <cell r="K42" t="str">
            <v>Sistemas de Información y Fortalecimiento Institucional</v>
          </cell>
          <cell r="L42" t="str">
            <v>1 Estrategia expedida por decreto departamental de acuerdo al Decreto Nacional 2460 del 15 de Diciembre de 2015</v>
          </cell>
          <cell r="O42">
            <v>1</v>
          </cell>
          <cell r="P42">
            <v>1</v>
          </cell>
          <cell r="AC42" t="str">
            <v>SECRETARÍA DE VÍCTIMAS</v>
          </cell>
          <cell r="AF42">
            <v>1</v>
          </cell>
          <cell r="BB42">
            <v>1</v>
          </cell>
          <cell r="BL42">
            <v>1</v>
          </cell>
        </row>
        <row r="43">
          <cell r="B43" t="str">
            <v xml:space="preserve">CONSTRUCCIÓN DE LA PAZ EN BOLÍVAR </v>
          </cell>
          <cell r="C43" t="str">
            <v>1.4</v>
          </cell>
          <cell r="D43" t="str">
            <v xml:space="preserve">SEGURIDAD Y CONVIVENCIA </v>
          </cell>
          <cell r="J43" t="str">
            <v>1.4.1</v>
          </cell>
          <cell r="K43" t="str">
            <v>Planeación Institucional Para Avanzar En Seguridad Y Convivencia</v>
          </cell>
          <cell r="L43" t="str">
            <v>Un Plan Integral de Seguridad y Convivencia formulado e implementado</v>
          </cell>
          <cell r="O43">
            <v>1</v>
          </cell>
          <cell r="P43">
            <v>1</v>
          </cell>
          <cell r="AC43" t="str">
            <v>SECRETARÍA DEL INTERIOR - DIRECCION DE SEGURIDAD Y CONVIVENCIA</v>
          </cell>
          <cell r="AF43">
            <v>1</v>
          </cell>
          <cell r="BB43">
            <v>1</v>
          </cell>
          <cell r="BL43">
            <v>1</v>
          </cell>
        </row>
        <row r="44">
          <cell r="B44" t="str">
            <v xml:space="preserve">CONSTRUCCIÓN DE LA PAZ EN BOLÍVAR </v>
          </cell>
          <cell r="C44" t="str">
            <v>1.4</v>
          </cell>
          <cell r="D44" t="str">
            <v xml:space="preserve">SEGURIDAD Y CONVIVENCIA </v>
          </cell>
          <cell r="J44" t="str">
            <v>1.4.2</v>
          </cell>
          <cell r="K44" t="str">
            <v>Provisión Tecnológica Para Fortalecer La Seguridad Y Convivencia</v>
          </cell>
          <cell r="L44" t="str">
            <v>27  Dotaciones  y/o mejoramientos de equipamiento tecnológico para la seguridad ciudadana en municipios priorizados por mayores índices de criminalidad</v>
          </cell>
          <cell r="O44">
            <v>10</v>
          </cell>
          <cell r="P44">
            <v>27</v>
          </cell>
          <cell r="AC44" t="str">
            <v>SECRETARÍA DEL INTERIOR - DIRECCION DE SEGURIDAD Y CONVIVENCIA</v>
          </cell>
          <cell r="AF44">
            <v>0</v>
          </cell>
          <cell r="BB44">
            <v>0</v>
          </cell>
          <cell r="BL44" t="str">
            <v>NA</v>
          </cell>
        </row>
        <row r="45">
          <cell r="B45" t="str">
            <v xml:space="preserve">CONSTRUCCIÓN DE LA PAZ EN BOLÍVAR </v>
          </cell>
          <cell r="C45" t="str">
            <v>1.4</v>
          </cell>
          <cell r="D45" t="str">
            <v xml:space="preserve">SEGURIDAD Y CONVIVENCIA </v>
          </cell>
          <cell r="J45" t="str">
            <v>1.4.3</v>
          </cell>
          <cell r="K45" t="str">
            <v>Infraestructura Para La Seguridad</v>
          </cell>
          <cell r="L45" t="str">
            <v>Diez (10) apoyos en infraestructura y/o predios para el uso de la fuerza publica</v>
          </cell>
          <cell r="O45">
            <v>8</v>
          </cell>
          <cell r="P45">
            <v>10</v>
          </cell>
          <cell r="AC45" t="str">
            <v>SECRETARÍA DEL INTERIOR - DIRECCION DE SEGURIDAD Y CONVIVENCIA</v>
          </cell>
          <cell r="AF45">
            <v>2</v>
          </cell>
          <cell r="BB45">
            <v>0</v>
          </cell>
          <cell r="BL45">
            <v>0</v>
          </cell>
        </row>
        <row r="46">
          <cell r="B46" t="str">
            <v xml:space="preserve">CONSTRUCCIÓN DE LA PAZ EN BOLÍVAR </v>
          </cell>
          <cell r="C46" t="str">
            <v>1.4</v>
          </cell>
          <cell r="D46" t="str">
            <v xml:space="preserve">SEGURIDAD Y CONVIVENCIA </v>
          </cell>
          <cell r="J46" t="str">
            <v>1.4.4</v>
          </cell>
          <cell r="K46" t="str">
            <v>Fortalecimiento De La Movilidad De Los Organismos De Seguridad</v>
          </cell>
          <cell r="L46" t="str">
            <v>45  municipios beneficiados con parque automotor de la fuerza pública</v>
          </cell>
          <cell r="O46">
            <v>45</v>
          </cell>
          <cell r="P46">
            <v>45</v>
          </cell>
          <cell r="AC46" t="str">
            <v>SECRETARÍA DEL INTERIOR - DIRECCION DE SEGURIDAD Y CONVIVENCIA</v>
          </cell>
          <cell r="AF46">
            <v>45</v>
          </cell>
          <cell r="BB46">
            <v>45</v>
          </cell>
          <cell r="BL46">
            <v>1</v>
          </cell>
        </row>
        <row r="47">
          <cell r="B47" t="str">
            <v xml:space="preserve">CONSTRUCCIÓN DE LA PAZ EN BOLÍVAR </v>
          </cell>
          <cell r="C47" t="str">
            <v>1.4</v>
          </cell>
          <cell r="D47" t="str">
            <v xml:space="preserve">SEGURIDAD Y CONVIVENCIA </v>
          </cell>
          <cell r="J47" t="str">
            <v>1.4.5</v>
          </cell>
          <cell r="K47" t="str">
            <v>Observación Y Seguimiento De Delitos</v>
          </cell>
          <cell r="L47" t="str">
            <v>6 nuevas variables de evaluación y seguimiento de delitos implementadas.</v>
          </cell>
          <cell r="O47">
            <v>6</v>
          </cell>
          <cell r="P47">
            <v>12</v>
          </cell>
          <cell r="AC47" t="str">
            <v>SECRETARÍA DEL INTERIOR - DIRECCION DE SEGURIDAD Y CONVIVENCIA</v>
          </cell>
          <cell r="AF47">
            <v>3</v>
          </cell>
          <cell r="BB47">
            <v>3</v>
          </cell>
          <cell r="BL47">
            <v>1</v>
          </cell>
        </row>
        <row r="48">
          <cell r="B48" t="str">
            <v xml:space="preserve">CONSTRUCCIÓN DE LA PAZ EN BOLÍVAR </v>
          </cell>
          <cell r="C48" t="str">
            <v>1.4</v>
          </cell>
          <cell r="D48" t="str">
            <v xml:space="preserve">SEGURIDAD Y CONVIVENCIA </v>
          </cell>
          <cell r="J48" t="str">
            <v>1.4.5</v>
          </cell>
          <cell r="K48" t="str">
            <v>Observación Y Seguimiento De Delitos</v>
          </cell>
          <cell r="L48" t="str">
            <v>4 investigaciones en el cuatrienio sobre delitos que impactan en la seguridad y la convivencia realizadas</v>
          </cell>
          <cell r="O48">
            <v>0</v>
          </cell>
          <cell r="P48">
            <v>4</v>
          </cell>
          <cell r="AC48" t="str">
            <v>SECRETARÍA DEL INTERIOR - DIRECCION DE SEGURIDAD Y CONVIVENCIA</v>
          </cell>
          <cell r="AF48">
            <v>1</v>
          </cell>
          <cell r="BB48">
            <v>1</v>
          </cell>
          <cell r="BL48">
            <v>1</v>
          </cell>
        </row>
        <row r="49">
          <cell r="B49" t="str">
            <v xml:space="preserve">CONSTRUCCIÓN DE LA PAZ EN BOLÍVAR </v>
          </cell>
          <cell r="C49" t="str">
            <v>1.4</v>
          </cell>
          <cell r="D49" t="str">
            <v xml:space="preserve">SEGURIDAD Y CONVIVENCIA </v>
          </cell>
          <cell r="J49" t="str">
            <v>1.4.5</v>
          </cell>
          <cell r="K49" t="str">
            <v>Observación Y Seguimiento De Delitos</v>
          </cell>
          <cell r="L49" t="str">
            <v>Cuatro (4) encuentros para el análisis del delito realizados en el Departamento</v>
          </cell>
          <cell r="O49">
            <v>3</v>
          </cell>
          <cell r="P49">
            <v>4</v>
          </cell>
          <cell r="AC49" t="str">
            <v>SECRETARÍA DEL INTERIOR - DIRECCION DE SEGURIDAD Y CONVIVENCIA</v>
          </cell>
          <cell r="AF49">
            <v>1</v>
          </cell>
          <cell r="BB49">
            <v>1</v>
          </cell>
          <cell r="BL49">
            <v>1</v>
          </cell>
        </row>
        <row r="50">
          <cell r="B50" t="str">
            <v xml:space="preserve">CONSTRUCCIÓN DE LA PAZ EN BOLÍVAR </v>
          </cell>
          <cell r="C50" t="str">
            <v>1.4</v>
          </cell>
          <cell r="D50" t="str">
            <v xml:space="preserve">SEGURIDAD Y CONVIVENCIA </v>
          </cell>
          <cell r="J50" t="str">
            <v>1.4.5</v>
          </cell>
          <cell r="K50" t="str">
            <v>Observación Y Seguimiento De Delitos</v>
          </cell>
          <cell r="L50" t="str">
            <v>Cuatro (4) publicaciones realizadas  sobre investigaciones y estadísticas en seguridad y convivencia.</v>
          </cell>
          <cell r="O50">
            <v>1</v>
          </cell>
          <cell r="P50">
            <v>4</v>
          </cell>
          <cell r="AC50" t="str">
            <v>SECRETARÍA DEL INTERIOR - DIRECCION DE SEGURIDAD Y CONVIVENCIA</v>
          </cell>
          <cell r="AF50">
            <v>1</v>
          </cell>
          <cell r="BB50">
            <v>1</v>
          </cell>
          <cell r="BL50">
            <v>1</v>
          </cell>
        </row>
        <row r="51">
          <cell r="B51" t="str">
            <v xml:space="preserve">CONSTRUCCIÓN DE LA PAZ EN BOLÍVAR </v>
          </cell>
          <cell r="C51" t="str">
            <v>1.5</v>
          </cell>
          <cell r="D51" t="str">
            <v>DERECHOS HUMANOS Y DERECHO INTERNACIONAL HUMANITARIO</v>
          </cell>
          <cell r="J51" t="str">
            <v>1.5.1</v>
          </cell>
          <cell r="K51" t="str">
            <v>Promoción de los Derechos Humanos y Derecho Internacional Humanitario</v>
          </cell>
          <cell r="L51" t="str">
            <v>Un documento del plan Departamental de derechos Humanos formulado</v>
          </cell>
          <cell r="O51">
            <v>0</v>
          </cell>
          <cell r="P51">
            <v>1</v>
          </cell>
          <cell r="AC51" t="str">
            <v>SECRETARÍA DE VÍCTIMAS</v>
          </cell>
          <cell r="AF51">
            <v>0</v>
          </cell>
          <cell r="BB51">
            <v>0</v>
          </cell>
          <cell r="BL51" t="str">
            <v>NA</v>
          </cell>
        </row>
        <row r="52">
          <cell r="B52" t="str">
            <v xml:space="preserve">CONSTRUCCIÓN DE LA PAZ EN BOLÍVAR </v>
          </cell>
          <cell r="C52" t="str">
            <v>1.5</v>
          </cell>
          <cell r="D52" t="str">
            <v>DERECHOS HUMANOS Y DERECHO INTERNACIONAL HUMANITARIO</v>
          </cell>
          <cell r="J52" t="str">
            <v>1.5.1</v>
          </cell>
          <cell r="K52" t="str">
            <v>Promoción de los Derechos Humanos y Derecho Internacional Humanitario</v>
          </cell>
          <cell r="L52" t="str">
            <v xml:space="preserve">Cuatro (4)  diplomados realizados  (dos en Derechos Humanos y Derecho Internacional Humanitario) dirigido a funcionarios y liderez sociales </v>
          </cell>
          <cell r="O52">
            <v>0</v>
          </cell>
          <cell r="P52">
            <v>4</v>
          </cell>
          <cell r="AC52" t="str">
            <v>SECRETARÍA DE VÍCTIMAS</v>
          </cell>
          <cell r="AF52">
            <v>1</v>
          </cell>
          <cell r="BB52">
            <v>1</v>
          </cell>
          <cell r="BL52">
            <v>1</v>
          </cell>
        </row>
        <row r="53">
          <cell r="B53" t="str">
            <v xml:space="preserve">CONSTRUCCIÓN DE LA PAZ EN BOLÍVAR </v>
          </cell>
          <cell r="C53" t="str">
            <v>1.5</v>
          </cell>
          <cell r="D53" t="str">
            <v>DERECHOS HUMANOS Y DERECHO INTERNACIONAL HUMANITARIO</v>
          </cell>
          <cell r="J53" t="str">
            <v>1.5.1</v>
          </cell>
          <cell r="K53" t="str">
            <v>Promoción de los Derechos Humanos y Derecho Internacional Humanitario</v>
          </cell>
          <cell r="L53" t="str">
            <v xml:space="preserve"> Siete (7) capacitaciones realizadas en Derechos Humanos y Derecho Internacional Humanitario dirigido a funcionarios de la Fuerza pública y militares del departamento</v>
          </cell>
          <cell r="O53">
            <v>0</v>
          </cell>
          <cell r="P53">
            <v>7</v>
          </cell>
          <cell r="AC53" t="str">
            <v>SECRETARÍA DE VÍCTIMAS</v>
          </cell>
          <cell r="AF53">
            <v>1</v>
          </cell>
          <cell r="BB53">
            <v>1</v>
          </cell>
          <cell r="BL53">
            <v>1</v>
          </cell>
        </row>
        <row r="54">
          <cell r="B54" t="str">
            <v xml:space="preserve">CONSTRUCCIÓN DE LA PAZ EN BOLÍVAR </v>
          </cell>
          <cell r="C54" t="str">
            <v>1.5</v>
          </cell>
          <cell r="D54" t="str">
            <v>DERECHOS HUMANOS Y DERECHO INTERNACIONAL HUMANITARIO</v>
          </cell>
          <cell r="J54" t="str">
            <v>1.5.1</v>
          </cell>
          <cell r="K54" t="str">
            <v>Promoción de los Derechos Humanos y Derecho Internacional Humanitario</v>
          </cell>
          <cell r="L54" t="str">
            <v>24 Municipios beneficiados y a través de encuentros, actividades y acciones que promuevan en la población bolivarense los Derechos Humanos y capacite en Derecho Internacional Humanitario</v>
          </cell>
          <cell r="O54">
            <v>0</v>
          </cell>
          <cell r="P54">
            <v>24</v>
          </cell>
          <cell r="AC54" t="str">
            <v>SECRETARÍA DE VÍCTIMAS</v>
          </cell>
          <cell r="AF54">
            <v>5</v>
          </cell>
          <cell r="BB54">
            <v>0</v>
          </cell>
          <cell r="BL54">
            <v>0</v>
          </cell>
        </row>
        <row r="55">
          <cell r="B55" t="str">
            <v xml:space="preserve">CONSTRUCCIÓN DE LA PAZ EN BOLÍVAR </v>
          </cell>
          <cell r="C55" t="str">
            <v>1.5</v>
          </cell>
          <cell r="D55" t="str">
            <v>DERECHOS HUMANOS Y DERECHO INTERNACIONAL HUMANITARIO</v>
          </cell>
          <cell r="J55" t="str">
            <v>1.5.1</v>
          </cell>
          <cell r="K55" t="str">
            <v>Promoción de los Derechos Humanos y Derecho Internacional Humanitario</v>
          </cell>
          <cell r="L55" t="str">
            <v>19 Proyectos elaborados para reducir los casos de violación de los derechos humanos y del Derecho Internacional Humanitario</v>
          </cell>
          <cell r="O55">
            <v>0</v>
          </cell>
          <cell r="P55">
            <v>19</v>
          </cell>
          <cell r="AC55" t="str">
            <v>SECRETARÍA DE VÍCTIMAS</v>
          </cell>
          <cell r="AF55">
            <v>6</v>
          </cell>
          <cell r="BB55">
            <v>0</v>
          </cell>
          <cell r="BL55">
            <v>0</v>
          </cell>
        </row>
        <row r="56">
          <cell r="B56" t="str">
            <v xml:space="preserve">CONSTRUCCIÓN DE LA PAZ EN BOLÍVAR </v>
          </cell>
          <cell r="C56" t="str">
            <v>1.5</v>
          </cell>
          <cell r="D56" t="str">
            <v>DERECHOS HUMANOS Y DERECHO INTERNACIONAL HUMANITARIO</v>
          </cell>
          <cell r="J56" t="str">
            <v>1.5.1</v>
          </cell>
          <cell r="K56" t="str">
            <v>Promoción de los Derechos Humanos y Derecho Internacional Humanitario</v>
          </cell>
          <cell r="L56" t="str">
            <v>19 municipios con implementación de los planes integrales de prevención</v>
          </cell>
          <cell r="O56">
            <v>0</v>
          </cell>
          <cell r="P56">
            <v>19</v>
          </cell>
          <cell r="AC56" t="str">
            <v>SECRETARÍA DE VÍCTIMAS</v>
          </cell>
          <cell r="AF56">
            <v>4</v>
          </cell>
          <cell r="BB56">
            <v>0</v>
          </cell>
          <cell r="BL56">
            <v>0</v>
          </cell>
        </row>
        <row r="57">
          <cell r="B57" t="str">
            <v xml:space="preserve">CONSTRUCCIÓN DE LA PAZ EN BOLÍVAR </v>
          </cell>
          <cell r="C57" t="str">
            <v>1.5</v>
          </cell>
          <cell r="D57" t="str">
            <v>DERECHOS HUMANOS Y DERECHO INTERNACIONAL HUMANITARIO</v>
          </cell>
          <cell r="J57" t="str">
            <v>1.5.1</v>
          </cell>
          <cell r="K57" t="str">
            <v>Promoción de los Derechos Humanos y Derecho Internacional Humanitario</v>
          </cell>
          <cell r="L57" t="str">
            <v>Una estrategia anti discriminación “Bolívar si Avanza contra la Discriminación” diseñada</v>
          </cell>
          <cell r="O57">
            <v>0</v>
          </cell>
          <cell r="P57">
            <v>1</v>
          </cell>
          <cell r="AC57" t="str">
            <v>SECRETARÍA DE VÍCTIMAS</v>
          </cell>
          <cell r="AF57">
            <v>0</v>
          </cell>
          <cell r="BB57">
            <v>0</v>
          </cell>
          <cell r="BL57" t="str">
            <v>NA</v>
          </cell>
        </row>
        <row r="58">
          <cell r="B58" t="str">
            <v xml:space="preserve">CONSTRUCCIÓN DE LA PAZ EN BOLÍVAR </v>
          </cell>
          <cell r="C58" t="str">
            <v>1.5</v>
          </cell>
          <cell r="D58" t="str">
            <v>DERECHOS HUMANOS Y DERECHO INTERNACIONAL HUMANITARIO</v>
          </cell>
          <cell r="J58" t="str">
            <v>1.5.2</v>
          </cell>
          <cell r="K58" t="str">
            <v>Desminado Humanitario</v>
          </cell>
          <cell r="L58" t="str">
            <v>Dos (2) proyectos para promover la autoprotección contra minas antipersona, en poblaciones con mayor vulnerabilidad formulados.</v>
          </cell>
          <cell r="O58">
            <v>0</v>
          </cell>
          <cell r="P58">
            <v>2</v>
          </cell>
          <cell r="AC58" t="str">
            <v>SECRETARÍA DE VÍCTIMAS</v>
          </cell>
          <cell r="AF58">
            <v>0</v>
          </cell>
          <cell r="BB58">
            <v>0</v>
          </cell>
          <cell r="BL58" t="str">
            <v>NA</v>
          </cell>
        </row>
        <row r="59">
          <cell r="B59" t="str">
            <v xml:space="preserve">CONSTRUCCIÓN DE LA PAZ EN BOLÍVAR </v>
          </cell>
          <cell r="C59" t="str">
            <v>1.5</v>
          </cell>
          <cell r="D59" t="str">
            <v>DERECHOS HUMANOS Y DERECHO INTERNACIONAL HUMANITARIO</v>
          </cell>
          <cell r="J59" t="str">
            <v>1.5.2</v>
          </cell>
          <cell r="K59" t="str">
            <v>Desminado Humanitario</v>
          </cell>
          <cell r="L59" t="str">
            <v>100 victictimas con atención integral a víctimas registradas y a nuevas víctimas de minas anti-personales</v>
          </cell>
          <cell r="O59">
            <v>0</v>
          </cell>
          <cell r="P59">
            <v>100</v>
          </cell>
          <cell r="AC59" t="str">
            <v>SECRETARÍA DE VÍCTIMAS</v>
          </cell>
          <cell r="AF59">
            <v>25</v>
          </cell>
          <cell r="BB59">
            <v>0</v>
          </cell>
          <cell r="BL59">
            <v>0</v>
          </cell>
        </row>
        <row r="60">
          <cell r="B60" t="str">
            <v xml:space="preserve">CONSTRUCCIÓN DE LA PAZ EN BOLÍVAR </v>
          </cell>
          <cell r="C60" t="str">
            <v>1.5</v>
          </cell>
          <cell r="D60" t="str">
            <v>DERECHOS HUMANOS Y DERECHO INTERNACIONAL HUMANITARIO</v>
          </cell>
          <cell r="J60" t="str">
            <v>1.5.2</v>
          </cell>
          <cell r="K60" t="str">
            <v>Desminado Humanitario</v>
          </cell>
          <cell r="L60" t="str">
            <v>Siete (7) talleres de Educación en riesgo de minas realizados en zonas de vulnerabilidad en el departamento</v>
          </cell>
          <cell r="O60">
            <v>0</v>
          </cell>
          <cell r="P60">
            <v>7</v>
          </cell>
          <cell r="AC60" t="str">
            <v>SECRETARÍA DE VÍCTIMAS</v>
          </cell>
          <cell r="AF60">
            <v>1</v>
          </cell>
          <cell r="BB60">
            <v>0</v>
          </cell>
          <cell r="BL60">
            <v>0</v>
          </cell>
        </row>
        <row r="61">
          <cell r="B61" t="str">
            <v xml:space="preserve">CONSTRUCCIÓN DE LA PAZ EN BOLÍVAR </v>
          </cell>
          <cell r="C61" t="str">
            <v>1.5</v>
          </cell>
          <cell r="D61" t="str">
            <v>DERECHOS HUMANOS Y DERECHO INTERNACIONAL HUMANITARIO</v>
          </cell>
          <cell r="J61" t="str">
            <v>1.5.3</v>
          </cell>
          <cell r="K61" t="str">
            <v>Prevención del reclutamiento ilícito de Niños, Niñas y Adolescentes en el departamento de Bolívar</v>
          </cell>
          <cell r="L61" t="str">
            <v>Una Caracterización de la población de NNA víctimas del reclutamiento forzoso, zonas de mayor vulnerabilidad, planes de acción intersectorial para la prevención del fenómeno rezalida</v>
          </cell>
          <cell r="O61">
            <v>0</v>
          </cell>
          <cell r="P61">
            <v>1</v>
          </cell>
          <cell r="AC61" t="str">
            <v>SECRETARÍA DE VÍCTIMAS</v>
          </cell>
          <cell r="AF61">
            <v>0</v>
          </cell>
          <cell r="BB61">
            <v>0</v>
          </cell>
          <cell r="BL61" t="str">
            <v>NA</v>
          </cell>
        </row>
        <row r="62">
          <cell r="B62" t="str">
            <v xml:space="preserve">CONSTRUCCIÓN DE LA PAZ EN BOLÍVAR </v>
          </cell>
          <cell r="C62" t="str">
            <v>1.5</v>
          </cell>
          <cell r="D62" t="str">
            <v>DERECHOS HUMANOS Y DERECHO INTERNACIONAL HUMANITARIO</v>
          </cell>
          <cell r="J62" t="str">
            <v>1.5.3</v>
          </cell>
          <cell r="K62" t="str">
            <v>Prevención del reclutamiento ilícito de Niños, Niñas y Adolescentes en el departamento de Bolívar</v>
          </cell>
          <cell r="L62" t="str">
            <v>Cuatro (4) Proyectos  para la prevención del reclutamiento en municipios priorizados</v>
          </cell>
          <cell r="O62">
            <v>0</v>
          </cell>
          <cell r="P62">
            <v>4</v>
          </cell>
          <cell r="AC62" t="str">
            <v>SECRETARÍA DE VÍCTIMAS</v>
          </cell>
          <cell r="AF62">
            <v>1</v>
          </cell>
          <cell r="BB62">
            <v>0</v>
          </cell>
          <cell r="BL62">
            <v>0</v>
          </cell>
        </row>
        <row r="63">
          <cell r="B63" t="str">
            <v xml:space="preserve">CONSTRUCCIÓN DE LA PAZ EN BOLÍVAR </v>
          </cell>
          <cell r="C63" t="str">
            <v>1.5</v>
          </cell>
          <cell r="D63" t="str">
            <v>DERECHOS HUMANOS Y DERECHO INTERNACIONAL HUMANITARIO</v>
          </cell>
          <cell r="J63" t="str">
            <v>1.5.4</v>
          </cell>
          <cell r="K63" t="str">
            <v>Lucha contra la trata de personas</v>
          </cell>
          <cell r="L63" t="str">
            <v>Cinco (5) Campañas de prevención del delito de trata de personas en zonas vulnerables realizadas</v>
          </cell>
          <cell r="O63">
            <v>0</v>
          </cell>
          <cell r="P63">
            <v>5</v>
          </cell>
          <cell r="AC63" t="str">
            <v>SECRETARÍA DE VÍCTIMAS</v>
          </cell>
          <cell r="AF63">
            <v>1</v>
          </cell>
          <cell r="BB63">
            <v>0</v>
          </cell>
          <cell r="BL63">
            <v>0</v>
          </cell>
        </row>
        <row r="64">
          <cell r="B64" t="str">
            <v xml:space="preserve">CONSTRUCCIÓN DE LA PAZ EN BOLÍVAR </v>
          </cell>
          <cell r="C64" t="str">
            <v>1.5</v>
          </cell>
          <cell r="D64" t="str">
            <v>DERECHOS HUMANOS Y DERECHO INTERNACIONAL HUMANITARIO</v>
          </cell>
          <cell r="J64" t="str">
            <v>1.5.4</v>
          </cell>
          <cell r="K64" t="str">
            <v>Lucha contra la trata de personas</v>
          </cell>
          <cell r="L64" t="str">
            <v>Cinco (5)  de comités de lucha contra la trata creados en el Departamento</v>
          </cell>
          <cell r="O64">
            <v>0</v>
          </cell>
          <cell r="P64">
            <v>5</v>
          </cell>
          <cell r="AC64" t="str">
            <v>SECRETARÍA DE VÍCTIMAS</v>
          </cell>
          <cell r="AF64">
            <v>1</v>
          </cell>
          <cell r="BB64">
            <v>0</v>
          </cell>
          <cell r="BL64">
            <v>0</v>
          </cell>
        </row>
        <row r="65">
          <cell r="B65" t="str">
            <v xml:space="preserve">CONSTRUCCIÓN DE LA PAZ EN BOLÍVAR </v>
          </cell>
          <cell r="C65" t="str">
            <v>1.6</v>
          </cell>
          <cell r="D65" t="str">
            <v xml:space="preserve">JUSTICIA Y ORDEN PÚBLICO </v>
          </cell>
          <cell r="J65" t="str">
            <v>1.6.1</v>
          </cell>
          <cell r="K65" t="str">
            <v>Centros De Convivencia</v>
          </cell>
          <cell r="L65" t="str">
            <v>Dos (2) centros de convivencia construidos</v>
          </cell>
          <cell r="O65">
            <v>2</v>
          </cell>
          <cell r="P65">
            <v>2</v>
          </cell>
          <cell r="AC65" t="str">
            <v>SECRETARÍA DEL INTERIOR - CIRA</v>
          </cell>
          <cell r="AF65">
            <v>0</v>
          </cell>
          <cell r="BB65">
            <v>0</v>
          </cell>
          <cell r="BL65" t="str">
            <v>NA</v>
          </cell>
        </row>
        <row r="66">
          <cell r="B66" t="str">
            <v xml:space="preserve">CONSTRUCCIÓN DE LA PAZ EN BOLÍVAR </v>
          </cell>
          <cell r="C66" t="str">
            <v>1.6</v>
          </cell>
          <cell r="D66" t="str">
            <v xml:space="preserve">JUSTICIA Y ORDEN PÚBLICO </v>
          </cell>
          <cell r="J66" t="str">
            <v>1.6.2</v>
          </cell>
          <cell r="K66" t="str">
            <v>Fortalecimiento de acceso a la justifica</v>
          </cell>
          <cell r="L66" t="str">
            <v>Un (1) proceso pedagógico apoyado en las TICs para promover en el ciudadano el acceso a la justicia Implementado</v>
          </cell>
          <cell r="O66">
            <v>0</v>
          </cell>
          <cell r="P66">
            <v>1</v>
          </cell>
          <cell r="AC66" t="str">
            <v>SECRETARÍA DEL INTERIOR - CIRA</v>
          </cell>
          <cell r="AF66">
            <v>0</v>
          </cell>
          <cell r="BB66">
            <v>0</v>
          </cell>
          <cell r="BL66" t="str">
            <v>NA</v>
          </cell>
        </row>
        <row r="67">
          <cell r="B67" t="str">
            <v xml:space="preserve">CONSTRUCCIÓN DE LA PAZ EN BOLÍVAR </v>
          </cell>
          <cell r="C67" t="str">
            <v>1.7</v>
          </cell>
          <cell r="D67" t="str">
            <v>PARTICIPACIÓN POLÍTICA Y DEMOCRACIA PARA LA PAZ</v>
          </cell>
          <cell r="J67" t="str">
            <v>1.7.1</v>
          </cell>
          <cell r="K67" t="str">
            <v>Fortalecimiento de las instancias de participación ciudadana, y la planeación participativa para la paz</v>
          </cell>
          <cell r="L67" t="str">
            <v>Siete (7) jornadas de fortalecimiento de capacidades a representantes de organizaciones sociales, en especial organizaciones de mujeres constructoras de paz realizadas.</v>
          </cell>
          <cell r="O67">
            <v>0</v>
          </cell>
          <cell r="P67">
            <v>7</v>
          </cell>
          <cell r="AC67" t="str">
            <v>SECRETARÍA DEL INTERIOR - CARCAMO</v>
          </cell>
          <cell r="AF67">
            <v>1</v>
          </cell>
          <cell r="BB67">
            <v>1</v>
          </cell>
          <cell r="BL67">
            <v>1</v>
          </cell>
        </row>
        <row r="68">
          <cell r="B68" t="str">
            <v xml:space="preserve">CONSTRUCCIÓN DE LA PAZ EN BOLÍVAR </v>
          </cell>
          <cell r="C68" t="str">
            <v>1.7</v>
          </cell>
          <cell r="D68" t="str">
            <v>PARTICIPACIÓN POLÍTICA Y DEMOCRACIA PARA LA PAZ</v>
          </cell>
          <cell r="J68" t="str">
            <v>1.7.1</v>
          </cell>
          <cell r="K68" t="str">
            <v>Fortalecimiento de las instancias de participación ciudadana, y la planeación participativa para la paz</v>
          </cell>
          <cell r="L68" t="str">
            <v xml:space="preserve">Un Consejo Departamental de Paz conformado y funcionando </v>
          </cell>
          <cell r="O68">
            <v>0</v>
          </cell>
          <cell r="P68">
            <v>1</v>
          </cell>
          <cell r="AC68" t="str">
            <v>SECRETARÍA DEL INTERIOR - CARCAMO</v>
          </cell>
          <cell r="AF68">
            <v>0</v>
          </cell>
          <cell r="BB68">
            <v>0</v>
          </cell>
          <cell r="BL68" t="str">
            <v>NA</v>
          </cell>
        </row>
        <row r="69">
          <cell r="B69" t="str">
            <v xml:space="preserve">CONSTRUCCIÓN DE LA PAZ EN BOLÍVAR </v>
          </cell>
          <cell r="C69" t="str">
            <v>1.7</v>
          </cell>
          <cell r="D69" t="str">
            <v>PARTICIPACIÓN POLÍTICA Y DEMOCRACIA PARA LA PAZ</v>
          </cell>
          <cell r="J69" t="str">
            <v>1.7.1</v>
          </cell>
          <cell r="K69" t="str">
            <v>Fortalecimiento de las instancias de participación ciudadana, y la planeación participativa para la paz</v>
          </cell>
          <cell r="L69" t="str">
            <v xml:space="preserve">Veinte (20)  JAC en los municipios de Bolívar contaron con acompañamiento técnico al proceso de constitución y operación, con el fin de generar capacidades organizacionales para una participación efectiva con la ciudadanía y el Estado, vinculándolas en el proceso de construcción de paz territorial. </v>
          </cell>
          <cell r="O69">
            <v>0</v>
          </cell>
          <cell r="P69">
            <v>20</v>
          </cell>
          <cell r="AC69" t="str">
            <v>SECRETARÍA DEL INTERIOR - CARCAMO</v>
          </cell>
          <cell r="AF69">
            <v>5</v>
          </cell>
          <cell r="BB69">
            <v>0</v>
          </cell>
          <cell r="BL69">
            <v>0</v>
          </cell>
        </row>
        <row r="70">
          <cell r="B70" t="str">
            <v xml:space="preserve">CONSTRUCCIÓN DE LA PAZ EN BOLÍVAR </v>
          </cell>
          <cell r="C70" t="str">
            <v>1.8</v>
          </cell>
          <cell r="D70" t="str">
            <v>EDUCACIÓN PARA AVANZAR HACIA UNA CULTURA DE PAZ</v>
          </cell>
          <cell r="J70" t="str">
            <v>1.8.1</v>
          </cell>
          <cell r="K70" t="str">
            <v xml:space="preserve">Educación como medio para edificar una cultura de paz </v>
          </cell>
          <cell r="L70" t="str">
            <v xml:space="preserve">45 de talleres de educación para la paz y la convivencia realizados,  dirigidos a funcionarios públicos del nivel departamental y municipal, estudiantes, docentes, líderes sociales, líderes empresariales, víctimas, personas en proceso de reintegración, comunidades y representantes de otros sectores de la sociedad </v>
          </cell>
          <cell r="O70">
            <v>0</v>
          </cell>
          <cell r="P70">
            <v>45</v>
          </cell>
          <cell r="AC70" t="str">
            <v>SECRETARÍA DEL INTERIOR - CARCAMO</v>
          </cell>
          <cell r="AF70">
            <v>0</v>
          </cell>
          <cell r="BB70">
            <v>0</v>
          </cell>
          <cell r="BL70" t="str">
            <v>NA</v>
          </cell>
        </row>
        <row r="71">
          <cell r="B71" t="str">
            <v xml:space="preserve">CONSTRUCCIÓN DE LA PAZ EN BOLÍVAR </v>
          </cell>
          <cell r="C71" t="str">
            <v>1.8</v>
          </cell>
          <cell r="D71" t="str">
            <v>EDUCACIÓN PARA AVANZAR HACIA UNA CULTURA DE PAZ</v>
          </cell>
          <cell r="J71" t="str">
            <v>1.8.2</v>
          </cell>
          <cell r="K71" t="str">
            <v>Pedagogía sobre el proceso de paz</v>
          </cell>
          <cell r="L71" t="str">
            <v>180 procesos de formación y sensibilización sobre la ley antidiscriminación y derechos de los grupos históricamente discriminados, tanto a la población como a los funcionarios (Uno anual por cada Municipio)</v>
          </cell>
          <cell r="O71">
            <v>0</v>
          </cell>
          <cell r="P71">
            <v>180</v>
          </cell>
          <cell r="AC71" t="str">
            <v>SECRETARÍA DEL INTERIOR - CARCAMO</v>
          </cell>
          <cell r="AF71">
            <v>45</v>
          </cell>
          <cell r="BB71">
            <v>0</v>
          </cell>
          <cell r="BL71">
            <v>0</v>
          </cell>
        </row>
        <row r="72">
          <cell r="B72" t="str">
            <v xml:space="preserve">CONSTRUCCIÓN DE LA PAZ EN BOLÍVAR </v>
          </cell>
          <cell r="C72" t="str">
            <v>1.8</v>
          </cell>
          <cell r="D72" t="str">
            <v>EDUCACIÓN PARA AVANZAR HACIA UNA CULTURA DE PAZ</v>
          </cell>
          <cell r="J72" t="str">
            <v>1.8.3</v>
          </cell>
          <cell r="K72" t="str">
            <v>Pedagogía sobre el proceso de paz</v>
          </cell>
          <cell r="L72" t="str">
            <v>Un documento elaborado de sistematización y análisis sobre las discusiones, percepciones y aportes de los participantes alrededor de los temas trabajados en los espacios.</v>
          </cell>
          <cell r="O72">
            <v>0</v>
          </cell>
          <cell r="P72">
            <v>1</v>
          </cell>
          <cell r="AC72" t="str">
            <v>SECRETARÍA DEL INTERIOR - CARCAMO</v>
          </cell>
          <cell r="AF72">
            <v>0</v>
          </cell>
          <cell r="BB72">
            <v>0</v>
          </cell>
          <cell r="BL72" t="str">
            <v>NA</v>
          </cell>
        </row>
        <row r="73">
          <cell r="B73" t="str">
            <v xml:space="preserve">CONSTRUCCIÓN DE LA PAZ EN BOLÍVAR </v>
          </cell>
          <cell r="C73" t="str">
            <v>1.9</v>
          </cell>
          <cell r="D73" t="str">
            <v xml:space="preserve">BOLÍVAR SÍ AVANZA, TRANSFORMANDO EL CAMPO </v>
          </cell>
          <cell r="J73" t="str">
            <v>1.9.1</v>
          </cell>
          <cell r="K73" t="str">
            <v>Apoyo técnico y financiero a los proyectos productivos, agropecuarios y pesqueros para la seguridad alimentaria</v>
          </cell>
          <cell r="L73" t="str">
            <v>3000 beneficiados con proyectos productivos, agropecuarios y pesqueros para la seguridad alimentaria</v>
          </cell>
          <cell r="O73">
            <v>8508</v>
          </cell>
          <cell r="P73">
            <v>3000</v>
          </cell>
          <cell r="AC73" t="str">
            <v>SECRETARÍA DE AGRICULTURA</v>
          </cell>
          <cell r="AF73">
            <v>1500</v>
          </cell>
          <cell r="BB73">
            <v>1496</v>
          </cell>
          <cell r="BL73">
            <v>0.99733333333333329</v>
          </cell>
        </row>
        <row r="74">
          <cell r="B74" t="str">
            <v xml:space="preserve">CONSTRUCCIÓN DE LA PAZ EN BOLÍVAR </v>
          </cell>
          <cell r="C74" t="str">
            <v>1.9</v>
          </cell>
          <cell r="D74" t="str">
            <v xml:space="preserve">BOLÍVAR SÍ AVANZA, TRANSFORMANDO EL CAMPO </v>
          </cell>
          <cell r="J74" t="str">
            <v>1.9.2</v>
          </cell>
          <cell r="K74" t="str">
            <v>Seguimiento y evaluación al servicio de Asistencia técnica directa rural</v>
          </cell>
          <cell r="L74" t="str">
            <v>500  beneficiados con seguimiento y evaluación del servicio de Asistencia técnica rural</v>
          </cell>
          <cell r="O74">
            <v>46</v>
          </cell>
          <cell r="P74">
            <v>500</v>
          </cell>
          <cell r="AC74" t="str">
            <v>SECRETARÍA DE AGRICULTURA</v>
          </cell>
          <cell r="AF74">
            <v>50</v>
          </cell>
          <cell r="BB74">
            <v>46</v>
          </cell>
          <cell r="BL74">
            <v>0.92</v>
          </cell>
        </row>
        <row r="75">
          <cell r="B75" t="str">
            <v xml:space="preserve">CONSTRUCCIÓN DE LA PAZ EN BOLÍVAR </v>
          </cell>
          <cell r="C75" t="str">
            <v>1.9</v>
          </cell>
          <cell r="D75" t="str">
            <v xml:space="preserve">BOLÍVAR SÍ AVANZA, TRANSFORMANDO EL CAMPO </v>
          </cell>
          <cell r="J75" t="str">
            <v>1.9.3</v>
          </cell>
          <cell r="K75" t="str">
            <v>Sistema de información agropecuario</v>
          </cell>
          <cell r="L75" t="str">
            <v>45 Municipios atendidos con sistema de información Agropecuario</v>
          </cell>
          <cell r="O75">
            <v>0</v>
          </cell>
          <cell r="P75">
            <v>45</v>
          </cell>
          <cell r="AC75" t="str">
            <v>SECRETARÍA DE AGRICULTURA</v>
          </cell>
          <cell r="AF75">
            <v>10</v>
          </cell>
          <cell r="BB75">
            <v>10</v>
          </cell>
          <cell r="BL75">
            <v>1</v>
          </cell>
        </row>
        <row r="76">
          <cell r="B76" t="str">
            <v xml:space="preserve">CONSTRUCCIÓN DE LA PAZ EN BOLÍVAR </v>
          </cell>
          <cell r="C76" t="str">
            <v>1.9</v>
          </cell>
          <cell r="D76" t="str">
            <v xml:space="preserve">BOLÍVAR SÍ AVANZA, TRANSFORMANDO EL CAMPO </v>
          </cell>
          <cell r="J76" t="str">
            <v>1.9.4</v>
          </cell>
          <cell r="K76" t="str">
            <v>Construcción de infraestructura agropecuaria y pesquera</v>
          </cell>
          <cell r="L76" t="str">
            <v>Número de beneficiarios atendidos con infraestructura agropecuaria</v>
          </cell>
          <cell r="O76">
            <v>0</v>
          </cell>
          <cell r="P76">
            <v>500</v>
          </cell>
          <cell r="AC76" t="str">
            <v>SECRETARÍA DE AGRICULTURA</v>
          </cell>
          <cell r="AF76">
            <v>0</v>
          </cell>
          <cell r="BB76">
            <v>0</v>
          </cell>
          <cell r="BL76" t="str">
            <v>NA</v>
          </cell>
        </row>
        <row r="77">
          <cell r="B77" t="str">
            <v xml:space="preserve">CONSTRUCCIÓN DE LA PAZ EN BOLÍVAR </v>
          </cell>
          <cell r="C77" t="str">
            <v>1.9</v>
          </cell>
          <cell r="D77" t="str">
            <v xml:space="preserve">BOLÍVAR SÍ AVANZA, TRANSFORMANDO EL CAMPO </v>
          </cell>
          <cell r="J77" t="str">
            <v>1.9.5</v>
          </cell>
          <cell r="K77" t="str">
            <v>Apoyo a las zonas de reservas campesina del Departamento de Bolívar</v>
          </cell>
          <cell r="L77" t="str">
            <v>100 beneficiarios atendidos en zonas de reserva campesina</v>
          </cell>
          <cell r="O77">
            <v>0</v>
          </cell>
          <cell r="P77">
            <v>100</v>
          </cell>
          <cell r="AC77" t="str">
            <v>SECRETARÍA DE AGRICULTURA</v>
          </cell>
          <cell r="AF77">
            <v>0</v>
          </cell>
          <cell r="BB77">
            <v>0</v>
          </cell>
          <cell r="BL77" t="str">
            <v>NA</v>
          </cell>
        </row>
        <row r="78">
          <cell r="B78" t="str">
            <v xml:space="preserve">CONSTRUCCIÓN DE LA PAZ EN BOLÍVAR </v>
          </cell>
          <cell r="C78" t="str">
            <v>1.9</v>
          </cell>
          <cell r="D78" t="str">
            <v xml:space="preserve">BOLÍVAR SÍ AVANZA, TRANSFORMANDO EL CAMPO </v>
          </cell>
          <cell r="J78" t="str">
            <v>1.9.6</v>
          </cell>
          <cell r="K78" t="str">
            <v>Plan Maestro de Distrito de Riego</v>
          </cell>
          <cell r="L78" t="str">
            <v>Cuatro (4)  distritos de riego en el Departamento optimizados, construídos y/o mejorados</v>
          </cell>
          <cell r="O78">
            <v>0</v>
          </cell>
          <cell r="P78">
            <v>4</v>
          </cell>
          <cell r="AC78" t="str">
            <v>SECRETARÍA DE AGRICULTURA</v>
          </cell>
          <cell r="AF78">
            <v>1</v>
          </cell>
          <cell r="BB78">
            <v>0</v>
          </cell>
          <cell r="BL78">
            <v>0</v>
          </cell>
        </row>
        <row r="79">
          <cell r="B79" t="str">
            <v xml:space="preserve">CONSTRUCCIÓN DE LA PAZ EN BOLÍVAR </v>
          </cell>
          <cell r="C79" t="str">
            <v>1.9</v>
          </cell>
          <cell r="D79" t="str">
            <v xml:space="preserve">BOLÍVAR SÍ AVANZA, TRANSFORMANDO EL CAMPO </v>
          </cell>
          <cell r="J79" t="str">
            <v>1.9.7</v>
          </cell>
          <cell r="K79" t="str">
            <v>Mapa de Zonificación agrícola  para optimizar el uso del suelo</v>
          </cell>
          <cell r="L79" t="str">
            <v>Un mapa de zonificación agrícola del Departamento diseñado</v>
          </cell>
          <cell r="O79">
            <v>0</v>
          </cell>
          <cell r="P79">
            <v>1</v>
          </cell>
          <cell r="AC79" t="str">
            <v>SECRETARÍA DE AGRICULTURA</v>
          </cell>
          <cell r="AF79">
            <v>0</v>
          </cell>
          <cell r="BB79">
            <v>0</v>
          </cell>
          <cell r="BL79" t="str">
            <v>NA</v>
          </cell>
        </row>
        <row r="80">
          <cell r="B80" t="str">
            <v xml:space="preserve">CONSTRUCCIÓN DE LA PAZ EN BOLÍVAR </v>
          </cell>
          <cell r="C80" t="str">
            <v>1.9</v>
          </cell>
          <cell r="D80" t="str">
            <v xml:space="preserve">BOLÍVAR SÍ AVANZA, TRANSFORMANDO EL CAMPO </v>
          </cell>
          <cell r="J80" t="str">
            <v>1.9.8</v>
          </cell>
          <cell r="K80" t="str">
            <v>Fortalecimiento a organizaciones campesinas</v>
          </cell>
          <cell r="L80" t="str">
            <v>45  organizaciones campesinas creadas y/o fortalecidas</v>
          </cell>
          <cell r="O80">
            <v>0</v>
          </cell>
          <cell r="P80">
            <v>45</v>
          </cell>
          <cell r="AC80" t="str">
            <v>SECRETARÍA DE AGRICULTURA</v>
          </cell>
          <cell r="AF80">
            <v>10</v>
          </cell>
          <cell r="BB80">
            <v>10</v>
          </cell>
          <cell r="BL80">
            <v>1</v>
          </cell>
        </row>
        <row r="81">
          <cell r="B81" t="str">
            <v xml:space="preserve">CONSTRUCCIÓN DE LA PAZ EN BOLÍVAR </v>
          </cell>
          <cell r="C81" t="str">
            <v>1.9</v>
          </cell>
          <cell r="D81" t="str">
            <v xml:space="preserve">BOLÍVAR SÍ AVANZA, TRANSFORMANDO EL CAMPO </v>
          </cell>
          <cell r="J81" t="str">
            <v>1.9.9</v>
          </cell>
          <cell r="K81" t="str">
            <v>Promoción de escenarios para la comercialización y articulación entre pequeños productores y el sector productivo empresarial</v>
          </cell>
          <cell r="L81" t="str">
            <v>Ocho (8) escenarios creados para la comercialización y articulación entre pequeños productores y sector empresarial</v>
          </cell>
          <cell r="O81">
            <v>0</v>
          </cell>
          <cell r="P81">
            <v>8</v>
          </cell>
          <cell r="AC81" t="str">
            <v>SECRETARÍA DE AGRICULTURA</v>
          </cell>
          <cell r="AF81">
            <v>1</v>
          </cell>
          <cell r="BB81">
            <v>1</v>
          </cell>
          <cell r="BL81">
            <v>1</v>
          </cell>
        </row>
        <row r="82">
          <cell r="B82" t="str">
            <v xml:space="preserve">CONSTRUCCIÓN DE LA PAZ EN BOLÍVAR </v>
          </cell>
          <cell r="C82" t="str">
            <v>1.9</v>
          </cell>
          <cell r="D82" t="str">
            <v xml:space="preserve">BOLÍVAR SÍ AVANZA, TRANSFORMANDO EL CAMPO </v>
          </cell>
          <cell r="J82" t="str">
            <v>1.9.10</v>
          </cell>
          <cell r="K82" t="str">
            <v>Impulso a Zonas de Interés de Desarrollo Rural Económico y Social en el Departamento</v>
          </cell>
          <cell r="L82" t="str">
            <v xml:space="preserve">Un ZIDRES en el Departamento para beneficiar a familias campesinas creado </v>
          </cell>
          <cell r="O82">
            <v>0</v>
          </cell>
          <cell r="P82">
            <v>1</v>
          </cell>
          <cell r="AC82" t="str">
            <v>SECRETARÍA DE AGRICULTURA</v>
          </cell>
          <cell r="AF82">
            <v>0</v>
          </cell>
          <cell r="BB82">
            <v>0</v>
          </cell>
          <cell r="BL82" t="str">
            <v>NA</v>
          </cell>
        </row>
        <row r="83">
          <cell r="A83">
            <v>2</v>
          </cell>
          <cell r="B83" t="str">
            <v xml:space="preserve">BOLÍVAR SÍ AVANZA, LIBRE DE POBREZA A TRAVÉS DE LA EDUCACIÓN Y LA EQUIDAD </v>
          </cell>
          <cell r="C83" t="str">
            <v>2.1</v>
          </cell>
          <cell r="D83" t="str">
            <v xml:space="preserve">BOLÍVAR SÍ AVANZA, LIBRE DE POBREZA </v>
          </cell>
          <cell r="J83" t="str">
            <v>2.1.1</v>
          </cell>
          <cell r="K83" t="str">
            <v>Hogares RED UNIDOS acompañados y asistidos</v>
          </cell>
          <cell r="L83" t="str">
            <v>Cinco (5)  proyectos productivos elaborados para hogares RED UNIDOS, priorizando a mujeres y víctimas del conflicto armado</v>
          </cell>
          <cell r="O83">
            <v>0</v>
          </cell>
          <cell r="P83">
            <v>5</v>
          </cell>
          <cell r="AC83" t="str">
            <v>DIRECCIÓN DE DESARROLLO SOCIAL</v>
          </cell>
          <cell r="AF83">
            <v>0</v>
          </cell>
          <cell r="BB83">
            <v>0</v>
          </cell>
          <cell r="BL83" t="str">
            <v>NA</v>
          </cell>
        </row>
        <row r="84">
          <cell r="A84">
            <v>2</v>
          </cell>
          <cell r="B84" t="str">
            <v xml:space="preserve">BOLÍVAR SÍ AVANZA, LIBRE DE POBREZA A TRAVÉS DE LA EDUCACIÓN Y LA EQUIDAD </v>
          </cell>
          <cell r="C84" t="str">
            <v>2.1</v>
          </cell>
          <cell r="D84" t="str">
            <v xml:space="preserve">BOLÍVAR SÍ AVANZA, LIBRE DE POBREZA </v>
          </cell>
          <cell r="J84" t="str">
            <v>2.1.1</v>
          </cell>
          <cell r="K84" t="str">
            <v>Hogares RED UNIDOS acompañados y asistidos</v>
          </cell>
          <cell r="L84" t="str">
            <v>100% de  acompañamiento a las familias miembros de RED UNIDOS</v>
          </cell>
          <cell r="O84">
            <v>0</v>
          </cell>
          <cell r="P84">
            <v>100</v>
          </cell>
          <cell r="AC84" t="str">
            <v>DIRECCIÓN DE DESARROLLO SOCIAL</v>
          </cell>
          <cell r="AF84">
            <v>25</v>
          </cell>
          <cell r="BB84">
            <v>0</v>
          </cell>
          <cell r="BL84">
            <v>0</v>
          </cell>
        </row>
        <row r="85">
          <cell r="A85">
            <v>2</v>
          </cell>
          <cell r="B85" t="str">
            <v xml:space="preserve">BOLÍVAR SÍ AVANZA, LIBRE DE POBREZA A TRAVÉS DE LA EDUCACIÓN Y LA EQUIDAD </v>
          </cell>
          <cell r="C85" t="str">
            <v>2.1</v>
          </cell>
          <cell r="D85" t="str">
            <v xml:space="preserve">BOLÍVAR SÍ AVANZA, LIBRE DE POBREZA </v>
          </cell>
          <cell r="J85" t="str">
            <v>2.1.2</v>
          </cell>
          <cell r="K85" t="str">
            <v>Disminuir Índice de Población con NBI Insatisfechas</v>
          </cell>
          <cell r="L85" t="str">
            <v>Implementar 1 programa para la atención de las NBI del departamento</v>
          </cell>
          <cell r="O85">
            <v>0</v>
          </cell>
          <cell r="P85">
            <v>1</v>
          </cell>
          <cell r="AC85" t="str">
            <v>DIRECCIÓN DE DESARROLLO SOCIAL</v>
          </cell>
          <cell r="AF85">
            <v>0</v>
          </cell>
          <cell r="BB85">
            <v>0</v>
          </cell>
          <cell r="BL85" t="str">
            <v>NA</v>
          </cell>
        </row>
        <row r="86">
          <cell r="A86">
            <v>2</v>
          </cell>
          <cell r="B86" t="str">
            <v xml:space="preserve">BOLÍVAR SÍ AVANZA, LIBRE DE POBREZA A TRAVÉS DE LA EDUCACIÓN Y LA EQUIDAD </v>
          </cell>
          <cell r="C86" t="str">
            <v>2.1</v>
          </cell>
          <cell r="D86" t="str">
            <v xml:space="preserve">BOLÍVAR SÍ AVANZA, LIBRE DE POBREZA </v>
          </cell>
          <cell r="J86" t="str">
            <v>2.1.3</v>
          </cell>
          <cell r="K86" t="str">
            <v>Observatorio para la Superación de la Pobreza</v>
          </cell>
          <cell r="L86" t="str">
            <v>Siete (7) Análisis estadísticos,  seguimiento e informes semestrales por parte del Observatorio para la Superación de la Pobreza de población que supera la pobreza de acuerdo a IPM – NBI- POBREZA EXTREMA, y demás medidas reconocidas para análisis de su evolución</v>
          </cell>
          <cell r="O86">
            <v>0</v>
          </cell>
          <cell r="P86">
            <v>7</v>
          </cell>
          <cell r="AC86" t="str">
            <v>DIRECCIÓN DE DESARROLLO SOCIAL</v>
          </cell>
          <cell r="AF86">
            <v>1</v>
          </cell>
          <cell r="BB86">
            <v>0</v>
          </cell>
          <cell r="BL86">
            <v>0</v>
          </cell>
        </row>
        <row r="87">
          <cell r="A87">
            <v>2</v>
          </cell>
          <cell r="B87" t="str">
            <v xml:space="preserve">BOLÍVAR SÍ AVANZA, LIBRE DE POBREZA A TRAVÉS DE LA EDUCACIÓN Y LA EQUIDAD </v>
          </cell>
          <cell r="C87" t="str">
            <v>2.1</v>
          </cell>
          <cell r="D87" t="str">
            <v xml:space="preserve">BOLÍVAR SÍ AVANZA, LIBRE DE POBREZA </v>
          </cell>
          <cell r="J87" t="str">
            <v>2.1.4</v>
          </cell>
          <cell r="K87" t="str">
            <v>Construyendo un nuevo hogar para Turbana</v>
          </cell>
          <cell r="L87" t="str">
            <v xml:space="preserve">Un  Programa de Intervención Integral para Turbana implementado </v>
          </cell>
          <cell r="O87">
            <v>0</v>
          </cell>
          <cell r="P87">
            <v>1</v>
          </cell>
          <cell r="AC87" t="str">
            <v>DIRECCIÓN DE DESARROLLO SOCIAL</v>
          </cell>
          <cell r="AF87">
            <v>1</v>
          </cell>
          <cell r="BB87">
            <v>0</v>
          </cell>
          <cell r="BL87">
            <v>0</v>
          </cell>
        </row>
        <row r="88">
          <cell r="A88">
            <v>2</v>
          </cell>
          <cell r="B88" t="str">
            <v xml:space="preserve">BOLÍVAR SÍ AVANZA, LIBRE DE POBREZA A TRAVÉS DE LA EDUCACIÓN Y LA EQUIDAD </v>
          </cell>
          <cell r="C88" t="str">
            <v>2.1</v>
          </cell>
          <cell r="D88" t="str">
            <v xml:space="preserve">BOLÍVAR SÍ AVANZA, LIBRE DE POBREZA </v>
          </cell>
          <cell r="J88" t="str">
            <v>2.1.5</v>
          </cell>
          <cell r="K88" t="str">
            <v>Laboratorio Social para Santa Catalina</v>
          </cell>
          <cell r="L88" t="str">
            <v>Un Laboratorio Social implementado y ejecutado para los habitantes de Santa Catalina</v>
          </cell>
          <cell r="O88">
            <v>0</v>
          </cell>
          <cell r="P88">
            <v>1</v>
          </cell>
          <cell r="AC88" t="str">
            <v>DIRECCIÓN DE DESARROLLO SOCIAL</v>
          </cell>
          <cell r="AF88">
            <v>0</v>
          </cell>
          <cell r="BB88">
            <v>0</v>
          </cell>
          <cell r="BL88" t="str">
            <v>NA</v>
          </cell>
        </row>
        <row r="89">
          <cell r="A89">
            <v>2</v>
          </cell>
          <cell r="B89" t="str">
            <v xml:space="preserve">BOLÍVAR SÍ AVANZA, LIBRE DE POBREZA A TRAVÉS DE LA EDUCACIÓN Y LA EQUIDAD </v>
          </cell>
          <cell r="C89" t="str">
            <v>2.1</v>
          </cell>
          <cell r="D89" t="str">
            <v xml:space="preserve">BOLÍVAR SÍ AVANZA, LIBRE DE POBREZA </v>
          </cell>
          <cell r="J89" t="str">
            <v>2.1.6</v>
          </cell>
          <cell r="K89" t="str">
            <v>PALENQUE productivo, seguro y sostenible</v>
          </cell>
          <cell r="L89" t="str">
            <v>Un Plan de Seguridad para la convivencia de la población palanquera en alianzas con las fuerzas públicas y militares del país implementado</v>
          </cell>
          <cell r="O89">
            <v>0</v>
          </cell>
          <cell r="P89">
            <v>1</v>
          </cell>
          <cell r="AC89" t="str">
            <v>DIRECCIÓN DE DESARROLLO SOCIAL</v>
          </cell>
          <cell r="AF89">
            <v>1</v>
          </cell>
          <cell r="BB89">
            <v>0</v>
          </cell>
          <cell r="BL89">
            <v>0</v>
          </cell>
        </row>
        <row r="90">
          <cell r="A90">
            <v>2</v>
          </cell>
          <cell r="B90" t="str">
            <v xml:space="preserve">BOLÍVAR SÍ AVANZA, LIBRE DE POBREZA A TRAVÉS DE LA EDUCACIÓN Y LA EQUIDAD </v>
          </cell>
          <cell r="C90" t="str">
            <v>2.2</v>
          </cell>
          <cell r="D90" t="str">
            <v>BOLÍVAR SI AVANZA CON AGUA POTABLE Y SANEAMIENTO BÁSICO INTEGRAL</v>
          </cell>
          <cell r="J90" t="str">
            <v>2.2.1</v>
          </cell>
          <cell r="K90" t="str">
            <v>Infraestructura para la prestación de los servicios</v>
          </cell>
          <cell r="L90" t="str">
            <v xml:space="preserve">Once (11) proyectos de obras de acueducto para cabeceras municipales elaborados  </v>
          </cell>
          <cell r="O90">
            <v>0</v>
          </cell>
          <cell r="P90">
            <v>11</v>
          </cell>
          <cell r="AC90" t="str">
            <v>AGUAS DE BOLIVAR</v>
          </cell>
          <cell r="AF90">
            <v>4</v>
          </cell>
          <cell r="BB90">
            <v>3</v>
          </cell>
          <cell r="BL90">
            <v>0.75</v>
          </cell>
        </row>
        <row r="91">
          <cell r="A91">
            <v>2</v>
          </cell>
          <cell r="B91" t="str">
            <v xml:space="preserve">BOLÍVAR SÍ AVANZA, LIBRE DE POBREZA A TRAVÉS DE LA EDUCACIÓN Y LA EQUIDAD </v>
          </cell>
          <cell r="C91" t="str">
            <v>2.2</v>
          </cell>
          <cell r="D91" t="str">
            <v>BOLÍVAR SI AVANZA CON AGUA POTABLE Y SANEAMIENTO BÁSICO INTEGRAL</v>
          </cell>
          <cell r="J91" t="str">
            <v>2.2.1</v>
          </cell>
          <cell r="K91" t="str">
            <v>Infraestructura para la prestación de los servicios</v>
          </cell>
          <cell r="L91" t="str">
            <v>64  proyectos para aumentar la cobertura de agua potable en la zona rural a un 50%</v>
          </cell>
          <cell r="O91">
            <v>0</v>
          </cell>
          <cell r="P91">
            <v>64</v>
          </cell>
          <cell r="AC91" t="str">
            <v>AGUAS DE BOLIVAR</v>
          </cell>
          <cell r="AF91">
            <v>2</v>
          </cell>
          <cell r="BB91">
            <v>2</v>
          </cell>
          <cell r="BL91">
            <v>1</v>
          </cell>
        </row>
        <row r="92">
          <cell r="A92">
            <v>2</v>
          </cell>
          <cell r="B92" t="str">
            <v xml:space="preserve">BOLÍVAR SÍ AVANZA, LIBRE DE POBREZA A TRAVÉS DE LA EDUCACIÓN Y LA EQUIDAD </v>
          </cell>
          <cell r="C92" t="str">
            <v>2.2</v>
          </cell>
          <cell r="D92" t="str">
            <v>BOLÍVAR SI AVANZA CON AGUA POTABLE Y SANEAMIENTO BÁSICO INTEGRAL</v>
          </cell>
          <cell r="J92" t="str">
            <v>2.2.1</v>
          </cell>
          <cell r="K92" t="str">
            <v>Infraestructura para la prestación de los servicios</v>
          </cell>
          <cell r="L92" t="str">
            <v xml:space="preserve">Nueve (9) proyectos para ampliación a un 35% del alcantarillado en cabeceras municipales </v>
          </cell>
          <cell r="O92">
            <v>0</v>
          </cell>
          <cell r="P92">
            <v>9</v>
          </cell>
          <cell r="AC92" t="str">
            <v>AGUAS DE BOLIVAR</v>
          </cell>
          <cell r="AF92">
            <v>2</v>
          </cell>
          <cell r="BB92">
            <v>2</v>
          </cell>
          <cell r="BL92">
            <v>1</v>
          </cell>
        </row>
        <row r="93">
          <cell r="A93">
            <v>2</v>
          </cell>
          <cell r="B93" t="str">
            <v xml:space="preserve">BOLÍVAR SÍ AVANZA, LIBRE DE POBREZA A TRAVÉS DE LA EDUCACIÓN Y LA EQUIDAD </v>
          </cell>
          <cell r="C93" t="str">
            <v>2.2</v>
          </cell>
          <cell r="D93" t="str">
            <v>BOLÍVAR SI AVANZA CON AGUA POTABLE Y SANEAMIENTO BÁSICO INTEGRAL</v>
          </cell>
          <cell r="J93" t="str">
            <v>2.2.1</v>
          </cell>
          <cell r="K93" t="str">
            <v>Infraestructura para la prestación de los servicios</v>
          </cell>
          <cell r="L93" t="str">
            <v>Seis (6)  Proyectos para aumentar a 55% cobertura de aseo, a través de obras de de rellenos sanitarios</v>
          </cell>
          <cell r="O93">
            <v>0</v>
          </cell>
          <cell r="P93">
            <v>6</v>
          </cell>
          <cell r="AC93" t="str">
            <v>AGUAS DE BOLIVAR</v>
          </cell>
          <cell r="AF93">
            <v>4</v>
          </cell>
          <cell r="BB93">
            <v>4</v>
          </cell>
          <cell r="BL93">
            <v>1</v>
          </cell>
        </row>
        <row r="94">
          <cell r="A94">
            <v>2</v>
          </cell>
          <cell r="B94" t="str">
            <v xml:space="preserve">BOLÍVAR SÍ AVANZA, LIBRE DE POBREZA A TRAVÉS DE LA EDUCACIÓN Y LA EQUIDAD </v>
          </cell>
          <cell r="C94" t="str">
            <v>2.2</v>
          </cell>
          <cell r="D94" t="str">
            <v>BOLÍVAR SI AVANZA CON AGUA POTABLE Y SANEAMIENTO BÁSICO INTEGRAL</v>
          </cell>
          <cell r="J94" t="str">
            <v>2.2.1</v>
          </cell>
          <cell r="K94" t="str">
            <v>Infraestructura para la prestación de los servicios</v>
          </cell>
          <cell r="L94" t="str">
            <v xml:space="preserve">3000 Unidades de viviendas rurales con baterías sanitarias construidas  </v>
          </cell>
          <cell r="O94">
            <v>0</v>
          </cell>
          <cell r="P94">
            <v>3000</v>
          </cell>
          <cell r="AC94" t="str">
            <v>SECRETARÍA DE HÁBITAT  - SERVICIOS PUBLICOS</v>
          </cell>
          <cell r="AF94">
            <v>100</v>
          </cell>
          <cell r="BB94">
            <v>100</v>
          </cell>
          <cell r="BL94">
            <v>1</v>
          </cell>
        </row>
        <row r="95">
          <cell r="A95">
            <v>2</v>
          </cell>
          <cell r="B95" t="str">
            <v xml:space="preserve">BOLÍVAR SÍ AVANZA, LIBRE DE POBREZA A TRAVÉS DE LA EDUCACIÓN Y LA EQUIDAD </v>
          </cell>
          <cell r="C95" t="str">
            <v>2.2</v>
          </cell>
          <cell r="D95" t="str">
            <v>BOLÍVAR SI AVANZA CON AGUA POTABLE Y SANEAMIENTO BÁSICO INTEGRAL</v>
          </cell>
          <cell r="J95" t="str">
            <v>2.2.2</v>
          </cell>
          <cell r="K95" t="str">
            <v>Aseguramiento en la prestación del servicio</v>
          </cell>
          <cell r="L95" t="str">
            <v>45 de municipios asesorados en organización empresarial para la creación y puesta en funcionamiento de sus operadores de servicios públicos</v>
          </cell>
          <cell r="O95">
            <v>0</v>
          </cell>
          <cell r="P95">
            <v>45</v>
          </cell>
          <cell r="AC95" t="str">
            <v>AGUAS DE BOLIVAR</v>
          </cell>
          <cell r="AF95">
            <v>25</v>
          </cell>
          <cell r="BB95">
            <v>25</v>
          </cell>
          <cell r="BL95">
            <v>1</v>
          </cell>
        </row>
        <row r="96">
          <cell r="A96">
            <v>2</v>
          </cell>
          <cell r="B96" t="str">
            <v xml:space="preserve">BOLÍVAR SÍ AVANZA, LIBRE DE POBREZA A TRAVÉS DE LA EDUCACIÓN Y LA EQUIDAD </v>
          </cell>
          <cell r="C96" t="str">
            <v>2.2</v>
          </cell>
          <cell r="D96" t="str">
            <v>BOLÍVAR SI AVANZA CON AGUA POTABLE Y SANEAMIENTO BÁSICO INTEGRAL</v>
          </cell>
          <cell r="J96" t="str">
            <v>2.2.2</v>
          </cell>
          <cell r="K96" t="str">
            <v>Aseguramiento en la prestación del servicio</v>
          </cell>
          <cell r="L96" t="str">
            <v>IRCA reducido hasta un 5% que corresponde a categoría “Sin Riesgo”</v>
          </cell>
          <cell r="O96">
            <v>0</v>
          </cell>
          <cell r="P96">
            <v>5</v>
          </cell>
          <cell r="AC96" t="str">
            <v>SECRETARÍA DE HÁBITAT  - SERVICIOS PUBLICOS</v>
          </cell>
          <cell r="AF96">
            <v>4</v>
          </cell>
          <cell r="BB96">
            <v>4</v>
          </cell>
          <cell r="BL96">
            <v>1</v>
          </cell>
        </row>
        <row r="97">
          <cell r="A97">
            <v>2</v>
          </cell>
          <cell r="B97" t="str">
            <v xml:space="preserve">BOLÍVAR SÍ AVANZA, LIBRE DE POBREZA A TRAVÉS DE LA EDUCACIÓN Y LA EQUIDAD </v>
          </cell>
          <cell r="C97" t="str">
            <v>2.2</v>
          </cell>
          <cell r="D97" t="str">
            <v>BOLÍVAR SI AVANZA CON AGUA POTABLE Y SANEAMIENTO BÁSICO INTEGRAL</v>
          </cell>
          <cell r="J97" t="str">
            <v>2.2.2</v>
          </cell>
          <cell r="K97" t="str">
            <v>Aseguramiento en la prestación del servicio</v>
          </cell>
          <cell r="L97" t="str">
            <v>Continuidad del servicio de Agua  potable aumentando en 18 H/día</v>
          </cell>
          <cell r="O97">
            <v>13</v>
          </cell>
          <cell r="P97">
            <v>18</v>
          </cell>
          <cell r="AC97" t="str">
            <v>SECRETARÍA DE HÁBITAT  - SERVICIOS PUBLICOS</v>
          </cell>
          <cell r="AF97">
            <v>4</v>
          </cell>
          <cell r="BB97">
            <v>4</v>
          </cell>
          <cell r="BL97">
            <v>1</v>
          </cell>
        </row>
        <row r="98">
          <cell r="A98">
            <v>2</v>
          </cell>
          <cell r="B98" t="str">
            <v xml:space="preserve">BOLÍVAR SÍ AVANZA, LIBRE DE POBREZA A TRAVÉS DE LA EDUCACIÓN Y LA EQUIDAD </v>
          </cell>
          <cell r="C98" t="str">
            <v>2.2</v>
          </cell>
          <cell r="D98" t="str">
            <v>BOLÍVAR SI AVANZA CON AGUA POTABLE Y SANEAMIENTO BÁSICO INTEGRAL</v>
          </cell>
          <cell r="J98" t="str">
            <v>2.2.3</v>
          </cell>
          <cell r="K98" t="str">
            <v xml:space="preserve">Seguimiento y Control al saneamiento y temas de basuras </v>
          </cell>
          <cell r="L98" t="str">
            <v xml:space="preserve">Cuarenta (40)  Botaderos satélites clausurados </v>
          </cell>
          <cell r="O98">
            <v>0</v>
          </cell>
          <cell r="P98">
            <v>40</v>
          </cell>
          <cell r="AC98" t="str">
            <v xml:space="preserve">SECRETARÍA DE HÁBITAT </v>
          </cell>
          <cell r="AF98">
            <v>10</v>
          </cell>
          <cell r="BB98">
            <v>0</v>
          </cell>
          <cell r="BL98">
            <v>0</v>
          </cell>
        </row>
        <row r="99">
          <cell r="A99">
            <v>2</v>
          </cell>
          <cell r="B99" t="str">
            <v xml:space="preserve">BOLÍVAR SÍ AVANZA, LIBRE DE POBREZA A TRAVÉS DE LA EDUCACIÓN Y LA EQUIDAD </v>
          </cell>
          <cell r="C99" t="str">
            <v>2.3</v>
          </cell>
          <cell r="D99" t="str">
            <v xml:space="preserve">BOLÍVAR SÍ AVANZA CON EFICIENCIA ENERGÉTICA </v>
          </cell>
          <cell r="J99" t="str">
            <v>2.3.1</v>
          </cell>
          <cell r="K99" t="str">
            <v>Energía de Calidad para todos</v>
          </cell>
          <cell r="L99" t="str">
            <v>Cinco (5) Asentamientos mineros del sur funcionando con energías alternativas</v>
          </cell>
          <cell r="O99">
            <v>0</v>
          </cell>
          <cell r="P99">
            <v>5</v>
          </cell>
          <cell r="AC99" t="str">
            <v xml:space="preserve">SECRETARÍA DE MINAS Y ENERGIA </v>
          </cell>
          <cell r="AF99">
            <v>0</v>
          </cell>
          <cell r="BB99">
            <v>0</v>
          </cell>
          <cell r="BL99" t="str">
            <v>NA</v>
          </cell>
        </row>
        <row r="100">
          <cell r="A100">
            <v>2</v>
          </cell>
          <cell r="B100" t="str">
            <v xml:space="preserve">BOLÍVAR SÍ AVANZA, LIBRE DE POBREZA A TRAVÉS DE LA EDUCACIÓN Y LA EQUIDAD </v>
          </cell>
          <cell r="C100" t="str">
            <v>2.3</v>
          </cell>
          <cell r="D100" t="str">
            <v xml:space="preserve">BOLÍVAR SÍ AVANZA CON EFICIENCIA ENERGÉTICA </v>
          </cell>
          <cell r="J100" t="str">
            <v>2.3.1</v>
          </cell>
          <cell r="K100" t="str">
            <v>Energía de Calidad para todos</v>
          </cell>
          <cell r="L100" t="str">
            <v xml:space="preserve">100% de Cobertura Eléctrica en Bolívar  </v>
          </cell>
          <cell r="O100">
            <v>94</v>
          </cell>
          <cell r="P100">
            <v>100</v>
          </cell>
          <cell r="AC100" t="str">
            <v xml:space="preserve">SECRETARÍA DE MINAS Y ENERGIA </v>
          </cell>
          <cell r="AF100">
            <v>0</v>
          </cell>
          <cell r="BB100">
            <v>0</v>
          </cell>
          <cell r="BL100" t="str">
            <v>NA</v>
          </cell>
        </row>
        <row r="101">
          <cell r="A101">
            <v>2</v>
          </cell>
          <cell r="B101" t="str">
            <v xml:space="preserve">BOLÍVAR SÍ AVANZA, LIBRE DE POBREZA A TRAVÉS DE LA EDUCACIÓN Y LA EQUIDAD </v>
          </cell>
          <cell r="C101" t="str">
            <v>2.3</v>
          </cell>
          <cell r="D101" t="str">
            <v xml:space="preserve">BOLÍVAR SÍ AVANZA CON EFICIENCIA ENERGÉTICA </v>
          </cell>
          <cell r="J101" t="str">
            <v>2.3.1</v>
          </cell>
          <cell r="K101" t="str">
            <v>Energía de Calidad para todos</v>
          </cell>
          <cell r="L101" t="str">
            <v xml:space="preserve">Cuatro (4) proyectos de energías no convencionales para zonas rurales implementados y ejecutados </v>
          </cell>
          <cell r="O101">
            <v>0</v>
          </cell>
          <cell r="P101">
            <v>4</v>
          </cell>
          <cell r="AC101" t="str">
            <v xml:space="preserve">SECRETARÍA DE MINAS Y ENERGIA </v>
          </cell>
          <cell r="AF101">
            <v>1</v>
          </cell>
          <cell r="BB101">
            <v>0</v>
          </cell>
          <cell r="BL101">
            <v>0</v>
          </cell>
        </row>
        <row r="102">
          <cell r="A102">
            <v>2</v>
          </cell>
          <cell r="B102" t="str">
            <v xml:space="preserve">BOLÍVAR SÍ AVANZA, LIBRE DE POBREZA A TRAVÉS DE LA EDUCACIÓN Y LA EQUIDAD </v>
          </cell>
          <cell r="C102" t="str">
            <v>2.3</v>
          </cell>
          <cell r="D102" t="str">
            <v xml:space="preserve">BOLÍVAR SÍ AVANZA CON EFICIENCIA ENERGÉTICA </v>
          </cell>
          <cell r="J102" t="str">
            <v>2.3.1</v>
          </cell>
          <cell r="K102" t="str">
            <v>Energía de Calidad para todos</v>
          </cell>
          <cell r="L102" t="str">
            <v>100 instalaciones de acueductos, administrativas, educativas y de salud convertidas a energías alternativas en Bolívar funcionando</v>
          </cell>
          <cell r="O102">
            <v>0</v>
          </cell>
          <cell r="P102">
            <v>100</v>
          </cell>
          <cell r="AC102" t="str">
            <v xml:space="preserve">SECRETARÍA DE MINAS Y ENERGIA </v>
          </cell>
          <cell r="AF102">
            <v>0</v>
          </cell>
          <cell r="BB102">
            <v>0</v>
          </cell>
          <cell r="BL102" t="str">
            <v>NA</v>
          </cell>
        </row>
        <row r="103">
          <cell r="A103">
            <v>2</v>
          </cell>
          <cell r="B103" t="str">
            <v xml:space="preserve">BOLÍVAR SÍ AVANZA, LIBRE DE POBREZA A TRAVÉS DE LA EDUCACIÓN Y LA EQUIDAD </v>
          </cell>
          <cell r="C103" t="str">
            <v>2.4</v>
          </cell>
          <cell r="D103" t="str">
            <v xml:space="preserve">EFICIENCIA ENERGÉTICA - GAS NATURA </v>
          </cell>
          <cell r="J103" t="str">
            <v>2.4.1</v>
          </cell>
          <cell r="K103" t="str">
            <v>Gas Natural Domiciliario para todos</v>
          </cell>
          <cell r="L103" t="str">
            <v>80% de  cobertura del Servicio de Gas Natural en el Departamento</v>
          </cell>
          <cell r="O103">
            <v>60</v>
          </cell>
          <cell r="P103">
            <v>20</v>
          </cell>
          <cell r="AC103" t="str">
            <v xml:space="preserve">SECRETARÍA DE MINAS Y ENERGIA </v>
          </cell>
          <cell r="AF103">
            <v>80</v>
          </cell>
          <cell r="BB103">
            <v>61</v>
          </cell>
          <cell r="BL103">
            <v>0.76249999999999996</v>
          </cell>
        </row>
        <row r="104">
          <cell r="A104">
            <v>2</v>
          </cell>
          <cell r="B104" t="str">
            <v xml:space="preserve">BOLÍVAR SÍ AVANZA, LIBRE DE POBREZA A TRAVÉS DE LA EDUCACIÓN Y LA EQUIDAD </v>
          </cell>
          <cell r="C104" t="str">
            <v>2.4</v>
          </cell>
          <cell r="D104" t="str">
            <v xml:space="preserve">EFICIENCIA ENERGÉTICA - GAS NATURA </v>
          </cell>
          <cell r="J104" t="str">
            <v>2.4.1</v>
          </cell>
          <cell r="K104" t="str">
            <v>Gas Natural Domiciliario para todos</v>
          </cell>
          <cell r="L104" t="str">
            <v xml:space="preserve">Quince (15)  municipios del sur con prestación del servicio de gas natural </v>
          </cell>
          <cell r="O104">
            <v>0</v>
          </cell>
          <cell r="P104">
            <v>15</v>
          </cell>
          <cell r="AC104" t="str">
            <v xml:space="preserve">SECRETARÍA DE MINAS Y ENERGIA </v>
          </cell>
          <cell r="AF104">
            <v>15</v>
          </cell>
          <cell r="BB104">
            <v>15</v>
          </cell>
          <cell r="BL104">
            <v>1</v>
          </cell>
        </row>
        <row r="105">
          <cell r="A105">
            <v>2</v>
          </cell>
          <cell r="B105" t="str">
            <v xml:space="preserve">BOLÍVAR SÍ AVANZA, LIBRE DE POBREZA A TRAVÉS DE LA EDUCACIÓN Y LA EQUIDAD </v>
          </cell>
          <cell r="C105" t="str">
            <v>2.4</v>
          </cell>
          <cell r="D105" t="str">
            <v xml:space="preserve">EFICIENCIA ENERGÉTICA - GAS NATURA </v>
          </cell>
          <cell r="J105" t="str">
            <v>2.4.1</v>
          </cell>
          <cell r="K105" t="str">
            <v>Gas Natural Domiciliario para todos</v>
          </cell>
          <cell r="L105" t="str">
            <v>Diez (10)  corregimientos con cobertura ampliada de Gas Natural</v>
          </cell>
          <cell r="O105">
            <v>0</v>
          </cell>
          <cell r="P105">
            <v>10</v>
          </cell>
          <cell r="AC105" t="str">
            <v xml:space="preserve">SECRETARÍA DE MINAS Y ENERGIA </v>
          </cell>
          <cell r="AF105">
            <v>0</v>
          </cell>
          <cell r="BB105">
            <v>0</v>
          </cell>
          <cell r="BL105" t="str">
            <v>NA</v>
          </cell>
        </row>
        <row r="106">
          <cell r="A106">
            <v>2</v>
          </cell>
          <cell r="B106" t="str">
            <v xml:space="preserve">BOLÍVAR SÍ AVANZA, LIBRE DE POBREZA A TRAVÉS DE LA EDUCACIÓN Y LA EQUIDAD </v>
          </cell>
          <cell r="C106" t="str">
            <v>2.5</v>
          </cell>
          <cell r="D106" t="str">
            <v xml:space="preserve">BOLÍVAR SÍ AVANZA CON VIVIENDA DIGNA </v>
          </cell>
          <cell r="J106" t="str">
            <v>2.5.1</v>
          </cell>
          <cell r="K106" t="str">
            <v>Déficit cuantitativo de vivienda en Bolívar</v>
          </cell>
          <cell r="L106" t="str">
            <v>8000 Viviendas nuevas iniciadas a partir de la destinación de recursos propios, app’s, gestión ante gobierno nacional y/o cooperación internacional</v>
          </cell>
          <cell r="O106">
            <v>0</v>
          </cell>
          <cell r="P106">
            <v>8000</v>
          </cell>
          <cell r="AC106" t="str">
            <v xml:space="preserve">SECRETARÍA DE HÁBITAT </v>
          </cell>
          <cell r="AF106">
            <v>8000</v>
          </cell>
          <cell r="BB106">
            <v>316</v>
          </cell>
          <cell r="BL106">
            <v>3.95E-2</v>
          </cell>
        </row>
        <row r="107">
          <cell r="B107" t="str">
            <v xml:space="preserve">LÍNEA ESTRATÉGICA 2. BOLÍVAR SÍ AVANZA, LIBRE DE POBREZA A TRAVÉS DE LA EDUCACIÓN Y LA EQUIDAD </v>
          </cell>
          <cell r="C107" t="str">
            <v>2.5</v>
          </cell>
          <cell r="D107" t="str">
            <v xml:space="preserve">BOLÍVAR SÍ AVANZA CON VIVIENDA DIGNA </v>
          </cell>
          <cell r="J107" t="str">
            <v>2.5.2</v>
          </cell>
          <cell r="K107" t="str">
            <v>Reducción de déficit cualitativo de vivienda en Bolívar</v>
          </cell>
          <cell r="L107" t="str">
            <v>2700 viviendas mejoradas integralmente, con el propósito de reducir el déficit cualitativo de la vivienda en Bolívar</v>
          </cell>
          <cell r="O107">
            <v>0</v>
          </cell>
          <cell r="P107">
            <v>2700</v>
          </cell>
          <cell r="AC107" t="str">
            <v xml:space="preserve">SECRETARÍA DE HÁBITAT </v>
          </cell>
          <cell r="AF107">
            <v>0</v>
          </cell>
          <cell r="BB107">
            <v>0</v>
          </cell>
          <cell r="BL107" t="str">
            <v>NA</v>
          </cell>
        </row>
        <row r="108">
          <cell r="B108" t="str">
            <v xml:space="preserve">LÍNEA ESTRATÉGICA 2. BOLÍVAR SÍ AVANZA, LIBRE DE POBREZA A TRAVÉS DE LA EDUCACIÓN Y LA EQUIDAD </v>
          </cell>
          <cell r="C108" t="str">
            <v>2.5</v>
          </cell>
          <cell r="D108" t="str">
            <v xml:space="preserve">BOLÍVAR SÍ AVANZA CON VIVIENDA DIGNA </v>
          </cell>
          <cell r="J108" t="str">
            <v>2.5.3</v>
          </cell>
          <cell r="K108" t="str">
            <v>Titulación</v>
          </cell>
          <cell r="L108" t="str">
            <v>3000  Títulos de viviendas legalizados</v>
          </cell>
          <cell r="O108">
            <v>0</v>
          </cell>
          <cell r="P108">
            <v>3000</v>
          </cell>
          <cell r="AC108" t="str">
            <v xml:space="preserve">SECRETARÍA DE HÁBITAT </v>
          </cell>
          <cell r="AF108">
            <v>0</v>
          </cell>
          <cell r="BB108">
            <v>0</v>
          </cell>
          <cell r="BL108" t="str">
            <v>NA</v>
          </cell>
        </row>
        <row r="109">
          <cell r="A109">
            <v>2</v>
          </cell>
          <cell r="B109" t="str">
            <v xml:space="preserve">BOLÍVAR SÍ AVANZA, LIBRE DE POBREZA A TRAVÉS DE LA EDUCACIÓN Y LA EQUIDAD </v>
          </cell>
          <cell r="C109" t="str">
            <v>2.6</v>
          </cell>
          <cell r="D109" t="str">
            <v>SEGURIDAD ALIMENTARIA Y NUTRICIONAL</v>
          </cell>
          <cell r="J109" t="str">
            <v>2.6.1</v>
          </cell>
          <cell r="K109" t="str">
            <v>Prevalencia De Desnutrición Global O Bajo Peso Para La Edad En Menores De 5 Años</v>
          </cell>
          <cell r="L109" t="str">
            <v>No. de municipios beneficiados con programas y actividades para la promoción de hábitos alimenticios saludables</v>
          </cell>
          <cell r="O109" t="str">
            <v>ND</v>
          </cell>
          <cell r="P109">
            <v>45</v>
          </cell>
          <cell r="AF109">
            <v>0</v>
          </cell>
          <cell r="BB109">
            <v>0</v>
          </cell>
          <cell r="BL109" t="str">
            <v>NA</v>
          </cell>
        </row>
        <row r="110">
          <cell r="A110">
            <v>2</v>
          </cell>
          <cell r="B110" t="str">
            <v xml:space="preserve">BOLÍVAR SÍ AVANZA, LIBRE DE POBREZA A TRAVÉS DE LA EDUCACIÓN Y LA EQUIDAD </v>
          </cell>
          <cell r="C110" t="str">
            <v>2.6</v>
          </cell>
          <cell r="D110" t="str">
            <v>SEGURIDAD ALIMENTARIA Y NUTRICIONAL</v>
          </cell>
          <cell r="J110" t="str">
            <v>2.6.1</v>
          </cell>
          <cell r="K110" t="str">
            <v>Prevalencia De Desnutrición Global O Bajo Peso Para La Edad En Menores De 5 Años</v>
          </cell>
          <cell r="L110" t="str">
            <v>Construcción de 25 Centros de Desarrollo Integral para la atención de niños entre los 0 y 5 años de edad, que permitirá garantizar para esta población dos de sus comidas diarias necesarias.</v>
          </cell>
          <cell r="O110" t="str">
            <v>ND</v>
          </cell>
          <cell r="P110">
            <v>25</v>
          </cell>
          <cell r="AF110">
            <v>1</v>
          </cell>
          <cell r="BB110">
            <v>1</v>
          </cell>
          <cell r="BL110">
            <v>1</v>
          </cell>
        </row>
        <row r="111">
          <cell r="A111">
            <v>2</v>
          </cell>
          <cell r="B111" t="str">
            <v xml:space="preserve">BOLÍVAR SÍ AVANZA, LIBRE DE POBREZA A TRAVÉS DE LA EDUCACIÓN Y LA EQUIDAD </v>
          </cell>
          <cell r="C111" t="str">
            <v>2.6</v>
          </cell>
          <cell r="D111" t="str">
            <v>SEGURIDAD ALIMENTARIA Y NUTRICIONAL</v>
          </cell>
          <cell r="J111" t="str">
            <v>2.6.2</v>
          </cell>
          <cell r="K111" t="str">
            <v xml:space="preserve">Prevalencia de la desnutrición crónica o retraso en talla en menores de 5 años </v>
          </cell>
          <cell r="L111" t="str">
            <v>Un programa de atención prioritaria a niños menores de 5 años con desnutrición crónica, suministro de servicio médico, acompañamiento y garantía de suministro de alimentos y tratamientos médicos requeridos implementado</v>
          </cell>
          <cell r="O111">
            <v>0</v>
          </cell>
          <cell r="P111">
            <v>1</v>
          </cell>
          <cell r="AC111" t="str">
            <v xml:space="preserve">SECRETARÍA DE AGRICULTURA -  SALUD Y DESARROLLO SOCIAL </v>
          </cell>
          <cell r="AF111">
            <v>0</v>
          </cell>
          <cell r="BB111">
            <v>0</v>
          </cell>
          <cell r="BL111" t="str">
            <v>NA</v>
          </cell>
        </row>
        <row r="112">
          <cell r="A112">
            <v>2</v>
          </cell>
          <cell r="B112" t="str">
            <v xml:space="preserve">BOLÍVAR SÍ AVANZA, LIBRE DE POBREZA A TRAVÉS DE LA EDUCACIÓN Y LA EQUIDAD </v>
          </cell>
          <cell r="C112" t="str">
            <v>2.6</v>
          </cell>
          <cell r="D112" t="str">
            <v>SEGURIDAD ALIMENTARIA Y NUTRICIONAL</v>
          </cell>
          <cell r="J112" t="str">
            <v>2.6.3</v>
          </cell>
          <cell r="K112" t="str">
            <v xml:space="preserve">Porcentaje de niños con bajo peso al nacer </v>
          </cell>
          <cell r="L112" t="str">
            <v>Un programa para el acompañamiento, orientación nutricional y  Controles prenatales y cuidados para mujeres en estado de embarazo con alta vulnerabilidad implementado</v>
          </cell>
          <cell r="O112">
            <v>0</v>
          </cell>
          <cell r="P112">
            <v>1</v>
          </cell>
          <cell r="AC112" t="str">
            <v xml:space="preserve">SECRETARÍA DE AGRICULTURA -  SALUD Y DESARROLLO SOCIAL </v>
          </cell>
          <cell r="AF112">
            <v>1</v>
          </cell>
          <cell r="BB112">
            <v>0</v>
          </cell>
          <cell r="BL112">
            <v>0</v>
          </cell>
        </row>
        <row r="113">
          <cell r="A113">
            <v>2</v>
          </cell>
          <cell r="B113" t="str">
            <v xml:space="preserve">BOLÍVAR SÍ AVANZA, LIBRE DE POBREZA A TRAVÉS DE LA EDUCACIÓN Y LA EQUIDAD </v>
          </cell>
          <cell r="C113" t="str">
            <v>2.6</v>
          </cell>
          <cell r="D113" t="str">
            <v>SEGURIDAD ALIMENTARIA Y NUTRICIONAL</v>
          </cell>
          <cell r="J113" t="str">
            <v>2.6.4</v>
          </cell>
          <cell r="K113" t="str">
            <v>Asistencia técnica a pequeños y medianos productores de alimentos</v>
          </cell>
          <cell r="L113" t="str">
            <v>Veinte (20) municipios beneficiados con asistencia técnica a pequeños y medianos productores de alimentos prioritarios para la Seguridad Alimentaria y Nutricional e intensificación sostenible de la producción agropecuaria, buenas prácticas agrícolas y buenas prácticas de manufactura</v>
          </cell>
          <cell r="O113">
            <v>0</v>
          </cell>
          <cell r="P113">
            <v>25</v>
          </cell>
          <cell r="AC113" t="str">
            <v xml:space="preserve">SECRETARÍA DE AGRICULTURA -  SALUD Y DESARROLLO SOCIAL </v>
          </cell>
          <cell r="AF113">
            <v>5</v>
          </cell>
          <cell r="BB113">
            <v>0</v>
          </cell>
          <cell r="BL113">
            <v>0</v>
          </cell>
        </row>
        <row r="114">
          <cell r="A114">
            <v>2</v>
          </cell>
          <cell r="B114" t="str">
            <v xml:space="preserve">BOLÍVAR SÍ AVANZA, LIBRE DE POBREZA A TRAVÉS DE LA EDUCACIÓN Y LA EQUIDAD </v>
          </cell>
          <cell r="C114" t="str">
            <v>2.6</v>
          </cell>
          <cell r="D114" t="str">
            <v>SEGURIDAD ALIMENTARIA Y NUTRICIONAL</v>
          </cell>
          <cell r="J114" t="str">
            <v>2.6.5</v>
          </cell>
          <cell r="K114" t="str">
            <v>Disponibilidad y acceso a los alimentos</v>
          </cell>
          <cell r="L114" t="str">
            <v>Una  estrategia de abordaje integral e intersectorial de población infantil, mujeres gestantes y adolescentes con estado nutricional e índice de pobreza de alto riesgo implementada, para mejorar garantizar el acceso a los alimentos y generación de hábitos alimenticios saludables.</v>
          </cell>
          <cell r="O114">
            <v>0</v>
          </cell>
          <cell r="P114">
            <v>1</v>
          </cell>
          <cell r="AC114" t="str">
            <v xml:space="preserve">SECRETARÍA DE AGRICULTURA -  SALUD Y DESARROLLO SOCIAL </v>
          </cell>
          <cell r="AF114">
            <v>1</v>
          </cell>
          <cell r="BB114">
            <v>0</v>
          </cell>
          <cell r="BL114">
            <v>0</v>
          </cell>
        </row>
        <row r="115">
          <cell r="A115">
            <v>2</v>
          </cell>
          <cell r="B115" t="str">
            <v xml:space="preserve">BOLÍVAR SÍ AVANZA, LIBRE DE POBREZA A TRAVÉS DE LA EDUCACIÓN Y LA EQUIDAD </v>
          </cell>
          <cell r="C115" t="str">
            <v>2.6</v>
          </cell>
          <cell r="D115" t="str">
            <v>SEGURIDAD ALIMENTARIA Y NUTRICIONAL</v>
          </cell>
          <cell r="J115" t="str">
            <v>2.6.6</v>
          </cell>
          <cell r="K115" t="str">
            <v>Consumo y aprovechamiento biológico de los alimentos.</v>
          </cell>
          <cell r="L115" t="str">
            <v>100% de cobertura de estrategias de educación y comunicación para el fortalecimiento de la seguridad alimentaria y nutricional en  María la baja,  Barranco de loba, Achi, Zambrano , Turbana, Turbaco, San Estanislao, Arjona, Mahates, Carmen de Bolivar, Magangue, Santa Rosa Sur, Villanueva, Clemencia, Calamar, San Jacinto, El Guamo, Cicuco, Montecristo, San Juan Nepomuceno, Rio Viejo, Santa Catalina.</v>
          </cell>
          <cell r="O115">
            <v>0</v>
          </cell>
          <cell r="P115">
            <v>100</v>
          </cell>
          <cell r="AC115" t="str">
            <v xml:space="preserve">SECRETARÍA DE AGRICULTURA -  SALUD Y DESARROLLO SOCIAL </v>
          </cell>
          <cell r="AF115">
            <v>25</v>
          </cell>
          <cell r="BB115">
            <v>0</v>
          </cell>
          <cell r="BL115">
            <v>0</v>
          </cell>
        </row>
        <row r="116">
          <cell r="A116">
            <v>2</v>
          </cell>
          <cell r="B116" t="str">
            <v xml:space="preserve">BOLÍVAR SÍ AVANZA, LIBRE DE POBREZA A TRAVÉS DE LA EDUCACIÓN Y LA EQUIDAD </v>
          </cell>
          <cell r="C116" t="str">
            <v>2.6</v>
          </cell>
          <cell r="D116" t="str">
            <v>SEGURIDAD ALIMENTARIA Y NUTRICIONAL</v>
          </cell>
          <cell r="J116" t="str">
            <v>2.6.6</v>
          </cell>
          <cell r="K116" t="str">
            <v>Consumo y aprovechamiento biológico de los alimentos.</v>
          </cell>
          <cell r="L116" t="str">
            <v>No de meses de duración media de la lactancia materna.</v>
          </cell>
          <cell r="O116">
            <v>1</v>
          </cell>
          <cell r="P116">
            <v>8</v>
          </cell>
          <cell r="AC116" t="str">
            <v xml:space="preserve">SECRETARÍA DE AGRICULTURA -  SALUD Y DESARROLLO SOCIAL </v>
          </cell>
          <cell r="AF116">
            <v>2</v>
          </cell>
          <cell r="BB116">
            <v>0</v>
          </cell>
          <cell r="BL116">
            <v>0</v>
          </cell>
        </row>
        <row r="117">
          <cell r="A117">
            <v>2</v>
          </cell>
          <cell r="B117" t="str">
            <v xml:space="preserve">BOLÍVAR SÍ AVANZA, LIBRE DE POBREZA A TRAVÉS DE LA EDUCACIÓN Y LA EQUIDAD </v>
          </cell>
          <cell r="C117" t="str">
            <v>2.6</v>
          </cell>
          <cell r="D117" t="str">
            <v>SEGURIDAD ALIMENTARIA Y NUTRICIONAL</v>
          </cell>
          <cell r="J117" t="str">
            <v>2.6.6</v>
          </cell>
          <cell r="K117" t="str">
            <v>Consumo y aprovechamiento biológico de los alimentos.</v>
          </cell>
          <cell r="L117" t="str">
            <v>No. de municipios con alianzas estratégicas entre sectores.</v>
          </cell>
          <cell r="O117" t="str">
            <v>ND</v>
          </cell>
          <cell r="P117">
            <v>22</v>
          </cell>
          <cell r="AC117" t="str">
            <v xml:space="preserve">SECRETARÍA DE AGRICULTURA -  SALUD Y DESARROLLO SOCIAL </v>
          </cell>
          <cell r="AF117">
            <v>5</v>
          </cell>
          <cell r="BB117">
            <v>0</v>
          </cell>
          <cell r="BL117">
            <v>0</v>
          </cell>
        </row>
        <row r="118">
          <cell r="A118">
            <v>2</v>
          </cell>
          <cell r="B118" t="str">
            <v xml:space="preserve">BOLÍVAR SÍ AVANZA, LIBRE DE POBREZA A TRAVÉS DE LA EDUCACIÓN Y LA EQUIDAD </v>
          </cell>
          <cell r="C118" t="str">
            <v>2.6</v>
          </cell>
          <cell r="D118" t="str">
            <v>SEGURIDAD ALIMENTARIA Y NUTRICIONAL</v>
          </cell>
          <cell r="J118" t="str">
            <v>2.6.6</v>
          </cell>
          <cell r="K118" t="str">
            <v>Consumo y aprovechamiento biológico de los alimentos.</v>
          </cell>
          <cell r="L118" t="str">
            <v>100% de los municipios desarrollando estrategias para fortalecer la vigilancia nutricional en los eventos de mortalidad por o asociada a desnutrición y bajo peso al nacer.</v>
          </cell>
          <cell r="O118" t="str">
            <v>ND</v>
          </cell>
          <cell r="P118">
            <v>100</v>
          </cell>
          <cell r="AC118" t="str">
            <v xml:space="preserve">SECRETARÍA DE AGRICULTURA -  SALUD Y DESARROLLO SOCIAL </v>
          </cell>
          <cell r="AF118">
            <v>25</v>
          </cell>
          <cell r="BB118">
            <v>0</v>
          </cell>
          <cell r="BL118">
            <v>0</v>
          </cell>
        </row>
        <row r="119">
          <cell r="A119">
            <v>2</v>
          </cell>
          <cell r="B119" t="str">
            <v xml:space="preserve">BOLÍVAR SÍ AVANZA, LIBRE DE POBREZA A TRAVÉS DE LA EDUCACIÓN Y LA EQUIDAD </v>
          </cell>
          <cell r="C119" t="str">
            <v>2.6</v>
          </cell>
          <cell r="D119" t="str">
            <v>SEGURIDAD ALIMENTARIA Y NUTRICIONAL</v>
          </cell>
          <cell r="J119" t="str">
            <v>2.6.6</v>
          </cell>
          <cell r="K119" t="str">
            <v>Consumo y aprovechamiento biológico de los alimentos.</v>
          </cell>
          <cell r="L119" t="str">
            <v>Cobertura de Inspección Vigilancia y Control a establecimientos de interés sanitario.</v>
          </cell>
          <cell r="O119" t="str">
            <v>ND</v>
          </cell>
          <cell r="P119">
            <v>90</v>
          </cell>
          <cell r="AC119" t="str">
            <v xml:space="preserve">SECRETARÍA DE AGRICULTURA -  SALUD Y DESARROLLO SOCIAL </v>
          </cell>
          <cell r="AF119">
            <v>10</v>
          </cell>
          <cell r="BB119">
            <v>0</v>
          </cell>
          <cell r="BL119">
            <v>0</v>
          </cell>
        </row>
        <row r="120">
          <cell r="A120">
            <v>2</v>
          </cell>
          <cell r="B120" t="str">
            <v xml:space="preserve">BOLÍVAR SÍ AVANZA, LIBRE DE POBREZA A TRAVÉS DE LA EDUCACIÓN Y LA EQUIDAD </v>
          </cell>
          <cell r="C120" t="str">
            <v>2.7</v>
          </cell>
          <cell r="D120" t="str">
            <v>NIÑOS, NIÑAS, ADOLESCENTES Y FAMILIA</v>
          </cell>
          <cell r="J120" t="str">
            <v>2.7.1</v>
          </cell>
          <cell r="K120" t="str">
            <v>Implementar la estrategia de Cero a siempre en los 20 Municipios con CDI en el departamento de Bolívar</v>
          </cell>
          <cell r="L120" t="str">
            <v>25 CDI con la Estrategia Implementada Implementar la estrategia de Cero a Siempre</v>
          </cell>
          <cell r="O120">
            <v>6</v>
          </cell>
          <cell r="P120">
            <v>25</v>
          </cell>
          <cell r="AC120" t="str">
            <v>DIRECCIÓN DE DESARROLLO SOCIAL</v>
          </cell>
          <cell r="AF120">
            <v>5</v>
          </cell>
          <cell r="BB120">
            <v>0</v>
          </cell>
          <cell r="BL120">
            <v>0</v>
          </cell>
        </row>
        <row r="121">
          <cell r="A121">
            <v>2</v>
          </cell>
          <cell r="B121" t="str">
            <v xml:space="preserve">BOLÍVAR SÍ AVANZA, LIBRE DE POBREZA A TRAVÉS DE LA EDUCACIÓN Y LA EQUIDAD </v>
          </cell>
          <cell r="C121" t="str">
            <v>2.7</v>
          </cell>
          <cell r="D121" t="str">
            <v>NIÑOS, NIÑAS, ADOLESCENTES Y FAMILIA</v>
          </cell>
          <cell r="J121" t="str">
            <v>2.7.2</v>
          </cell>
          <cell r="K121" t="str">
            <v>Implementación y actualización de la política pública de infancia, adolescencia y familia</v>
          </cell>
          <cell r="L121" t="str">
            <v>Número de mesas de trabajo realizadas para la actualización de la Política Pública para beneficiar a los NNA de los 45 Municipios</v>
          </cell>
          <cell r="O121">
            <v>0</v>
          </cell>
          <cell r="P121">
            <v>5</v>
          </cell>
          <cell r="AC121" t="str">
            <v>DIRECCIÓN DE DESARROLLO SOCIAL</v>
          </cell>
          <cell r="AF121">
            <v>1</v>
          </cell>
          <cell r="BB121">
            <v>1</v>
          </cell>
          <cell r="BL121">
            <v>1</v>
          </cell>
        </row>
        <row r="122">
          <cell r="A122">
            <v>2</v>
          </cell>
          <cell r="B122" t="str">
            <v xml:space="preserve">BOLÍVAR SÍ AVANZA, LIBRE DE POBREZA A TRAVÉS DE LA EDUCACIÓN Y LA EQUIDAD </v>
          </cell>
          <cell r="C122" t="str">
            <v>2.7</v>
          </cell>
          <cell r="D122" t="str">
            <v>NIÑOS, NIÑAS, ADOLESCENTES Y FAMILIA</v>
          </cell>
          <cell r="J122" t="str">
            <v>2.7.3</v>
          </cell>
          <cell r="K122" t="str">
            <v>Construcción y funcionamiento de 5 ludotecas para la construcción de Paz</v>
          </cell>
          <cell r="L122" t="str">
            <v>Cinco (5) Número de ludotecas  funcionando</v>
          </cell>
          <cell r="O122">
            <v>0</v>
          </cell>
          <cell r="P122">
            <v>5</v>
          </cell>
          <cell r="AC122" t="str">
            <v>DIRECCIÓN DE DESARROLLO SOCIAL</v>
          </cell>
          <cell r="AF122">
            <v>1</v>
          </cell>
          <cell r="BB122">
            <v>2</v>
          </cell>
        </row>
        <row r="123">
          <cell r="A123">
            <v>2</v>
          </cell>
          <cell r="B123" t="str">
            <v xml:space="preserve">BOLÍVAR SÍ AVANZA, LIBRE DE POBREZA A TRAVÉS DE LA EDUCACIÓN Y LA EQUIDAD </v>
          </cell>
          <cell r="C123" t="str">
            <v>2.7</v>
          </cell>
          <cell r="D123" t="str">
            <v>NIÑOS, NIÑAS, ADOLESCENTES Y FAMILIA</v>
          </cell>
          <cell r="J123" t="str">
            <v>2.7.4</v>
          </cell>
          <cell r="K123" t="str">
            <v>Implementar proyectos educativos integrales donde se contemple educación sexual y los DSR.</v>
          </cell>
          <cell r="L123" t="str">
            <v>45 Municipios con la estrategia de prevención de embarazos implementada</v>
          </cell>
          <cell r="O123">
            <v>0</v>
          </cell>
          <cell r="P123">
            <v>45</v>
          </cell>
          <cell r="AC123" t="str">
            <v>DIRECCIÓN DE DESARROLLO SOCIAL</v>
          </cell>
          <cell r="AF123">
            <v>10</v>
          </cell>
          <cell r="BB123">
            <v>10</v>
          </cell>
          <cell r="BL123">
            <v>1</v>
          </cell>
        </row>
        <row r="124">
          <cell r="A124">
            <v>2</v>
          </cell>
          <cell r="B124" t="str">
            <v xml:space="preserve">BOLÍVAR SÍ AVANZA, LIBRE DE POBREZA A TRAVÉS DE LA EDUCACIÓN Y LA EQUIDAD </v>
          </cell>
          <cell r="C124" t="str">
            <v>2.7</v>
          </cell>
          <cell r="D124" t="str">
            <v>NIÑOS, NIÑAS, ADOLESCENTES Y FAMILIA</v>
          </cell>
          <cell r="J124" t="str">
            <v>2.7.4</v>
          </cell>
          <cell r="K124" t="str">
            <v>Implementar proyectos educativos integrales donde se contemple educación sexual y los DSR.</v>
          </cell>
          <cell r="L124" t="str">
            <v>Un  Proyecto de prevención de abuso y violencia sexual implementado</v>
          </cell>
          <cell r="O124">
            <v>0</v>
          </cell>
          <cell r="P124">
            <v>45</v>
          </cell>
          <cell r="AC124" t="str">
            <v>DIRECCIÓN DE DESARROLLO SOCIAL</v>
          </cell>
          <cell r="AF124">
            <v>10</v>
          </cell>
          <cell r="BB124">
            <v>10</v>
          </cell>
          <cell r="BL124">
            <v>1</v>
          </cell>
        </row>
        <row r="125">
          <cell r="A125">
            <v>2</v>
          </cell>
          <cell r="B125" t="str">
            <v xml:space="preserve">BOLÍVAR SÍ AVANZA, LIBRE DE POBREZA A TRAVÉS DE LA EDUCACIÓN Y LA EQUIDAD </v>
          </cell>
          <cell r="C125" t="str">
            <v>2.7</v>
          </cell>
          <cell r="D125" t="str">
            <v>NIÑOS, NIÑAS, ADOLESCENTES Y FAMILIA</v>
          </cell>
          <cell r="J125" t="str">
            <v>2.7.5</v>
          </cell>
          <cell r="K125" t="str">
            <v>Proyecto de prevención del trabajo infantil</v>
          </cell>
          <cell r="L125" t="str">
            <v>Diez (10) Municipios con Proyecto de prevención del trabajo infantil implementado</v>
          </cell>
          <cell r="O125">
            <v>0</v>
          </cell>
          <cell r="P125">
            <v>10</v>
          </cell>
          <cell r="AC125" t="str">
            <v>DIRECCIÓN DE DESARROLLO SOCIAL</v>
          </cell>
          <cell r="AF125">
            <v>2</v>
          </cell>
          <cell r="BB125">
            <v>2</v>
          </cell>
          <cell r="BL125">
            <v>1</v>
          </cell>
        </row>
        <row r="126">
          <cell r="A126">
            <v>2</v>
          </cell>
          <cell r="B126" t="str">
            <v xml:space="preserve">BOLÍVAR SÍ AVANZA, LIBRE DE POBREZA A TRAVÉS DE LA EDUCACIÓN Y LA EQUIDAD </v>
          </cell>
          <cell r="C126" t="str">
            <v>2.7</v>
          </cell>
          <cell r="D126" t="str">
            <v>NIÑOS, NIÑAS, ADOLESCENTES Y FAMILIA</v>
          </cell>
          <cell r="J126" t="str">
            <v>2.7.6</v>
          </cell>
          <cell r="K126" t="str">
            <v>Crear la Instancia departamental para la implementación de programas y atención Infancia, Niños, Niñas y Adolescentes</v>
          </cell>
          <cell r="L126" t="str">
            <v>Una Instancia departamental para la implementación de programas y atención Infancia, Niños, Niñas y Adolescente</v>
          </cell>
          <cell r="O126">
            <v>0</v>
          </cell>
          <cell r="P126">
            <v>1</v>
          </cell>
          <cell r="AC126" t="str">
            <v>DIRECCIÓN DE DESARROLLO SOCIAL</v>
          </cell>
          <cell r="AF126">
            <v>0</v>
          </cell>
          <cell r="BB126">
            <v>0</v>
          </cell>
          <cell r="BL126" t="str">
            <v>NA</v>
          </cell>
        </row>
        <row r="127">
          <cell r="A127">
            <v>2</v>
          </cell>
          <cell r="B127" t="str">
            <v xml:space="preserve">BOLÍVAR SÍ AVANZA, LIBRE DE POBREZA A TRAVÉS DE LA EDUCACIÓN Y LA EQUIDAD </v>
          </cell>
          <cell r="C127" t="str">
            <v>2.7</v>
          </cell>
          <cell r="D127" t="str">
            <v>NIÑOS, NIÑAS, ADOLESCENTES Y FAMILIA</v>
          </cell>
          <cell r="J127" t="str">
            <v>2.7.7</v>
          </cell>
          <cell r="K127" t="str">
            <v>Fortalecimiento de la Gestión de los Comisarios de Familia</v>
          </cell>
          <cell r="L127" t="str">
            <v>45 comisarías de familias municipales apoyadas y atendidas</v>
          </cell>
          <cell r="O127">
            <v>0</v>
          </cell>
          <cell r="P127">
            <v>45</v>
          </cell>
          <cell r="AC127" t="str">
            <v>DIRECCIÓN DE DESARROLLO SOCIAL</v>
          </cell>
          <cell r="AF127">
            <v>45</v>
          </cell>
          <cell r="BB127">
            <v>45</v>
          </cell>
          <cell r="BL127">
            <v>1</v>
          </cell>
        </row>
        <row r="128">
          <cell r="A128">
            <v>2</v>
          </cell>
          <cell r="B128" t="str">
            <v xml:space="preserve">BOLÍVAR SÍ AVANZA, LIBRE DE POBREZA A TRAVÉS DE LA EDUCACIÓN Y LA EQUIDAD </v>
          </cell>
          <cell r="C128" t="str">
            <v>2.8</v>
          </cell>
          <cell r="D128" t="str">
            <v xml:space="preserve">OPORTUNIDADES PARA LA JUVENTUD BOLIVARENSE </v>
          </cell>
          <cell r="J128" t="str">
            <v>2.8.1</v>
          </cell>
          <cell r="K128" t="str">
            <v>Formulación de la Política Pública para los Jóvenes bolivarenses</v>
          </cell>
          <cell r="L128" t="str">
            <v>Una Política Pública para la Juventud de Bolívar formulada</v>
          </cell>
          <cell r="O128">
            <v>0</v>
          </cell>
          <cell r="P128">
            <v>1</v>
          </cell>
          <cell r="AC128" t="str">
            <v>DIRECCIÓN DE DESARROLLO SOCIAL</v>
          </cell>
          <cell r="AF128">
            <v>0</v>
          </cell>
          <cell r="BB128">
            <v>0</v>
          </cell>
          <cell r="BL128" t="str">
            <v>NA</v>
          </cell>
        </row>
        <row r="129">
          <cell r="A129">
            <v>2</v>
          </cell>
          <cell r="B129" t="str">
            <v xml:space="preserve">BOLÍVAR SÍ AVANZA, LIBRE DE POBREZA A TRAVÉS DE LA EDUCACIÓN Y LA EQUIDAD </v>
          </cell>
          <cell r="C129" t="str">
            <v>2.8</v>
          </cell>
          <cell r="D129" t="str">
            <v xml:space="preserve">OPORTUNIDADES PARA LA JUVENTUD BOLIVARENSE </v>
          </cell>
          <cell r="J129" t="str">
            <v>2.8.2</v>
          </cell>
          <cell r="K129" t="str">
            <v>Programa para la sensibilización de los jóvenes en participación política y en el Posconflicto</v>
          </cell>
          <cell r="L129" t="str">
            <v>54000 Jóvenes beneficiarios del programa de sensibilización en participación política y preparación para el posconflicto</v>
          </cell>
          <cell r="O129">
            <v>0</v>
          </cell>
          <cell r="P129">
            <v>54000</v>
          </cell>
          <cell r="AC129" t="str">
            <v>DIRECCIÓN DE DESARROLLO SOCIAL</v>
          </cell>
          <cell r="AF129">
            <v>5000</v>
          </cell>
          <cell r="BB129">
            <v>1500</v>
          </cell>
          <cell r="BL129">
            <v>0.3</v>
          </cell>
        </row>
        <row r="130">
          <cell r="A130">
            <v>2</v>
          </cell>
          <cell r="B130" t="str">
            <v xml:space="preserve">BOLÍVAR SÍ AVANZA, LIBRE DE POBREZA A TRAVÉS DE LA EDUCACIÓN Y LA EQUIDAD </v>
          </cell>
          <cell r="C130" t="str">
            <v>2.8</v>
          </cell>
          <cell r="D130" t="str">
            <v xml:space="preserve">OPORTUNIDADES PARA LA JUVENTUD BOLIVARENSE </v>
          </cell>
          <cell r="J130" t="str">
            <v>2.8.3</v>
          </cell>
          <cell r="K130" t="str">
            <v>Constitución e implementación trimestral de mesas departamentales y municipales de Juventud</v>
          </cell>
          <cell r="L130" t="str">
            <v>6 mesas municipales de Juventud y 1 mesa departamental de Juventud Constituidas e implementadas</v>
          </cell>
          <cell r="O130">
            <v>0</v>
          </cell>
          <cell r="P130">
            <v>6</v>
          </cell>
          <cell r="AC130" t="str">
            <v>DIRECCIÓN DE DESARROLLO SOCIAL</v>
          </cell>
          <cell r="AF130">
            <v>0</v>
          </cell>
          <cell r="BB130">
            <v>0</v>
          </cell>
          <cell r="BL130" t="str">
            <v>NA</v>
          </cell>
        </row>
        <row r="131">
          <cell r="A131">
            <v>2</v>
          </cell>
          <cell r="B131" t="str">
            <v xml:space="preserve">BOLÍVAR SÍ AVANZA, LIBRE DE POBREZA A TRAVÉS DE LA EDUCACIÓN Y LA EQUIDAD </v>
          </cell>
          <cell r="C131" t="str">
            <v>2.8</v>
          </cell>
          <cell r="D131" t="str">
            <v xml:space="preserve">OPORTUNIDADES PARA LA JUVENTUD BOLIVARENSE </v>
          </cell>
          <cell r="J131" t="str">
            <v>2.8.4</v>
          </cell>
          <cell r="K131" t="str">
            <v>Creación del Fondo de Innovación para las Juventudes del Dpto. de Bolívar</v>
          </cell>
          <cell r="L131" t="str">
            <v>20  Proyectos de Emprendimiento implementados cuyos beneficiarios sean jóvenes</v>
          </cell>
          <cell r="O131">
            <v>0</v>
          </cell>
          <cell r="P131">
            <v>20</v>
          </cell>
          <cell r="AC131" t="str">
            <v>DIRECCIÓN DE DESARROLLO SOCIAL</v>
          </cell>
          <cell r="AF131">
            <v>0</v>
          </cell>
          <cell r="BB131">
            <v>0</v>
          </cell>
          <cell r="BL131" t="str">
            <v>NA</v>
          </cell>
        </row>
        <row r="132">
          <cell r="A132">
            <v>2</v>
          </cell>
          <cell r="B132" t="str">
            <v xml:space="preserve">BOLÍVAR SÍ AVANZA, LIBRE DE POBREZA A TRAVÉS DE LA EDUCACIÓN Y LA EQUIDAD </v>
          </cell>
          <cell r="C132" t="str">
            <v>2.8</v>
          </cell>
          <cell r="D132" t="str">
            <v xml:space="preserve">OPORTUNIDADES PARA LA JUVENTUD BOLIVARENSE </v>
          </cell>
          <cell r="J132" t="str">
            <v>2.8.5</v>
          </cell>
          <cell r="K132" t="str">
            <v>Fortalecimiento de alianzas interinstitucionales para la creación de la Tarjeta Joven Bolivarense</v>
          </cell>
          <cell r="L132" t="str">
            <v>Una Tarjeta Joven creada</v>
          </cell>
          <cell r="O132">
            <v>0</v>
          </cell>
          <cell r="P132">
            <v>1</v>
          </cell>
          <cell r="AC132" t="str">
            <v>DIRECCIÓN DE DESARROLLO SOCIAL</v>
          </cell>
          <cell r="AF132">
            <v>0</v>
          </cell>
          <cell r="BB132">
            <v>0</v>
          </cell>
          <cell r="BL132" t="str">
            <v>NA</v>
          </cell>
        </row>
        <row r="133">
          <cell r="A133">
            <v>2</v>
          </cell>
          <cell r="B133" t="str">
            <v xml:space="preserve">BOLÍVAR SÍ AVANZA, LIBRE DE POBREZA A TRAVÉS DE LA EDUCACIÓN Y LA EQUIDAD </v>
          </cell>
          <cell r="C133" t="str">
            <v>2.8</v>
          </cell>
          <cell r="D133" t="str">
            <v xml:space="preserve">OPORTUNIDADES PARA LA JUVENTUD BOLIVARENSE </v>
          </cell>
          <cell r="J133" t="str">
            <v>2.8.6</v>
          </cell>
          <cell r="K133" t="str">
            <v>Intervención integral para la disminución de las circunstancias que amenazan a los jóvenes en riesgo</v>
          </cell>
          <cell r="L133" t="str">
            <v>4800 jóvenes del departamento de Bolívar beneficiados con el programa para la prevención de los riesgos para su desarrollo</v>
          </cell>
          <cell r="O133">
            <v>9701</v>
          </cell>
          <cell r="P133">
            <v>4800</v>
          </cell>
          <cell r="AC133" t="str">
            <v>DIRECCIÓN DE DESARROLLO SOCIAL</v>
          </cell>
          <cell r="AF133">
            <v>0</v>
          </cell>
          <cell r="BB133">
            <v>0</v>
          </cell>
          <cell r="BL133" t="str">
            <v>NA</v>
          </cell>
        </row>
        <row r="134">
          <cell r="A134">
            <v>2</v>
          </cell>
          <cell r="B134" t="str">
            <v xml:space="preserve">BOLÍVAR SÍ AVANZA, LIBRE DE POBREZA A TRAVÉS DE LA EDUCACIÓN Y LA EQUIDAD </v>
          </cell>
          <cell r="C134" t="str">
            <v>2.8</v>
          </cell>
          <cell r="D134" t="str">
            <v xml:space="preserve">OPORTUNIDADES PARA LA JUVENTUD BOLIVARENSE </v>
          </cell>
          <cell r="J134" t="str">
            <v>2.8.7</v>
          </cell>
          <cell r="K134" t="str">
            <v>Realizar e institucionalizar la semana de la Juventud por la Paz en el Dpto. de Bolívar</v>
          </cell>
          <cell r="L134" t="str">
            <v>Tres (3) Semanas de la juventud por la Paz institucionalizada y realizada (una por año)</v>
          </cell>
          <cell r="O134">
            <v>0</v>
          </cell>
          <cell r="P134">
            <v>3</v>
          </cell>
          <cell r="AC134" t="str">
            <v>DIRECCIÓN DE DESARROLLO SOCIAL</v>
          </cell>
          <cell r="AF134">
            <v>0</v>
          </cell>
          <cell r="BB134">
            <v>0</v>
          </cell>
          <cell r="BL134" t="str">
            <v>NA</v>
          </cell>
        </row>
        <row r="135">
          <cell r="A135">
            <v>2</v>
          </cell>
          <cell r="B135" t="str">
            <v xml:space="preserve">BOLÍVAR SÍ AVANZA, LIBRE DE POBREZA A TRAVÉS DE LA EDUCACIÓN Y LA EQUIDAD </v>
          </cell>
          <cell r="C135" t="str">
            <v>2.8</v>
          </cell>
          <cell r="D135" t="str">
            <v xml:space="preserve">OPORTUNIDADES PARA LA JUVENTUD BOLIVARENSE </v>
          </cell>
          <cell r="J135" t="str">
            <v>2.8.8</v>
          </cell>
          <cell r="K135" t="str">
            <v>Creación y Constitución de la Instancia Departamental Responsable los programas de atención a las Juventudes de Bolívar</v>
          </cell>
          <cell r="L135" t="str">
            <v>Creación y Constitución de  1 Instancia Departamental Responsable los programas de atención a las Juventudes de Bolívar</v>
          </cell>
          <cell r="O135">
            <v>0</v>
          </cell>
          <cell r="P135">
            <v>1</v>
          </cell>
          <cell r="AC135" t="str">
            <v>DIRECCIÓN DE DESARROLLO SOCIAL</v>
          </cell>
          <cell r="AF135">
            <v>0</v>
          </cell>
          <cell r="BB135">
            <v>0</v>
          </cell>
          <cell r="BL135" t="str">
            <v>NA</v>
          </cell>
        </row>
        <row r="136">
          <cell r="A136">
            <v>2</v>
          </cell>
          <cell r="B136" t="str">
            <v xml:space="preserve">BOLÍVAR SÍ AVANZA, LIBRE DE POBREZA A TRAVÉS DE LA EDUCACIÓN Y LA EQUIDAD </v>
          </cell>
          <cell r="C136" t="str">
            <v>2.8</v>
          </cell>
          <cell r="D136" t="str">
            <v xml:space="preserve">OPORTUNIDADES PARA LA JUVENTUD BOLIVARENSE </v>
          </cell>
          <cell r="J136" t="str">
            <v>2.8.9</v>
          </cell>
          <cell r="K136" t="str">
            <v>Creación y Constitución de la Dirección de  Juventudes de Bolívar</v>
          </cell>
          <cell r="L136" t="str">
            <v>400 jóvenes gestores de Paz certificados</v>
          </cell>
          <cell r="O136">
            <v>0</v>
          </cell>
          <cell r="P136">
            <v>400</v>
          </cell>
          <cell r="AC136" t="str">
            <v>DIRECCIÓN DE DESARROLLO SOCIAL</v>
          </cell>
          <cell r="AF136">
            <v>0</v>
          </cell>
          <cell r="BB136">
            <v>0</v>
          </cell>
          <cell r="BL136" t="str">
            <v>NA</v>
          </cell>
        </row>
        <row r="137">
          <cell r="A137">
            <v>2</v>
          </cell>
          <cell r="B137" t="str">
            <v xml:space="preserve">BOLÍVAR SÍ AVANZA, LIBRE DE POBREZA A TRAVÉS DE LA EDUCACIÓN Y LA EQUIDAD </v>
          </cell>
          <cell r="C137" t="str">
            <v>2.8</v>
          </cell>
          <cell r="D137" t="str">
            <v xml:space="preserve">OPORTUNIDADES PARA LA JUVENTUD BOLIVARENSE </v>
          </cell>
          <cell r="J137" t="str">
            <v>2.8.10</v>
          </cell>
          <cell r="K137" t="str">
            <v>Implementación de la Ley Estatutaria 1622 de abril 29 de 2013</v>
          </cell>
          <cell r="L137" t="str">
            <v>Cuatro (4) Proyectos implementados en el marco de las acciones dispuestas por la ley estatutaria 1622 de abril 29 de 2013</v>
          </cell>
          <cell r="O137">
            <v>0</v>
          </cell>
          <cell r="P137">
            <v>4</v>
          </cell>
          <cell r="AC137" t="str">
            <v>DIRECCIÓN DE DESARROLLO SOCIAL</v>
          </cell>
          <cell r="AF137">
            <v>2</v>
          </cell>
          <cell r="BB137">
            <v>2</v>
          </cell>
          <cell r="BL137">
            <v>1</v>
          </cell>
        </row>
        <row r="138">
          <cell r="A138">
            <v>2</v>
          </cell>
          <cell r="B138" t="str">
            <v xml:space="preserve">BOLÍVAR SÍ AVANZA, LIBRE DE POBREZA A TRAVÉS DE LA EDUCACIÓN Y LA EQUIDAD </v>
          </cell>
          <cell r="C138" t="str">
            <v>2.9</v>
          </cell>
          <cell r="D138" t="str">
            <v xml:space="preserve">MUJER MOTOR PARA EL DESARROLLO </v>
          </cell>
          <cell r="J138" t="str">
            <v>2.9.1</v>
          </cell>
          <cell r="K138" t="str">
            <v>Mujeres productivas</v>
          </cell>
          <cell r="L138" t="str">
            <v>Doscientas (200) Mujeres Productivas beneficiadas</v>
          </cell>
          <cell r="O138">
            <v>200</v>
          </cell>
          <cell r="P138">
            <v>800</v>
          </cell>
          <cell r="AC138" t="str">
            <v>DIRECCIÓN DE DESARROLLO SOCIAL</v>
          </cell>
          <cell r="AF138">
            <v>200</v>
          </cell>
          <cell r="BB138">
            <v>400</v>
          </cell>
          <cell r="BL138">
            <v>1</v>
          </cell>
        </row>
        <row r="139">
          <cell r="A139">
            <v>2</v>
          </cell>
          <cell r="B139" t="str">
            <v xml:space="preserve">BOLÍVAR SÍ AVANZA, LIBRE DE POBREZA A TRAVÉS DE LA EDUCACIÓN Y LA EQUIDAD </v>
          </cell>
          <cell r="C139" t="str">
            <v>2.9</v>
          </cell>
          <cell r="D139" t="str">
            <v xml:space="preserve">MUJER MOTOR PARA EL DESARROLLO </v>
          </cell>
          <cell r="J139" t="str">
            <v>2.9.2</v>
          </cell>
          <cell r="K139" t="str">
            <v>Escuela de Control Político</v>
          </cell>
          <cell r="L139" t="str">
            <v>100 Mujeres inscritas a la Escuela de Control Político</v>
          </cell>
          <cell r="O139">
            <v>0</v>
          </cell>
          <cell r="P139">
            <v>100</v>
          </cell>
          <cell r="AC139" t="str">
            <v>DIRECCIÓN DE DESARROLLO SOCIAL</v>
          </cell>
          <cell r="AF139">
            <v>0</v>
          </cell>
          <cell r="BB139">
            <v>0</v>
          </cell>
          <cell r="BL139" t="str">
            <v>NA</v>
          </cell>
        </row>
        <row r="140">
          <cell r="A140">
            <v>2</v>
          </cell>
          <cell r="B140" t="str">
            <v xml:space="preserve">BOLÍVAR SÍ AVANZA, LIBRE DE POBREZA A TRAVÉS DE LA EDUCACIÓN Y LA EQUIDAD </v>
          </cell>
          <cell r="C140" t="str">
            <v>2.9</v>
          </cell>
          <cell r="D140" t="str">
            <v xml:space="preserve">MUJER MOTOR PARA EL DESARROLLO </v>
          </cell>
          <cell r="J140" t="str">
            <v>2.9.3</v>
          </cell>
          <cell r="K140" t="str">
            <v>Mujeres libre de violencia</v>
          </cell>
          <cell r="L140" t="str">
            <v>Cuatro campañas y/o actividades anuales para la prevención de la violencia de género</v>
          </cell>
          <cell r="O140">
            <v>1</v>
          </cell>
          <cell r="P140">
            <v>4</v>
          </cell>
          <cell r="AC140" t="str">
            <v>DIRECCIÓN DE DESARROLLO SOCIAL</v>
          </cell>
          <cell r="AF140">
            <v>1</v>
          </cell>
          <cell r="BB140">
            <v>1</v>
          </cell>
          <cell r="BL140">
            <v>1</v>
          </cell>
        </row>
        <row r="141">
          <cell r="A141">
            <v>2</v>
          </cell>
          <cell r="B141" t="str">
            <v xml:space="preserve">BOLÍVAR SÍ AVANZA, LIBRE DE POBREZA A TRAVÉS DE LA EDUCACIÓN Y LA EQUIDAD </v>
          </cell>
          <cell r="C141" t="str">
            <v>2.9</v>
          </cell>
          <cell r="D141" t="str">
            <v xml:space="preserve">MUJER MOTOR PARA EL DESARROLLO </v>
          </cell>
          <cell r="J141" t="str">
            <v>2.9.4</v>
          </cell>
          <cell r="K141" t="str">
            <v>Capacitaciones rutas de acceso a la justicia</v>
          </cell>
          <cell r="L141" t="str">
            <v>Un  Call Center funcionando, de manera exclusiva para atención a mujeres víctimas de violencia basada en género</v>
          </cell>
          <cell r="O141">
            <v>0</v>
          </cell>
          <cell r="P141">
            <v>1</v>
          </cell>
          <cell r="AC141" t="str">
            <v>DIRECCIÓN DE DESARROLLO SOCIAL</v>
          </cell>
          <cell r="AF141">
            <v>0</v>
          </cell>
          <cell r="BB141">
            <v>0</v>
          </cell>
          <cell r="BL141" t="str">
            <v>NA</v>
          </cell>
        </row>
        <row r="142">
          <cell r="A142">
            <v>2</v>
          </cell>
          <cell r="B142" t="str">
            <v xml:space="preserve">BOLÍVAR SÍ AVANZA, LIBRE DE POBREZA A TRAVÉS DE LA EDUCACIÓN Y LA EQUIDAD </v>
          </cell>
          <cell r="C142" t="str">
            <v>2.9</v>
          </cell>
          <cell r="D142" t="str">
            <v xml:space="preserve">MUJER MOTOR PARA EL DESARROLLO </v>
          </cell>
          <cell r="J142" t="str">
            <v>2.9.4</v>
          </cell>
          <cell r="K142" t="str">
            <v>Capacitaciones rutas de acceso a la justicia</v>
          </cell>
          <cell r="L142" t="str">
            <v>Noventa y seis (96) Capacitaciones para el acceso a la justicia realizadas</v>
          </cell>
          <cell r="O142">
            <v>0</v>
          </cell>
          <cell r="P142">
            <v>96</v>
          </cell>
          <cell r="AC142" t="str">
            <v>DIRECCIÓN DE DESARROLLO SOCIAL</v>
          </cell>
          <cell r="AF142">
            <v>24</v>
          </cell>
          <cell r="BB142">
            <v>16</v>
          </cell>
          <cell r="BL142">
            <v>0.66666666666666663</v>
          </cell>
        </row>
        <row r="143">
          <cell r="A143">
            <v>2</v>
          </cell>
          <cell r="B143" t="str">
            <v xml:space="preserve">BOLÍVAR SÍ AVANZA, LIBRE DE POBREZA A TRAVÉS DE LA EDUCACIÓN Y LA EQUIDAD </v>
          </cell>
          <cell r="C143" t="str">
            <v>2.9</v>
          </cell>
          <cell r="D143" t="str">
            <v xml:space="preserve">MUJER MOTOR PARA EL DESARROLLO </v>
          </cell>
          <cell r="J143" t="str">
            <v>2.9.5</v>
          </cell>
          <cell r="K143" t="str">
            <v>Derechos sexuales y reproductivos de la Mujer</v>
          </cell>
          <cell r="L143" t="str">
            <v>96 Charlas informativas acerca los derechos sexuales y reproductivos de la Mujer realizadas</v>
          </cell>
          <cell r="O143">
            <v>0</v>
          </cell>
          <cell r="P143">
            <v>96</v>
          </cell>
          <cell r="AC143" t="str">
            <v>DIRECCIÓN DE DESARROLLO SOCIAL</v>
          </cell>
          <cell r="AF143">
            <v>24</v>
          </cell>
          <cell r="BB143">
            <v>24</v>
          </cell>
          <cell r="BL143">
            <v>1</v>
          </cell>
        </row>
        <row r="144">
          <cell r="A144">
            <v>2</v>
          </cell>
          <cell r="B144" t="str">
            <v xml:space="preserve">BOLÍVAR SÍ AVANZA, LIBRE DE POBREZA A TRAVÉS DE LA EDUCACIÓN Y LA EQUIDAD </v>
          </cell>
          <cell r="C144" t="str">
            <v>2.9</v>
          </cell>
          <cell r="D144" t="str">
            <v xml:space="preserve">MUJER MOTOR PARA EL DESARROLLO </v>
          </cell>
          <cell r="J144" t="str">
            <v>2.9.6</v>
          </cell>
          <cell r="K144" t="str">
            <v>Apoyo técnico a municipios en enfoque de género</v>
          </cell>
          <cell r="L144" t="str">
            <v xml:space="preserve">45  asesoramientos técnicos rezalizados  a  los municipios del Departamento </v>
          </cell>
          <cell r="O144">
            <v>0</v>
          </cell>
          <cell r="P144">
            <v>45</v>
          </cell>
          <cell r="AC144" t="str">
            <v>DIRECCIÓN DE DESARROLLO SOCIAL</v>
          </cell>
          <cell r="AF144">
            <v>10</v>
          </cell>
          <cell r="BB144">
            <v>0</v>
          </cell>
          <cell r="BL144">
            <v>0</v>
          </cell>
        </row>
        <row r="145">
          <cell r="A145">
            <v>2</v>
          </cell>
          <cell r="B145" t="str">
            <v xml:space="preserve">BOLÍVAR SÍ AVANZA, LIBRE DE POBREZA A TRAVÉS DE LA EDUCACIÓN Y LA EQUIDAD </v>
          </cell>
          <cell r="C145" t="str">
            <v>2.9</v>
          </cell>
          <cell r="D145" t="str">
            <v xml:space="preserve">MUJER MOTOR PARA EL DESARROLLO </v>
          </cell>
          <cell r="J145" t="str">
            <v>2.9.7</v>
          </cell>
          <cell r="K145" t="str">
            <v>Fomento de la equidad de género en el ámbito institucional</v>
          </cell>
          <cell r="L145" t="str">
            <v>Dos (2) campañas institucionales para la equidad de género realizadas</v>
          </cell>
          <cell r="O145">
            <v>0</v>
          </cell>
          <cell r="P145">
            <v>2</v>
          </cell>
          <cell r="AC145" t="str">
            <v>DIRECCIÓN DE DESARROLLO SOCIAL</v>
          </cell>
          <cell r="AF145">
            <v>0</v>
          </cell>
          <cell r="BB145">
            <v>0</v>
          </cell>
          <cell r="BL145" t="str">
            <v>NA</v>
          </cell>
        </row>
        <row r="146">
          <cell r="A146">
            <v>2</v>
          </cell>
          <cell r="B146" t="str">
            <v xml:space="preserve">BOLÍVAR SÍ AVANZA, LIBRE DE POBREZA A TRAVÉS DE LA EDUCACIÓN Y LA EQUIDAD </v>
          </cell>
          <cell r="C146" t="str">
            <v>2.9</v>
          </cell>
          <cell r="D146" t="str">
            <v xml:space="preserve">MUJER MOTOR PARA EL DESARROLLO </v>
          </cell>
          <cell r="J146" t="str">
            <v>2.9.8</v>
          </cell>
          <cell r="K146" t="str">
            <v>Mujeres Gestoras de Paz</v>
          </cell>
          <cell r="L146" t="str">
            <v>Cien (100) Mujeres Constructoras de Paz certificadas</v>
          </cell>
          <cell r="O146">
            <v>0</v>
          </cell>
          <cell r="P146">
            <v>100</v>
          </cell>
          <cell r="AC146" t="str">
            <v>DIRECCIÓN DE DESARROLLO SOCIAL</v>
          </cell>
          <cell r="AF146">
            <v>100</v>
          </cell>
          <cell r="BB146">
            <v>370</v>
          </cell>
          <cell r="BL146">
            <v>1</v>
          </cell>
        </row>
        <row r="147">
          <cell r="A147">
            <v>2</v>
          </cell>
          <cell r="B147" t="str">
            <v xml:space="preserve">BOLÍVAR SÍ AVANZA, LIBRE DE POBREZA A TRAVÉS DE LA EDUCACIÓN Y LA EQUIDAD </v>
          </cell>
          <cell r="C147" t="str">
            <v>2.9</v>
          </cell>
          <cell r="D147" t="str">
            <v xml:space="preserve">MUJER MOTOR PARA EL DESARROLLO </v>
          </cell>
          <cell r="J147" t="str">
            <v>2.9.9</v>
          </cell>
          <cell r="K147" t="str">
            <v>Política Pública de Equidad y Autonomía de la Mujer Bolivarense</v>
          </cell>
          <cell r="L147" t="str">
            <v>Una actualización de la Política Pública de Equidad de Género y Autonomía de la mujer bolivarense con su plan de acción diseñado</v>
          </cell>
          <cell r="O147">
            <v>0</v>
          </cell>
          <cell r="P147">
            <v>1</v>
          </cell>
          <cell r="AC147" t="str">
            <v>DIRECCIÓN DE DESARROLLO SOCIAL</v>
          </cell>
          <cell r="AF147">
            <v>0</v>
          </cell>
          <cell r="BB147">
            <v>0</v>
          </cell>
          <cell r="BL147" t="str">
            <v>NA</v>
          </cell>
        </row>
        <row r="148">
          <cell r="A148">
            <v>2</v>
          </cell>
          <cell r="B148" t="str">
            <v xml:space="preserve">BOLÍVAR SÍ AVANZA, LIBRE DE POBREZA A TRAVÉS DE LA EDUCACIÓN Y LA EQUIDAD </v>
          </cell>
          <cell r="C148" t="str">
            <v>2.10</v>
          </cell>
          <cell r="D148" t="str">
            <v>VIDA DIGNA PARA EL ADULTO MAYOR</v>
          </cell>
          <cell r="J148" t="str">
            <v>2.10.1</v>
          </cell>
          <cell r="K148" t="str">
            <v>Integración de la Memoria Histórica del Adulto Mayor con la construcción de Paz en el departamento de Bolívar</v>
          </cell>
          <cell r="L148" t="str">
            <v>Número de espacios de discusión y socialización generados</v>
          </cell>
          <cell r="O148">
            <v>0</v>
          </cell>
          <cell r="P148">
            <v>4</v>
          </cell>
          <cell r="AC148" t="str">
            <v>DIRECCIÓN DE DESARROLLO SOCIAL</v>
          </cell>
          <cell r="AF148">
            <v>0</v>
          </cell>
          <cell r="BB148">
            <v>0</v>
          </cell>
          <cell r="BL148" t="str">
            <v>NA</v>
          </cell>
        </row>
        <row r="149">
          <cell r="A149">
            <v>2</v>
          </cell>
          <cell r="B149" t="str">
            <v xml:space="preserve">BOLÍVAR SÍ AVANZA, LIBRE DE POBREZA A TRAVÉS DE LA EDUCACIÓN Y LA EQUIDAD </v>
          </cell>
          <cell r="C149" t="str">
            <v>2.10</v>
          </cell>
          <cell r="D149" t="str">
            <v>VIDA DIGNA PARA EL ADULTO MAYOR</v>
          </cell>
          <cell r="J149" t="str">
            <v>2.10.2</v>
          </cell>
          <cell r="K149" t="str">
            <v xml:space="preserve">Encuentros Departamentales Intergeneracionales </v>
          </cell>
          <cell r="L149" t="str">
            <v>4 Encuentros Departamentales Intergeneracionales realizados</v>
          </cell>
          <cell r="O149">
            <v>0</v>
          </cell>
          <cell r="P149">
            <v>4</v>
          </cell>
          <cell r="AC149" t="str">
            <v>DIRECCIÓN DE DESARROLLO SOCIAL</v>
          </cell>
          <cell r="AF149">
            <v>1</v>
          </cell>
          <cell r="BB149">
            <v>1</v>
          </cell>
          <cell r="BL149">
            <v>1</v>
          </cell>
        </row>
        <row r="150">
          <cell r="A150">
            <v>2</v>
          </cell>
          <cell r="B150" t="str">
            <v xml:space="preserve">BOLÍVAR SÍ AVANZA, LIBRE DE POBREZA A TRAVÉS DE LA EDUCACIÓN Y LA EQUIDAD </v>
          </cell>
          <cell r="C150" t="str">
            <v>2.10</v>
          </cell>
          <cell r="D150" t="str">
            <v>VIDA DIGNA PARA EL ADULTO MAYOR</v>
          </cell>
          <cell r="J150" t="str">
            <v>2.10.3</v>
          </cell>
          <cell r="K150" t="str">
            <v>Sensibilización, visibilización y auto-realización del Adulto Mayor bolivarense</v>
          </cell>
          <cell r="L150" t="str">
            <v>4 actividades encaminadas a mejorar la dignidad del Adulto Mayor en Bolívar realizadas</v>
          </cell>
          <cell r="O150">
            <v>0</v>
          </cell>
          <cell r="P150">
            <v>4</v>
          </cell>
          <cell r="AC150" t="str">
            <v>DIRECCIÓN DE DESARROLLO SOCIAL</v>
          </cell>
          <cell r="AF150">
            <v>1</v>
          </cell>
          <cell r="BB150">
            <v>1</v>
          </cell>
          <cell r="BL150">
            <v>1</v>
          </cell>
        </row>
        <row r="151">
          <cell r="A151">
            <v>2</v>
          </cell>
          <cell r="B151" t="str">
            <v xml:space="preserve">BOLÍVAR SÍ AVANZA, LIBRE DE POBREZA A TRAVÉS DE LA EDUCACIÓN Y LA EQUIDAD </v>
          </cell>
          <cell r="C151" t="str">
            <v>2.10</v>
          </cell>
          <cell r="D151" t="str">
            <v>VIDA DIGNA PARA EL ADULTO MAYOR</v>
          </cell>
          <cell r="J151" t="str">
            <v>2.10.4</v>
          </cell>
          <cell r="K151" t="str">
            <v>Atención presupuestal, a través de la estampilla para el bienestar del Adulto Mayor, a los Centros de Protección del Adulto Mayor</v>
          </cell>
          <cell r="L151" t="str">
            <v xml:space="preserve">7 Centros de Protección del Departamento de Bolívar, a través de la estampilla Pro Adulto Mayor atendidos </v>
          </cell>
          <cell r="O151">
            <v>0</v>
          </cell>
          <cell r="P151">
            <v>7</v>
          </cell>
          <cell r="AC151" t="str">
            <v>DIRECCIÓN DE DESARROLLO SOCIAL</v>
          </cell>
          <cell r="AF151">
            <v>7</v>
          </cell>
          <cell r="BB151">
            <v>7</v>
          </cell>
          <cell r="BL151">
            <v>1</v>
          </cell>
        </row>
        <row r="152">
          <cell r="A152">
            <v>2</v>
          </cell>
          <cell r="B152" t="str">
            <v xml:space="preserve">BOLÍVAR SÍ AVANZA, LIBRE DE POBREZA A TRAVÉS DE LA EDUCACIÓN Y LA EQUIDAD </v>
          </cell>
          <cell r="C152" t="str">
            <v>2.10</v>
          </cell>
          <cell r="D152" t="str">
            <v>VIDA DIGNA PARA EL ADULTO MAYOR</v>
          </cell>
          <cell r="J152" t="str">
            <v>2.10.4</v>
          </cell>
          <cell r="K152" t="str">
            <v>Atención presupuestal, a través de la estampilla para el bienestar del Adulto Mayor, a los Centros de Protección del Adulto Mayor</v>
          </cell>
          <cell r="L152" t="str">
            <v>45 Centros de Día del Departamento de Bolívar, a través de la estampilla Pro Adulto Mayor Atendidos presupuestalmente</v>
          </cell>
          <cell r="O152">
            <v>0</v>
          </cell>
          <cell r="P152">
            <v>45</v>
          </cell>
          <cell r="AC152" t="str">
            <v>DIRECCIÓN DE DESARROLLO SOCIAL</v>
          </cell>
          <cell r="AF152">
            <v>45</v>
          </cell>
          <cell r="BB152">
            <v>45</v>
          </cell>
          <cell r="BL152">
            <v>1</v>
          </cell>
        </row>
        <row r="153">
          <cell r="A153">
            <v>2</v>
          </cell>
          <cell r="B153" t="str">
            <v xml:space="preserve">BOLÍVAR SÍ AVANZA, LIBRE DE POBREZA A TRAVÉS DE LA EDUCACIÓN Y LA EQUIDAD </v>
          </cell>
          <cell r="C153" t="str">
            <v>2.10</v>
          </cell>
          <cell r="D153" t="str">
            <v>VIDA DIGNA PARA EL ADULTO MAYOR</v>
          </cell>
          <cell r="J153" t="str">
            <v>2.10.5</v>
          </cell>
          <cell r="K153" t="str">
            <v>Construcción, dotación y funcionamiento de centros de vida en Bolívar</v>
          </cell>
          <cell r="L153" t="str">
            <v xml:space="preserve">Dos (2) de centros de vida Construidos, dotados  y funcionando </v>
          </cell>
          <cell r="O153">
            <v>0</v>
          </cell>
          <cell r="P153">
            <v>2</v>
          </cell>
          <cell r="AC153" t="str">
            <v>DIRECCIÓN DE DESARROLLO SOCIAL</v>
          </cell>
          <cell r="AF153">
            <v>0</v>
          </cell>
          <cell r="BB153">
            <v>0</v>
          </cell>
          <cell r="BL153" t="str">
            <v>NA</v>
          </cell>
        </row>
        <row r="154">
          <cell r="A154">
            <v>2</v>
          </cell>
          <cell r="B154" t="str">
            <v xml:space="preserve">BOLÍVAR SÍ AVANZA, LIBRE DE POBREZA A TRAVÉS DE LA EDUCACIÓN Y LA EQUIDAD </v>
          </cell>
          <cell r="C154" t="str">
            <v>2.11</v>
          </cell>
          <cell r="D154" t="str">
            <v>ATENCIÓN POBLACIÓN EN CONDICIÓN DE DISCAPACIDAD</v>
          </cell>
          <cell r="J154" t="str">
            <v>2.11.1</v>
          </cell>
          <cell r="K154" t="str">
            <v>Realizar actividades, estrategias y acciones enmarcadas dentro de la Política Pública para las personas con discapacidad del Departamento de Bolívar</v>
          </cell>
          <cell r="L154" t="str">
            <v xml:space="preserve">Cuatro (4) proyectos anuales enmarcados dentro de la Política Pública para las personas con discapacidad del departamento de Bolívar ejecutados </v>
          </cell>
          <cell r="O154">
            <v>0</v>
          </cell>
          <cell r="P154">
            <v>8</v>
          </cell>
          <cell r="AC154" t="str">
            <v>DIRECCIÓN DE DESARROLLO SOCIAL</v>
          </cell>
          <cell r="AF154">
            <v>0</v>
          </cell>
          <cell r="BB154">
            <v>0</v>
          </cell>
          <cell r="BL154" t="str">
            <v>NA</v>
          </cell>
        </row>
        <row r="155">
          <cell r="A155">
            <v>2</v>
          </cell>
          <cell r="B155" t="str">
            <v xml:space="preserve">BOLÍVAR SÍ AVANZA, LIBRE DE POBREZA A TRAVÉS DE LA EDUCACIÓN Y LA EQUIDAD </v>
          </cell>
          <cell r="C155" t="str">
            <v>2.11</v>
          </cell>
          <cell r="D155" t="str">
            <v>ATENCIÓN POBLACIÓN EN CONDICIÓN DE DISCAPACIDAD</v>
          </cell>
          <cell r="J155" t="str">
            <v>2.11.2</v>
          </cell>
          <cell r="K155" t="str">
            <v>Implementación de la Estrategia Rehabilitación Basada en Comunidad (RBC)</v>
          </cell>
          <cell r="L155" t="str">
            <v>25  municipios con estrategia de RBC implementada</v>
          </cell>
          <cell r="O155">
            <v>4</v>
          </cell>
          <cell r="P155">
            <v>25</v>
          </cell>
          <cell r="AC155" t="str">
            <v>DIRECCIÓN DE DESARROLLO SOCIAL</v>
          </cell>
          <cell r="AF155">
            <v>7</v>
          </cell>
          <cell r="BB155">
            <v>7</v>
          </cell>
          <cell r="BL155">
            <v>1</v>
          </cell>
        </row>
        <row r="156">
          <cell r="A156">
            <v>2</v>
          </cell>
          <cell r="B156" t="str">
            <v xml:space="preserve">BOLÍVAR SÍ AVANZA, LIBRE DE POBREZA A TRAVÉS DE LA EDUCACIÓN Y LA EQUIDAD </v>
          </cell>
          <cell r="C156" t="str">
            <v>2.11</v>
          </cell>
          <cell r="D156" t="str">
            <v>ATENCIÓN POBLACIÓN EN CONDICIÓN DE DISCAPACIDAD</v>
          </cell>
          <cell r="J156" t="str">
            <v>2.11.3</v>
          </cell>
          <cell r="K156" t="str">
            <v>Inclusión laboral de personas con discapacidad en el sector público y privado</v>
          </cell>
          <cell r="L156" t="str">
            <v>Un pacto de productividad firmado, con vigencia de tres años, con empresas público y privadas que ponga en marcha la inclusión laboral de personas con discapacidad</v>
          </cell>
          <cell r="O156">
            <v>0</v>
          </cell>
          <cell r="P156">
            <v>1</v>
          </cell>
          <cell r="AC156" t="str">
            <v>DIRECCIÓN DE DESARROLLO SOCIAL</v>
          </cell>
          <cell r="AF156">
            <v>0</v>
          </cell>
          <cell r="BB156">
            <v>0</v>
          </cell>
          <cell r="BL156" t="str">
            <v>NA</v>
          </cell>
        </row>
        <row r="157">
          <cell r="A157">
            <v>2</v>
          </cell>
          <cell r="B157" t="str">
            <v xml:space="preserve">BOLÍVAR SÍ AVANZA, LIBRE DE POBREZA A TRAVÉS DE LA EDUCACIÓN Y LA EQUIDAD </v>
          </cell>
          <cell r="C157" t="str">
            <v>2.11</v>
          </cell>
          <cell r="D157" t="str">
            <v>ATENCIÓN POBLACIÓN EN CONDICIÓN DE DISCAPACIDAD</v>
          </cell>
          <cell r="J157" t="str">
            <v>2.11.4</v>
          </cell>
          <cell r="K157" t="str">
            <v>Comité de Discapacidad Municipales conformados y en funcionamiento</v>
          </cell>
          <cell r="L157" t="str">
            <v>45 Comités municipales de discapacidad conformados y en funcionamiento</v>
          </cell>
          <cell r="O157">
            <v>38</v>
          </cell>
          <cell r="P157">
            <v>45</v>
          </cell>
          <cell r="AC157" t="str">
            <v>DIRECCIÓN DE DESARROLLO SOCIAL</v>
          </cell>
          <cell r="AF157">
            <v>38</v>
          </cell>
          <cell r="BB157">
            <v>14</v>
          </cell>
          <cell r="BL157">
            <v>0.36842105263157893</v>
          </cell>
        </row>
        <row r="158">
          <cell r="A158">
            <v>2</v>
          </cell>
          <cell r="B158" t="str">
            <v xml:space="preserve">BOLÍVAR SÍ AVANZA, LIBRE DE POBREZA A TRAVÉS DE LA EDUCACIÓN Y LA EQUIDAD </v>
          </cell>
          <cell r="C158" t="str">
            <v>2.11</v>
          </cell>
          <cell r="D158" t="str">
            <v>ATENCIÓN POBLACIÓN EN CONDICIÓN DE DISCAPACIDAD</v>
          </cell>
          <cell r="J158" t="str">
            <v>2.11.5</v>
          </cell>
          <cell r="K158" t="str">
            <v>Comité departamental de discapacidad en funcionamiento</v>
          </cell>
          <cell r="L158" t="str">
            <v>14 Sesiones (una trimestral) del comité departamental de discapacidad</v>
          </cell>
          <cell r="O158">
            <v>0</v>
          </cell>
          <cell r="P158">
            <v>14</v>
          </cell>
          <cell r="AC158" t="str">
            <v>DIRECCIÓN DE DESARROLLO SOCIAL</v>
          </cell>
          <cell r="AF158">
            <v>2</v>
          </cell>
          <cell r="BB158">
            <v>1</v>
          </cell>
          <cell r="BL158">
            <v>0.5</v>
          </cell>
        </row>
        <row r="159">
          <cell r="A159">
            <v>2</v>
          </cell>
          <cell r="B159" t="str">
            <v xml:space="preserve">BOLÍVAR SÍ AVANZA, LIBRE DE POBREZA A TRAVÉS DE LA EDUCACIÓN Y LA EQUIDAD </v>
          </cell>
          <cell r="C159" t="str">
            <v>2.11</v>
          </cell>
          <cell r="D159" t="str">
            <v>ATENCIÓN POBLACIÓN EN CONDICIÓN DE DISCAPACIDAD</v>
          </cell>
          <cell r="J159" t="str">
            <v>2.11.6</v>
          </cell>
          <cell r="K159" t="str">
            <v>Adecuación y Construcción de escenarios deportivos y recreativos del Departamento con accesibilidad para personas con discapacidad</v>
          </cell>
          <cell r="L159" t="str">
            <v>100% de los escenarios deportivos y recreativos del Departamento  adecuados con accesibilidad para las personas con discapacidad</v>
          </cell>
          <cell r="O159" t="str">
            <v>ND</v>
          </cell>
          <cell r="P159">
            <v>100</v>
          </cell>
          <cell r="AC159" t="str">
            <v>DIRECCIÓN DE DESARROLLO SOCIAL</v>
          </cell>
          <cell r="AF159">
            <v>100</v>
          </cell>
          <cell r="BB159">
            <v>15</v>
          </cell>
          <cell r="BL159">
            <v>0.15</v>
          </cell>
        </row>
        <row r="160">
          <cell r="A160">
            <v>2</v>
          </cell>
          <cell r="B160" t="str">
            <v xml:space="preserve">BOLÍVAR SÍ AVANZA, LIBRE DE POBREZA A TRAVÉS DE LA EDUCACIÓN Y LA EQUIDAD </v>
          </cell>
          <cell r="C160" t="str">
            <v>2.12</v>
          </cell>
          <cell r="D160" t="str">
            <v>BOLÍVAR TERRITORIO PARA TODOS, AFROS E INDIGENAS</v>
          </cell>
          <cell r="J160" t="str">
            <v>2.12.1</v>
          </cell>
          <cell r="K160" t="str">
            <v>Consejería Departamental de comunidades étnicas</v>
          </cell>
          <cell r="L160" t="str">
            <v>N° de Consejeros departamentales de comunidades étnicas nombrado</v>
          </cell>
          <cell r="O160">
            <v>0</v>
          </cell>
          <cell r="P160">
            <v>1</v>
          </cell>
          <cell r="AC160" t="str">
            <v>SECRETARIA DEL INTERIOR  ??</v>
          </cell>
          <cell r="AF160">
            <v>0</v>
          </cell>
          <cell r="BB160">
            <v>0</v>
          </cell>
          <cell r="BL160" t="str">
            <v>NA</v>
          </cell>
        </row>
        <row r="161">
          <cell r="A161">
            <v>2</v>
          </cell>
          <cell r="B161" t="str">
            <v xml:space="preserve">BOLÍVAR SÍ AVANZA, LIBRE DE POBREZA A TRAVÉS DE LA EDUCACIÓN Y LA EQUIDAD </v>
          </cell>
          <cell r="C161" t="str">
            <v>2.12</v>
          </cell>
          <cell r="D161" t="str">
            <v>BOLÍVAR TERRITORIO PARA TODOS, AFROS E INDIGENAS</v>
          </cell>
          <cell r="J161" t="str">
            <v>2.12.1</v>
          </cell>
          <cell r="K161" t="str">
            <v>Consejería Departamental de comunidades étnicas</v>
          </cell>
          <cell r="L161" t="str">
            <v>Un Consejo Departamental de comunidades étnicas funcionando</v>
          </cell>
          <cell r="O161">
            <v>0</v>
          </cell>
          <cell r="P161">
            <v>1</v>
          </cell>
          <cell r="AC161" t="str">
            <v>SECRETARIA DEL INTERIOR  ??</v>
          </cell>
          <cell r="AF161">
            <v>0</v>
          </cell>
          <cell r="BB161">
            <v>0</v>
          </cell>
          <cell r="BL161" t="str">
            <v>NA</v>
          </cell>
        </row>
        <row r="162">
          <cell r="A162">
            <v>2</v>
          </cell>
          <cell r="B162" t="str">
            <v xml:space="preserve">BOLÍVAR SÍ AVANZA, LIBRE DE POBREZA A TRAVÉS DE LA EDUCACIÓN Y LA EQUIDAD </v>
          </cell>
          <cell r="C162" t="str">
            <v>2.12</v>
          </cell>
          <cell r="D162" t="str">
            <v>BOLÍVAR TERRITORIO PARA TODOS, AFROS E INDIGENAS</v>
          </cell>
          <cell r="J162" t="str">
            <v>2.12.1</v>
          </cell>
          <cell r="K162" t="str">
            <v>Consejería Departamental de comunidades étnicas</v>
          </cell>
          <cell r="L162" t="str">
            <v>N° de Funcionarios por secretarías designados para trabajos en asuntos étnicos</v>
          </cell>
          <cell r="O162">
            <v>0</v>
          </cell>
          <cell r="P162">
            <v>20</v>
          </cell>
          <cell r="AC162" t="str">
            <v>SECRETARIA DEL INTERIOR  ??</v>
          </cell>
          <cell r="AF162">
            <v>0</v>
          </cell>
          <cell r="BB162">
            <v>0</v>
          </cell>
          <cell r="BL162" t="str">
            <v>NA</v>
          </cell>
        </row>
        <row r="163">
          <cell r="A163">
            <v>2</v>
          </cell>
          <cell r="B163" t="str">
            <v xml:space="preserve">BOLÍVAR SÍ AVANZA, LIBRE DE POBREZA A TRAVÉS DE LA EDUCACIÓN Y LA EQUIDAD </v>
          </cell>
          <cell r="C163" t="str">
            <v>2.12</v>
          </cell>
          <cell r="D163" t="str">
            <v>BOLÍVAR TERRITORIO PARA TODOS, AFROS E INDIGENAS</v>
          </cell>
          <cell r="J163" t="str">
            <v>2.12.2</v>
          </cell>
          <cell r="K163" t="str">
            <v>Formación de  funcionarios públicos y de  consejos comunitarios y/o organizaciones en Derecho Étnico, Paz y Posconflicto</v>
          </cell>
          <cell r="L163" t="str">
            <v>Cinco (5)  Capacitaciones comunitarias efectuadas</v>
          </cell>
          <cell r="O163">
            <v>0</v>
          </cell>
          <cell r="P163">
            <v>5</v>
          </cell>
          <cell r="AC163" t="str">
            <v>SECRETARIA DEL INTERIOR  ??</v>
          </cell>
          <cell r="AF163">
            <v>0</v>
          </cell>
          <cell r="BB163">
            <v>0</v>
          </cell>
          <cell r="BL163" t="str">
            <v>NA</v>
          </cell>
        </row>
        <row r="164">
          <cell r="A164">
            <v>2</v>
          </cell>
          <cell r="B164" t="str">
            <v xml:space="preserve">BOLÍVAR SÍ AVANZA, LIBRE DE POBREZA A TRAVÉS DE LA EDUCACIÓN Y LA EQUIDAD </v>
          </cell>
          <cell r="C164" t="str">
            <v>2.12</v>
          </cell>
          <cell r="D164" t="str">
            <v>BOLÍVAR TERRITORIO PARA TODOS, AFROS E INDIGENAS</v>
          </cell>
          <cell r="J164" t="str">
            <v>2.12.2</v>
          </cell>
          <cell r="K164" t="str">
            <v>Formación de  funcionarios públicos y de  consejos comunitarios y/o organizaciones en Derecho Étnico, Paz y Posconflicto</v>
          </cell>
          <cell r="L164" t="str">
            <v>200 mujeres empoderadas y participando en espacios de coordinación y representación.</v>
          </cell>
          <cell r="O164">
            <v>0</v>
          </cell>
          <cell r="P164">
            <v>200</v>
          </cell>
          <cell r="AC164" t="str">
            <v>SECRETARIA DEL INTERIOR  ??</v>
          </cell>
          <cell r="AF164">
            <v>0</v>
          </cell>
          <cell r="BB164">
            <v>0</v>
          </cell>
          <cell r="BL164" t="str">
            <v>NA</v>
          </cell>
        </row>
        <row r="165">
          <cell r="A165">
            <v>2</v>
          </cell>
          <cell r="B165" t="str">
            <v xml:space="preserve">BOLÍVAR SÍ AVANZA, LIBRE DE POBREZA A TRAVÉS DE LA EDUCACIÓN Y LA EQUIDAD </v>
          </cell>
          <cell r="C165" t="str">
            <v>2.12</v>
          </cell>
          <cell r="D165" t="str">
            <v>BOLÍVAR TERRITORIO PARA TODOS, AFROS E INDIGENAS</v>
          </cell>
          <cell r="J165" t="str">
            <v>2.12.2</v>
          </cell>
          <cell r="K165" t="str">
            <v>Formación de  funcionarios públicos y de  consejos comunitarios y/o organizaciones en Derecho Étnico, Paz y Posconflicto</v>
          </cell>
          <cell r="L165" t="str">
            <v>400 Funcionarios formados en derechos étnicos</v>
          </cell>
          <cell r="O165">
            <v>0</v>
          </cell>
          <cell r="P165">
            <v>400</v>
          </cell>
          <cell r="AC165" t="str">
            <v>SECRETARIA DEL INTERIOR  ??</v>
          </cell>
          <cell r="AF165">
            <v>0</v>
          </cell>
          <cell r="BB165">
            <v>0</v>
          </cell>
          <cell r="BL165" t="str">
            <v>NA</v>
          </cell>
        </row>
        <row r="166">
          <cell r="A166">
            <v>2</v>
          </cell>
          <cell r="B166" t="str">
            <v xml:space="preserve">BOLÍVAR SÍ AVANZA, LIBRE DE POBREZA A TRAVÉS DE LA EDUCACIÓN Y LA EQUIDAD </v>
          </cell>
          <cell r="C166" t="str">
            <v>2.12</v>
          </cell>
          <cell r="D166" t="str">
            <v>BOLÍVAR TERRITORIO PARA TODOS, AFROS E INDIGENAS</v>
          </cell>
          <cell r="J166" t="str">
            <v>2.12.3</v>
          </cell>
          <cell r="K166" t="str">
            <v>Caracterización sociocultural de patrimonio inmaterial étnico del Departamento de Bolívar</v>
          </cell>
          <cell r="L166" t="str">
            <v>Comité de Censo Étnico de Bolívar</v>
          </cell>
          <cell r="O166">
            <v>0</v>
          </cell>
          <cell r="P166">
            <v>1</v>
          </cell>
          <cell r="AC166" t="str">
            <v>SECRETARIA DEL INTERIOR  ??</v>
          </cell>
          <cell r="AF166">
            <v>0</v>
          </cell>
          <cell r="BB166">
            <v>0</v>
          </cell>
          <cell r="BL166" t="str">
            <v>NA</v>
          </cell>
        </row>
        <row r="167">
          <cell r="A167">
            <v>2</v>
          </cell>
          <cell r="B167" t="str">
            <v xml:space="preserve">BOLÍVAR SÍ AVANZA, LIBRE DE POBREZA A TRAVÉS DE LA EDUCACIÓN Y LA EQUIDAD </v>
          </cell>
          <cell r="C167" t="str">
            <v>2.12</v>
          </cell>
          <cell r="D167" t="str">
            <v>BOLÍVAR TERRITORIO PARA TODOS, AFROS E INDIGENAS</v>
          </cell>
          <cell r="J167" t="str">
            <v>2.12.3</v>
          </cell>
          <cell r="K167" t="str">
            <v>Caracterización sociocultural de patrimonio inmaterial étnico del Departamento de Bolívar</v>
          </cell>
          <cell r="L167" t="str">
            <v>Un  de documentos de caracterización para el Departamento Formulado</v>
          </cell>
          <cell r="O167">
            <v>0</v>
          </cell>
          <cell r="P167">
            <v>1</v>
          </cell>
          <cell r="AC167" t="str">
            <v>SECRETARIA DEL INTERIOR  ??</v>
          </cell>
          <cell r="AF167">
            <v>0</v>
          </cell>
          <cell r="BB167">
            <v>0</v>
          </cell>
          <cell r="BL167" t="str">
            <v>NA</v>
          </cell>
        </row>
        <row r="168">
          <cell r="A168">
            <v>2</v>
          </cell>
          <cell r="B168" t="str">
            <v xml:space="preserve">BOLÍVAR SÍ AVANZA, LIBRE DE POBREZA A TRAVÉS DE LA EDUCACIÓN Y LA EQUIDAD </v>
          </cell>
          <cell r="C168" t="str">
            <v>2.12</v>
          </cell>
          <cell r="D168" t="str">
            <v>BOLÍVAR TERRITORIO PARA TODOS, AFROS E INDIGENAS</v>
          </cell>
          <cell r="J168" t="str">
            <v>2.12.4</v>
          </cell>
          <cell r="K168" t="str">
            <v>Palenque Zona de Convivencia Social y Cultural, según ordenanza Departamental 07/2002</v>
          </cell>
          <cell r="L168" t="str">
            <v>20  Actividades realizadas con cada uno de los entes Departamentales, Locales y Nacionales</v>
          </cell>
          <cell r="O168">
            <v>0</v>
          </cell>
          <cell r="P168">
            <v>20</v>
          </cell>
          <cell r="AC168" t="str">
            <v>SECRETARIA DEL INTERIOR  ??</v>
          </cell>
          <cell r="AF168">
            <v>5</v>
          </cell>
          <cell r="BB168">
            <v>0</v>
          </cell>
          <cell r="BL168">
            <v>0</v>
          </cell>
        </row>
        <row r="169">
          <cell r="A169">
            <v>2</v>
          </cell>
          <cell r="B169" t="str">
            <v xml:space="preserve">BOLÍVAR SÍ AVANZA, LIBRE DE POBREZA A TRAVÉS DE LA EDUCACIÓN Y LA EQUIDAD </v>
          </cell>
          <cell r="C169" t="str">
            <v>2.12</v>
          </cell>
          <cell r="D169" t="str">
            <v>BOLÍVAR TERRITORIO PARA TODOS, AFROS E INDIGENAS</v>
          </cell>
          <cell r="J169" t="str">
            <v>2.12.5</v>
          </cell>
          <cell r="K169" t="str">
            <v>Construcción del Centro de Convivencia Ciudadana, para el Fortalecimiento de la guardia cimarrona e Implementación de la justicia ancestral con gestores y promotores de paz.</v>
          </cell>
          <cell r="L169" t="str">
            <v>un Espacio Físico para promoción de Convivencia ciudadana y fortalecimiento de la guardia cimarrona</v>
          </cell>
          <cell r="O169">
            <v>0</v>
          </cell>
          <cell r="P169">
            <v>1</v>
          </cell>
          <cell r="AC169" t="str">
            <v>SECRETARIA DEL INTERIOR  ??</v>
          </cell>
          <cell r="AF169">
            <v>0</v>
          </cell>
          <cell r="BB169">
            <v>0</v>
          </cell>
          <cell r="BL169" t="str">
            <v>NA</v>
          </cell>
        </row>
        <row r="170">
          <cell r="A170">
            <v>2</v>
          </cell>
          <cell r="B170" t="str">
            <v xml:space="preserve">BOLÍVAR SÍ AVANZA, LIBRE DE POBREZA A TRAVÉS DE LA EDUCACIÓN Y LA EQUIDAD </v>
          </cell>
          <cell r="C170" t="str">
            <v>2.12</v>
          </cell>
          <cell r="D170" t="str">
            <v>BOLÍVAR TERRITORIO PARA TODOS, AFROS E INDIGENAS</v>
          </cell>
          <cell r="J170" t="str">
            <v>2.12.6</v>
          </cell>
          <cell r="K170" t="str">
            <v>Asuntos Religiosos</v>
          </cell>
          <cell r="L170" t="str">
            <v>Diez (10)  de Actividades realizadas con cada uno de los entes Departamentales,  Locales y Nacionales</v>
          </cell>
          <cell r="O170">
            <v>0</v>
          </cell>
          <cell r="P170">
            <v>10</v>
          </cell>
          <cell r="AC170" t="str">
            <v>SECRETARIA DEL INTERIOR  ??</v>
          </cell>
          <cell r="AF170">
            <v>2</v>
          </cell>
          <cell r="BB170">
            <v>0</v>
          </cell>
          <cell r="BL170">
            <v>0</v>
          </cell>
        </row>
        <row r="171">
          <cell r="A171">
            <v>2</v>
          </cell>
          <cell r="B171" t="str">
            <v xml:space="preserve">BOLÍVAR SÍ AVANZA, LIBRE DE POBREZA A TRAVÉS DE LA EDUCACIÓN Y LA EQUIDAD </v>
          </cell>
          <cell r="C171" t="str">
            <v>2.13</v>
          </cell>
          <cell r="D171" t="str">
            <v>BOLÍVAR TOLERANTE Y DIVERSO</v>
          </cell>
          <cell r="J171" t="str">
            <v>2.13.1</v>
          </cell>
          <cell r="K171" t="str">
            <v xml:space="preserve">Politica Pública de diversidad sexual </v>
          </cell>
          <cell r="L171" t="str">
            <v>Política pública de diversidad sexual</v>
          </cell>
          <cell r="O171">
            <v>0</v>
          </cell>
          <cell r="P171">
            <v>60</v>
          </cell>
          <cell r="AC171" t="str">
            <v>SECRETARÍA DE VÍCTIMAS</v>
          </cell>
          <cell r="AF171">
            <v>10</v>
          </cell>
          <cell r="BB171">
            <v>0</v>
          </cell>
          <cell r="BL171">
            <v>0</v>
          </cell>
        </row>
        <row r="172">
          <cell r="A172">
            <v>2</v>
          </cell>
          <cell r="B172" t="str">
            <v xml:space="preserve">BOLÍVAR SÍ AVANZA, LIBRE DE POBREZA A TRAVÉS DE LA EDUCACIÓN Y LA EQUIDAD </v>
          </cell>
          <cell r="C172" t="str">
            <v>2.13</v>
          </cell>
          <cell r="D172" t="str">
            <v>BOLÍVAR TOLERANTE Y DIVERSO</v>
          </cell>
          <cell r="J172" t="str">
            <v>2.13.2</v>
          </cell>
          <cell r="K172" t="str">
            <v> Derecho a la Vida y a la seguridad integral</v>
          </cell>
          <cell r="L172" t="str">
            <v xml:space="preserve">Catorce (14) actividades de sensibilización para el reconocimiento y respeto de los derechos de las personas LGBTI. (una trimestral) </v>
          </cell>
          <cell r="O172">
            <v>0</v>
          </cell>
          <cell r="P172">
            <v>12</v>
          </cell>
          <cell r="AC172" t="str">
            <v>SECRETARÍA DE VÍCTIMAS</v>
          </cell>
          <cell r="AF172">
            <v>2</v>
          </cell>
          <cell r="BB172">
            <v>0</v>
          </cell>
          <cell r="BL172">
            <v>0</v>
          </cell>
        </row>
        <row r="173">
          <cell r="A173">
            <v>2</v>
          </cell>
          <cell r="B173" t="str">
            <v xml:space="preserve">BOLÍVAR SÍ AVANZA, LIBRE DE POBREZA A TRAVÉS DE LA EDUCACIÓN Y LA EQUIDAD </v>
          </cell>
          <cell r="C173" t="str">
            <v>2.13</v>
          </cell>
          <cell r="D173" t="str">
            <v>BOLÍVAR TOLERANTE Y DIVERSO</v>
          </cell>
          <cell r="J173" t="str">
            <v>2.13.2</v>
          </cell>
          <cell r="K173" t="str">
            <v> Derecho a la Vida y a la seguridad integral</v>
          </cell>
          <cell r="L173" t="str">
            <v>Siete (7) líneas bases construidas en municipios priorizados</v>
          </cell>
          <cell r="O173">
            <v>0</v>
          </cell>
          <cell r="P173">
            <v>7</v>
          </cell>
          <cell r="AC173" t="str">
            <v>SECRETARÍA DE VÍCTIMAS</v>
          </cell>
          <cell r="AF173">
            <v>1</v>
          </cell>
          <cell r="BB173">
            <v>0</v>
          </cell>
          <cell r="BL173">
            <v>0</v>
          </cell>
        </row>
        <row r="174">
          <cell r="A174">
            <v>2</v>
          </cell>
          <cell r="B174" t="str">
            <v xml:space="preserve">BOLÍVAR SÍ AVANZA, LIBRE DE POBREZA A TRAVÉS DE LA EDUCACIÓN Y LA EQUIDAD </v>
          </cell>
          <cell r="C174" t="str">
            <v>2.13</v>
          </cell>
          <cell r="D174" t="str">
            <v>BOLÍVAR TOLERANTE Y DIVERSO</v>
          </cell>
          <cell r="J174" t="str">
            <v>2.13.3</v>
          </cell>
          <cell r="K174" t="str">
            <v>Derecho a la Participación  y libre asociación </v>
          </cell>
          <cell r="L174" t="str">
            <v>Doscientas (200) personas LGBTI en el departamento capacitadas y empoderadas en sus derechos, e incidiendo en espacios políticos, culturales y sociales.</v>
          </cell>
          <cell r="O174">
            <v>0</v>
          </cell>
          <cell r="P174">
            <v>200</v>
          </cell>
          <cell r="AC174" t="str">
            <v>SECRETARÍA DE VÍCTIMAS</v>
          </cell>
          <cell r="AF174">
            <v>50</v>
          </cell>
          <cell r="BB174">
            <v>0</v>
          </cell>
          <cell r="BL174">
            <v>0</v>
          </cell>
        </row>
        <row r="175">
          <cell r="A175">
            <v>2</v>
          </cell>
          <cell r="B175" t="str">
            <v xml:space="preserve">BOLÍVAR SÍ AVANZA, LIBRE DE POBREZA A TRAVÉS DE LA EDUCACIÓN Y LA EQUIDAD </v>
          </cell>
          <cell r="C175" t="str">
            <v>2.13</v>
          </cell>
          <cell r="D175" t="str">
            <v>BOLÍVAR TOLERANTE Y DIVERSO</v>
          </cell>
          <cell r="J175" t="str">
            <v>2.13.3</v>
          </cell>
          <cell r="K175" t="str">
            <v>Derecho a la Participación  y libre asociación </v>
          </cell>
          <cell r="L175" t="str">
            <v>Doce (12)  acciones que incentiven el fortalecimiento y la creación de organizaciones sociales LGBTI.</v>
          </cell>
          <cell r="O175">
            <v>0</v>
          </cell>
          <cell r="P175">
            <v>12</v>
          </cell>
          <cell r="AC175" t="str">
            <v>SECRETARÍA DE VÍCTIMAS</v>
          </cell>
          <cell r="AF175">
            <v>2</v>
          </cell>
          <cell r="BB175">
            <v>0</v>
          </cell>
          <cell r="BL175">
            <v>0</v>
          </cell>
        </row>
        <row r="176">
          <cell r="A176">
            <v>2</v>
          </cell>
          <cell r="B176" t="str">
            <v xml:space="preserve">BOLÍVAR SÍ AVANZA, LIBRE DE POBREZA A TRAVÉS DE LA EDUCACIÓN Y LA EQUIDAD </v>
          </cell>
          <cell r="C176" t="str">
            <v>2.13</v>
          </cell>
          <cell r="D176" t="str">
            <v>BOLÍVAR TOLERANTE Y DIVERSO</v>
          </cell>
          <cell r="J176" t="str">
            <v>2.13.4</v>
          </cell>
          <cell r="K176" t="str">
            <v>Acceso a la justicia </v>
          </cell>
          <cell r="L176" t="str">
            <v>Siete (7)  campañas realizadas para la promoción de la denuncia por parte de las personas LGBTI que son víctimas de violencias que atentan con sus derechos.</v>
          </cell>
          <cell r="O176">
            <v>0</v>
          </cell>
          <cell r="P176">
            <v>7</v>
          </cell>
          <cell r="AC176" t="str">
            <v>SECRETARÍA DE VÍCTIMAS</v>
          </cell>
          <cell r="AF176">
            <v>1</v>
          </cell>
          <cell r="BB176">
            <v>0</v>
          </cell>
          <cell r="BL176">
            <v>0</v>
          </cell>
        </row>
        <row r="177">
          <cell r="A177">
            <v>2</v>
          </cell>
          <cell r="B177" t="str">
            <v xml:space="preserve">BOLÍVAR SÍ AVANZA, LIBRE DE POBREZA A TRAVÉS DE LA EDUCACIÓN Y LA EQUIDAD </v>
          </cell>
          <cell r="C177" t="str">
            <v>2.13</v>
          </cell>
          <cell r="D177" t="str">
            <v>BOLÍVAR TOLERANTE Y DIVERSO</v>
          </cell>
          <cell r="J177" t="str">
            <v>2.13.4</v>
          </cell>
          <cell r="K177" t="str">
            <v>Acceso a la justicia </v>
          </cell>
          <cell r="L177" t="str">
            <v>Siete (7)  talleres realizados</v>
          </cell>
          <cell r="O177">
            <v>0</v>
          </cell>
          <cell r="P177">
            <v>7</v>
          </cell>
          <cell r="AC177" t="str">
            <v>SECRETARÍA DE VÍCTIMAS</v>
          </cell>
          <cell r="AF177">
            <v>1</v>
          </cell>
          <cell r="BB177">
            <v>0</v>
          </cell>
          <cell r="BL177">
            <v>0</v>
          </cell>
        </row>
        <row r="178">
          <cell r="A178">
            <v>2</v>
          </cell>
          <cell r="B178" t="str">
            <v xml:space="preserve">BOLÍVAR SÍ AVANZA, LIBRE DE POBREZA A TRAVÉS DE LA EDUCACIÓN Y LA EQUIDAD </v>
          </cell>
          <cell r="C178" t="str">
            <v>2.13</v>
          </cell>
          <cell r="D178" t="str">
            <v>BOLÍVAR TOLERANTE Y DIVERSO</v>
          </cell>
          <cell r="J178" t="str">
            <v>2.13.5</v>
          </cell>
          <cell r="K178" t="str">
            <v>Trabajo y Empleabilidad</v>
          </cell>
          <cell r="L178" t="str">
            <v>Cuatro (4) de campañas realizadas dentro de espacios laborales frente al tema de la diversidad sexual.</v>
          </cell>
          <cell r="O178">
            <v>0</v>
          </cell>
          <cell r="P178">
            <v>4</v>
          </cell>
          <cell r="AC178" t="str">
            <v>SECRETARÍA DE VÍCTIMAS</v>
          </cell>
          <cell r="AF178">
            <v>1</v>
          </cell>
          <cell r="BB178">
            <v>0</v>
          </cell>
          <cell r="BL178">
            <v>0</v>
          </cell>
        </row>
        <row r="179">
          <cell r="A179">
            <v>2</v>
          </cell>
          <cell r="B179" t="str">
            <v xml:space="preserve">BOLÍVAR SÍ AVANZA, LIBRE DE POBREZA A TRAVÉS DE LA EDUCACIÓN Y LA EQUIDAD </v>
          </cell>
          <cell r="C179" t="str">
            <v>2.13</v>
          </cell>
          <cell r="D179" t="str">
            <v>BOLÍVAR TOLERANTE Y DIVERSO</v>
          </cell>
          <cell r="J179" t="str">
            <v>2.13.6</v>
          </cell>
          <cell r="K179" t="str">
            <v>Atención y protección en salud</v>
          </cell>
          <cell r="L179" t="str">
            <v>Número de funcionarios (as) del sector salud capacitados en materia de derechos y atención a personas LGBTI.</v>
          </cell>
          <cell r="O179">
            <v>0</v>
          </cell>
          <cell r="P179">
            <v>1</v>
          </cell>
          <cell r="AC179" t="str">
            <v>SECRETARÍA DE VÍCTIMAS</v>
          </cell>
          <cell r="AF179">
            <v>0</v>
          </cell>
          <cell r="BB179">
            <v>0</v>
          </cell>
          <cell r="BL179" t="str">
            <v>NA</v>
          </cell>
        </row>
        <row r="180">
          <cell r="A180">
            <v>2</v>
          </cell>
          <cell r="B180" t="str">
            <v xml:space="preserve">BOLÍVAR SÍ AVANZA, LIBRE DE POBREZA A TRAVÉS DE LA EDUCACIÓN Y LA EQUIDAD </v>
          </cell>
          <cell r="C180" t="str">
            <v>2.13</v>
          </cell>
          <cell r="D180" t="str">
            <v>BOLÍVAR TOLERANTE Y DIVERSO</v>
          </cell>
          <cell r="J180" t="str">
            <v>2.13.6</v>
          </cell>
          <cell r="K180" t="str">
            <v>Atención y protección en salud</v>
          </cell>
          <cell r="L180" t="str">
            <v>Un  protocolo y rutas de atención diferenciados en el sistema de salud aplicados .</v>
          </cell>
          <cell r="O180">
            <v>0</v>
          </cell>
          <cell r="P180">
            <v>1</v>
          </cell>
          <cell r="AC180" t="str">
            <v>SECRETARÍA DE VÍCTIMAS</v>
          </cell>
          <cell r="AF180">
            <v>0</v>
          </cell>
          <cell r="BB180">
            <v>0</v>
          </cell>
          <cell r="BL180" t="str">
            <v>NA</v>
          </cell>
        </row>
        <row r="181">
          <cell r="A181">
            <v>2</v>
          </cell>
          <cell r="B181" t="str">
            <v xml:space="preserve">BOLÍVAR SÍ AVANZA, LIBRE DE POBREZA A TRAVÉS DE LA EDUCACIÓN Y LA EQUIDAD </v>
          </cell>
          <cell r="C181" t="str">
            <v>2.14</v>
          </cell>
          <cell r="D181" t="str">
            <v>CALIDAD EDUCATIVA</v>
          </cell>
          <cell r="J181" t="str">
            <v>2.14.1</v>
          </cell>
          <cell r="K181" t="str">
            <v>Jornada Unica</v>
          </cell>
          <cell r="L181" t="str">
            <v>1.800 nuevos espacios pedagógicos construidos</v>
          </cell>
          <cell r="O181">
            <v>0</v>
          </cell>
          <cell r="P181">
            <v>1800</v>
          </cell>
          <cell r="AC181" t="str">
            <v>SECRETARÍA DE EDUCACIÓN</v>
          </cell>
          <cell r="AF181">
            <v>450</v>
          </cell>
          <cell r="BB181">
            <v>76</v>
          </cell>
          <cell r="BL181">
            <v>0.16888888888888889</v>
          </cell>
        </row>
        <row r="182">
          <cell r="A182">
            <v>2</v>
          </cell>
          <cell r="B182" t="str">
            <v xml:space="preserve">BOLÍVAR SÍ AVANZA, LIBRE DE POBREZA A TRAVÉS DE LA EDUCACIÓN Y LA EQUIDAD </v>
          </cell>
          <cell r="C182" t="str">
            <v>2.14</v>
          </cell>
          <cell r="D182" t="str">
            <v>CALIDAD EDUCATIVA</v>
          </cell>
          <cell r="J182" t="str">
            <v>2.14.1</v>
          </cell>
          <cell r="K182" t="str">
            <v>Jornada Unica</v>
          </cell>
          <cell r="L182" t="str">
            <v>262 espacios pedagógicos mejorados</v>
          </cell>
          <cell r="O182">
            <v>0</v>
          </cell>
          <cell r="P182">
            <v>262</v>
          </cell>
          <cell r="AC182" t="str">
            <v>SECRETARÍA DE EDUCACIÓN</v>
          </cell>
          <cell r="AF182">
            <v>65</v>
          </cell>
          <cell r="BB182">
            <v>0</v>
          </cell>
          <cell r="BL182">
            <v>0</v>
          </cell>
        </row>
        <row r="183">
          <cell r="A183">
            <v>2</v>
          </cell>
          <cell r="B183" t="str">
            <v xml:space="preserve">BOLÍVAR SÍ AVANZA, LIBRE DE POBREZA A TRAVÉS DE LA EDUCACIÓN Y LA EQUIDAD </v>
          </cell>
          <cell r="C183" t="str">
            <v>2.14</v>
          </cell>
          <cell r="D183" t="str">
            <v>CALIDAD EDUCATIVA</v>
          </cell>
          <cell r="J183" t="str">
            <v>2.14.1</v>
          </cell>
          <cell r="K183" t="str">
            <v>Jornada Unica</v>
          </cell>
          <cell r="L183" t="str">
            <v>38 Establecimientos educativos con dotación básica</v>
          </cell>
          <cell r="O183">
            <v>0</v>
          </cell>
          <cell r="P183">
            <v>38</v>
          </cell>
          <cell r="AC183" t="str">
            <v>SECRETARÍA DE EDUCACIÓN</v>
          </cell>
          <cell r="AF183">
            <v>9</v>
          </cell>
          <cell r="BB183">
            <v>6</v>
          </cell>
          <cell r="BL183">
            <v>0.66666666666666663</v>
          </cell>
        </row>
        <row r="184">
          <cell r="A184">
            <v>2</v>
          </cell>
          <cell r="B184" t="str">
            <v xml:space="preserve">BOLÍVAR SÍ AVANZA, LIBRE DE POBREZA A TRAVÉS DE LA EDUCACIÓN Y LA EQUIDAD </v>
          </cell>
          <cell r="C184" t="str">
            <v>2.14</v>
          </cell>
          <cell r="D184" t="str">
            <v>CALIDAD EDUCATIVA</v>
          </cell>
          <cell r="J184" t="str">
            <v>2.14.1</v>
          </cell>
          <cell r="K184" t="str">
            <v>Jornada Unica</v>
          </cell>
          <cell r="L184" t="str">
            <v>38 establecimientos educativos con dotación especializada</v>
          </cell>
          <cell r="O184">
            <v>0</v>
          </cell>
          <cell r="P184">
            <v>25</v>
          </cell>
          <cell r="AC184" t="str">
            <v>SECRETARÍA DE EDUCACIÓN</v>
          </cell>
          <cell r="AF184">
            <v>9</v>
          </cell>
          <cell r="BB184">
            <v>0</v>
          </cell>
          <cell r="BL184">
            <v>0</v>
          </cell>
        </row>
        <row r="185">
          <cell r="A185">
            <v>2</v>
          </cell>
          <cell r="B185" t="str">
            <v xml:space="preserve">BOLÍVAR SÍ AVANZA, LIBRE DE POBREZA A TRAVÉS DE LA EDUCACIÓN Y LA EQUIDAD </v>
          </cell>
          <cell r="C185" t="str">
            <v>2.14</v>
          </cell>
          <cell r="D185" t="str">
            <v>CALIDAD EDUCATIVA</v>
          </cell>
          <cell r="J185" t="str">
            <v>2.14.1</v>
          </cell>
          <cell r="K185" t="str">
            <v>Jornada Unica</v>
          </cell>
          <cell r="L185" t="str">
            <v>414.143 Niños, Niñas y jóvenes atendidos a través de la estrategia de Alimentación Escolar</v>
          </cell>
          <cell r="O185">
            <v>120.652</v>
          </cell>
          <cell r="P185">
            <v>414143</v>
          </cell>
          <cell r="AC185" t="str">
            <v>SECRETARÍA DE EDUCACIÓN</v>
          </cell>
          <cell r="AF185">
            <v>103535</v>
          </cell>
          <cell r="BB185">
            <v>0</v>
          </cell>
          <cell r="BL185">
            <v>0</v>
          </cell>
        </row>
        <row r="186">
          <cell r="A186">
            <v>2</v>
          </cell>
          <cell r="B186" t="str">
            <v xml:space="preserve">BOLÍVAR SÍ AVANZA, LIBRE DE POBREZA A TRAVÉS DE LA EDUCACIÓN Y LA EQUIDAD </v>
          </cell>
          <cell r="C186" t="str">
            <v>2.14</v>
          </cell>
          <cell r="D186" t="str">
            <v>CALIDAD EDUCATIVA</v>
          </cell>
          <cell r="J186" t="str">
            <v>2.14.1</v>
          </cell>
          <cell r="K186" t="str">
            <v>Jornada Unica</v>
          </cell>
          <cell r="L186" t="str">
            <v>600 docentes nuevos viabilizados en planta de la Sedbolivar</v>
          </cell>
          <cell r="O186">
            <v>8.7550000000000008</v>
          </cell>
          <cell r="P186">
            <v>600</v>
          </cell>
          <cell r="AC186" t="str">
            <v>SECRETARÍA DE EDUCACIÓN</v>
          </cell>
          <cell r="AF186">
            <v>150</v>
          </cell>
          <cell r="BB186">
            <v>0</v>
          </cell>
          <cell r="BL186">
            <v>0</v>
          </cell>
        </row>
        <row r="187">
          <cell r="A187">
            <v>2</v>
          </cell>
          <cell r="B187" t="str">
            <v xml:space="preserve">BOLÍVAR SÍ AVANZA, LIBRE DE POBREZA A TRAVÉS DE LA EDUCACIÓN Y LA EQUIDAD </v>
          </cell>
          <cell r="C187" t="str">
            <v>2.14</v>
          </cell>
          <cell r="D187" t="str">
            <v>CALIDAD EDUCATIVA</v>
          </cell>
          <cell r="J187" t="str">
            <v>2.14.2</v>
          </cell>
          <cell r="K187" t="str">
            <v>Con El Mejoramiento De La Calidad Educativa Bolivar Avanzar</v>
          </cell>
          <cell r="L187" t="str">
            <v>70 % las Establecimientos Educativos  del Programa Todos Aprender mejoraron la resultados  en las Pruebas Saber</v>
          </cell>
          <cell r="O187">
            <v>0</v>
          </cell>
          <cell r="P187">
            <v>70</v>
          </cell>
          <cell r="AC187" t="str">
            <v>SECRETARÍA DE EDUCACIÓN</v>
          </cell>
          <cell r="AF187">
            <v>10</v>
          </cell>
          <cell r="BB187">
            <v>1.53</v>
          </cell>
          <cell r="BL187">
            <v>0.153</v>
          </cell>
        </row>
        <row r="188">
          <cell r="A188">
            <v>2</v>
          </cell>
          <cell r="B188" t="str">
            <v xml:space="preserve">BOLÍVAR SÍ AVANZA, LIBRE DE POBREZA A TRAVÉS DE LA EDUCACIÓN Y LA EQUIDAD </v>
          </cell>
          <cell r="C188" t="str">
            <v>2.14</v>
          </cell>
          <cell r="D188" t="str">
            <v>CALIDAD EDUCATIVA</v>
          </cell>
          <cell r="J188" t="str">
            <v>2.14.2</v>
          </cell>
          <cell r="K188" t="str">
            <v>Con El Mejoramiento De La Calidad Educativa Bolivar Avanzar</v>
          </cell>
          <cell r="L188" t="str">
            <v xml:space="preserve"> 300 docentes de preescolar en competencias de educación inicial calificados </v>
          </cell>
          <cell r="O188">
            <v>140</v>
          </cell>
          <cell r="P188">
            <v>300</v>
          </cell>
          <cell r="AC188" t="str">
            <v>SECRETARÍA DE EDUCACIÓN</v>
          </cell>
          <cell r="AF188">
            <v>70</v>
          </cell>
          <cell r="BB188">
            <v>0</v>
          </cell>
          <cell r="BL188">
            <v>0</v>
          </cell>
        </row>
        <row r="189">
          <cell r="A189">
            <v>2</v>
          </cell>
          <cell r="B189" t="str">
            <v xml:space="preserve">BOLÍVAR SÍ AVANZA, LIBRE DE POBREZA A TRAVÉS DE LA EDUCACIÓN Y LA EQUIDAD </v>
          </cell>
          <cell r="C189" t="str">
            <v>2.14</v>
          </cell>
          <cell r="D189" t="str">
            <v>CALIDAD EDUCATIVA</v>
          </cell>
          <cell r="J189" t="str">
            <v>2.14.2</v>
          </cell>
          <cell r="K189" t="str">
            <v>Con El Mejoramiento De La Calidad Educativa Bolivar Avanzar</v>
          </cell>
          <cell r="L189" t="str">
            <v xml:space="preserve">20 alianzas estratégicas o convenios para formación de educación media técnica realizados  </v>
          </cell>
          <cell r="O189">
            <v>5</v>
          </cell>
          <cell r="P189">
            <v>20</v>
          </cell>
          <cell r="AC189" t="str">
            <v>SECRETARÍA DE EDUCACIÓN</v>
          </cell>
          <cell r="AF189">
            <v>5</v>
          </cell>
          <cell r="BB189">
            <v>3</v>
          </cell>
          <cell r="BL189">
            <v>0.6</v>
          </cell>
        </row>
        <row r="190">
          <cell r="A190">
            <v>2</v>
          </cell>
          <cell r="B190" t="str">
            <v xml:space="preserve">BOLÍVAR SÍ AVANZA, LIBRE DE POBREZA A TRAVÉS DE LA EDUCACIÓN Y LA EQUIDAD </v>
          </cell>
          <cell r="C190" t="str">
            <v>2.14</v>
          </cell>
          <cell r="D190" t="str">
            <v>CALIDAD EDUCATIVA</v>
          </cell>
          <cell r="J190" t="str">
            <v>2.14.2</v>
          </cell>
          <cell r="K190" t="str">
            <v>Con El Mejoramiento De La Calidad Educativa Bolivar Avanzar</v>
          </cell>
          <cell r="L190" t="str">
            <v>216 Instituciones Educativas  con programas de fortalecimiento de estudiantes de la media con miras a la educación superior</v>
          </cell>
          <cell r="O190">
            <v>102</v>
          </cell>
          <cell r="P190">
            <v>216</v>
          </cell>
          <cell r="AC190" t="str">
            <v>SECRETARÍA DE EDUCACIÓN</v>
          </cell>
          <cell r="AF190">
            <v>54</v>
          </cell>
          <cell r="BB190">
            <v>14</v>
          </cell>
          <cell r="BL190">
            <v>0.25925925925925924</v>
          </cell>
        </row>
        <row r="191">
          <cell r="A191">
            <v>2</v>
          </cell>
          <cell r="B191" t="str">
            <v xml:space="preserve">BOLÍVAR SÍ AVANZA, LIBRE DE POBREZA A TRAVÉS DE LA EDUCACIÓN Y LA EQUIDAD </v>
          </cell>
          <cell r="C191" t="str">
            <v>2.14</v>
          </cell>
          <cell r="D191" t="str">
            <v>CALIDAD EDUCATIVA</v>
          </cell>
          <cell r="J191" t="str">
            <v>2.14.2</v>
          </cell>
          <cell r="K191" t="str">
            <v>Con El Mejoramiento De La Calidad Educativa Bolivar Avanzar</v>
          </cell>
          <cell r="L191" t="str">
            <v>24 talleres de socialización por Zodes realizados sobre estándares y Derechos Básicos de Aprendizaje.</v>
          </cell>
          <cell r="O191">
            <v>0</v>
          </cell>
          <cell r="P191">
            <v>24</v>
          </cell>
          <cell r="AC191" t="str">
            <v>SECRETARÍA DE EDUCACIÓN</v>
          </cell>
          <cell r="AF191">
            <v>6</v>
          </cell>
          <cell r="BB191">
            <v>6</v>
          </cell>
          <cell r="BL191">
            <v>1</v>
          </cell>
        </row>
        <row r="192">
          <cell r="A192">
            <v>2</v>
          </cell>
          <cell r="B192" t="str">
            <v xml:space="preserve">BOLÍVAR SÍ AVANZA, LIBRE DE POBREZA A TRAVÉS DE LA EDUCACIÓN Y LA EQUIDAD </v>
          </cell>
          <cell r="C192" t="str">
            <v>2.14</v>
          </cell>
          <cell r="D192" t="str">
            <v>CALIDAD EDUCATIVA</v>
          </cell>
          <cell r="J192" t="str">
            <v>2.14.2</v>
          </cell>
          <cell r="K192" t="str">
            <v>Con El Mejoramiento De La Calidad Educativa Bolivar Avanzar</v>
          </cell>
          <cell r="L192" t="str">
            <v>224  Establecimientos Educativos con  Acuerdos por la Excelencia del día E</v>
          </cell>
          <cell r="O192">
            <v>21</v>
          </cell>
          <cell r="P192">
            <v>224</v>
          </cell>
          <cell r="AC192" t="str">
            <v>SECRETARÍA DE EDUCACIÓN</v>
          </cell>
          <cell r="AF192">
            <v>224</v>
          </cell>
          <cell r="BB192">
            <v>114</v>
          </cell>
          <cell r="BL192">
            <v>0.5089285714285714</v>
          </cell>
        </row>
        <row r="193">
          <cell r="A193">
            <v>2</v>
          </cell>
          <cell r="B193" t="str">
            <v xml:space="preserve">BOLÍVAR SÍ AVANZA, LIBRE DE POBREZA A TRAVÉS DE LA EDUCACIÓN Y LA EQUIDAD </v>
          </cell>
          <cell r="C193" t="str">
            <v>2.14</v>
          </cell>
          <cell r="D193" t="str">
            <v>CALIDAD EDUCATIVA</v>
          </cell>
          <cell r="J193" t="str">
            <v>2.14.2</v>
          </cell>
          <cell r="K193" t="str">
            <v>Con El Mejoramiento De La Calidad Educativa Bolivar Avanzar</v>
          </cell>
          <cell r="L193" t="str">
            <v>224 EE  con control y seguimiento a las que mejoren su ISCE</v>
          </cell>
          <cell r="O193">
            <v>0</v>
          </cell>
          <cell r="P193">
            <v>224</v>
          </cell>
          <cell r="AC193" t="str">
            <v>SECRETARÍA DE EDUCACIÓN</v>
          </cell>
          <cell r="AF193">
            <v>224</v>
          </cell>
          <cell r="BB193">
            <v>200</v>
          </cell>
          <cell r="BL193">
            <v>0.8928571428571429</v>
          </cell>
        </row>
        <row r="194">
          <cell r="A194">
            <v>2</v>
          </cell>
          <cell r="B194" t="str">
            <v xml:space="preserve">BOLÍVAR SÍ AVANZA, LIBRE DE POBREZA A TRAVÉS DE LA EDUCACIÓN Y LA EQUIDAD </v>
          </cell>
          <cell r="C194" t="str">
            <v>2.14</v>
          </cell>
          <cell r="D194" t="str">
            <v>CALIDAD EDUCATIVA</v>
          </cell>
          <cell r="J194" t="str">
            <v>2.14.2</v>
          </cell>
          <cell r="K194" t="str">
            <v>Con El Mejoramiento De La Calidad Educativa Bolivar Avanzar</v>
          </cell>
          <cell r="L194" t="str">
            <v>224 Establecimientos educativos con asistencia técnica y apoyados en actividades pedagógicas, lúdicas, recreativas y culturales</v>
          </cell>
          <cell r="O194">
            <v>224</v>
          </cell>
          <cell r="P194">
            <v>224</v>
          </cell>
          <cell r="AC194" t="str">
            <v>SECRETARÍA DE EDUCACIÓN</v>
          </cell>
          <cell r="AF194">
            <v>224</v>
          </cell>
          <cell r="BB194">
            <v>190</v>
          </cell>
          <cell r="BL194">
            <v>0.8482142857142857</v>
          </cell>
        </row>
        <row r="195">
          <cell r="A195">
            <v>2</v>
          </cell>
          <cell r="B195" t="str">
            <v xml:space="preserve">BOLÍVAR SÍ AVANZA, LIBRE DE POBREZA A TRAVÉS DE LA EDUCACIÓN Y LA EQUIDAD </v>
          </cell>
          <cell r="C195" t="str">
            <v>2.14</v>
          </cell>
          <cell r="D195" t="str">
            <v>CALIDAD EDUCATIVA</v>
          </cell>
          <cell r="J195" t="str">
            <v>2.14.2</v>
          </cell>
          <cell r="K195" t="str">
            <v>Con El Mejoramiento De La Calidad Educativa Bolivar Avanzar</v>
          </cell>
          <cell r="L195" t="str">
            <v>224 P.E.I. con Proyectos Transversales y manuales de convivencia</v>
          </cell>
          <cell r="O195">
            <v>224</v>
          </cell>
          <cell r="P195">
            <v>224</v>
          </cell>
          <cell r="AC195" t="str">
            <v>SECRETARÍA DE EDUCACIÓN</v>
          </cell>
          <cell r="AF195">
            <v>224</v>
          </cell>
          <cell r="BB195">
            <v>90</v>
          </cell>
          <cell r="BL195">
            <v>0.4017857142857143</v>
          </cell>
        </row>
        <row r="196">
          <cell r="A196">
            <v>2</v>
          </cell>
          <cell r="B196" t="str">
            <v xml:space="preserve">BOLÍVAR SÍ AVANZA, LIBRE DE POBREZA A TRAVÉS DE LA EDUCACIÓN Y LA EQUIDAD </v>
          </cell>
          <cell r="C196" t="str">
            <v>2.14</v>
          </cell>
          <cell r="D196" t="str">
            <v>CALIDAD EDUCATIVA</v>
          </cell>
          <cell r="J196" t="str">
            <v>2.14.2</v>
          </cell>
          <cell r="K196" t="str">
            <v>Con El Mejoramiento De La Calidad Educativa Bolivar Avanzar</v>
          </cell>
          <cell r="L196" t="str">
            <v>96 docentes Capacitados  y certificados en  inglés internacionalmente en nivel de B2.</v>
          </cell>
          <cell r="O196">
            <v>30</v>
          </cell>
          <cell r="P196">
            <v>96</v>
          </cell>
          <cell r="AC196" t="str">
            <v>SECRETARÍA DE EDUCACIÓN</v>
          </cell>
          <cell r="AF196">
            <v>21</v>
          </cell>
          <cell r="BB196">
            <v>4</v>
          </cell>
          <cell r="BL196">
            <v>0.19047619047619047</v>
          </cell>
        </row>
        <row r="197">
          <cell r="A197">
            <v>2</v>
          </cell>
          <cell r="B197" t="str">
            <v xml:space="preserve">BOLÍVAR SÍ AVANZA, LIBRE DE POBREZA A TRAVÉS DE LA EDUCACIÓN Y LA EQUIDAD </v>
          </cell>
          <cell r="C197" t="str">
            <v>2.14</v>
          </cell>
          <cell r="D197" t="str">
            <v>CALIDAD EDUCATIVA</v>
          </cell>
          <cell r="J197" t="str">
            <v>2.14.2</v>
          </cell>
          <cell r="K197" t="str">
            <v>Con El Mejoramiento De La Calidad Educativa Bolivar Avanzar</v>
          </cell>
          <cell r="L197" t="str">
            <v>55 docentes que suben de un nivel a otro. Certificación internacional.</v>
          </cell>
          <cell r="O197">
            <v>0</v>
          </cell>
          <cell r="P197">
            <v>55</v>
          </cell>
          <cell r="AC197" t="str">
            <v>SECRETARÍA DE EDUCACIÓN</v>
          </cell>
          <cell r="AF197">
            <v>17</v>
          </cell>
          <cell r="BB197">
            <v>17</v>
          </cell>
          <cell r="BL197">
            <v>1</v>
          </cell>
        </row>
        <row r="198">
          <cell r="A198">
            <v>2</v>
          </cell>
          <cell r="B198" t="str">
            <v xml:space="preserve">BOLÍVAR SÍ AVANZA, LIBRE DE POBREZA A TRAVÉS DE LA EDUCACIÓN Y LA EQUIDAD </v>
          </cell>
          <cell r="C198" t="str">
            <v>2.14</v>
          </cell>
          <cell r="D198" t="str">
            <v>CALIDAD EDUCATIVA</v>
          </cell>
          <cell r="J198" t="str">
            <v>2.14.2</v>
          </cell>
          <cell r="K198" t="str">
            <v>Con El Mejoramiento De La Calidad Educativa Bolivar Avanzar</v>
          </cell>
          <cell r="L198" t="str">
            <v>32 instituciones educativas dotadas  con laboratorio de bilingüismo</v>
          </cell>
          <cell r="O198">
            <v>0</v>
          </cell>
          <cell r="P198">
            <v>32</v>
          </cell>
          <cell r="AC198" t="str">
            <v>SECRETARÍA DE EDUCACIÓN</v>
          </cell>
          <cell r="AF198">
            <v>8</v>
          </cell>
          <cell r="BB198">
            <v>0</v>
          </cell>
          <cell r="BL198">
            <v>0</v>
          </cell>
        </row>
        <row r="199">
          <cell r="A199">
            <v>2</v>
          </cell>
          <cell r="B199" t="str">
            <v xml:space="preserve">BOLÍVAR SÍ AVANZA, LIBRE DE POBREZA A TRAVÉS DE LA EDUCACIÓN Y LA EQUIDAD </v>
          </cell>
          <cell r="C199" t="str">
            <v>2.14</v>
          </cell>
          <cell r="D199" t="str">
            <v>CALIDAD EDUCATIVA</v>
          </cell>
          <cell r="J199" t="str">
            <v>2.14.2</v>
          </cell>
          <cell r="K199" t="str">
            <v>Con El Mejoramiento De La Calidad Educativa Bolivar Avanzar</v>
          </cell>
          <cell r="L199" t="str">
            <v>112 instituciones educativas del departamento con experiencias significativas en lectura y escritura</v>
          </cell>
          <cell r="O199">
            <v>60</v>
          </cell>
          <cell r="P199">
            <v>112</v>
          </cell>
          <cell r="AC199" t="str">
            <v>SECRETARÍA DE EDUCACIÓN</v>
          </cell>
          <cell r="AF199">
            <v>28</v>
          </cell>
          <cell r="BB199">
            <v>25</v>
          </cell>
          <cell r="BL199">
            <v>0.8928571428571429</v>
          </cell>
        </row>
        <row r="200">
          <cell r="A200">
            <v>2</v>
          </cell>
          <cell r="B200" t="str">
            <v xml:space="preserve">BOLÍVAR SÍ AVANZA, LIBRE DE POBREZA A TRAVÉS DE LA EDUCACIÓN Y LA EQUIDAD </v>
          </cell>
          <cell r="C200" t="str">
            <v>2.14</v>
          </cell>
          <cell r="D200" t="str">
            <v>CALIDAD EDUCATIVA</v>
          </cell>
          <cell r="J200" t="str">
            <v>2.14.2</v>
          </cell>
          <cell r="K200" t="str">
            <v>Con El Mejoramiento De La Calidad Educativa Bolivar Avanzar</v>
          </cell>
          <cell r="L200" t="str">
            <v xml:space="preserve">100 estudiantes talentosos con notas superiores en pruebas saber, y que no sean becados por gobierno nacional a través para la formación superior apoyados con Becas </v>
          </cell>
          <cell r="O200">
            <v>0</v>
          </cell>
          <cell r="P200">
            <v>100</v>
          </cell>
          <cell r="AC200" t="str">
            <v>SECRETARÍA DE EDUCACIÓN</v>
          </cell>
          <cell r="AF200">
            <v>0</v>
          </cell>
          <cell r="BB200">
            <v>0</v>
          </cell>
          <cell r="BL200" t="str">
            <v>NA</v>
          </cell>
        </row>
        <row r="201">
          <cell r="A201">
            <v>2</v>
          </cell>
          <cell r="B201" t="str">
            <v xml:space="preserve">BOLÍVAR SÍ AVANZA, LIBRE DE POBREZA A TRAVÉS DE LA EDUCACIÓN Y LA EQUIDAD </v>
          </cell>
          <cell r="C201" t="str">
            <v>2.14</v>
          </cell>
          <cell r="D201" t="str">
            <v>CALIDAD EDUCATIVA</v>
          </cell>
          <cell r="J201" t="str">
            <v>2.14.2</v>
          </cell>
          <cell r="K201" t="str">
            <v>Con El Mejoramiento De La Calidad Educativa Bolivar Avanzar</v>
          </cell>
          <cell r="L201" t="str">
            <v xml:space="preserve">3.031 estudiantes con discapacidad atendidos </v>
          </cell>
          <cell r="O201">
            <v>641</v>
          </cell>
          <cell r="P201">
            <v>3031</v>
          </cell>
          <cell r="AC201" t="str">
            <v>SECRETARÍA DE EDUCACIÓN</v>
          </cell>
          <cell r="AF201">
            <v>2856</v>
          </cell>
          <cell r="BB201">
            <v>2856</v>
          </cell>
          <cell r="BL201">
            <v>1</v>
          </cell>
        </row>
        <row r="202">
          <cell r="A202">
            <v>2</v>
          </cell>
          <cell r="B202" t="str">
            <v xml:space="preserve">BOLÍVAR SÍ AVANZA, LIBRE DE POBREZA A TRAVÉS DE LA EDUCACIÓN Y LA EQUIDAD </v>
          </cell>
          <cell r="C202" t="str">
            <v>2.14</v>
          </cell>
          <cell r="D202" t="str">
            <v>CALIDAD EDUCATIVA</v>
          </cell>
          <cell r="J202" t="str">
            <v>2.14.2</v>
          </cell>
          <cell r="K202" t="str">
            <v>Con El Mejoramiento De La Calidad Educativa Bolivar Avanzar</v>
          </cell>
          <cell r="L202" t="str">
            <v xml:space="preserve">426 estudiantes con talentos excepcionales atendidos </v>
          </cell>
          <cell r="O202">
            <v>88</v>
          </cell>
          <cell r="P202">
            <v>426</v>
          </cell>
          <cell r="AC202" t="str">
            <v>SECRETARÍA DE EDUCACIÓN</v>
          </cell>
          <cell r="AF202">
            <v>401</v>
          </cell>
          <cell r="BB202">
            <v>401</v>
          </cell>
          <cell r="BL202">
            <v>1</v>
          </cell>
        </row>
        <row r="203">
          <cell r="A203">
            <v>2</v>
          </cell>
          <cell r="B203" t="str">
            <v xml:space="preserve">BOLÍVAR SÍ AVANZA, LIBRE DE POBREZA A TRAVÉS DE LA EDUCACIÓN Y LA EQUIDAD </v>
          </cell>
          <cell r="C203" t="str">
            <v>2.14</v>
          </cell>
          <cell r="D203" t="str">
            <v>CALIDAD EDUCATIVA</v>
          </cell>
          <cell r="J203" t="str">
            <v>2.14.2</v>
          </cell>
          <cell r="K203" t="str">
            <v>Con El Mejoramiento De La Calidad Educativa Bolivar Avanzar</v>
          </cell>
          <cell r="L203" t="str">
            <v>20 las instituciones educativas focalizadas en su PEI como etnoeducativas fortalecidos</v>
          </cell>
          <cell r="O203">
            <v>12</v>
          </cell>
          <cell r="P203">
            <v>20</v>
          </cell>
          <cell r="AC203" t="str">
            <v>SECRETARÍA DE EDUCACIÓN</v>
          </cell>
          <cell r="AF203">
            <v>14</v>
          </cell>
          <cell r="BB203">
            <v>0</v>
          </cell>
          <cell r="BL203">
            <v>0</v>
          </cell>
        </row>
        <row r="204">
          <cell r="A204">
            <v>2</v>
          </cell>
          <cell r="B204" t="str">
            <v xml:space="preserve">BOLÍVAR SÍ AVANZA, LIBRE DE POBREZA A TRAVÉS DE LA EDUCACIÓN Y LA EQUIDAD </v>
          </cell>
          <cell r="C204" t="str">
            <v>2.14</v>
          </cell>
          <cell r="D204" t="str">
            <v>CALIDAD EDUCATIVA</v>
          </cell>
          <cell r="J204" t="str">
            <v>2.14.3</v>
          </cell>
          <cell r="K204" t="str">
            <v>Evaluamos Para Avanzar</v>
          </cell>
          <cell r="L204" t="str">
            <v>224 D.D. capacitados en los sistemas de evaluación de la calidad, SIGCE, Humano, SIMAT y otros disponibles</v>
          </cell>
          <cell r="O204">
            <v>100</v>
          </cell>
          <cell r="P204">
            <v>224</v>
          </cell>
          <cell r="AC204" t="str">
            <v>SECRETARÍA DE EDUCACIÓN</v>
          </cell>
          <cell r="AF204">
            <v>56</v>
          </cell>
          <cell r="BB204">
            <v>0</v>
          </cell>
          <cell r="BL204">
            <v>0</v>
          </cell>
        </row>
        <row r="205">
          <cell r="A205">
            <v>2</v>
          </cell>
          <cell r="B205" t="str">
            <v xml:space="preserve">BOLÍVAR SÍ AVANZA, LIBRE DE POBREZA A TRAVÉS DE LA EDUCACIÓN Y LA EQUIDAD </v>
          </cell>
          <cell r="C205" t="str">
            <v>2.14</v>
          </cell>
          <cell r="D205" t="str">
            <v>CALIDAD EDUCATIVA</v>
          </cell>
          <cell r="J205" t="str">
            <v>2.14.3</v>
          </cell>
          <cell r="K205" t="str">
            <v>Evaluamos Para Avanzar</v>
          </cell>
          <cell r="L205" t="str">
            <v>Un sistema informático para el seguimiento y análisis comparativo de las evaluaciones internas de los EE de Bolívar implementado y alimentado</v>
          </cell>
          <cell r="O205">
            <v>0</v>
          </cell>
          <cell r="P205">
            <v>1</v>
          </cell>
          <cell r="AC205" t="str">
            <v>SECRETARÍA DE EDUCACIÓN</v>
          </cell>
          <cell r="AF205">
            <v>1</v>
          </cell>
          <cell r="BB205">
            <v>0</v>
          </cell>
          <cell r="BL205">
            <v>0</v>
          </cell>
        </row>
        <row r="206">
          <cell r="A206">
            <v>2</v>
          </cell>
          <cell r="B206" t="str">
            <v xml:space="preserve">BOLÍVAR SÍ AVANZA, LIBRE DE POBREZA A TRAVÉS DE LA EDUCACIÓN Y LA EQUIDAD </v>
          </cell>
          <cell r="C206" t="str">
            <v>2.14</v>
          </cell>
          <cell r="D206" t="str">
            <v>CALIDAD EDUCATIVA</v>
          </cell>
          <cell r="J206" t="str">
            <v>2.14.3</v>
          </cell>
          <cell r="K206" t="str">
            <v>Evaluamos Para Avanzar</v>
          </cell>
          <cell r="L206" t="str">
            <v>224 D.D.  de las IE de Bolívar capacitados en la interpretación y manejo de los resultados de las Pruebas Saber para la formulación de planes de mejoramiento</v>
          </cell>
          <cell r="O206">
            <v>100</v>
          </cell>
          <cell r="P206">
            <v>224</v>
          </cell>
          <cell r="AC206" t="str">
            <v>SECRETARÍA DE EDUCACIÓN</v>
          </cell>
          <cell r="AF206">
            <v>224</v>
          </cell>
          <cell r="BB206">
            <v>224</v>
          </cell>
          <cell r="BL206">
            <v>1</v>
          </cell>
        </row>
        <row r="207">
          <cell r="A207">
            <v>2</v>
          </cell>
          <cell r="B207" t="str">
            <v xml:space="preserve">BOLÍVAR SÍ AVANZA, LIBRE DE POBREZA A TRAVÉS DE LA EDUCACIÓN Y LA EQUIDAD </v>
          </cell>
          <cell r="C207" t="str">
            <v>2.14</v>
          </cell>
          <cell r="D207" t="str">
            <v>CALIDAD EDUCATIVA</v>
          </cell>
          <cell r="J207" t="str">
            <v>2.14.4</v>
          </cell>
          <cell r="K207" t="str">
            <v>Bolívar Avanza En La Formación De Alto Nivel Para La Excelencia Educativa</v>
          </cell>
          <cell r="L207" t="str">
            <v xml:space="preserve">Un  observatorio de calidad de la educación creado </v>
          </cell>
          <cell r="O207">
            <v>0</v>
          </cell>
          <cell r="P207">
            <v>1</v>
          </cell>
          <cell r="AC207" t="str">
            <v>SECRETARÍA DE EDUCACIÓN</v>
          </cell>
          <cell r="AF207">
            <v>0</v>
          </cell>
          <cell r="BB207">
            <v>0</v>
          </cell>
          <cell r="BL207" t="str">
            <v>NA</v>
          </cell>
        </row>
        <row r="208">
          <cell r="A208">
            <v>2</v>
          </cell>
          <cell r="B208" t="str">
            <v xml:space="preserve">BOLÍVAR SÍ AVANZA, LIBRE DE POBREZA A TRAVÉS DE LA EDUCACIÓN Y LA EQUIDAD </v>
          </cell>
          <cell r="C208" t="str">
            <v>2.14</v>
          </cell>
          <cell r="D208" t="str">
            <v>CALIDAD EDUCATIVA</v>
          </cell>
          <cell r="J208" t="str">
            <v>2.14.4</v>
          </cell>
          <cell r="K208" t="str">
            <v>Bolívar Avanza En La Formación De Alto Nivel Para La Excelencia Educativa</v>
          </cell>
          <cell r="L208" t="str">
            <v>60% de establecimientos Educativos  liderando investigaciones educativas</v>
          </cell>
          <cell r="O208">
            <v>0</v>
          </cell>
          <cell r="P208">
            <v>60</v>
          </cell>
          <cell r="AC208" t="str">
            <v>SECRETARÍA DE EDUCACIÓN</v>
          </cell>
          <cell r="AF208">
            <v>10</v>
          </cell>
          <cell r="BB208">
            <v>4</v>
          </cell>
          <cell r="BL208">
            <v>0.4</v>
          </cell>
        </row>
        <row r="209">
          <cell r="A209">
            <v>2</v>
          </cell>
          <cell r="B209" t="str">
            <v xml:space="preserve">BOLÍVAR SÍ AVANZA, LIBRE DE POBREZA A TRAVÉS DE LA EDUCACIÓN Y LA EQUIDAD </v>
          </cell>
          <cell r="C209" t="str">
            <v>2.14</v>
          </cell>
          <cell r="D209" t="str">
            <v>CALIDAD EDUCATIVA</v>
          </cell>
          <cell r="J209" t="str">
            <v>2.14.4</v>
          </cell>
          <cell r="K209" t="str">
            <v>Bolívar Avanza En La Formación De Alto Nivel Para La Excelencia Educativa</v>
          </cell>
          <cell r="L209" t="str">
            <v>350  personas de la  planta educativa formados en programas de alto nivel (docentes y directivos docentes</v>
          </cell>
          <cell r="O209">
            <v>20</v>
          </cell>
          <cell r="P209">
            <v>350</v>
          </cell>
          <cell r="AC209" t="str">
            <v>SECRETARÍA DE EDUCACIÓN</v>
          </cell>
          <cell r="AF209">
            <v>87</v>
          </cell>
          <cell r="BB209">
            <v>62</v>
          </cell>
          <cell r="BL209">
            <v>0.71264367816091956</v>
          </cell>
        </row>
        <row r="210">
          <cell r="A210">
            <v>2</v>
          </cell>
          <cell r="B210" t="str">
            <v xml:space="preserve">BOLÍVAR SÍ AVANZA, LIBRE DE POBREZA A TRAVÉS DE LA EDUCACIÓN Y LA EQUIDAD </v>
          </cell>
          <cell r="C210" t="str">
            <v>2.14</v>
          </cell>
          <cell r="D210" t="str">
            <v>CALIDAD EDUCATIVA</v>
          </cell>
          <cell r="J210" t="str">
            <v>2.14.5</v>
          </cell>
          <cell r="K210" t="str">
            <v>Bolivar Si Avanza En Oportundiades Para La Educacion Superior</v>
          </cell>
          <cell r="L210" t="str">
            <v xml:space="preserve">20 alianzas estratégicas para formación de educación media técnica realizadas </v>
          </cell>
          <cell r="O210">
            <v>6</v>
          </cell>
          <cell r="P210">
            <v>20</v>
          </cell>
          <cell r="AC210" t="str">
            <v>SECRETARÍA DE EDUCACIÓN</v>
          </cell>
          <cell r="AF210">
            <v>5</v>
          </cell>
          <cell r="BB210">
            <v>1</v>
          </cell>
          <cell r="BL210">
            <v>0.2</v>
          </cell>
        </row>
        <row r="211">
          <cell r="A211">
            <v>2</v>
          </cell>
          <cell r="B211" t="str">
            <v xml:space="preserve">BOLÍVAR SÍ AVANZA, LIBRE DE POBREZA A TRAVÉS DE LA EDUCACIÓN Y LA EQUIDAD </v>
          </cell>
          <cell r="C211" t="str">
            <v>2.14</v>
          </cell>
          <cell r="D211" t="str">
            <v>CALIDAD EDUCATIVA</v>
          </cell>
          <cell r="J211" t="str">
            <v>2.14.5</v>
          </cell>
          <cell r="K211" t="str">
            <v>Bolivar Si Avanza En Oportundiades Para La Educacion Superior</v>
          </cell>
          <cell r="L211" t="str">
            <v>224 EE  fortalecidas para mejorar las capacidades de los estudiantes de la media con miras a la educación superior del departamento</v>
          </cell>
          <cell r="O211">
            <v>0</v>
          </cell>
          <cell r="P211">
            <v>224</v>
          </cell>
          <cell r="AC211" t="str">
            <v>SECRETARÍA DE EDUCACIÓN</v>
          </cell>
          <cell r="AF211">
            <v>56</v>
          </cell>
          <cell r="BB211">
            <v>14</v>
          </cell>
          <cell r="BL211">
            <v>0.25</v>
          </cell>
        </row>
        <row r="212">
          <cell r="A212">
            <v>2</v>
          </cell>
          <cell r="B212" t="str">
            <v xml:space="preserve">BOLÍVAR SÍ AVANZA, LIBRE DE POBREZA A TRAVÉS DE LA EDUCACIÓN Y LA EQUIDAD </v>
          </cell>
          <cell r="C212" t="str">
            <v>2.14</v>
          </cell>
          <cell r="D212" t="str">
            <v>CALIDAD EDUCATIVA</v>
          </cell>
          <cell r="J212" t="str">
            <v>2.14.5</v>
          </cell>
          <cell r="K212" t="str">
            <v>Bolivar Si Avanza En Oportundiades Para La Educacion Superior</v>
          </cell>
          <cell r="L212" t="str">
            <v>Tres (3) nuevos centros de formación construidos en los municipios en alianza con el SENA</v>
          </cell>
          <cell r="O212">
            <v>0</v>
          </cell>
          <cell r="P212">
            <v>3</v>
          </cell>
          <cell r="AC212" t="str">
            <v>SECRETARÍA DE EDUCACIÓN</v>
          </cell>
          <cell r="AF212">
            <v>0</v>
          </cell>
          <cell r="BB212">
            <v>0</v>
          </cell>
          <cell r="BL212" t="str">
            <v>NA</v>
          </cell>
        </row>
        <row r="213">
          <cell r="A213">
            <v>2</v>
          </cell>
          <cell r="B213" t="str">
            <v xml:space="preserve">BOLÍVAR SÍ AVANZA, LIBRE DE POBREZA A TRAVÉS DE LA EDUCACIÓN Y LA EQUIDAD </v>
          </cell>
          <cell r="C213" t="str">
            <v>2.14</v>
          </cell>
          <cell r="D213" t="str">
            <v>CALIDAD EDUCATIVA</v>
          </cell>
          <cell r="J213" t="str">
            <v>2.14.5</v>
          </cell>
          <cell r="K213" t="str">
            <v>Bolivar Si Avanza En Oportundiades Para La Educacion Superior</v>
          </cell>
          <cell r="L213" t="str">
            <v>Dos (2)  proyectos implementados para la ampliación de la oferta educativa en la Universidad de Cartagena en los municipios de Bolívar</v>
          </cell>
          <cell r="O213">
            <v>0</v>
          </cell>
          <cell r="P213">
            <v>2</v>
          </cell>
          <cell r="AC213" t="str">
            <v>SECRETARÍA DE EDUCACIÓN</v>
          </cell>
          <cell r="AF213">
            <v>0</v>
          </cell>
          <cell r="BB213">
            <v>0</v>
          </cell>
          <cell r="BL213" t="str">
            <v>NA</v>
          </cell>
        </row>
        <row r="214">
          <cell r="A214">
            <v>2</v>
          </cell>
          <cell r="B214" t="str">
            <v xml:space="preserve">BOLÍVAR SÍ AVANZA, LIBRE DE POBREZA A TRAVÉS DE LA EDUCACIÓN Y LA EQUIDAD </v>
          </cell>
          <cell r="C214" t="str">
            <v>2.14</v>
          </cell>
          <cell r="D214" t="str">
            <v>CALIDAD EDUCATIVA</v>
          </cell>
          <cell r="J214" t="str">
            <v>2.14.6</v>
          </cell>
          <cell r="K214" t="str">
            <v>Transformacion Del Sistema Educativo Para Fortalecer, Investigacion, Ciencia, Tecnologia</v>
          </cell>
          <cell r="L214" t="str">
            <v xml:space="preserve">224 establecimientos fortalecidos en competencias científicas </v>
          </cell>
          <cell r="O214">
            <v>10</v>
          </cell>
          <cell r="P214">
            <v>224</v>
          </cell>
          <cell r="AC214" t="str">
            <v>SECRETARÍA DE EDUCACIÓN</v>
          </cell>
          <cell r="AF214">
            <v>10</v>
          </cell>
          <cell r="BB214">
            <v>4</v>
          </cell>
          <cell r="BL214">
            <v>0.4</v>
          </cell>
        </row>
        <row r="215">
          <cell r="A215">
            <v>2</v>
          </cell>
          <cell r="B215" t="str">
            <v xml:space="preserve">BOLÍVAR SÍ AVANZA, LIBRE DE POBREZA A TRAVÉS DE LA EDUCACIÓN Y LA EQUIDAD </v>
          </cell>
          <cell r="C215" t="str">
            <v>2.14</v>
          </cell>
          <cell r="D215" t="str">
            <v>CALIDAD EDUCATIVA</v>
          </cell>
          <cell r="J215" t="str">
            <v>2.14.6</v>
          </cell>
          <cell r="K215" t="str">
            <v>Transformacion Del Sistema Educativo Para Fortalecer, Investigacion, Ciencia, Tecnologia</v>
          </cell>
          <cell r="L215" t="str">
            <v xml:space="preserve">224 EE con currículos implementados con tic </v>
          </cell>
          <cell r="O215">
            <v>3</v>
          </cell>
          <cell r="P215">
            <v>224</v>
          </cell>
          <cell r="AC215" t="str">
            <v>SECRETARÍA DE EDUCACIÓN</v>
          </cell>
          <cell r="AF215">
            <v>10</v>
          </cell>
          <cell r="BB215">
            <v>3</v>
          </cell>
          <cell r="BL215">
            <v>0.3</v>
          </cell>
        </row>
        <row r="216">
          <cell r="A216">
            <v>2</v>
          </cell>
          <cell r="B216" t="str">
            <v xml:space="preserve">BOLÍVAR SÍ AVANZA, LIBRE DE POBREZA A TRAVÉS DE LA EDUCACIÓN Y LA EQUIDAD </v>
          </cell>
          <cell r="C216" t="str">
            <v>2.14</v>
          </cell>
          <cell r="D216" t="str">
            <v>CALIDAD EDUCATIVA</v>
          </cell>
          <cell r="J216" t="str">
            <v>2.14.6</v>
          </cell>
          <cell r="K216" t="str">
            <v>Transformacion Del Sistema Educativo Para Fortalecer, Investigacion, Ciencia, Tecnologia</v>
          </cell>
          <cell r="L216" t="str">
            <v>224 establecimientos intervenidos en programas de fortalecimiento de la cultura innovación y emprendimiento</v>
          </cell>
          <cell r="O216">
            <v>0</v>
          </cell>
          <cell r="P216">
            <v>224</v>
          </cell>
          <cell r="AC216" t="str">
            <v>SECRETARÍA DE EDUCACIÓN</v>
          </cell>
          <cell r="AF216">
            <v>10</v>
          </cell>
          <cell r="BB216">
            <v>4</v>
          </cell>
          <cell r="BL216">
            <v>0.4</v>
          </cell>
        </row>
        <row r="217">
          <cell r="A217">
            <v>2</v>
          </cell>
          <cell r="B217" t="str">
            <v xml:space="preserve">BOLÍVAR SÍ AVANZA, LIBRE DE POBREZA A TRAVÉS DE LA EDUCACIÓN Y LA EQUIDAD </v>
          </cell>
          <cell r="C217" t="str">
            <v>2.14</v>
          </cell>
          <cell r="D217" t="str">
            <v>CALIDAD EDUCATIVA</v>
          </cell>
          <cell r="J217" t="str">
            <v>2.14.7</v>
          </cell>
          <cell r="K217" t="str">
            <v>Educando Para La Paz Y El Posconflicto</v>
          </cell>
          <cell r="L217" t="str">
            <v>20 convenios  desarrollados de formación de programas de fortalecimiento  de  competencias de educación para la paz, convivencia y democracia</v>
          </cell>
          <cell r="O217">
            <v>0</v>
          </cell>
          <cell r="P217">
            <v>20</v>
          </cell>
          <cell r="AC217" t="str">
            <v>SECRETARÍA DE EDUCACIÓN</v>
          </cell>
          <cell r="AF217">
            <v>5</v>
          </cell>
          <cell r="BB217">
            <v>0</v>
          </cell>
          <cell r="BL217">
            <v>0</v>
          </cell>
        </row>
        <row r="218">
          <cell r="A218">
            <v>2</v>
          </cell>
          <cell r="B218" t="str">
            <v xml:space="preserve">BOLÍVAR SÍ AVANZA, LIBRE DE POBREZA A TRAVÉS DE LA EDUCACIÓN Y LA EQUIDAD </v>
          </cell>
          <cell r="C218" t="str">
            <v>2.15</v>
          </cell>
          <cell r="D218" t="str">
            <v>EDUCACIÓN PARA TODOS, COBERTURA EDUCATIVA Y PERTINENCIA</v>
          </cell>
          <cell r="J218" t="str">
            <v>2.15.1</v>
          </cell>
          <cell r="K218" t="str">
            <v>Todos A Las Aulas</v>
          </cell>
          <cell r="L218" t="str">
            <v>55.816 estudiantes atendidos con matriculas contratada.</v>
          </cell>
          <cell r="O218">
            <v>18.143999999999998</v>
          </cell>
          <cell r="P218">
            <v>55816</v>
          </cell>
          <cell r="AC218" t="str">
            <v>SECRETARÍA DE EDUCACIÓN</v>
          </cell>
          <cell r="AF218">
            <v>16369</v>
          </cell>
          <cell r="BB218">
            <v>16369</v>
          </cell>
          <cell r="BL218">
            <v>1</v>
          </cell>
        </row>
        <row r="219">
          <cell r="A219">
            <v>2</v>
          </cell>
          <cell r="B219" t="str">
            <v xml:space="preserve">BOLÍVAR SÍ AVANZA, LIBRE DE POBREZA A TRAVÉS DE LA EDUCACIÓN Y LA EQUIDAD </v>
          </cell>
          <cell r="C219" t="str">
            <v>2.15</v>
          </cell>
          <cell r="D219" t="str">
            <v>EDUCACIÓN PARA TODOS, COBERTURA EDUCATIVA Y PERTINENCIA</v>
          </cell>
          <cell r="J219" t="str">
            <v>2.15.1</v>
          </cell>
          <cell r="K219" t="str">
            <v>Todos A Las Aulas</v>
          </cell>
          <cell r="L219" t="str">
            <v>Cuatro (4)  campañas de difusión  y fomento en  la Matricula en los municipios de Bolívar(una por año).</v>
          </cell>
          <cell r="O219">
            <v>1</v>
          </cell>
          <cell r="P219">
            <v>4</v>
          </cell>
          <cell r="AC219" t="str">
            <v>SECRETARÍA DE EDUCACIÓN</v>
          </cell>
          <cell r="AF219">
            <v>1</v>
          </cell>
          <cell r="BB219">
            <v>0</v>
          </cell>
          <cell r="BL219">
            <v>0</v>
          </cell>
        </row>
        <row r="220">
          <cell r="A220">
            <v>2</v>
          </cell>
          <cell r="B220" t="str">
            <v xml:space="preserve">BOLÍVAR SÍ AVANZA, LIBRE DE POBREZA A TRAVÉS DE LA EDUCACIÓN Y LA EQUIDAD </v>
          </cell>
          <cell r="C220" t="str">
            <v>2.15</v>
          </cell>
          <cell r="D220" t="str">
            <v>EDUCACIÓN PARA TODOS, COBERTURA EDUCATIVA Y PERTINENCIA</v>
          </cell>
          <cell r="J220" t="str">
            <v>2.15.1</v>
          </cell>
          <cell r="K220" t="str">
            <v>Todos A Las Aulas</v>
          </cell>
          <cell r="L220" t="str">
            <v>10,000 nuevos cupos en Educación de Adultos y Alfabetización atendidos</v>
          </cell>
          <cell r="O220">
            <v>3300</v>
          </cell>
          <cell r="P220">
            <v>10000</v>
          </cell>
          <cell r="AC220" t="str">
            <v>SECRETARÍA DE EDUCACIÓN</v>
          </cell>
          <cell r="AF220">
            <v>3000</v>
          </cell>
          <cell r="BB220">
            <v>2000</v>
          </cell>
          <cell r="BL220">
            <v>0.66666666666666663</v>
          </cell>
        </row>
        <row r="221">
          <cell r="A221">
            <v>2</v>
          </cell>
          <cell r="B221" t="str">
            <v xml:space="preserve">BOLÍVAR SÍ AVANZA, LIBRE DE POBREZA A TRAVÉS DE LA EDUCACIÓN Y LA EQUIDAD </v>
          </cell>
          <cell r="C221" t="str">
            <v>2.15</v>
          </cell>
          <cell r="D221" t="str">
            <v>EDUCACIÓN PARA TODOS, COBERTURA EDUCATIVA Y PERTINENCIA</v>
          </cell>
          <cell r="J221" t="str">
            <v>2.15.1</v>
          </cell>
          <cell r="K221" t="str">
            <v>Todos A Las Aulas</v>
          </cell>
          <cell r="L221" t="str">
            <v>652  experiencias con modelos flexibles. Implementadas (escuela nueva, grupos juveniles creativos, aceleración del aprendizaje, media rural)</v>
          </cell>
          <cell r="O221">
            <v>350</v>
          </cell>
          <cell r="P221">
            <v>652</v>
          </cell>
          <cell r="AC221" t="str">
            <v>SECRETARÍA DE EDUCACIÓN</v>
          </cell>
          <cell r="AF221">
            <v>150</v>
          </cell>
          <cell r="BB221">
            <v>0</v>
          </cell>
          <cell r="BL221">
            <v>0</v>
          </cell>
        </row>
        <row r="222">
          <cell r="A222">
            <v>2</v>
          </cell>
          <cell r="B222" t="str">
            <v xml:space="preserve">BOLÍVAR SÍ AVANZA, LIBRE DE POBREZA A TRAVÉS DE LA EDUCACIÓN Y LA EQUIDAD </v>
          </cell>
          <cell r="C222" t="str">
            <v>2.15</v>
          </cell>
          <cell r="D222" t="str">
            <v>EDUCACIÓN PARA TODOS, COBERTURA EDUCATIVA Y PERTINENCIA</v>
          </cell>
          <cell r="J222" t="str">
            <v>2.15.2</v>
          </cell>
          <cell r="K222" t="str">
            <v>Avanza Quedandote En El Aula</v>
          </cell>
          <cell r="L222" t="str">
            <v>5.000 Niños, Niñas y jóvenes atendidos  a través de la estrategia de Transporte Escolar</v>
          </cell>
          <cell r="O222" t="str">
            <v>ND</v>
          </cell>
          <cell r="P222">
            <v>5000</v>
          </cell>
          <cell r="AC222" t="str">
            <v>SECRETARÍA DE EDUCACIÓN</v>
          </cell>
          <cell r="AF222">
            <v>1250</v>
          </cell>
          <cell r="BB222">
            <v>0</v>
          </cell>
          <cell r="BL222">
            <v>0</v>
          </cell>
        </row>
        <row r="223">
          <cell r="A223">
            <v>2</v>
          </cell>
          <cell r="B223" t="str">
            <v xml:space="preserve">BOLÍVAR SÍ AVANZA, LIBRE DE POBREZA A TRAVÉS DE LA EDUCACIÓN Y LA EQUIDAD </v>
          </cell>
          <cell r="C223" t="str">
            <v>2.15</v>
          </cell>
          <cell r="D223" t="str">
            <v>EDUCACIÓN PARA TODOS, COBERTURA EDUCATIVA Y PERTINENCIA</v>
          </cell>
          <cell r="J223" t="str">
            <v>2.15.2</v>
          </cell>
          <cell r="K223" t="str">
            <v>Avanza Quedandote En El Aula</v>
          </cell>
          <cell r="L223" t="str">
            <v>414,143 Niños atendidos con alimentación escolar</v>
          </cell>
          <cell r="O223">
            <v>120562</v>
          </cell>
          <cell r="P223">
            <v>414143</v>
          </cell>
          <cell r="AC223" t="str">
            <v>SECRETARÍA DE EDUCACIÓN</v>
          </cell>
          <cell r="AF223">
            <v>103535</v>
          </cell>
          <cell r="BB223">
            <v>103535</v>
          </cell>
          <cell r="BL223">
            <v>1</v>
          </cell>
        </row>
        <row r="224">
          <cell r="A224">
            <v>2</v>
          </cell>
          <cell r="B224" t="str">
            <v xml:space="preserve">BOLÍVAR SÍ AVANZA, LIBRE DE POBREZA A TRAVÉS DE LA EDUCACIÓN Y LA EQUIDAD </v>
          </cell>
          <cell r="C224" t="str">
            <v>2.15</v>
          </cell>
          <cell r="D224" t="str">
            <v>EDUCACIÓN PARA TODOS, COBERTURA EDUCATIVA Y PERTINENCIA</v>
          </cell>
          <cell r="J224" t="str">
            <v>2.15.2</v>
          </cell>
          <cell r="K224" t="str">
            <v>Avanza Quedandote En El Aula</v>
          </cell>
          <cell r="L224" t="str">
            <v>820.000 Niños, Niñas y jóvenes atendidos  a través de la estrategia de Seguros Estudiantiles</v>
          </cell>
          <cell r="O224">
            <v>0</v>
          </cell>
          <cell r="P224">
            <v>820000</v>
          </cell>
          <cell r="AC224" t="str">
            <v>SECRETARÍA DE EDUCACIÓN</v>
          </cell>
          <cell r="AF224">
            <v>205000</v>
          </cell>
          <cell r="BB224">
            <v>201000</v>
          </cell>
          <cell r="BL224">
            <v>0.98048780487804876</v>
          </cell>
        </row>
        <row r="225">
          <cell r="A225">
            <v>2</v>
          </cell>
          <cell r="B225" t="str">
            <v xml:space="preserve">BOLÍVAR SÍ AVANZA, LIBRE DE POBREZA A TRAVÉS DE LA EDUCACIÓN Y LA EQUIDAD </v>
          </cell>
          <cell r="C225" t="str">
            <v>2.15</v>
          </cell>
          <cell r="D225" t="str">
            <v>EDUCACIÓN PARA TODOS, COBERTURA EDUCATIVA Y PERTINENCIA</v>
          </cell>
          <cell r="J225" t="str">
            <v>2.15.2</v>
          </cell>
          <cell r="K225" t="str">
            <v>Avanza Quedandote En El Aula</v>
          </cell>
          <cell r="L225" t="str">
            <v xml:space="preserve">10.000 niños, niñas y jóvenes Dotados con material educativo </v>
          </cell>
          <cell r="O225">
            <v>0</v>
          </cell>
          <cell r="P225">
            <v>10000</v>
          </cell>
          <cell r="AC225" t="str">
            <v>SECRETARÍA DE EDUCACIÓN</v>
          </cell>
          <cell r="AF225">
            <v>2500</v>
          </cell>
          <cell r="BB225">
            <v>0</v>
          </cell>
          <cell r="BL225">
            <v>0</v>
          </cell>
        </row>
        <row r="226">
          <cell r="A226">
            <v>2</v>
          </cell>
          <cell r="B226" t="str">
            <v xml:space="preserve">BOLÍVAR SÍ AVANZA, LIBRE DE POBREZA A TRAVÉS DE LA EDUCACIÓN Y LA EQUIDAD </v>
          </cell>
          <cell r="C226" t="str">
            <v>2.16</v>
          </cell>
          <cell r="D226" t="str">
            <v>EFICIENCIA Y FORTALECIMIENTO INSTITUCIONAL DE LA EDUCACIÓN</v>
          </cell>
          <cell r="J226" t="str">
            <v>2.16.1</v>
          </cell>
          <cell r="K226" t="str">
            <v>Fortalecimiento De La Modernización Y La Gestión Institucional</v>
          </cell>
          <cell r="L226" t="str">
            <v>Cuatro (4) procesos recertificación encobertura, talento humano, atención al ciudadano y calidad) Y tres (3) procesos  adicionales certificados  en el SGC de los de la Secretaría de Educación.</v>
          </cell>
          <cell r="O226">
            <v>4</v>
          </cell>
          <cell r="P226">
            <v>4</v>
          </cell>
          <cell r="AC226" t="str">
            <v>SECRETARÍA DE EDUCACIÓN</v>
          </cell>
          <cell r="AF226">
            <v>1</v>
          </cell>
          <cell r="BB226">
            <v>0</v>
          </cell>
          <cell r="BL226">
            <v>0</v>
          </cell>
        </row>
        <row r="227">
          <cell r="A227">
            <v>2</v>
          </cell>
          <cell r="B227" t="str">
            <v xml:space="preserve">BOLÍVAR SÍ AVANZA, LIBRE DE POBREZA A TRAVÉS DE LA EDUCACIÓN Y LA EQUIDAD </v>
          </cell>
          <cell r="C227" t="str">
            <v>2.16</v>
          </cell>
          <cell r="D227" t="str">
            <v>EFICIENCIA Y FORTALECIMIENTO INSTITUCIONAL DE LA EDUCACIÓN</v>
          </cell>
          <cell r="J227" t="str">
            <v>2.16.1</v>
          </cell>
          <cell r="K227" t="str">
            <v>Fortalecimiento De La Modernización Y La Gestión Institucional</v>
          </cell>
          <cell r="L227" t="str">
            <v>140  funcionarios fortalecidos en desarrollo de habilidades y emprendimiento empresarial</v>
          </cell>
          <cell r="O227">
            <v>0</v>
          </cell>
          <cell r="P227">
            <v>132</v>
          </cell>
          <cell r="AC227" t="str">
            <v>SECRETARÍA DE EDUCACIÓN</v>
          </cell>
          <cell r="AF227">
            <v>33</v>
          </cell>
          <cell r="BB227">
            <v>0</v>
          </cell>
          <cell r="BL227">
            <v>0</v>
          </cell>
        </row>
        <row r="228">
          <cell r="A228">
            <v>2</v>
          </cell>
          <cell r="B228" t="str">
            <v xml:space="preserve">BOLÍVAR SÍ AVANZA, LIBRE DE POBREZA A TRAVÉS DE LA EDUCACIÓN Y LA EQUIDAD </v>
          </cell>
          <cell r="C228" t="str">
            <v>2.16</v>
          </cell>
          <cell r="D228" t="str">
            <v>EFICIENCIA Y FORTALECIMIENTO INSTITUCIONAL DE LA EDUCACIÓN</v>
          </cell>
          <cell r="J228" t="str">
            <v>2.16.1</v>
          </cell>
          <cell r="K228" t="str">
            <v>Fortalecimiento De La Modernización Y La Gestión Institucional</v>
          </cell>
          <cell r="L228" t="str">
            <v xml:space="preserve">100 funcionarios del sector educativo departamental con  formación  empresarial en gestión de la calidad </v>
          </cell>
          <cell r="O228">
            <v>0</v>
          </cell>
          <cell r="P228">
            <v>100</v>
          </cell>
          <cell r="AC228" t="str">
            <v>SECRETARÍA DE EDUCACIÓN</v>
          </cell>
          <cell r="AF228">
            <v>25</v>
          </cell>
          <cell r="BB228">
            <v>0</v>
          </cell>
          <cell r="BL228">
            <v>0</v>
          </cell>
        </row>
        <row r="229">
          <cell r="A229">
            <v>2</v>
          </cell>
          <cell r="B229" t="str">
            <v xml:space="preserve">BOLÍVAR SÍ AVANZA, LIBRE DE POBREZA A TRAVÉS DE LA EDUCACIÓN Y LA EQUIDAD </v>
          </cell>
          <cell r="C229" t="str">
            <v>2.16</v>
          </cell>
          <cell r="D229" t="str">
            <v>EFICIENCIA Y FORTALECIMIENTO INSTITUCIONAL DE LA EDUCACIÓN</v>
          </cell>
          <cell r="J229" t="str">
            <v>2.16.1</v>
          </cell>
          <cell r="K229" t="str">
            <v>Fortalecimiento De La Modernización Y La Gestión Institucional</v>
          </cell>
          <cell r="L229" t="str">
            <v xml:space="preserve">140 funcionarios de la secretaría de educación de bolívar con espacios de trabajo mejorados </v>
          </cell>
          <cell r="O229">
            <v>0</v>
          </cell>
          <cell r="P229">
            <v>132</v>
          </cell>
          <cell r="AC229" t="str">
            <v>SECRETARÍA DE EDUCACIÓN</v>
          </cell>
          <cell r="AF229">
            <v>33</v>
          </cell>
          <cell r="BB229">
            <v>0</v>
          </cell>
          <cell r="BL229">
            <v>0</v>
          </cell>
        </row>
        <row r="230">
          <cell r="A230">
            <v>2</v>
          </cell>
          <cell r="B230" t="str">
            <v xml:space="preserve">BOLÍVAR SÍ AVANZA, LIBRE DE POBREZA A TRAVÉS DE LA EDUCACIÓN Y LA EQUIDAD </v>
          </cell>
          <cell r="C230" t="str">
            <v>2.16</v>
          </cell>
          <cell r="D230" t="str">
            <v>EFICIENCIA Y FORTALECIMIENTO INSTITUCIONAL DE LA EDUCACIÓN</v>
          </cell>
          <cell r="J230" t="str">
            <v>2.16.1</v>
          </cell>
          <cell r="K230" t="str">
            <v>Fortalecimiento De La Modernización Y La Gestión Institucional</v>
          </cell>
          <cell r="L230" t="str">
            <v>11 unidades de gestión de la secretaría de educación de bolívar  con dotación de herramientas tecnológicas a las</v>
          </cell>
          <cell r="O230">
            <v>0</v>
          </cell>
          <cell r="P230">
            <v>11</v>
          </cell>
          <cell r="AC230" t="str">
            <v>SECRETARÍA DE EDUCACIÓN</v>
          </cell>
          <cell r="AF230">
            <v>1</v>
          </cell>
          <cell r="BB230">
            <v>0</v>
          </cell>
          <cell r="BL230">
            <v>0</v>
          </cell>
        </row>
        <row r="231">
          <cell r="A231">
            <v>2</v>
          </cell>
          <cell r="B231" t="str">
            <v xml:space="preserve">BOLÍVAR SÍ AVANZA, LIBRE DE POBREZA A TRAVÉS DE LA EDUCACIÓN Y LA EQUIDAD </v>
          </cell>
          <cell r="C231" t="str">
            <v>2.16</v>
          </cell>
          <cell r="D231" t="str">
            <v>EFICIENCIA Y FORTALECIMIENTO INSTITUCIONAL DE LA EDUCACIÓN</v>
          </cell>
          <cell r="J231" t="str">
            <v>2.16.2</v>
          </cell>
          <cell r="K231" t="str">
            <v>Bolivar Tic,S Avanza</v>
          </cell>
          <cell r="L231" t="str">
            <v>Dos (2) estudiantes por  Terminales.</v>
          </cell>
          <cell r="O231">
            <v>9</v>
          </cell>
          <cell r="P231">
            <v>2</v>
          </cell>
          <cell r="AC231" t="str">
            <v>SECRETARÍA DE EDUCACIÓN</v>
          </cell>
          <cell r="AF231">
            <v>0</v>
          </cell>
          <cell r="BB231">
            <v>0</v>
          </cell>
          <cell r="BL231" t="str">
            <v>NA</v>
          </cell>
        </row>
        <row r="232">
          <cell r="A232">
            <v>2</v>
          </cell>
          <cell r="B232" t="str">
            <v xml:space="preserve">BOLÍVAR SÍ AVANZA, LIBRE DE POBREZA A TRAVÉS DE LA EDUCACIÓN Y LA EQUIDAD </v>
          </cell>
          <cell r="C232" t="str">
            <v>2.16</v>
          </cell>
          <cell r="D232" t="str">
            <v>EFICIENCIA Y FORTALECIMIENTO INSTITUCIONAL DE LA EDUCACIÓN</v>
          </cell>
          <cell r="J232" t="str">
            <v>2.16.2</v>
          </cell>
          <cell r="K232" t="str">
            <v>Bolivar Tic,S Avanza</v>
          </cell>
          <cell r="L232" t="str">
            <v>100%   de la Población Estudiantil Matriculada en los Establecimientos Educativos Principales accediendo a internet</v>
          </cell>
          <cell r="O232">
            <v>28</v>
          </cell>
          <cell r="P232">
            <v>100</v>
          </cell>
          <cell r="AC232" t="str">
            <v>SECRETARÍA DE EDUCACIÓN</v>
          </cell>
          <cell r="AF232">
            <v>25</v>
          </cell>
          <cell r="BB232">
            <v>58</v>
          </cell>
        </row>
        <row r="233">
          <cell r="A233">
            <v>2</v>
          </cell>
          <cell r="B233" t="str">
            <v xml:space="preserve">BOLÍVAR SÍ AVANZA, LIBRE DE POBREZA A TRAVÉS DE LA EDUCACIÓN Y LA EQUIDAD </v>
          </cell>
          <cell r="C233" t="str">
            <v>2.16</v>
          </cell>
          <cell r="D233" t="str">
            <v>EFICIENCIA Y FORTALECIMIENTO INSTITUCIONAL DE LA EDUCACIÓN</v>
          </cell>
          <cell r="J233" t="str">
            <v>2.16.2</v>
          </cell>
          <cell r="K233" t="str">
            <v>Bolivar Tic,S Avanza</v>
          </cell>
          <cell r="L233" t="str">
            <v>4.000 docentes formados en uso y apropiación de Tics</v>
          </cell>
          <cell r="O233">
            <v>1200</v>
          </cell>
          <cell r="P233">
            <v>4000</v>
          </cell>
          <cell r="AC233" t="str">
            <v>SECRETARÍA DE EDUCACIÓN</v>
          </cell>
          <cell r="AF233">
            <v>1000</v>
          </cell>
          <cell r="BB233">
            <v>0</v>
          </cell>
          <cell r="BL233">
            <v>0</v>
          </cell>
        </row>
        <row r="234">
          <cell r="A234">
            <v>2</v>
          </cell>
          <cell r="B234" t="str">
            <v xml:space="preserve">BOLÍVAR SÍ AVANZA, LIBRE DE POBREZA A TRAVÉS DE LA EDUCACIÓN Y LA EQUIDAD </v>
          </cell>
          <cell r="C234" t="str">
            <v>2.16</v>
          </cell>
          <cell r="D234" t="str">
            <v>EFICIENCIA Y FORTALECIMIENTO INSTITUCIONAL DE LA EDUCACIÓN</v>
          </cell>
          <cell r="J234" t="str">
            <v>2.16.2</v>
          </cell>
          <cell r="K234" t="str">
            <v>Bolivar Tic,S Avanza</v>
          </cell>
          <cell r="L234" t="str">
            <v xml:space="preserve">600 grupos de investigación incentivados para la investigación como estrategia pedagógica apoyadas en las TICs  </v>
          </cell>
          <cell r="O234">
            <v>65</v>
          </cell>
          <cell r="P234">
            <v>600</v>
          </cell>
          <cell r="AC234" t="str">
            <v>SECRETARÍA DE EDUCACIÓN</v>
          </cell>
          <cell r="AF234">
            <v>150</v>
          </cell>
          <cell r="BB234">
            <v>0</v>
          </cell>
          <cell r="BL234">
            <v>0</v>
          </cell>
        </row>
        <row r="235">
          <cell r="A235">
            <v>2</v>
          </cell>
          <cell r="B235" t="str">
            <v xml:space="preserve">BOLÍVAR SÍ AVANZA, LIBRE DE POBREZA A TRAVÉS DE LA EDUCACIÓN Y LA EQUIDAD </v>
          </cell>
          <cell r="C235" t="str">
            <v>2.16</v>
          </cell>
          <cell r="D235" t="str">
            <v>EFICIENCIA Y FORTALECIMIENTO INSTITUCIONAL DE LA EDUCACIÓN</v>
          </cell>
          <cell r="J235" t="str">
            <v>2.16.2</v>
          </cell>
          <cell r="K235" t="str">
            <v>Bolivar Tic,S Avanza</v>
          </cell>
          <cell r="L235" t="str">
            <v>224 establecimientos educativos participando en proyectos colaborativos en red</v>
          </cell>
          <cell r="O235">
            <v>0</v>
          </cell>
          <cell r="P235">
            <v>224</v>
          </cell>
          <cell r="AC235" t="str">
            <v>SECRETARÍA DE EDUCACIÓN</v>
          </cell>
          <cell r="AF235">
            <v>56</v>
          </cell>
          <cell r="BB235">
            <v>10</v>
          </cell>
          <cell r="BL235">
            <v>0.17857142857142858</v>
          </cell>
        </row>
        <row r="236">
          <cell r="A236">
            <v>2</v>
          </cell>
          <cell r="B236" t="str">
            <v xml:space="preserve">BOLÍVAR SÍ AVANZA, LIBRE DE POBREZA A TRAVÉS DE LA EDUCACIÓN Y LA EQUIDAD </v>
          </cell>
          <cell r="C236" t="str">
            <v>2.16</v>
          </cell>
          <cell r="D236" t="str">
            <v>EFICIENCIA Y FORTALECIMIENTO INSTITUCIONAL DE LA EDUCACIÓN</v>
          </cell>
          <cell r="J236" t="str">
            <v>2.16.2</v>
          </cell>
          <cell r="K236" t="str">
            <v>Bolivar Tic,S Avanza</v>
          </cell>
          <cell r="L236" t="str">
            <v>Crear cuatros (4) centros de innovación a la comunidad educativa para mejorar la educación</v>
          </cell>
          <cell r="O236">
            <v>0</v>
          </cell>
          <cell r="P236">
            <v>4</v>
          </cell>
          <cell r="AC236" t="str">
            <v>SECRETARÍA DE EDUCACIÓN</v>
          </cell>
          <cell r="AF236">
            <v>0</v>
          </cell>
          <cell r="BB236">
            <v>0</v>
          </cell>
          <cell r="BL236" t="str">
            <v>NA</v>
          </cell>
        </row>
        <row r="237">
          <cell r="A237">
            <v>2</v>
          </cell>
          <cell r="B237" t="str">
            <v xml:space="preserve">BOLÍVAR SÍ AVANZA, LIBRE DE POBREZA A TRAVÉS DE LA EDUCACIÓN Y LA EQUIDAD </v>
          </cell>
          <cell r="C237" t="str">
            <v>2.16</v>
          </cell>
          <cell r="D237" t="str">
            <v>EFICIENCIA Y FORTALECIMIENTO INSTITUCIONAL DE LA EDUCACIÓN</v>
          </cell>
          <cell r="J237" t="str">
            <v>2.16.3</v>
          </cell>
          <cell r="K237" t="str">
            <v>Gestion Eficiente De Los Fondos De Servicios Educativos</v>
          </cell>
          <cell r="L237" t="str">
            <v>224 establecimientos educativos oficiales en seguimiento anual y con asistencia técnica en la ejecución de los recursos de gratuidad</v>
          </cell>
          <cell r="O237">
            <v>133</v>
          </cell>
          <cell r="P237">
            <v>224</v>
          </cell>
          <cell r="AC237" t="str">
            <v>SECRETARÍA DE EDUCACIÓN</v>
          </cell>
          <cell r="AF237">
            <v>56</v>
          </cell>
          <cell r="BB237">
            <v>43</v>
          </cell>
          <cell r="BL237">
            <v>0.7678571428571429</v>
          </cell>
        </row>
        <row r="238">
          <cell r="A238">
            <v>2</v>
          </cell>
          <cell r="B238" t="str">
            <v xml:space="preserve">BOLÍVAR SÍ AVANZA, LIBRE DE POBREZA A TRAVÉS DE LA EDUCACIÓN Y LA EQUIDAD </v>
          </cell>
          <cell r="C238" t="str">
            <v>2.16</v>
          </cell>
          <cell r="D238" t="str">
            <v>EFICIENCIA Y FORTALECIMIENTO INSTITUCIONAL DE LA EDUCACIÓN</v>
          </cell>
          <cell r="J238" t="str">
            <v>2.16.4</v>
          </cell>
          <cell r="K238" t="str">
            <v>Plan De Bienestar Laboral Sedbolivar</v>
          </cell>
          <cell r="L238" t="str">
            <v>4 Planes Departamental De Bienestar Laboral De La Sedbolivar Formulado y Ejecutado (1 por año)</v>
          </cell>
          <cell r="O238">
            <v>1</v>
          </cell>
          <cell r="P238">
            <v>4</v>
          </cell>
          <cell r="AC238" t="str">
            <v>SECRETARÍA DE EDUCACIÓN</v>
          </cell>
          <cell r="AF238">
            <v>1</v>
          </cell>
          <cell r="BB238">
            <v>1</v>
          </cell>
          <cell r="BL238">
            <v>1</v>
          </cell>
        </row>
        <row r="239">
          <cell r="A239">
            <v>2</v>
          </cell>
          <cell r="B239" t="str">
            <v xml:space="preserve">BOLÍVAR SÍ AVANZA, LIBRE DE POBREZA A TRAVÉS DE LA EDUCACIÓN Y LA EQUIDAD </v>
          </cell>
          <cell r="C239" t="str">
            <v>2.17</v>
          </cell>
          <cell r="D239" t="str">
            <v>EDUCACIÓN SUPERIOR PARA EL DESARROLLO DEL ARTE Y CULTURA</v>
          </cell>
          <cell r="J239" t="str">
            <v>2.17.1</v>
          </cell>
          <cell r="K239" t="str">
            <v>Bolívar Si Avanza en Educación para el Desarrollo - UNIBAC</v>
          </cell>
          <cell r="L239" t="str">
            <v>1 nuevos programas académicos</v>
          </cell>
          <cell r="O239">
            <v>6</v>
          </cell>
          <cell r="P239">
            <v>1</v>
          </cell>
          <cell r="AC239" t="str">
            <v>UNIBAC</v>
          </cell>
          <cell r="AF239">
            <v>0</v>
          </cell>
          <cell r="BB239">
            <v>0</v>
          </cell>
          <cell r="BL239" t="str">
            <v>NA</v>
          </cell>
        </row>
        <row r="240">
          <cell r="A240">
            <v>2</v>
          </cell>
          <cell r="B240" t="str">
            <v xml:space="preserve">BOLÍVAR SÍ AVANZA, LIBRE DE POBREZA A TRAVÉS DE LA EDUCACIÓN Y LA EQUIDAD </v>
          </cell>
          <cell r="C240" t="str">
            <v>2.17</v>
          </cell>
          <cell r="D240" t="str">
            <v>EDUCACIÓN SUPERIOR PARA EL DESARROLLO DEL ARTE Y CULTURA</v>
          </cell>
          <cell r="J240" t="str">
            <v>2.17.1</v>
          </cell>
          <cell r="K240" t="str">
            <v>Bolívar Si Avanza en Educación para el Desarrollo - UNIBAC</v>
          </cell>
          <cell r="L240" t="str">
            <v xml:space="preserve">16 Proyectos de proyeccion social </v>
          </cell>
          <cell r="O240" t="str">
            <v>ND</v>
          </cell>
          <cell r="P240">
            <v>25</v>
          </cell>
          <cell r="AC240" t="str">
            <v>UNIBAC</v>
          </cell>
          <cell r="AF240">
            <v>4</v>
          </cell>
          <cell r="BB240">
            <v>4</v>
          </cell>
          <cell r="BL240">
            <v>1</v>
          </cell>
        </row>
        <row r="241">
          <cell r="A241">
            <v>2</v>
          </cell>
          <cell r="B241" t="str">
            <v xml:space="preserve">BOLÍVAR SÍ AVANZA, LIBRE DE POBREZA A TRAVÉS DE LA EDUCACIÓN Y LA EQUIDAD </v>
          </cell>
          <cell r="C241" t="str">
            <v>2.17</v>
          </cell>
          <cell r="D241" t="str">
            <v>EDUCACIÓN SUPERIOR PARA EL DESARROLLO DEL ARTE Y CULTURA</v>
          </cell>
          <cell r="J241" t="str">
            <v>2.17.1</v>
          </cell>
          <cell r="K241" t="str">
            <v>Bolívar Si Avanza en Educación para el Desarrollo - UNIBAC</v>
          </cell>
          <cell r="L241" t="str">
            <v>4 proyectos de mejoramiento en infraestructura física</v>
          </cell>
          <cell r="O241" t="str">
            <v>ND</v>
          </cell>
          <cell r="P241">
            <v>4</v>
          </cell>
          <cell r="AC241" t="str">
            <v>UNIBAC</v>
          </cell>
          <cell r="AF241">
            <v>3</v>
          </cell>
          <cell r="BB241">
            <v>3</v>
          </cell>
          <cell r="BL241">
            <v>1</v>
          </cell>
        </row>
        <row r="242">
          <cell r="A242">
            <v>2</v>
          </cell>
          <cell r="B242" t="str">
            <v xml:space="preserve">BOLÍVAR SÍ AVANZA, LIBRE DE POBREZA A TRAVÉS DE LA EDUCACIÓN Y LA EQUIDAD </v>
          </cell>
          <cell r="C242" t="str">
            <v>2.17</v>
          </cell>
          <cell r="D242" t="str">
            <v>EDUCACIÓN SUPERIOR PARA EL DESARROLLO DEL ARTE Y CULTURA</v>
          </cell>
          <cell r="J242" t="str">
            <v>2.17.1</v>
          </cell>
          <cell r="K242" t="str">
            <v>Bolívar Si Avanza en Educación para el Desarrollo - UNIBAC</v>
          </cell>
          <cell r="L242" t="str">
            <v>Incrementar cada año durante el cuatrienio los proyectos de mejoramiento y adecuación de infraestructura física y tecnológica en un 25%</v>
          </cell>
          <cell r="O242">
            <v>0</v>
          </cell>
          <cell r="P242">
            <v>4</v>
          </cell>
          <cell r="AC242" t="str">
            <v>UNIBAC</v>
          </cell>
          <cell r="AF242">
            <v>1</v>
          </cell>
          <cell r="BB242">
            <v>1</v>
          </cell>
          <cell r="BL242">
            <v>1</v>
          </cell>
        </row>
        <row r="243">
          <cell r="A243">
            <v>2</v>
          </cell>
          <cell r="B243" t="str">
            <v xml:space="preserve">BOLÍVAR SÍ AVANZA, LIBRE DE POBREZA A TRAVÉS DE LA EDUCACIÓN Y LA EQUIDAD </v>
          </cell>
          <cell r="C243" t="str">
            <v>2.17</v>
          </cell>
          <cell r="D243" t="str">
            <v>EDUCACIÓN SUPERIOR PARA EL DESARROLLO DEL ARTE Y CULTURA</v>
          </cell>
          <cell r="J243" t="str">
            <v>2.17.1</v>
          </cell>
          <cell r="K243" t="str">
            <v>Bolívar Si Avanza en Educación para el Desarrollo - UNIBAC</v>
          </cell>
          <cell r="L243" t="str">
            <v>Disminuir la tasa de deserción estudiantil cada año durante el cuatrienio en un 3%</v>
          </cell>
          <cell r="O243">
            <v>14.73</v>
          </cell>
          <cell r="P243">
            <v>12</v>
          </cell>
          <cell r="AC243" t="str">
            <v>UNIBAC</v>
          </cell>
          <cell r="AF243">
            <v>3</v>
          </cell>
          <cell r="BB243">
            <v>1</v>
          </cell>
          <cell r="BL243">
            <v>0.33333333333333331</v>
          </cell>
        </row>
        <row r="244">
          <cell r="A244">
            <v>2</v>
          </cell>
          <cell r="B244" t="str">
            <v xml:space="preserve">BOLÍVAR SÍ AVANZA, LIBRE DE POBREZA A TRAVÉS DE LA EDUCACIÓN Y LA EQUIDAD </v>
          </cell>
          <cell r="C244" t="str">
            <v>2.17</v>
          </cell>
          <cell r="D244" t="str">
            <v>EDUCACIÓN SUPERIOR PARA EL DESARROLLO DEL ARTE Y CULTURA</v>
          </cell>
          <cell r="J244" t="str">
            <v>2.17.1</v>
          </cell>
          <cell r="K244" t="str">
            <v>Bolívar Si Avanza en Educación para el Desarrollo - UNIBAC</v>
          </cell>
          <cell r="L244" t="str">
            <v>Incrementar A20 semilleros o grupos de investigación en la Unibac</v>
          </cell>
          <cell r="O244">
            <v>8</v>
          </cell>
          <cell r="P244">
            <v>12</v>
          </cell>
          <cell r="AC244" t="str">
            <v>UNIBAC</v>
          </cell>
          <cell r="AF244">
            <v>8</v>
          </cell>
          <cell r="BB244">
            <v>8</v>
          </cell>
          <cell r="BL244">
            <v>1</v>
          </cell>
        </row>
        <row r="245">
          <cell r="A245">
            <v>2</v>
          </cell>
          <cell r="B245" t="str">
            <v xml:space="preserve">BOLÍVAR SÍ AVANZA, LIBRE DE POBREZA A TRAVÉS DE LA EDUCACIÓN Y LA EQUIDAD </v>
          </cell>
          <cell r="C245" t="str">
            <v>2.17</v>
          </cell>
          <cell r="D245" t="str">
            <v>EDUCACIÓN SUPERIOR PARA EL DESARROLLO DEL ARTE Y CULTURA</v>
          </cell>
          <cell r="J245" t="str">
            <v>2.17.1</v>
          </cell>
          <cell r="K245" t="str">
            <v>Bolívar Si Avanza en Educación para el Desarrollo - UNIBAC</v>
          </cell>
          <cell r="L245" t="str">
            <v xml:space="preserve">26 docentes investigadores </v>
          </cell>
          <cell r="O245">
            <v>11</v>
          </cell>
          <cell r="P245">
            <v>24</v>
          </cell>
          <cell r="AC245" t="str">
            <v>UNIBAC</v>
          </cell>
          <cell r="AF245">
            <v>20</v>
          </cell>
          <cell r="BB245">
            <v>20</v>
          </cell>
          <cell r="BL245">
            <v>1</v>
          </cell>
        </row>
        <row r="246">
          <cell r="A246">
            <v>2</v>
          </cell>
          <cell r="B246" t="str">
            <v xml:space="preserve">BOLÍVAR SÍ AVANZA, LIBRE DE POBREZA A TRAVÉS DE LA EDUCACIÓN Y LA EQUIDAD </v>
          </cell>
          <cell r="C246" t="str">
            <v>2.17</v>
          </cell>
          <cell r="D246" t="str">
            <v>EDUCACIÓN SUPERIOR PARA EL DESARROLLO DEL ARTE Y CULTURA</v>
          </cell>
          <cell r="J246" t="str">
            <v>2.17.1</v>
          </cell>
          <cell r="K246" t="str">
            <v>Bolívar Si Avanza en Educación para el Desarrollo - UNIBAC</v>
          </cell>
          <cell r="L246" t="str">
            <v>25 los productos de investigación y creación</v>
          </cell>
          <cell r="O246">
            <v>11</v>
          </cell>
          <cell r="P246">
            <v>20</v>
          </cell>
          <cell r="AC246" t="str">
            <v>UNIBAC</v>
          </cell>
          <cell r="AF246">
            <v>5</v>
          </cell>
          <cell r="BB246">
            <v>5</v>
          </cell>
          <cell r="BL246">
            <v>1</v>
          </cell>
        </row>
        <row r="247">
          <cell r="A247">
            <v>2</v>
          </cell>
          <cell r="B247" t="str">
            <v xml:space="preserve">BOLÍVAR SÍ AVANZA, LIBRE DE POBREZA A TRAVÉS DE LA EDUCACIÓN Y LA EQUIDAD </v>
          </cell>
          <cell r="C247" t="str">
            <v>2.17</v>
          </cell>
          <cell r="D247" t="str">
            <v>EDUCACIÓN SUPERIOR PARA EL DESARROLLO DEL ARTE Y CULTURA</v>
          </cell>
          <cell r="J247" t="str">
            <v>2.17.1</v>
          </cell>
          <cell r="K247" t="str">
            <v>Bolívar Si Avanza en Educación para el Desarrollo - UNIBAC</v>
          </cell>
          <cell r="L247" t="str">
            <v>20 estudiantes y docentes de otros paises visitan a UNIBAC</v>
          </cell>
          <cell r="O247">
            <v>41</v>
          </cell>
          <cell r="P247">
            <v>20</v>
          </cell>
          <cell r="AC247" t="str">
            <v>UNIBAC</v>
          </cell>
          <cell r="AF247">
            <v>5</v>
          </cell>
          <cell r="BB247">
            <v>4</v>
          </cell>
          <cell r="BL247">
            <v>0.8</v>
          </cell>
        </row>
        <row r="248">
          <cell r="A248">
            <v>2</v>
          </cell>
          <cell r="B248" t="str">
            <v xml:space="preserve">BOLÍVAR SÍ AVANZA, LIBRE DE POBREZA A TRAVÉS DE LA EDUCACIÓN Y LA EQUIDAD </v>
          </cell>
          <cell r="C248" t="str">
            <v>2.17</v>
          </cell>
          <cell r="D248" t="str">
            <v>EDUCACIÓN SUPERIOR PARA EL DESARROLLO DEL ARTE Y CULTURA</v>
          </cell>
          <cell r="J248" t="str">
            <v>2.17.1</v>
          </cell>
          <cell r="K248" t="str">
            <v>Bolívar Si Avanza en Educación para el Desarrollo - UNIBAC</v>
          </cell>
          <cell r="L248" t="str">
            <v xml:space="preserve">20 estudiantes y docentes que viajan a otros paises </v>
          </cell>
          <cell r="O248">
            <v>64</v>
          </cell>
          <cell r="P248">
            <v>20</v>
          </cell>
          <cell r="AC248" t="str">
            <v>UNIBAC</v>
          </cell>
          <cell r="AF248">
            <v>20</v>
          </cell>
          <cell r="BB248">
            <v>23</v>
          </cell>
          <cell r="BL248">
            <v>1</v>
          </cell>
        </row>
        <row r="249">
          <cell r="A249">
            <v>2</v>
          </cell>
          <cell r="B249" t="str">
            <v xml:space="preserve">BOLÍVAR SÍ AVANZA, LIBRE DE POBREZA A TRAVÉS DE LA EDUCACIÓN Y LA EQUIDAD </v>
          </cell>
          <cell r="C249" t="str">
            <v>2.17</v>
          </cell>
          <cell r="D249" t="str">
            <v>EDUCACIÓN SUPERIOR PARA EL DESARROLLO DEL ARTE Y CULTURA</v>
          </cell>
          <cell r="J249" t="str">
            <v>2.17.1</v>
          </cell>
          <cell r="K249" t="str">
            <v>Bolívar Si Avanza en Educación para el Desarrollo - UNIBAC</v>
          </cell>
          <cell r="L249" t="str">
            <v xml:space="preserve">4 recertificaciones de calidad en todos los procesos </v>
          </cell>
          <cell r="O249">
            <v>3</v>
          </cell>
          <cell r="P249">
            <v>4</v>
          </cell>
          <cell r="AC249" t="str">
            <v>UNIBAC</v>
          </cell>
          <cell r="AF249">
            <v>1</v>
          </cell>
          <cell r="BB249">
            <v>1</v>
          </cell>
          <cell r="BL249">
            <v>1</v>
          </cell>
        </row>
        <row r="250">
          <cell r="A250">
            <v>2</v>
          </cell>
          <cell r="B250" t="str">
            <v xml:space="preserve">BOLÍVAR SÍ AVANZA, LIBRE DE POBREZA A TRAVÉS DE LA EDUCACIÓN Y LA EQUIDAD </v>
          </cell>
          <cell r="C250" t="str">
            <v>2.17</v>
          </cell>
          <cell r="D250" t="str">
            <v>EDUCACIÓN SUPERIOR PARA EL DESARROLLO DEL ARTE Y CULTURA</v>
          </cell>
          <cell r="J250" t="str">
            <v>2.17.1</v>
          </cell>
          <cell r="K250" t="str">
            <v>Bolívar Si Avanza en Educación para el Desarrollo - UNIBAC</v>
          </cell>
          <cell r="L250" t="str">
            <v>Número de colegios de educación media del departamento de Bolívar articulado mediante un programa de estudio equivalente a las asignaturas ofertadas en los programas profesionales de Unibac</v>
          </cell>
          <cell r="O250">
            <v>0</v>
          </cell>
          <cell r="P250">
            <v>1</v>
          </cell>
          <cell r="AC250" t="str">
            <v>UNIBAC</v>
          </cell>
          <cell r="AF250">
            <v>0</v>
          </cell>
          <cell r="BB250">
            <v>0</v>
          </cell>
          <cell r="BL250" t="str">
            <v>NA</v>
          </cell>
        </row>
        <row r="251">
          <cell r="A251">
            <v>2</v>
          </cell>
          <cell r="B251" t="str">
            <v xml:space="preserve">BOLÍVAR SÍ AVANZA, LIBRE DE POBREZA A TRAVÉS DE LA EDUCACIÓN Y LA EQUIDAD </v>
          </cell>
          <cell r="C251" t="str">
            <v>2.18</v>
          </cell>
          <cell r="D251" t="str">
            <v>SALUD AMBIENTAL</v>
          </cell>
          <cell r="J251" t="str">
            <v>2.18.1</v>
          </cell>
          <cell r="K251" t="str">
            <v>Habitat Saludable</v>
          </cell>
          <cell r="L251" t="str">
            <v>23 entidades territoriales con inclusión del componente de salud ambiental en los Planes de Desarrollo Territorial, POT, en coordinación con el COTSA departamental, y Consejo Seccional de Plaguicidas.</v>
          </cell>
          <cell r="O251">
            <v>0</v>
          </cell>
          <cell r="P251">
            <v>23</v>
          </cell>
          <cell r="AC251" t="str">
            <v>SECRETARÍA DE SALUD</v>
          </cell>
          <cell r="AF251">
            <v>5</v>
          </cell>
          <cell r="BB251">
            <v>0</v>
          </cell>
          <cell r="BL251">
            <v>0</v>
          </cell>
        </row>
        <row r="252">
          <cell r="A252">
            <v>2</v>
          </cell>
          <cell r="B252" t="str">
            <v xml:space="preserve">BOLÍVAR SÍ AVANZA, LIBRE DE POBREZA A TRAVÉS DE LA EDUCACIÓN Y LA EQUIDAD </v>
          </cell>
          <cell r="C252" t="str">
            <v>2.18</v>
          </cell>
          <cell r="D252" t="str">
            <v>SALUD AMBIENTAL</v>
          </cell>
          <cell r="J252" t="str">
            <v>2.18.1</v>
          </cell>
          <cell r="K252" t="str">
            <v>Habitat Saludable</v>
          </cell>
          <cell r="L252" t="str">
            <v>Un   Programas de educación en salud ambiental con énfasis en la estrategia de entornos saludables diseñado e implementado en el 100% de municipios con altos índices de riesgo ambiental para enfermedades transmisibles.</v>
          </cell>
          <cell r="O252">
            <v>0</v>
          </cell>
          <cell r="P252">
            <v>1</v>
          </cell>
          <cell r="AC252" t="str">
            <v>SECRETARÍA DE SALUD</v>
          </cell>
          <cell r="AF252">
            <v>1</v>
          </cell>
          <cell r="BB252">
            <v>3</v>
          </cell>
          <cell r="BL252">
            <v>1</v>
          </cell>
        </row>
        <row r="253">
          <cell r="A253">
            <v>2</v>
          </cell>
          <cell r="B253" t="str">
            <v xml:space="preserve">BOLÍVAR SÍ AVANZA, LIBRE DE POBREZA A TRAVÉS DE LA EDUCACIÓN Y LA EQUIDAD </v>
          </cell>
          <cell r="C253" t="str">
            <v>2.18</v>
          </cell>
          <cell r="D253" t="str">
            <v>SALUD AMBIENTAL</v>
          </cell>
          <cell r="J253" t="str">
            <v>2.18.2</v>
          </cell>
          <cell r="K253" t="str">
            <v>Situaciones De Salud Relacionadas Con Condiciones Ambientales</v>
          </cell>
          <cell r="L253" t="str">
            <v>90% de Cobertura de vacunación canina y felina en el departamento de Bolívar</v>
          </cell>
          <cell r="O253">
            <v>80</v>
          </cell>
          <cell r="P253">
            <v>90</v>
          </cell>
          <cell r="AC253" t="str">
            <v>SECRETARÍA DE SALUD</v>
          </cell>
          <cell r="AF253">
            <v>90</v>
          </cell>
          <cell r="BB253">
            <v>85</v>
          </cell>
          <cell r="BL253">
            <v>0.94444444444444442</v>
          </cell>
        </row>
        <row r="254">
          <cell r="A254">
            <v>2</v>
          </cell>
          <cell r="B254" t="str">
            <v xml:space="preserve">BOLÍVAR SÍ AVANZA, LIBRE DE POBREZA A TRAVÉS DE LA EDUCACIÓN Y LA EQUIDAD </v>
          </cell>
          <cell r="C254" t="str">
            <v>2.18</v>
          </cell>
          <cell r="D254" t="str">
            <v>SALUD AMBIENTAL</v>
          </cell>
          <cell r="J254" t="str">
            <v>2.18.2</v>
          </cell>
          <cell r="K254" t="str">
            <v>Situaciones De Salud Relacionadas Con Condiciones Ambientales</v>
          </cell>
          <cell r="L254" t="str">
            <v>90% de las  Acciones de Inspección vigilancia y control de factores de riesgo ambientales, ejecutadas.</v>
          </cell>
          <cell r="O254">
            <v>70</v>
          </cell>
          <cell r="P254">
            <v>90</v>
          </cell>
          <cell r="AC254" t="str">
            <v>SECRETARÍA DE SALUD</v>
          </cell>
          <cell r="AF254">
            <v>90</v>
          </cell>
          <cell r="BB254">
            <v>75</v>
          </cell>
          <cell r="BL254">
            <v>0.83333333333333337</v>
          </cell>
        </row>
        <row r="255">
          <cell r="A255">
            <v>2</v>
          </cell>
          <cell r="B255" t="str">
            <v xml:space="preserve">BOLÍVAR SÍ AVANZA, LIBRE DE POBREZA A TRAVÉS DE LA EDUCACIÓN Y LA EQUIDAD </v>
          </cell>
          <cell r="C255" t="str">
            <v>2.18</v>
          </cell>
          <cell r="D255" t="str">
            <v>SALUD AMBIENTAL</v>
          </cell>
          <cell r="J255" t="str">
            <v>2.18.2</v>
          </cell>
          <cell r="K255" t="str">
            <v>Situaciones De Salud Relacionadas Con Condiciones Ambientales</v>
          </cell>
          <cell r="L255" t="str">
            <v>Cumplimiento de las Acciones de Vigilancia de la calidad del agua para consumo humano garantizadas en un 90% en cabeceras municipales y 20% en área rural.</v>
          </cell>
          <cell r="O255">
            <v>60</v>
          </cell>
          <cell r="P255">
            <v>90</v>
          </cell>
          <cell r="AC255" t="str">
            <v>SECRETARÍA DE SALUD</v>
          </cell>
          <cell r="AF255">
            <v>90</v>
          </cell>
          <cell r="BB255">
            <v>62</v>
          </cell>
          <cell r="BL255">
            <v>0.68888888888888888</v>
          </cell>
        </row>
        <row r="256">
          <cell r="A256">
            <v>2</v>
          </cell>
          <cell r="B256" t="str">
            <v xml:space="preserve">BOLÍVAR SÍ AVANZA, LIBRE DE POBREZA A TRAVÉS DE LA EDUCACIÓN Y LA EQUIDAD </v>
          </cell>
          <cell r="C256" t="str">
            <v>2.18</v>
          </cell>
          <cell r="D256" t="str">
            <v>SALUD AMBIENTAL</v>
          </cell>
          <cell r="J256" t="str">
            <v>2.18.2</v>
          </cell>
          <cell r="K256" t="str">
            <v>Situaciones De Salud Relacionadas Con Condiciones Ambientales</v>
          </cell>
          <cell r="L256" t="str">
            <v xml:space="preserve">22  Mapas de riesgo de calidad de agua para consumo humano con planes de trabajo correctivos, elaborados. </v>
          </cell>
          <cell r="O256">
            <v>10</v>
          </cell>
          <cell r="P256">
            <v>22</v>
          </cell>
          <cell r="AC256" t="str">
            <v>SECRETARÍA DE SALUD</v>
          </cell>
          <cell r="AF256">
            <v>5</v>
          </cell>
          <cell r="BB256">
            <v>0</v>
          </cell>
          <cell r="BL256">
            <v>0</v>
          </cell>
        </row>
        <row r="257">
          <cell r="A257">
            <v>2</v>
          </cell>
          <cell r="B257" t="str">
            <v xml:space="preserve">BOLÍVAR SÍ AVANZA, LIBRE DE POBREZA A TRAVÉS DE LA EDUCACIÓN Y LA EQUIDAD </v>
          </cell>
          <cell r="C257" t="str">
            <v>2.19</v>
          </cell>
          <cell r="D257" t="str">
            <v>VIDA SALUDABLE Y CONDICIONES NO TRANSMISIBLES</v>
          </cell>
          <cell r="J257" t="str">
            <v>2.19.1</v>
          </cell>
          <cell r="K257" t="str">
            <v>Modos condiciones y estilos de vida saludables</v>
          </cell>
          <cell r="L257" t="str">
            <v>10 Municipios con estrategia nacional 4x4 ampliada, implementada.</v>
          </cell>
          <cell r="O257">
            <v>0</v>
          </cell>
          <cell r="P257">
            <v>10</v>
          </cell>
          <cell r="AC257" t="str">
            <v>SECRETARÍA DE SALUD</v>
          </cell>
          <cell r="AF257">
            <v>2</v>
          </cell>
          <cell r="BB257">
            <v>2</v>
          </cell>
          <cell r="BL257">
            <v>1</v>
          </cell>
        </row>
        <row r="258">
          <cell r="A258">
            <v>2</v>
          </cell>
          <cell r="B258" t="str">
            <v xml:space="preserve">BOLÍVAR SÍ AVANZA, LIBRE DE POBREZA A TRAVÉS DE LA EDUCACIÓN Y LA EQUIDAD </v>
          </cell>
          <cell r="C258" t="str">
            <v>2.19</v>
          </cell>
          <cell r="D258" t="str">
            <v>VIDA SALUDABLE Y CONDICIONES NO TRANSMISIBLES</v>
          </cell>
          <cell r="J258" t="str">
            <v>2.19.1</v>
          </cell>
          <cell r="K258" t="str">
            <v>Condiciones Crónicas Prevalentes</v>
          </cell>
          <cell r="L258" t="str">
            <v>Personal del sector salud(médicos, enfermeras, odontólogos, auxiliares de enfermería) y adheridos a guías y protocolos de prevención y manejo de enfermedades crónicas no transmisibles, alteraciones de la salud bucal, visual y auditiva.</v>
          </cell>
          <cell r="O258">
            <v>20</v>
          </cell>
          <cell r="P258">
            <v>80</v>
          </cell>
          <cell r="AC258" t="str">
            <v>SECRETARÍA DE SALUD</v>
          </cell>
          <cell r="AF258">
            <v>20</v>
          </cell>
          <cell r="BB258">
            <v>20</v>
          </cell>
          <cell r="BL258">
            <v>1</v>
          </cell>
        </row>
        <row r="259">
          <cell r="A259">
            <v>2</v>
          </cell>
          <cell r="B259" t="str">
            <v xml:space="preserve">BOLÍVAR SÍ AVANZA, LIBRE DE POBREZA A TRAVÉS DE LA EDUCACIÓN Y LA EQUIDAD </v>
          </cell>
          <cell r="C259" t="str">
            <v>2.19</v>
          </cell>
          <cell r="D259" t="str">
            <v>VIDA SALUDABLE Y CONDICIONES NO TRANSMISIBLES</v>
          </cell>
          <cell r="J259" t="str">
            <v>2.19.1</v>
          </cell>
          <cell r="K259" t="str">
            <v>Condiciones Crónicas Prevalentes</v>
          </cell>
          <cell r="L259" t="str">
            <v>Municipios con estrategia "Soy generación más sonriente" adoptada y evaluada.</v>
          </cell>
          <cell r="O259">
            <v>0</v>
          </cell>
          <cell r="P259">
            <v>32</v>
          </cell>
          <cell r="AC259" t="str">
            <v>SECRETARÍA DE SALUD</v>
          </cell>
          <cell r="AF259">
            <v>13</v>
          </cell>
          <cell r="BB259">
            <v>13</v>
          </cell>
          <cell r="BL259">
            <v>1</v>
          </cell>
        </row>
        <row r="260">
          <cell r="A260">
            <v>2</v>
          </cell>
          <cell r="B260" t="str">
            <v xml:space="preserve">BOLÍVAR SÍ AVANZA, LIBRE DE POBREZA A TRAVÉS DE LA EDUCACIÓN Y LA EQUIDAD </v>
          </cell>
          <cell r="C260" t="str">
            <v>2.20</v>
          </cell>
          <cell r="D260" t="str">
            <v>CONVIVENCIA SOCIAL Y SALUD MENTAL</v>
          </cell>
          <cell r="J260" t="str">
            <v>2.20.1</v>
          </cell>
          <cell r="K260" t="str">
            <v>Promoción De La Salud Mental Y La Convivencia.</v>
          </cell>
          <cell r="L260" t="str">
            <v>37 municipios con estrategias intersectoriales en el marco de una política pública municipal de salud mental y convivencia social evaluadas.</v>
          </cell>
          <cell r="O260" t="str">
            <v>ND</v>
          </cell>
          <cell r="P260">
            <v>37</v>
          </cell>
          <cell r="AC260" t="str">
            <v>SECRETARÍA DE SALUD</v>
          </cell>
          <cell r="AF260">
            <v>5</v>
          </cell>
          <cell r="BB260">
            <v>0</v>
          </cell>
          <cell r="BL260">
            <v>0</v>
          </cell>
        </row>
        <row r="261">
          <cell r="A261">
            <v>2</v>
          </cell>
          <cell r="B261" t="str">
            <v xml:space="preserve">BOLÍVAR SÍ AVANZA, LIBRE DE POBREZA A TRAVÉS DE LA EDUCACIÓN Y LA EQUIDAD </v>
          </cell>
          <cell r="C261" t="str">
            <v>2.20</v>
          </cell>
          <cell r="D261" t="str">
            <v>CONVIVENCIA SOCIAL Y SALUD MENTAL</v>
          </cell>
          <cell r="J261" t="str">
            <v>2.20.1</v>
          </cell>
          <cell r="K261" t="str">
            <v>Promoción De La Salud Mental Y La Convivencia.</v>
          </cell>
          <cell r="L261" t="str">
            <v>22  entidades territoriales de salud reportando los eventos de violencia intrafamiliar de manera oportuna y con calidad.</v>
          </cell>
          <cell r="O261">
            <v>11</v>
          </cell>
          <cell r="P261">
            <v>22</v>
          </cell>
          <cell r="AC261" t="str">
            <v>SECRETARÍA DE SALUD</v>
          </cell>
          <cell r="AF261">
            <v>10</v>
          </cell>
          <cell r="BB261">
            <v>10</v>
          </cell>
          <cell r="BL261">
            <v>1</v>
          </cell>
        </row>
        <row r="262">
          <cell r="A262">
            <v>2</v>
          </cell>
          <cell r="B262" t="str">
            <v xml:space="preserve">BOLÍVAR SÍ AVANZA, LIBRE DE POBREZA A TRAVÉS DE LA EDUCACIÓN Y LA EQUIDAD </v>
          </cell>
          <cell r="C262" t="str">
            <v>2.20</v>
          </cell>
          <cell r="D262" t="str">
            <v>CONVIVENCIA SOCIAL Y SALUD MENTAL</v>
          </cell>
          <cell r="J262" t="str">
            <v>2.20.2</v>
          </cell>
          <cell r="K262" t="str">
            <v xml:space="preserve">Prevención Integral de  Problemas, Trastornos Mentales </v>
          </cell>
          <cell r="L262" t="str">
            <v>37  municipios con plan de prevención del consumo de sustancias psicoactivas</v>
          </cell>
          <cell r="O262">
            <v>22</v>
          </cell>
          <cell r="P262">
            <v>37</v>
          </cell>
          <cell r="AC262" t="str">
            <v>SECRETARÍA DE SALUD</v>
          </cell>
          <cell r="AF262">
            <v>7</v>
          </cell>
          <cell r="BB262">
            <v>7</v>
          </cell>
          <cell r="BL262">
            <v>1</v>
          </cell>
        </row>
        <row r="263">
          <cell r="A263">
            <v>2</v>
          </cell>
          <cell r="B263" t="str">
            <v xml:space="preserve">BOLÍVAR SÍ AVANZA, LIBRE DE POBREZA A TRAVÉS DE LA EDUCACIÓN Y LA EQUIDAD </v>
          </cell>
          <cell r="C263" t="str">
            <v>2.20</v>
          </cell>
          <cell r="D263" t="str">
            <v>CONVIVENCIA SOCIAL Y SALUD MENTAL</v>
          </cell>
          <cell r="J263" t="str">
            <v>2.20.2</v>
          </cell>
          <cell r="K263" t="str">
            <v xml:space="preserve">Prevención Integral de  Problemas, Trastornos Mentales </v>
          </cell>
          <cell r="L263" t="str">
            <v>6  Municipios con programa de familias fuertes implementado</v>
          </cell>
          <cell r="O263">
            <v>0</v>
          </cell>
          <cell r="P263">
            <v>6</v>
          </cell>
          <cell r="AC263" t="str">
            <v>SECRETARÍA DE SALUD</v>
          </cell>
          <cell r="AF263">
            <v>1</v>
          </cell>
          <cell r="BB263">
            <v>0</v>
          </cell>
          <cell r="BL263">
            <v>0</v>
          </cell>
        </row>
        <row r="264">
          <cell r="A264">
            <v>2</v>
          </cell>
          <cell r="B264" t="str">
            <v xml:space="preserve">BOLÍVAR SÍ AVANZA, LIBRE DE POBREZA A TRAVÉS DE LA EDUCACIÓN Y LA EQUIDAD </v>
          </cell>
          <cell r="C264" t="str">
            <v>2.20</v>
          </cell>
          <cell r="D264" t="str">
            <v>CONVIVENCIA SOCIAL Y SALUD MENTAL</v>
          </cell>
          <cell r="J264" t="str">
            <v>2.20.2</v>
          </cell>
          <cell r="K264" t="str">
            <v xml:space="preserve">Prevención Integral de  Problemas, Trastornos Mentales </v>
          </cell>
          <cell r="L264" t="str">
            <v>Doce  Municipios garantizando la atención integral de casos de violencia, problemas y trastornos mentales</v>
          </cell>
          <cell r="O264">
            <v>5</v>
          </cell>
          <cell r="P264">
            <v>12</v>
          </cell>
          <cell r="AC264" t="str">
            <v>SECRETARÍA DE SALUD</v>
          </cell>
          <cell r="AF264">
            <v>3</v>
          </cell>
          <cell r="BB264">
            <v>0</v>
          </cell>
          <cell r="BL264">
            <v>0</v>
          </cell>
        </row>
        <row r="265">
          <cell r="A265">
            <v>2</v>
          </cell>
          <cell r="B265" t="str">
            <v xml:space="preserve">BOLÍVAR SÍ AVANZA, LIBRE DE POBREZA A TRAVÉS DE LA EDUCACIÓN Y LA EQUIDAD </v>
          </cell>
          <cell r="C265" t="str">
            <v>2.21</v>
          </cell>
          <cell r="D265" t="str">
            <v>SEXUALIDAD  DERECHOS SEXUALES Y REPRODUCTIVOS</v>
          </cell>
          <cell r="J265" t="str">
            <v>2.21.1</v>
          </cell>
          <cell r="K265" t="str">
            <v>PROMOCIÓN DE DERECHOS SEXUALES Y REPRODUCTIVOS Y EQUIDAD DE GÉNERO</v>
          </cell>
          <cell r="L265" t="str">
            <v>18 Entidades Territoriales Municipales priorizadas, contaran con espacios transectoriales y comunitarios que coordinaran la promoción y garantía de los derechos sexuales y reproductivos</v>
          </cell>
          <cell r="O265">
            <v>0</v>
          </cell>
          <cell r="P265">
            <v>18</v>
          </cell>
          <cell r="AC265" t="str">
            <v>SECRETARÍA DE SALUD</v>
          </cell>
          <cell r="AF265">
            <v>3</v>
          </cell>
          <cell r="BB265">
            <v>3</v>
          </cell>
          <cell r="BL265">
            <v>1</v>
          </cell>
        </row>
        <row r="266">
          <cell r="A266">
            <v>2</v>
          </cell>
          <cell r="B266" t="str">
            <v xml:space="preserve">BOLÍVAR SÍ AVANZA, LIBRE DE POBREZA A TRAVÉS DE LA EDUCACIÓN Y LA EQUIDAD </v>
          </cell>
          <cell r="C266" t="str">
            <v>2.21</v>
          </cell>
          <cell r="D266" t="str">
            <v>SEXUALIDAD  DERECHOS SEXUALES Y REPRODUCTIVOS</v>
          </cell>
          <cell r="J266" t="str">
            <v>2.21.2</v>
          </cell>
          <cell r="K266" t="str">
            <v xml:space="preserve">PREVENCIÓN Y ATENCIÓN INTEGRAL EN SALUD SEXUAL
REPRODUCTIVA DESDE UN ENFOQUE DE DERECHOS.
</v>
          </cell>
          <cell r="L266" t="str">
            <v>32 Municipios con Estrategia integral para la prevención del embarazo en la infancia y adolescencia, implementada.</v>
          </cell>
          <cell r="O266">
            <v>0</v>
          </cell>
          <cell r="P266">
            <v>32</v>
          </cell>
          <cell r="AC266" t="str">
            <v>SECRETARÍA DE SALUD</v>
          </cell>
          <cell r="AF266">
            <v>14</v>
          </cell>
          <cell r="BB266">
            <v>14</v>
          </cell>
          <cell r="BL266">
            <v>1</v>
          </cell>
        </row>
        <row r="267">
          <cell r="A267">
            <v>2</v>
          </cell>
          <cell r="B267" t="str">
            <v xml:space="preserve">BOLÍVAR SÍ AVANZA, LIBRE DE POBREZA A TRAVÉS DE LA EDUCACIÓN Y LA EQUIDAD </v>
          </cell>
          <cell r="C267" t="str">
            <v>2.21</v>
          </cell>
          <cell r="D267" t="str">
            <v>SEXUALIDAD  DERECHOS SEXUALES Y REPRODUCTIVOS</v>
          </cell>
          <cell r="J267" t="str">
            <v>2.21.2</v>
          </cell>
          <cell r="K267" t="str">
            <v xml:space="preserve">PREVENCIÓN Y ATENCIÓN INTEGRAL EN SALUD SEXUAL
REPRODUCTIVA DESDE UN ENFOQUE DE DERECHOS.
</v>
          </cell>
          <cell r="L267" t="str">
            <v>22 Municipios con 95% de mujeres gestantes que tengan cuatro o más controles prenatales</v>
          </cell>
          <cell r="O267">
            <v>0</v>
          </cell>
          <cell r="P267">
            <v>22</v>
          </cell>
          <cell r="AC267" t="str">
            <v>SECRETARÍA DE SALUD</v>
          </cell>
          <cell r="AF267">
            <v>2</v>
          </cell>
          <cell r="BB267">
            <v>2</v>
          </cell>
          <cell r="BL267">
            <v>1</v>
          </cell>
        </row>
        <row r="268">
          <cell r="A268">
            <v>2</v>
          </cell>
          <cell r="B268" t="str">
            <v xml:space="preserve">BOLÍVAR SÍ AVANZA, LIBRE DE POBREZA A TRAVÉS DE LA EDUCACIÓN Y LA EQUIDAD </v>
          </cell>
          <cell r="C268" t="str">
            <v>2.21</v>
          </cell>
          <cell r="D268" t="str">
            <v>SEXUALIDAD  DERECHOS SEXUALES Y REPRODUCTIVOS</v>
          </cell>
          <cell r="J268" t="str">
            <v>2.21.2</v>
          </cell>
          <cell r="K268" t="str">
            <v xml:space="preserve">PREVENCIÓN Y ATENCIÓN INTEGRAL EN SALUD SEXUAL
REPRODUCTIVA DESDE UN ENFOQUE DE DERECHOS.
</v>
          </cell>
          <cell r="L268" t="str">
            <v>800  Profesionales y auxiliares de salud de prestadores públicos del departamento capacitados y entrenados en la aplicación de guías y protocolos de atención integral y de calidad a la mujer gestante.</v>
          </cell>
          <cell r="O268">
            <v>200</v>
          </cell>
          <cell r="P268">
            <v>800</v>
          </cell>
          <cell r="AC268" t="str">
            <v>SECRETARÍA DE SALUD</v>
          </cell>
          <cell r="AF268">
            <v>308</v>
          </cell>
          <cell r="BB268">
            <v>308</v>
          </cell>
          <cell r="BL268">
            <v>1</v>
          </cell>
        </row>
        <row r="269">
          <cell r="A269">
            <v>2</v>
          </cell>
          <cell r="B269" t="str">
            <v xml:space="preserve">BOLÍVAR SÍ AVANZA, LIBRE DE POBREZA A TRAVÉS DE LA EDUCACIÓN Y LA EQUIDAD </v>
          </cell>
          <cell r="C269" t="str">
            <v>2.21</v>
          </cell>
          <cell r="D269" t="str">
            <v>SEXUALIDAD  DERECHOS SEXUALES Y REPRODUCTIVOS</v>
          </cell>
          <cell r="J269" t="str">
            <v>2.21.2</v>
          </cell>
          <cell r="K269" t="str">
            <v xml:space="preserve">PREVENCIÓN Y ATENCIÓN INTEGRAL EN SALUD SEXUAL
REPRODUCTIVA DESDE UN ENFOQUE DE DERECHOS.
</v>
          </cell>
          <cell r="L269" t="str">
            <v>6 Casas maternas regionales funcionando en municipios con alta tasa de mortalidad materna, asociada a alta ruralidad</v>
          </cell>
          <cell r="O269">
            <v>0</v>
          </cell>
          <cell r="P269">
            <v>6</v>
          </cell>
          <cell r="AC269" t="str">
            <v>SECRETARÍA DE SALUD</v>
          </cell>
          <cell r="AF269">
            <v>1</v>
          </cell>
          <cell r="BB269">
            <v>0</v>
          </cell>
          <cell r="BL269">
            <v>0</v>
          </cell>
        </row>
        <row r="270">
          <cell r="A270">
            <v>2</v>
          </cell>
          <cell r="B270" t="str">
            <v xml:space="preserve">BOLÍVAR SÍ AVANZA, LIBRE DE POBREZA A TRAVÉS DE LA EDUCACIÓN Y LA EQUIDAD </v>
          </cell>
          <cell r="C270" t="str">
            <v>2.21</v>
          </cell>
          <cell r="D270" t="str">
            <v>SEXUALIDAD  DERECHOS SEXUALES Y REPRODUCTIVOS</v>
          </cell>
          <cell r="J270" t="str">
            <v>2.21.2</v>
          </cell>
          <cell r="K270" t="str">
            <v xml:space="preserve">PREVENCIÓN Y ATENCIÓN INTEGRAL EN SALUD SEXUAL
REPRODUCTIVA DESDE UN ENFOQUE DE DERECHOS.
</v>
          </cell>
          <cell r="L270" t="str">
            <v xml:space="preserve">15ESE municipales priorizadas, cumpliendo en un 90% o más, las metas de indicadores del Programa de Auditoría para Mejoramiento de la Calidad en los  servicios de atención materna y neonatal. </v>
          </cell>
          <cell r="O270">
            <v>0</v>
          </cell>
          <cell r="P270">
            <v>15</v>
          </cell>
          <cell r="AC270" t="str">
            <v>SECRETARÍA DE SALUD</v>
          </cell>
          <cell r="AF270">
            <v>2</v>
          </cell>
          <cell r="BB270">
            <v>0</v>
          </cell>
          <cell r="BL270">
            <v>0</v>
          </cell>
        </row>
        <row r="271">
          <cell r="A271">
            <v>2</v>
          </cell>
          <cell r="B271" t="str">
            <v xml:space="preserve">BOLÍVAR SÍ AVANZA, LIBRE DE POBREZA A TRAVÉS DE LA EDUCACIÓN Y LA EQUIDAD </v>
          </cell>
          <cell r="C271" t="str">
            <v>2.21</v>
          </cell>
          <cell r="D271" t="str">
            <v>SEXUALIDAD  DERECHOS SEXUALES Y REPRODUCTIVOS</v>
          </cell>
          <cell r="J271" t="str">
            <v>2.21.2</v>
          </cell>
          <cell r="K271" t="str">
            <v xml:space="preserve">PREVENCIÓN Y ATENCIÓN INTEGRAL EN SALUD SEXUAL
REPRODUCTIVA DESDE UN ENFOQUE DE DERECHOS.
</v>
          </cell>
          <cell r="L271" t="str">
            <v xml:space="preserve">80 % Ejecución de proyectos de dotación, construcción y/o adecuación de centros y puestos de salud en áreas rurales priorizadas por mortalidad materna, aprobados en  plan bienal de inversiones. </v>
          </cell>
          <cell r="O271">
            <v>0</v>
          </cell>
          <cell r="P271">
            <v>80</v>
          </cell>
          <cell r="AC271" t="str">
            <v>SECRETARÍA DE SALUD</v>
          </cell>
          <cell r="AF271">
            <v>20</v>
          </cell>
          <cell r="BB271">
            <v>0</v>
          </cell>
          <cell r="BL271">
            <v>0</v>
          </cell>
        </row>
        <row r="272">
          <cell r="A272">
            <v>2</v>
          </cell>
          <cell r="B272" t="str">
            <v xml:space="preserve">BOLÍVAR SÍ AVANZA, LIBRE DE POBREZA A TRAVÉS DE LA EDUCACIÓN Y LA EQUIDAD </v>
          </cell>
          <cell r="C272" t="str">
            <v>2.21</v>
          </cell>
          <cell r="D272" t="str">
            <v>SEXUALIDAD  DERECHOS SEXUALES Y REPRODUCTIVOS</v>
          </cell>
          <cell r="J272" t="str">
            <v>2.21.2</v>
          </cell>
          <cell r="K272" t="str">
            <v xml:space="preserve">PREVENCIÓN Y ATENCIÓN INTEGRAL EN SALUD SEXUAL
REPRODUCTIVA DESDE UN ENFOQUE DE DERECHOS.
</v>
          </cell>
          <cell r="L272" t="str">
            <v>Estrategia para la prevención de las ITS-VIH/SIDA, funcionando de acuerdo con los criterios del Ministerio de Salud</v>
          </cell>
          <cell r="O272">
            <v>0</v>
          </cell>
          <cell r="P272">
            <v>37</v>
          </cell>
          <cell r="AC272" t="str">
            <v>SECRETARÍA DE SALUD</v>
          </cell>
          <cell r="AF272">
            <v>7</v>
          </cell>
          <cell r="BB272">
            <v>7</v>
          </cell>
          <cell r="BL272">
            <v>1</v>
          </cell>
        </row>
        <row r="273">
          <cell r="A273">
            <v>2</v>
          </cell>
          <cell r="B273" t="str">
            <v xml:space="preserve">BOLÍVAR SÍ AVANZA, LIBRE DE POBREZA A TRAVÉS DE LA EDUCACIÓN Y LA EQUIDAD </v>
          </cell>
          <cell r="C273" t="str">
            <v>2.21</v>
          </cell>
          <cell r="D273" t="str">
            <v>SEXUALIDAD  DERECHOS SEXUALES Y REPRODUCTIVOS</v>
          </cell>
          <cell r="J273" t="str">
            <v>2.21.2</v>
          </cell>
          <cell r="K273" t="str">
            <v xml:space="preserve">PREVENCIÓN Y ATENCIÓN INTEGRAL EN SALUD SEXUAL
REPRODUCTIVA DESDE UN ENFOQUE DE DERECHOS.
</v>
          </cell>
          <cell r="L273" t="str">
            <v>Estrategia para la prevención de transmisión materno-infantil del VIH, funcionando, de acuerdo con los criterios del Ministerio de Salud.</v>
          </cell>
          <cell r="O273">
            <v>0</v>
          </cell>
          <cell r="P273">
            <v>37</v>
          </cell>
          <cell r="AC273" t="str">
            <v>SECRETARÍA DE SALUD</v>
          </cell>
          <cell r="AF273">
            <v>7</v>
          </cell>
          <cell r="BB273">
            <v>7</v>
          </cell>
          <cell r="BL273">
            <v>1</v>
          </cell>
        </row>
        <row r="274">
          <cell r="A274">
            <v>2</v>
          </cell>
          <cell r="B274" t="str">
            <v xml:space="preserve">BOLÍVAR SÍ AVANZA, LIBRE DE POBREZA A TRAVÉS DE LA EDUCACIÓN Y LA EQUIDAD </v>
          </cell>
          <cell r="C274" t="str">
            <v>2.21</v>
          </cell>
          <cell r="D274" t="str">
            <v>SEXUALIDAD  DERECHOS SEXUALES Y REPRODUCTIVOS</v>
          </cell>
          <cell r="J274" t="str">
            <v>2.21.2</v>
          </cell>
          <cell r="K274" t="str">
            <v xml:space="preserve">PREVENCIÓN Y ATENCIÓN INTEGRAL EN SALUD SEXUAL
REPRODUCTIVA DESDE UN ENFOQUE DE DERECHOS.
</v>
          </cell>
          <cell r="L274" t="str">
            <v>Estrategia para la prevención de transmisión materno-infantil de  la sífilis gestacional, funcionando en 37  municipios.</v>
          </cell>
          <cell r="O274">
            <v>0</v>
          </cell>
          <cell r="P274">
            <v>37</v>
          </cell>
          <cell r="AC274" t="str">
            <v>SECRETARÍA DE SALUD</v>
          </cell>
          <cell r="AF274">
            <v>7</v>
          </cell>
          <cell r="BB274">
            <v>7</v>
          </cell>
          <cell r="BL274">
            <v>1</v>
          </cell>
        </row>
        <row r="275">
          <cell r="A275">
            <v>2</v>
          </cell>
          <cell r="B275" t="str">
            <v xml:space="preserve">BOLÍVAR SÍ AVANZA, LIBRE DE POBREZA A TRAVÉS DE LA EDUCACIÓN Y LA EQUIDAD </v>
          </cell>
          <cell r="C275" t="str">
            <v>2.22</v>
          </cell>
          <cell r="D275" t="str">
            <v>VIDA SALUDABLE Y ENFERMEDADES TRANSMISIBLES</v>
          </cell>
          <cell r="J275" t="str">
            <v>2.22.1</v>
          </cell>
          <cell r="K275" t="str">
            <v>Enfermedades Emergentes, Remergentes Y Desatendidas.</v>
          </cell>
          <cell r="L275" t="str">
            <v>Trece (13) municipios con Planes estratégicos Para aliviar la carga y sostener las actividades de control de la tuberculosis</v>
          </cell>
          <cell r="O275">
            <v>6</v>
          </cell>
          <cell r="P275">
            <v>13</v>
          </cell>
          <cell r="AC275" t="str">
            <v>SECRETARÍA DE SALUD</v>
          </cell>
          <cell r="AF275">
            <v>3</v>
          </cell>
          <cell r="BB275">
            <v>3</v>
          </cell>
          <cell r="BL275">
            <v>1</v>
          </cell>
        </row>
        <row r="276">
          <cell r="A276">
            <v>2</v>
          </cell>
          <cell r="B276" t="str">
            <v xml:space="preserve">BOLÍVAR SÍ AVANZA, LIBRE DE POBREZA A TRAVÉS DE LA EDUCACIÓN Y LA EQUIDAD </v>
          </cell>
          <cell r="C276" t="str">
            <v>2.22</v>
          </cell>
          <cell r="D276" t="str">
            <v>VIDA SALUDABLE Y ENFERMEDADES TRANSMISIBLES</v>
          </cell>
          <cell r="J276" t="str">
            <v>2.22.1</v>
          </cell>
          <cell r="K276" t="str">
            <v>Enfermedades Emergentes, Remergentes Y Desatendidas.</v>
          </cell>
          <cell r="L276" t="str">
            <v>Trece (13) municipios con Planes estratégicos Para aliviar la carga y sostener las actividades de control en Enfermedad de Hansen</v>
          </cell>
          <cell r="O276">
            <v>6</v>
          </cell>
          <cell r="P276">
            <v>13</v>
          </cell>
          <cell r="AC276" t="str">
            <v>SECRETARÍA DE SALUD</v>
          </cell>
          <cell r="AF276">
            <v>3</v>
          </cell>
          <cell r="BB276">
            <v>3</v>
          </cell>
          <cell r="BL276">
            <v>1</v>
          </cell>
        </row>
        <row r="277">
          <cell r="A277">
            <v>2</v>
          </cell>
          <cell r="B277" t="str">
            <v xml:space="preserve">BOLÍVAR SÍ AVANZA, LIBRE DE POBREZA A TRAVÉS DE LA EDUCACIÓN Y LA EQUIDAD </v>
          </cell>
          <cell r="C277" t="str">
            <v>2.22</v>
          </cell>
          <cell r="D277" t="str">
            <v>VIDA SALUDABLE Y ENFERMEDADES TRANSMISIBLES</v>
          </cell>
          <cell r="J277" t="str">
            <v>2.22.2</v>
          </cell>
          <cell r="K277" t="str">
            <v>Enfermedades Inmunoprevenibles.</v>
          </cell>
          <cell r="L277" t="str">
            <v>45 municipios con estrategia de vacunación sin barreras implementada</v>
          </cell>
          <cell r="O277">
            <v>27</v>
          </cell>
          <cell r="P277">
            <v>45</v>
          </cell>
          <cell r="AC277" t="str">
            <v>SECRETARÍA DE SALUD</v>
          </cell>
          <cell r="AF277">
            <v>22</v>
          </cell>
          <cell r="BB277">
            <v>15</v>
          </cell>
          <cell r="BL277">
            <v>0.68181818181818177</v>
          </cell>
        </row>
        <row r="278">
          <cell r="A278">
            <v>2</v>
          </cell>
          <cell r="B278" t="str">
            <v xml:space="preserve">BOLÍVAR SÍ AVANZA, LIBRE DE POBREZA A TRAVÉS DE LA EDUCACIÓN Y LA EQUIDAD </v>
          </cell>
          <cell r="C278" t="str">
            <v>2.22</v>
          </cell>
          <cell r="D278" t="str">
            <v>VIDA SALUDABLE Y ENFERMEDADES TRANSMISIBLES</v>
          </cell>
          <cell r="J278" t="str">
            <v>2.22.2</v>
          </cell>
          <cell r="K278" t="str">
            <v>Enfermedades Inmunoprevenibles.</v>
          </cell>
          <cell r="L278" t="str">
            <v>100% de EAPB con coberturas  de vacunación de su población  afiliada, igual o mayor al 95% para todos los biológicos que hacen parte del (PAI).</v>
          </cell>
          <cell r="O278">
            <v>50</v>
          </cell>
          <cell r="P278">
            <v>100</v>
          </cell>
          <cell r="AC278" t="str">
            <v>SECRETARÍA DE SALUD</v>
          </cell>
          <cell r="AF278">
            <v>100</v>
          </cell>
          <cell r="BB278">
            <v>60</v>
          </cell>
          <cell r="BL278">
            <v>0.6</v>
          </cell>
        </row>
        <row r="279">
          <cell r="A279">
            <v>2</v>
          </cell>
          <cell r="B279" t="str">
            <v xml:space="preserve">BOLÍVAR SÍ AVANZA, LIBRE DE POBREZA A TRAVÉS DE LA EDUCACIÓN Y LA EQUIDAD </v>
          </cell>
          <cell r="C279" t="str">
            <v>2.22</v>
          </cell>
          <cell r="D279" t="str">
            <v>VIDA SALUDABLE Y ENFERMEDADES TRANSMISIBLES</v>
          </cell>
          <cell r="J279" t="str">
            <v>2.22.2</v>
          </cell>
          <cell r="K279" t="str">
            <v>Enfermedades Inmunoprevenibles.</v>
          </cell>
          <cell r="L279" t="str">
            <v>45 Municipios con Sistema de Información Nominal del PAI, implementado.</v>
          </cell>
          <cell r="O279">
            <v>18</v>
          </cell>
          <cell r="P279">
            <v>45</v>
          </cell>
          <cell r="AC279" t="str">
            <v>SECRETARÍA DE SALUD</v>
          </cell>
          <cell r="AF279">
            <v>20</v>
          </cell>
          <cell r="BB279">
            <v>20</v>
          </cell>
          <cell r="BL279">
            <v>1</v>
          </cell>
        </row>
        <row r="280">
          <cell r="A280">
            <v>2</v>
          </cell>
          <cell r="B280" t="str">
            <v xml:space="preserve">BOLÍVAR SÍ AVANZA, LIBRE DE POBREZA A TRAVÉS DE LA EDUCACIÓN Y LA EQUIDAD </v>
          </cell>
          <cell r="C280" t="str">
            <v>2.22</v>
          </cell>
          <cell r="D280" t="str">
            <v>VIDA SALUDABLE Y ENFERMEDADES TRANSMISIBLES</v>
          </cell>
          <cell r="J280" t="str">
            <v>2.22.3</v>
          </cell>
          <cell r="K280" t="str">
            <v>Enfermedades Endemoepidémicas</v>
          </cell>
          <cell r="L280" t="str">
            <v>20% de  pacientes atendidos con calidad</v>
          </cell>
          <cell r="O280" t="str">
            <v>ND</v>
          </cell>
          <cell r="P280">
            <v>80</v>
          </cell>
          <cell r="AC280" t="str">
            <v>SECRETARÍA DE SALUD</v>
          </cell>
          <cell r="AF280">
            <v>5</v>
          </cell>
          <cell r="BB280">
            <v>5</v>
          </cell>
          <cell r="BL280">
            <v>1</v>
          </cell>
        </row>
        <row r="281">
          <cell r="A281">
            <v>2</v>
          </cell>
          <cell r="B281" t="str">
            <v xml:space="preserve">BOLÍVAR SÍ AVANZA, LIBRE DE POBREZA A TRAVÉS DE LA EDUCACIÓN Y LA EQUIDAD </v>
          </cell>
          <cell r="C281" t="str">
            <v>2.22</v>
          </cell>
          <cell r="D281" t="str">
            <v>VIDA SALUDABLE Y ENFERMEDADES TRANSMISIBLES</v>
          </cell>
          <cell r="J281" t="str">
            <v>2.22.3</v>
          </cell>
          <cell r="K281" t="str">
            <v>Enfermedades Endemoepidémicas</v>
          </cell>
          <cell r="L281" t="str">
            <v xml:space="preserve"> 80% de cobertura de acciones de prevención primaria sostenidas, en 15 Municipios de alto riesgo.</v>
          </cell>
          <cell r="O281">
            <v>30</v>
          </cell>
          <cell r="P281">
            <v>80</v>
          </cell>
          <cell r="AC281" t="str">
            <v>SECRETARÍA DE SALUD</v>
          </cell>
          <cell r="AF281">
            <v>60</v>
          </cell>
          <cell r="BB281">
            <v>60</v>
          </cell>
          <cell r="BL281">
            <v>1</v>
          </cell>
        </row>
        <row r="282">
          <cell r="A282">
            <v>2</v>
          </cell>
          <cell r="B282" t="str">
            <v xml:space="preserve">BOLÍVAR SÍ AVANZA, LIBRE DE POBREZA A TRAVÉS DE LA EDUCACIÓN Y LA EQUIDAD </v>
          </cell>
          <cell r="C282" t="str">
            <v>2.23</v>
          </cell>
          <cell r="D282" t="str">
            <v>SALUD PÚBLICA EN EMERGENCIAS Y DESASTRES</v>
          </cell>
          <cell r="J282" t="str">
            <v>2.23.1</v>
          </cell>
          <cell r="K282" t="str">
            <v>Gestión integral del riesgo en emergencias y desastres.</v>
          </cell>
          <cell r="L282" t="str">
            <v>IPS públicas conPlanes Hospitalarios de Gestión Integral del Riesgo de Desastres ajustado a normatividad vigente.</v>
          </cell>
          <cell r="O282">
            <v>6</v>
          </cell>
          <cell r="P282">
            <v>20</v>
          </cell>
          <cell r="AC282" t="str">
            <v>SECRETARÍA DE SALUD</v>
          </cell>
          <cell r="AF282">
            <v>14</v>
          </cell>
          <cell r="BB282">
            <v>14</v>
          </cell>
          <cell r="BL282">
            <v>1</v>
          </cell>
        </row>
        <row r="283">
          <cell r="A283">
            <v>2</v>
          </cell>
          <cell r="B283" t="str">
            <v xml:space="preserve">BOLÍVAR SÍ AVANZA, LIBRE DE POBREZA A TRAVÉS DE LA EDUCACIÓN Y LA EQUIDAD </v>
          </cell>
          <cell r="C283" t="str">
            <v>2.23</v>
          </cell>
          <cell r="D283" t="str">
            <v>SALUD PÚBLICA EN EMERGENCIAS Y DESASTRES</v>
          </cell>
          <cell r="J283" t="str">
            <v>2.23.1</v>
          </cell>
          <cell r="K283" t="str">
            <v>Gestión integral del riesgo en emergencias y desastres.</v>
          </cell>
          <cell r="L283" t="str">
            <v>IPS con programa de hospitales seguros frente a desastres evaluado.</v>
          </cell>
          <cell r="O283">
            <v>0</v>
          </cell>
          <cell r="P283">
            <v>20</v>
          </cell>
          <cell r="AC283" t="str">
            <v>SECRETARÍA DE SALUD</v>
          </cell>
          <cell r="AF283">
            <v>5</v>
          </cell>
          <cell r="BB283">
            <v>1</v>
          </cell>
          <cell r="BL283">
            <v>0.2</v>
          </cell>
        </row>
        <row r="284">
          <cell r="A284">
            <v>2</v>
          </cell>
          <cell r="B284" t="str">
            <v xml:space="preserve">BOLÍVAR SÍ AVANZA, LIBRE DE POBREZA A TRAVÉS DE LA EDUCACIÓN Y LA EQUIDAD </v>
          </cell>
          <cell r="C284" t="str">
            <v>2.23</v>
          </cell>
          <cell r="D284" t="str">
            <v>SALUD PÚBLICA EN EMERGENCIAS Y DESASTRES</v>
          </cell>
          <cell r="J284" t="str">
            <v>2.23.1</v>
          </cell>
          <cell r="K284" t="str">
            <v>Gestión integral del riesgo en emergencias y desastres.</v>
          </cell>
          <cell r="L284" t="str">
            <v>100% de Funcionamiento en óptimas condiciones y articulado con el Distrito de Cartagena, del  Centro Regulador de Urgencias y Emergencias Departamental.</v>
          </cell>
          <cell r="O284">
            <v>40</v>
          </cell>
          <cell r="P284">
            <v>100</v>
          </cell>
          <cell r="AC284" t="str">
            <v>SECRETARÍA DE SALUD</v>
          </cell>
          <cell r="AF284">
            <v>60</v>
          </cell>
          <cell r="BB284">
            <v>60</v>
          </cell>
          <cell r="BL284">
            <v>1</v>
          </cell>
        </row>
        <row r="285">
          <cell r="A285">
            <v>2</v>
          </cell>
          <cell r="B285" t="str">
            <v xml:space="preserve">BOLÍVAR SÍ AVANZA, LIBRE DE POBREZA A TRAVÉS DE LA EDUCACIÓN Y LA EQUIDAD </v>
          </cell>
          <cell r="C285" t="str">
            <v>2.23</v>
          </cell>
          <cell r="D285" t="str">
            <v>SALUD PÚBLICA EN EMERGENCIAS Y DESASTRES</v>
          </cell>
          <cell r="J285" t="str">
            <v>2.23.1</v>
          </cell>
          <cell r="K285" t="str">
            <v>Gestión integral del riesgo en emergencias y desastres.</v>
          </cell>
          <cell r="L285" t="str">
            <v>100 % Plan de dotación de ambulancia a Empresas Sociales del Estado ejecutado.</v>
          </cell>
          <cell r="O285">
            <v>50</v>
          </cell>
          <cell r="P285">
            <v>100</v>
          </cell>
          <cell r="AC285" t="str">
            <v>SECRETARÍA DE SALUD</v>
          </cell>
          <cell r="AF285">
            <v>60</v>
          </cell>
          <cell r="BB285">
            <v>60</v>
          </cell>
          <cell r="BL285">
            <v>1</v>
          </cell>
        </row>
        <row r="286">
          <cell r="A286">
            <v>2</v>
          </cell>
          <cell r="B286" t="str">
            <v xml:space="preserve">BOLÍVAR SÍ AVANZA, LIBRE DE POBREZA A TRAVÉS DE LA EDUCACIÓN Y LA EQUIDAD </v>
          </cell>
          <cell r="C286" t="str">
            <v>2.24</v>
          </cell>
          <cell r="D286" t="str">
            <v>SALUD Y ÁMBITO LABORAL</v>
          </cell>
          <cell r="J286" t="str">
            <v>2.24.1</v>
          </cell>
          <cell r="K286" t="str">
            <v>Seguridad y Salud en el Trabajo.</v>
          </cell>
          <cell r="L286" t="str">
            <v>100% de Cobertura de acciones de inspección, vigilancia y control (IVC), para el cumplimiento de las normas de Seguridad y Salud en el Trabajo, en las minas del departamento de Bolívar.</v>
          </cell>
          <cell r="O286">
            <v>20</v>
          </cell>
          <cell r="P286">
            <v>100</v>
          </cell>
          <cell r="AC286" t="str">
            <v>SECRETARÍA DE SALUD</v>
          </cell>
          <cell r="AF286">
            <v>25</v>
          </cell>
          <cell r="BB286">
            <v>0</v>
          </cell>
          <cell r="BL286">
            <v>0</v>
          </cell>
        </row>
        <row r="287">
          <cell r="A287">
            <v>2</v>
          </cell>
          <cell r="B287" t="str">
            <v xml:space="preserve">BOLÍVAR SÍ AVANZA, LIBRE DE POBREZA A TRAVÉS DE LA EDUCACIÓN Y LA EQUIDAD </v>
          </cell>
          <cell r="C287" t="str">
            <v>2.24</v>
          </cell>
          <cell r="D287" t="str">
            <v>SALUD Y ÁMBITO LABORAL</v>
          </cell>
          <cell r="J287" t="str">
            <v>2.24.1</v>
          </cell>
          <cell r="K287" t="str">
            <v>Seguridad y Salud en el Trabajo.</v>
          </cell>
          <cell r="L287" t="str">
            <v>100% de los  trabajadores de las minas de Montecristo y Santa Rosa Sur de Bolívar, beneficiados con acciones de educación y prevención de riesgos para la salud en el entorno laboral.</v>
          </cell>
          <cell r="O287">
            <v>30</v>
          </cell>
          <cell r="P287">
            <v>100</v>
          </cell>
          <cell r="AC287" t="str">
            <v>SECRETARÍA DE SALUD</v>
          </cell>
          <cell r="AF287">
            <v>25</v>
          </cell>
          <cell r="BB287">
            <v>25</v>
          </cell>
          <cell r="BL287">
            <v>1</v>
          </cell>
        </row>
        <row r="288">
          <cell r="A288">
            <v>2</v>
          </cell>
          <cell r="B288" t="str">
            <v xml:space="preserve">BOLÍVAR SÍ AVANZA, LIBRE DE POBREZA A TRAVÉS DE LA EDUCACIÓN Y LA EQUIDAD </v>
          </cell>
          <cell r="C288" t="str">
            <v>2.24</v>
          </cell>
          <cell r="D288" t="str">
            <v>SALUD Y ÁMBITO LABORAL</v>
          </cell>
          <cell r="J288" t="str">
            <v>2.24.2</v>
          </cell>
          <cell r="K288" t="str">
            <v>Situaciones Prevalentes De Origen Laboral.</v>
          </cell>
          <cell r="L288" t="str">
            <v xml:space="preserve">Doce (12) municipios con Implementación del sistema de vigilancia epidemiológica ocupacional en el departamento de Bolívar, con cobertura de 12 municipios.  </v>
          </cell>
          <cell r="O288">
            <v>0</v>
          </cell>
          <cell r="P288">
            <v>12</v>
          </cell>
          <cell r="AC288" t="str">
            <v>SECRETARÍA DE SALUD</v>
          </cell>
          <cell r="AF288">
            <v>3</v>
          </cell>
          <cell r="BB288">
            <v>0</v>
          </cell>
          <cell r="BL288">
            <v>0</v>
          </cell>
        </row>
        <row r="289">
          <cell r="A289">
            <v>2</v>
          </cell>
          <cell r="B289" t="str">
            <v xml:space="preserve">BOLÍVAR SÍ AVANZA, LIBRE DE POBREZA A TRAVÉS DE LA EDUCACIÓN Y LA EQUIDAD </v>
          </cell>
          <cell r="C289" t="str">
            <v>2.24</v>
          </cell>
          <cell r="D289" t="str">
            <v>SALUD Y ÁMBITO LABORAL</v>
          </cell>
          <cell r="J289" t="str">
            <v>2.24.2</v>
          </cell>
          <cell r="K289" t="str">
            <v>Situaciones Prevalentes De Origen Laboral.</v>
          </cell>
          <cell r="L289" t="str">
            <v>Doce (12) municipios con población trabajadora de grupos poblacionales vulnerables caracterizada y con intervención focalizada.</v>
          </cell>
          <cell r="O289">
            <v>6</v>
          </cell>
          <cell r="P289">
            <v>12</v>
          </cell>
          <cell r="AC289" t="str">
            <v>SECRETARÍA DE SALUD</v>
          </cell>
          <cell r="AF289">
            <v>3</v>
          </cell>
          <cell r="BB289">
            <v>0</v>
          </cell>
          <cell r="BL289">
            <v>0</v>
          </cell>
        </row>
        <row r="290">
          <cell r="A290">
            <v>2</v>
          </cell>
          <cell r="B290" t="str">
            <v xml:space="preserve">BOLÍVAR SÍ AVANZA, LIBRE DE POBREZA A TRAVÉS DE LA EDUCACIÓN Y LA EQUIDAD </v>
          </cell>
          <cell r="C290" t="str">
            <v>2.25</v>
          </cell>
          <cell r="D290" t="str">
            <v>GESTIÓN DIFERENCIAL DE POBLACIONES VULNERABLES AMBIENTAL</v>
          </cell>
          <cell r="J290" t="str">
            <v>2.25.1</v>
          </cell>
          <cell r="K290" t="str">
            <v>Desarrollo Integral De Niñas, Niños Y Adolescentes</v>
          </cell>
          <cell r="L290" t="str">
            <v>45 municipios desarrollando estrategias para fortalecer la vigilancia en salud pública de los eventos de interés de salud materno- infantil.</v>
          </cell>
          <cell r="O290">
            <v>22</v>
          </cell>
          <cell r="P290">
            <v>45</v>
          </cell>
          <cell r="AC290" t="str">
            <v>SECRETARÍA DE SALUD</v>
          </cell>
          <cell r="AF290">
            <v>35</v>
          </cell>
          <cell r="BB290">
            <v>35</v>
          </cell>
          <cell r="BL290">
            <v>1</v>
          </cell>
        </row>
        <row r="291">
          <cell r="A291">
            <v>2</v>
          </cell>
          <cell r="B291" t="str">
            <v xml:space="preserve">BOLÍVAR SÍ AVANZA, LIBRE DE POBREZA A TRAVÉS DE LA EDUCACIÓN Y LA EQUIDAD </v>
          </cell>
          <cell r="C291" t="str">
            <v>2.25</v>
          </cell>
          <cell r="D291" t="str">
            <v>GESTIÓN DIFERENCIAL DE POBLACIONES VULNERABLES AMBIENTAL</v>
          </cell>
          <cell r="J291" t="str">
            <v>2.25.1</v>
          </cell>
          <cell r="K291" t="str">
            <v>Desarrollo Integral De Niñas, Niños Y Adolescentes</v>
          </cell>
          <cell r="L291" t="str">
            <v>cuatro Instituciones Prestadoras de Servicios de Salud de mediana complejidad del municipio de Magangue, ESE del municipio de Arjona, Mahates y Giovanni Cristini de El Carmen de Bolívar, certificadas como Instituciones Amigas de la Mujer y de la Infancia</v>
          </cell>
          <cell r="O291">
            <v>0</v>
          </cell>
          <cell r="P291">
            <v>4</v>
          </cell>
          <cell r="AC291" t="str">
            <v>SECRETARÍA DE SALUD</v>
          </cell>
          <cell r="AF291">
            <v>1</v>
          </cell>
          <cell r="BB291">
            <v>0</v>
          </cell>
          <cell r="BL291">
            <v>0</v>
          </cell>
        </row>
        <row r="292">
          <cell r="A292">
            <v>2</v>
          </cell>
          <cell r="B292" t="str">
            <v xml:space="preserve">BOLÍVAR SÍ AVANZA, LIBRE DE POBREZA A TRAVÉS DE LA EDUCACIÓN Y LA EQUIDAD </v>
          </cell>
          <cell r="C292" t="str">
            <v>2.25</v>
          </cell>
          <cell r="D292" t="str">
            <v>GESTIÓN DIFERENCIAL DE POBLACIONES VULNERABLES AMBIENTAL</v>
          </cell>
          <cell r="J292" t="str">
            <v>2.25.1</v>
          </cell>
          <cell r="K292" t="str">
            <v>Desarrollo Integral De Niñas, Niños Y Adolescentes</v>
          </cell>
          <cell r="L292" t="str">
            <v>80% de los Equipos de salud de IPS públicas y privadas de municipios priorizados, responsables de la atención materno infantil con adherencia a guías y protocolos de atención materno, articulado con las estrategias AIEPI, IAMI y Mil Primeros Días.</v>
          </cell>
          <cell r="O292">
            <v>10</v>
          </cell>
          <cell r="P292">
            <v>80</v>
          </cell>
          <cell r="AC292" t="str">
            <v>SECRETARÍA DE SALUD</v>
          </cell>
          <cell r="AF292">
            <v>20</v>
          </cell>
          <cell r="BB292">
            <v>10</v>
          </cell>
          <cell r="BL292">
            <v>1</v>
          </cell>
        </row>
        <row r="293">
          <cell r="A293">
            <v>2</v>
          </cell>
          <cell r="B293" t="str">
            <v xml:space="preserve">BOLÍVAR SÍ AVANZA, LIBRE DE POBREZA A TRAVÉS DE LA EDUCACIÓN Y LA EQUIDAD </v>
          </cell>
          <cell r="C293" t="str">
            <v>2.25</v>
          </cell>
          <cell r="D293" t="str">
            <v>GESTIÓN DIFERENCIAL DE POBLACIONES VULNERABLES AMBIENTAL</v>
          </cell>
          <cell r="J293" t="str">
            <v>2.25.1</v>
          </cell>
          <cell r="K293" t="str">
            <v>Desarrollo Integral De Niñas, Niños Y Adolescentes</v>
          </cell>
          <cell r="L293" t="str">
            <v>12 Municipios con proyectos para la Atención Integral a niñas, niños y adolescentes, evaluados en el marco de una política pública municipal desarrollada en espacios de concertación intersectorial.</v>
          </cell>
          <cell r="O293">
            <v>0</v>
          </cell>
          <cell r="P293">
            <v>12</v>
          </cell>
          <cell r="AC293" t="str">
            <v>SECRETARÍA DE SALUD</v>
          </cell>
          <cell r="AF293">
            <v>3</v>
          </cell>
          <cell r="BB293">
            <v>3</v>
          </cell>
          <cell r="BL293">
            <v>1</v>
          </cell>
        </row>
        <row r="294">
          <cell r="A294">
            <v>2</v>
          </cell>
          <cell r="B294" t="str">
            <v xml:space="preserve">BOLÍVAR SÍ AVANZA, LIBRE DE POBREZA A TRAVÉS DE LA EDUCACIÓN Y LA EQUIDAD </v>
          </cell>
          <cell r="C294" t="str">
            <v>2.25</v>
          </cell>
          <cell r="D294" t="str">
            <v>GESTIÓN DIFERENCIAL DE POBLACIONES VULNERABLES AMBIENTAL</v>
          </cell>
          <cell r="J294" t="str">
            <v>2.25.1</v>
          </cell>
          <cell r="K294" t="str">
            <v>Desarrollo Integral De Niñas, Niños Y Adolescentes</v>
          </cell>
          <cell r="L294" t="str">
            <v>8 Programas de educación  y formación de niñas, niños y adolescentes  como promotores de  prácticas claves de AIEPI comunitario, deberes y derechos de la infancia implementado en los municipios Arjona, Maria La Baja, El Carmen de Bolívar, Magangue, Mompox, San Martín de Loba, Achí y Simití</v>
          </cell>
          <cell r="O294">
            <v>0</v>
          </cell>
          <cell r="P294">
            <v>8</v>
          </cell>
          <cell r="AC294" t="str">
            <v>SECRETARÍA DE SALUD</v>
          </cell>
          <cell r="AF294">
            <v>2</v>
          </cell>
          <cell r="BB294">
            <v>1</v>
          </cell>
          <cell r="BL294">
            <v>0.5</v>
          </cell>
        </row>
        <row r="295">
          <cell r="A295">
            <v>2</v>
          </cell>
          <cell r="B295" t="str">
            <v xml:space="preserve">BOLÍVAR SÍ AVANZA, LIBRE DE POBREZA A TRAVÉS DE LA EDUCACIÓN Y LA EQUIDAD </v>
          </cell>
          <cell r="C295" t="str">
            <v>2.25</v>
          </cell>
          <cell r="D295" t="str">
            <v>GESTIÓN DIFERENCIAL DE POBLACIONES VULNERABLES AMBIENTAL</v>
          </cell>
          <cell r="J295" t="str">
            <v>2.25.2</v>
          </cell>
          <cell r="K295" t="str">
            <v>Envejecimiento Y Vejez</v>
          </cell>
          <cell r="L295" t="str">
            <v>Quince (15) municipios con proceso de   seguimiento y evaluación de políticaspúblicas de envejecimiento y vejez y de apoyo y fortaleciendo a las familias, implementado.</v>
          </cell>
          <cell r="O295">
            <v>3</v>
          </cell>
          <cell r="P295">
            <v>15</v>
          </cell>
          <cell r="AC295" t="str">
            <v>SECRETARÍA DE SALUD</v>
          </cell>
          <cell r="AF295">
            <v>3</v>
          </cell>
          <cell r="BB295">
            <v>3</v>
          </cell>
          <cell r="BL295">
            <v>1</v>
          </cell>
        </row>
        <row r="296">
          <cell r="A296">
            <v>2</v>
          </cell>
          <cell r="B296" t="str">
            <v xml:space="preserve">BOLÍVAR SÍ AVANZA, LIBRE DE POBREZA A TRAVÉS DE LA EDUCACIÓN Y LA EQUIDAD </v>
          </cell>
          <cell r="C296" t="str">
            <v>2.25</v>
          </cell>
          <cell r="D296" t="str">
            <v>GESTIÓN DIFERENCIAL DE POBLACIONES VULNERABLES AMBIENTAL</v>
          </cell>
          <cell r="J296" t="str">
            <v>2.25.2</v>
          </cell>
          <cell r="K296" t="str">
            <v>Envejecimiento Y Vejez</v>
          </cell>
          <cell r="L296" t="str">
            <v xml:space="preserve">Cumplimiento de estándares de calidad exigidos por la normatividad vigente, en el 50% o más de Centros vida, día y/o centros de protección para el adulto mayor, existentes en el departamento </v>
          </cell>
          <cell r="O296">
            <v>5</v>
          </cell>
          <cell r="P296">
            <v>50</v>
          </cell>
          <cell r="AC296" t="str">
            <v>SECRETARÍA DE SALUD</v>
          </cell>
          <cell r="AF296">
            <v>10</v>
          </cell>
          <cell r="BB296">
            <v>2</v>
          </cell>
          <cell r="BL296">
            <v>0.2</v>
          </cell>
        </row>
        <row r="297">
          <cell r="A297">
            <v>2</v>
          </cell>
          <cell r="B297" t="str">
            <v xml:space="preserve">BOLÍVAR SÍ AVANZA, LIBRE DE POBREZA A TRAVÉS DE LA EDUCACIÓN Y LA EQUIDAD </v>
          </cell>
          <cell r="C297" t="str">
            <v>2.25</v>
          </cell>
          <cell r="D297" t="str">
            <v>GESTIÓN DIFERENCIAL DE POBLACIONES VULNERABLES AMBIENTAL</v>
          </cell>
          <cell r="J297" t="str">
            <v>2.25.2</v>
          </cell>
          <cell r="K297" t="str">
            <v>Envejecimiento Y Vejez</v>
          </cell>
          <cell r="L297" t="str">
            <v>Municipios con Secretarias de salud, EAPB-IPS y otras entidades, implementando políticas de humanización de los servicios prestados a la población adulto mayor, y procesos administrativos para disminuir las barreras de acceso en la atención en salud.</v>
          </cell>
          <cell r="O297">
            <v>0</v>
          </cell>
          <cell r="P297">
            <v>22</v>
          </cell>
          <cell r="AC297" t="str">
            <v>SECRETARÍA DE SALUD</v>
          </cell>
          <cell r="AF297">
            <v>2</v>
          </cell>
          <cell r="BB297">
            <v>2</v>
          </cell>
          <cell r="BL297">
            <v>1</v>
          </cell>
        </row>
        <row r="298">
          <cell r="A298">
            <v>2</v>
          </cell>
          <cell r="B298" t="str">
            <v xml:space="preserve">BOLÍVAR SÍ AVANZA, LIBRE DE POBREZA A TRAVÉS DE LA EDUCACIÓN Y LA EQUIDAD </v>
          </cell>
          <cell r="C298" t="str">
            <v>2.25</v>
          </cell>
          <cell r="D298" t="str">
            <v>GESTIÓN DIFERENCIAL DE POBLACIONES VULNERABLES AMBIENTAL</v>
          </cell>
          <cell r="J298" t="str">
            <v>2.25.3</v>
          </cell>
          <cell r="K298" t="str">
            <v>Salud Y Género</v>
          </cell>
          <cell r="L298" t="str">
            <v>100% de consolidación de la base de datos de mujeres violentadas en el marco del conflicto armado.</v>
          </cell>
          <cell r="O298" t="str">
            <v>ND</v>
          </cell>
          <cell r="P298">
            <v>100</v>
          </cell>
          <cell r="AC298" t="str">
            <v>SECRETARÍA DE SALUD</v>
          </cell>
          <cell r="AF298">
            <v>25</v>
          </cell>
          <cell r="BB298">
            <v>25</v>
          </cell>
          <cell r="BL298">
            <v>0.08</v>
          </cell>
        </row>
        <row r="299">
          <cell r="A299">
            <v>2</v>
          </cell>
          <cell r="B299" t="str">
            <v xml:space="preserve">BOLÍVAR SÍ AVANZA, LIBRE DE POBREZA A TRAVÉS DE LA EDUCACIÓN Y LA EQUIDAD </v>
          </cell>
          <cell r="C299" t="str">
            <v>2.25</v>
          </cell>
          <cell r="D299" t="str">
            <v>GESTIÓN DIFERENCIAL DE POBLACIONES VULNERABLES AMBIENTAL</v>
          </cell>
          <cell r="J299" t="str">
            <v>2.25.3</v>
          </cell>
          <cell r="K299" t="str">
            <v>Salud Y Género</v>
          </cell>
          <cell r="L299" t="str">
            <v>50%e de Entidades Territoriales cumpliendo los estándares de evaluación establecidos por el Ministerio de Salud, para la atención integral a víctimas de violencia.</v>
          </cell>
          <cell r="O299">
            <v>0</v>
          </cell>
          <cell r="P299">
            <v>22</v>
          </cell>
          <cell r="AC299" t="str">
            <v>SECRETARÍA DE SALUD</v>
          </cell>
          <cell r="AF299">
            <v>5</v>
          </cell>
          <cell r="BB299">
            <v>3</v>
          </cell>
          <cell r="BL299">
            <v>0.4</v>
          </cell>
        </row>
        <row r="300">
          <cell r="A300">
            <v>2</v>
          </cell>
          <cell r="B300" t="str">
            <v xml:space="preserve">BOLÍVAR SÍ AVANZA, LIBRE DE POBREZA A TRAVÉS DE LA EDUCACIÓN Y LA EQUIDAD </v>
          </cell>
          <cell r="C300" t="str">
            <v>2.25</v>
          </cell>
          <cell r="D300" t="str">
            <v>GESTIÓN DIFERENCIAL DE POBLACIONES VULNERABLES AMBIENTAL</v>
          </cell>
          <cell r="J300" t="str">
            <v>2.25.4</v>
          </cell>
          <cell r="K300" t="str">
            <v>Salud en Población etnica</v>
          </cell>
          <cell r="L300" t="str">
            <v>100% de los Planes Municipales de Salud y Planes Institucionales de EPS que tienen afiliados en municipios con asentamientos étnicos, armonizados con el capítulo étnico del Plan Decenal de Salud Pública.</v>
          </cell>
          <cell r="O300">
            <v>0</v>
          </cell>
          <cell r="P300">
            <v>100</v>
          </cell>
          <cell r="AC300" t="str">
            <v>SECRETARÍA DE SALUD</v>
          </cell>
          <cell r="AF300">
            <v>25</v>
          </cell>
          <cell r="BB300">
            <v>0</v>
          </cell>
          <cell r="BL300">
            <v>1</v>
          </cell>
        </row>
        <row r="301">
          <cell r="A301">
            <v>2</v>
          </cell>
          <cell r="B301" t="str">
            <v xml:space="preserve">BOLÍVAR SÍ AVANZA, LIBRE DE POBREZA A TRAVÉS DE LA EDUCACIÓN Y LA EQUIDAD </v>
          </cell>
          <cell r="C301" t="str">
            <v>2.25</v>
          </cell>
          <cell r="D301" t="str">
            <v>GESTIÓN DIFERENCIAL DE POBLACIONES VULNERABLES AMBIENTAL</v>
          </cell>
          <cell r="J301" t="str">
            <v>2.25.4</v>
          </cell>
          <cell r="K301" t="str">
            <v>Salud en Población etnica</v>
          </cell>
          <cell r="L301" t="str">
            <v>100% de las EPS/IPS garantizando la implementación del modelo y rutas de atención y acceso a los servicios de salud diferenciales, que preserven las raíces culturales de la medicina tradicional, en municipios con asentamientos étnicos.</v>
          </cell>
          <cell r="O301">
            <v>0</v>
          </cell>
          <cell r="P301">
            <v>100</v>
          </cell>
          <cell r="AC301" t="str">
            <v>SECRETARÍA DE SALUD</v>
          </cell>
          <cell r="AF301">
            <v>25</v>
          </cell>
          <cell r="BB301">
            <v>0</v>
          </cell>
          <cell r="BL301">
            <v>0</v>
          </cell>
        </row>
        <row r="302">
          <cell r="A302">
            <v>2</v>
          </cell>
          <cell r="B302" t="str">
            <v xml:space="preserve">BOLÍVAR SÍ AVANZA, LIBRE DE POBREZA A TRAVÉS DE LA EDUCACIÓN Y LA EQUIDAD </v>
          </cell>
          <cell r="C302" t="str">
            <v>2.25</v>
          </cell>
          <cell r="D302" t="str">
            <v>GESTIÓN DIFERENCIAL DE POBLACIONES VULNERABLES AMBIENTAL</v>
          </cell>
          <cell r="J302" t="str">
            <v>2.25.5</v>
          </cell>
          <cell r="K302" t="str">
            <v>Discapacidad</v>
          </cell>
          <cell r="L302" t="str">
            <v>IPS públicas del departamento cuentan con normas y procedimientos dentro de sus protocolos de atención para la atención inclusiva de personas con discapacidad.</v>
          </cell>
          <cell r="O302">
            <v>2</v>
          </cell>
          <cell r="P302">
            <v>18</v>
          </cell>
          <cell r="AC302" t="str">
            <v>SECRETARÍA DE SALUD</v>
          </cell>
          <cell r="AF302">
            <v>4</v>
          </cell>
          <cell r="BB302">
            <v>1</v>
          </cell>
          <cell r="BL302">
            <v>0.25</v>
          </cell>
        </row>
        <row r="303">
          <cell r="A303">
            <v>2</v>
          </cell>
          <cell r="B303" t="str">
            <v xml:space="preserve">BOLÍVAR SÍ AVANZA, LIBRE DE POBREZA A TRAVÉS DE LA EDUCACIÓN Y LA EQUIDAD </v>
          </cell>
          <cell r="C303" t="str">
            <v>2.25</v>
          </cell>
          <cell r="D303" t="str">
            <v>GESTIÓN DIFERENCIAL DE POBLACIONES VULNERABLES AMBIENTAL</v>
          </cell>
          <cell r="J303" t="str">
            <v>2.25.5</v>
          </cell>
          <cell r="K303" t="str">
            <v>Discapacidad</v>
          </cell>
          <cell r="L303" t="str">
            <v>Personas con discapacidad que cuentan con productos de apoyo excluidos del POS, de acuerdo con la caracterización departamental en concurrencia entre el departamento y los municipios.</v>
          </cell>
          <cell r="O303">
            <v>2300</v>
          </cell>
          <cell r="P303">
            <v>2900</v>
          </cell>
          <cell r="AC303" t="str">
            <v>SECRETARÍA DE SALUD</v>
          </cell>
          <cell r="AF303">
            <v>100</v>
          </cell>
          <cell r="BB303">
            <v>0</v>
          </cell>
          <cell r="BL303">
            <v>0</v>
          </cell>
        </row>
        <row r="304">
          <cell r="A304">
            <v>2</v>
          </cell>
          <cell r="B304" t="str">
            <v xml:space="preserve">BOLÍVAR SÍ AVANZA, LIBRE DE POBREZA A TRAVÉS DE LA EDUCACIÓN Y LA EQUIDAD </v>
          </cell>
          <cell r="C304" t="str">
            <v>2.25</v>
          </cell>
          <cell r="D304" t="str">
            <v>GESTIÓN DIFERENCIAL DE POBLACIONES VULNERABLES AMBIENTAL</v>
          </cell>
          <cell r="J304" t="str">
            <v>2.25.5</v>
          </cell>
          <cell r="K304" t="str">
            <v>Discapacidad</v>
          </cell>
          <cell r="L304" t="str">
            <v>Centro regional de diagnóstico, atención y rehabilitación integral de personas con discapacidad en la ZODES Montes de María, diseñado y construido.</v>
          </cell>
          <cell r="O304">
            <v>0</v>
          </cell>
          <cell r="P304">
            <v>1</v>
          </cell>
          <cell r="AC304" t="str">
            <v>SECRETARÍA DE SALUD</v>
          </cell>
          <cell r="AF304">
            <v>0</v>
          </cell>
          <cell r="BB304">
            <v>0</v>
          </cell>
          <cell r="BL304" t="str">
            <v>NA</v>
          </cell>
        </row>
        <row r="305">
          <cell r="A305">
            <v>2</v>
          </cell>
          <cell r="B305" t="str">
            <v xml:space="preserve">BOLÍVAR SÍ AVANZA, LIBRE DE POBREZA A TRAVÉS DE LA EDUCACIÓN Y LA EQUIDAD </v>
          </cell>
          <cell r="C305" t="str">
            <v>2.25</v>
          </cell>
          <cell r="D305" t="str">
            <v>GESTIÓN DIFERENCIAL DE POBLACIONES VULNERABLES AMBIENTAL</v>
          </cell>
          <cell r="J305" t="str">
            <v>2.25.5</v>
          </cell>
          <cell r="K305" t="str">
            <v>Discapacidad</v>
          </cell>
          <cell r="L305" t="str">
            <v>Municipios con estrategia de Rehabilitación Basada en Comunidad, articulada y evaluada en el marco de los comités municipales de discapacidad.</v>
          </cell>
          <cell r="O305">
            <v>12</v>
          </cell>
          <cell r="P305">
            <v>30</v>
          </cell>
          <cell r="AC305" t="str">
            <v>SECRETARÍA DE SALUD</v>
          </cell>
          <cell r="AF305">
            <v>2</v>
          </cell>
          <cell r="BB305">
            <v>2</v>
          </cell>
          <cell r="BL305">
            <v>1</v>
          </cell>
        </row>
        <row r="306">
          <cell r="A306">
            <v>2</v>
          </cell>
          <cell r="B306" t="str">
            <v xml:space="preserve">BOLÍVAR SÍ AVANZA, LIBRE DE POBREZA A TRAVÉS DE LA EDUCACIÓN Y LA EQUIDAD </v>
          </cell>
          <cell r="C306" t="str">
            <v>2.25</v>
          </cell>
          <cell r="D306" t="str">
            <v>GESTIÓN DIFERENCIAL DE POBLACIONES VULNERABLES AMBIENTAL</v>
          </cell>
          <cell r="J306" t="str">
            <v>2.25.5</v>
          </cell>
          <cell r="K306" t="str">
            <v>Discapacidad</v>
          </cell>
          <cell r="L306" t="str">
            <v>Cobertura del Registro de Localización y Caracterización de personas con Discapacidad, aumentada.</v>
          </cell>
          <cell r="O306">
            <v>51.4</v>
          </cell>
          <cell r="P306">
            <v>95</v>
          </cell>
          <cell r="AC306" t="str">
            <v>SECRETARÍA DE SALUD</v>
          </cell>
          <cell r="AF306">
            <v>31</v>
          </cell>
          <cell r="BB306">
            <v>31</v>
          </cell>
          <cell r="BL306">
            <v>1</v>
          </cell>
        </row>
        <row r="307">
          <cell r="A307">
            <v>2</v>
          </cell>
          <cell r="B307" t="str">
            <v xml:space="preserve">BOLÍVAR SÍ AVANZA, LIBRE DE POBREZA A TRAVÉS DE LA EDUCACIÓN Y LA EQUIDAD </v>
          </cell>
          <cell r="C307" t="str">
            <v>2.25</v>
          </cell>
          <cell r="D307" t="str">
            <v>GESTIÓN DIFERENCIAL DE POBLACIONES VULNERABLES AMBIENTAL</v>
          </cell>
          <cell r="J307" t="str">
            <v>2.25.6</v>
          </cell>
          <cell r="K307" t="str">
            <v>Víctimas Del Conflicto Armado</v>
          </cell>
          <cell r="L307" t="str">
            <v xml:space="preserve">Ampliar a 25, el número de municipios con Programa de Atención Psicosocial y Salud Integral a Víctimas del conflicto armado en el departamento.             </v>
          </cell>
          <cell r="O307">
            <v>16</v>
          </cell>
          <cell r="P307">
            <v>25</v>
          </cell>
          <cell r="AC307" t="str">
            <v>SECRETARÍA DE SALUD</v>
          </cell>
          <cell r="AF307">
            <v>16</v>
          </cell>
          <cell r="BB307">
            <v>16</v>
          </cell>
          <cell r="BL307">
            <v>1</v>
          </cell>
        </row>
        <row r="308">
          <cell r="A308">
            <v>2</v>
          </cell>
          <cell r="B308" t="str">
            <v xml:space="preserve">BOLÍVAR SÍ AVANZA, LIBRE DE POBREZA A TRAVÉS DE LA EDUCACIÓN Y LA EQUIDAD </v>
          </cell>
          <cell r="C308" t="str">
            <v>2.25</v>
          </cell>
          <cell r="D308" t="str">
            <v>GESTIÓN DIFERENCIAL DE POBLACIONES VULNERABLES AMBIENTAL</v>
          </cell>
          <cell r="J308" t="str">
            <v>2.25.6</v>
          </cell>
          <cell r="K308" t="str">
            <v>Víctimas Del Conflicto Armado</v>
          </cell>
          <cell r="L308" t="str">
            <v>Acciones en salud, ordenadas por la Corte Constitucional,  sentencias, tribunales y fallos,  a favor de población con Planes de Reparación Colectiva (PRC) y retornos voluntarios; garantizados.</v>
          </cell>
          <cell r="O308">
            <v>20</v>
          </cell>
          <cell r="P308">
            <v>100</v>
          </cell>
          <cell r="AC308" t="str">
            <v>SECRETARÍA DE SALUD</v>
          </cell>
          <cell r="AF308">
            <v>20</v>
          </cell>
          <cell r="BB308">
            <v>20</v>
          </cell>
          <cell r="BL308">
            <v>1</v>
          </cell>
        </row>
        <row r="309">
          <cell r="A309">
            <v>2</v>
          </cell>
          <cell r="B309" t="str">
            <v xml:space="preserve">BOLÍVAR SÍ AVANZA, LIBRE DE POBREZA A TRAVÉS DE LA EDUCACIÓN Y LA EQUIDAD </v>
          </cell>
          <cell r="C309" t="str">
            <v>2.25</v>
          </cell>
          <cell r="D309" t="str">
            <v>GESTIÓN DIFERENCIAL DE POBLACIONES VULNERABLES AMBIENTAL</v>
          </cell>
          <cell r="J309" t="str">
            <v>2.25.6</v>
          </cell>
          <cell r="K309" t="str">
            <v>Víctimas Del Conflicto Armado</v>
          </cell>
          <cell r="L309" t="str">
            <v>Programa departamental de educación y formación a líderes y población general víctima del conflicto armado para promoción de la salud y gestión del riesgo con énfasis en derechos humanos y derecho internacional humanitario, diseñado e implementado, con cobertura de 25 municipios del departamento</v>
          </cell>
          <cell r="O309">
            <v>0</v>
          </cell>
          <cell r="P309">
            <v>25</v>
          </cell>
          <cell r="AC309" t="str">
            <v>SECRETARÍA DE SALUD</v>
          </cell>
          <cell r="AF309">
            <v>16</v>
          </cell>
          <cell r="BB309">
            <v>16</v>
          </cell>
          <cell r="BL309">
            <v>1</v>
          </cell>
        </row>
        <row r="310">
          <cell r="A310">
            <v>2</v>
          </cell>
          <cell r="B310" t="str">
            <v xml:space="preserve">BOLÍVAR SÍ AVANZA, LIBRE DE POBREZA A TRAVÉS DE LA EDUCACIÓN Y LA EQUIDAD </v>
          </cell>
          <cell r="C310" t="str">
            <v>2.25</v>
          </cell>
          <cell r="D310" t="str">
            <v>GESTIÓN DIFERENCIAL DE POBLACIONES VULNERABLES AMBIENTAL</v>
          </cell>
          <cell r="J310" t="str">
            <v>2.25.6</v>
          </cell>
          <cell r="K310" t="str">
            <v>Víctimas Del Conflicto Armado</v>
          </cell>
          <cell r="L310" t="str">
            <v>Municipios con comités ampliado de justicia transicional, integrados por una o más personas víctimas del conflicto armado</v>
          </cell>
          <cell r="O310">
            <v>16</v>
          </cell>
          <cell r="P310">
            <v>25</v>
          </cell>
          <cell r="AC310" t="str">
            <v>SECRETARÍA DE SALUD</v>
          </cell>
          <cell r="AF310">
            <v>5</v>
          </cell>
          <cell r="BB310">
            <v>16</v>
          </cell>
          <cell r="BL310">
            <v>1</v>
          </cell>
        </row>
        <row r="311">
          <cell r="A311">
            <v>2</v>
          </cell>
          <cell r="B311" t="str">
            <v xml:space="preserve">BOLÍVAR SÍ AVANZA, LIBRE DE POBREZA A TRAVÉS DE LA EDUCACIÓN Y LA EQUIDAD </v>
          </cell>
          <cell r="C311" t="str">
            <v>2.26</v>
          </cell>
          <cell r="D311" t="str">
            <v>FORTALECIMIENTO DE LA AUTORIDAD SANITARIA EN SALUD</v>
          </cell>
          <cell r="J311" t="str">
            <v>2.26.1</v>
          </cell>
          <cell r="K311" t="str">
            <v xml:space="preserve">GESTIÓN DEL SISTEMA INTEGRAL DE INFORMACIÓN EN SALUD, E INVESTIGACIÓN </v>
          </cell>
          <cell r="L311" t="str">
            <v>Implementación del plan de fortalecimiento del Sistema de Información en Salud del Departamento.</v>
          </cell>
          <cell r="O311">
            <v>40</v>
          </cell>
          <cell r="P311">
            <v>80</v>
          </cell>
          <cell r="AC311" t="str">
            <v>SECRETARÍA DE SALUD</v>
          </cell>
          <cell r="AF311">
            <v>80</v>
          </cell>
          <cell r="BB311">
            <v>72</v>
          </cell>
          <cell r="BL311">
            <v>1</v>
          </cell>
        </row>
        <row r="312">
          <cell r="A312">
            <v>2</v>
          </cell>
          <cell r="B312" t="str">
            <v xml:space="preserve">BOLÍVAR SÍ AVANZA, LIBRE DE POBREZA A TRAVÉS DE LA EDUCACIÓN Y LA EQUIDAD </v>
          </cell>
          <cell r="C312" t="str">
            <v>2.26</v>
          </cell>
          <cell r="D312" t="str">
            <v>FORTALECIMIENTO DE LA AUTORIDAD SANITARIA EN SALUD</v>
          </cell>
          <cell r="J312" t="str">
            <v>2.26.2</v>
          </cell>
          <cell r="K312" t="str">
            <v>DESARROLLO DE CAPACIDADES PARA LA GESTIÓN EN SALUD PÚBLICA</v>
          </cell>
          <cell r="L312" t="str">
            <v>Plan de fortalecimiento de la promoción de la salud y desarrollo del modelo de asistencia técnica territorial unificado.</v>
          </cell>
          <cell r="O312">
            <v>0</v>
          </cell>
          <cell r="P312">
            <v>60</v>
          </cell>
          <cell r="AC312" t="str">
            <v>SECRETARÍA DE SALUD</v>
          </cell>
          <cell r="AF312">
            <v>10</v>
          </cell>
          <cell r="BB312">
            <v>10</v>
          </cell>
          <cell r="BL312">
            <v>1</v>
          </cell>
        </row>
        <row r="313">
          <cell r="A313">
            <v>2</v>
          </cell>
          <cell r="B313" t="str">
            <v xml:space="preserve">BOLÍVAR SÍ AVANZA, LIBRE DE POBREZA A TRAVÉS DE LA EDUCACIÓN Y LA EQUIDAD </v>
          </cell>
          <cell r="C313" t="str">
            <v>2.26</v>
          </cell>
          <cell r="D313" t="str">
            <v>FORTALECIMIENTO DE LA AUTORIDAD SANITARIA EN SALUD</v>
          </cell>
          <cell r="J313" t="str">
            <v>2.26.3</v>
          </cell>
          <cell r="K313" t="str">
            <v>PLANEACIÓN INTEGRAL EN SALUD</v>
          </cell>
          <cell r="L313" t="str">
            <v>Análisis de Situación en Salud (ASIS) del departamento y los 45 municipios elaborados y actualizados, según los términos establecidos por el Ministerio de Salud y Protección Social</v>
          </cell>
          <cell r="O313">
            <v>16</v>
          </cell>
          <cell r="P313">
            <v>46</v>
          </cell>
          <cell r="AC313" t="str">
            <v>SECRETARÍA DE SALUD</v>
          </cell>
          <cell r="AF313">
            <v>6</v>
          </cell>
          <cell r="BB313">
            <v>3</v>
          </cell>
          <cell r="BL313">
            <v>0.5</v>
          </cell>
        </row>
        <row r="314">
          <cell r="A314">
            <v>2</v>
          </cell>
          <cell r="B314" t="str">
            <v xml:space="preserve">BOLÍVAR SÍ AVANZA, LIBRE DE POBREZA A TRAVÉS DE LA EDUCACIÓN Y LA EQUIDAD </v>
          </cell>
          <cell r="C314" t="str">
            <v>2.26</v>
          </cell>
          <cell r="D314" t="str">
            <v>FORTALECIMIENTO DE LA AUTORIDAD SANITARIA EN SALUD</v>
          </cell>
          <cell r="J314" t="str">
            <v>2.26.3</v>
          </cell>
          <cell r="K314" t="str">
            <v>PLANEACIÓN INTEGRAL EN SALUD</v>
          </cell>
          <cell r="L314" t="str">
            <v>Municipios cumpliendo las metas concertadas para el proceso de gestión de la salud pública, en el cuatrienio 2016 - 2019.</v>
          </cell>
          <cell r="O314" t="str">
            <v>ND</v>
          </cell>
          <cell r="P314">
            <v>37</v>
          </cell>
          <cell r="AC314" t="str">
            <v>SECRETARÍA DE SALUD</v>
          </cell>
          <cell r="AF314">
            <v>7</v>
          </cell>
          <cell r="BB314">
            <v>7</v>
          </cell>
          <cell r="BL314">
            <v>1</v>
          </cell>
        </row>
        <row r="315">
          <cell r="A315">
            <v>2</v>
          </cell>
          <cell r="B315" t="str">
            <v xml:space="preserve">BOLÍVAR SÍ AVANZA, LIBRE DE POBREZA A TRAVÉS DE LA EDUCACIÓN Y LA EQUIDAD </v>
          </cell>
          <cell r="C315" t="str">
            <v>2.26</v>
          </cell>
          <cell r="D315" t="str">
            <v>FORTALECIMIENTO DE LA AUTORIDAD SANITARIA EN SALUD</v>
          </cell>
          <cell r="J315" t="str">
            <v>2.26.3</v>
          </cell>
          <cell r="K315" t="str">
            <v>PLANEACIÓN INTEGRAL EN SALUD</v>
          </cell>
          <cell r="L315" t="str">
            <v>Entidades territoriales de salud municipales con planes territoriales de salud integrales y armonizados con el Plan Decenal de Salud pública.</v>
          </cell>
          <cell r="O315">
            <v>10</v>
          </cell>
          <cell r="P315">
            <v>45</v>
          </cell>
          <cell r="AC315" t="str">
            <v>SECRETARÍA DE SALUD</v>
          </cell>
          <cell r="AF315">
            <v>45</v>
          </cell>
          <cell r="BB315">
            <v>45</v>
          </cell>
          <cell r="BL315">
            <v>1</v>
          </cell>
        </row>
        <row r="316">
          <cell r="A316">
            <v>2</v>
          </cell>
          <cell r="B316" t="str">
            <v xml:space="preserve">BOLÍVAR SÍ AVANZA, LIBRE DE POBREZA A TRAVÉS DE LA EDUCACIÓN Y LA EQUIDAD </v>
          </cell>
          <cell r="C316" t="str">
            <v>2.26</v>
          </cell>
          <cell r="D316" t="str">
            <v>FORTALECIMIENTO DE LA AUTORIDAD SANITARIA EN SALUD</v>
          </cell>
          <cell r="J316" t="str">
            <v>2.26.4</v>
          </cell>
          <cell r="K316" t="str">
            <v>GESTIÓN PROGRAMÁTICA DE LA SALUD PÚBLICA</v>
          </cell>
          <cell r="L316" t="str">
            <v>Monitoreo, seguimiento y evaluación del Plan Territorial de Salud garantizado</v>
          </cell>
          <cell r="O316">
            <v>100</v>
          </cell>
          <cell r="P316">
            <v>100</v>
          </cell>
          <cell r="AC316" t="str">
            <v>SECRETARÍA DE SALUD</v>
          </cell>
          <cell r="AF316">
            <v>100</v>
          </cell>
          <cell r="BB316">
            <v>100</v>
          </cell>
          <cell r="BL316">
            <v>1</v>
          </cell>
        </row>
        <row r="317">
          <cell r="A317">
            <v>2</v>
          </cell>
          <cell r="B317" t="str">
            <v xml:space="preserve">BOLÍVAR SÍ AVANZA, LIBRE DE POBREZA A TRAVÉS DE LA EDUCACIÓN Y LA EQUIDAD </v>
          </cell>
          <cell r="C317" t="str">
            <v>2.26</v>
          </cell>
          <cell r="D317" t="str">
            <v>FORTALECIMIENTO DE LA AUTORIDAD SANITARIA EN SALUD</v>
          </cell>
          <cell r="J317" t="str">
            <v>2.26.4</v>
          </cell>
          <cell r="K317" t="str">
            <v>GESTIÓN PROGRAMÁTICA DE LA SALUD PÚBLICA</v>
          </cell>
          <cell r="L317" t="str">
            <v xml:space="preserve">Eficacia y eficiencia de los procesos de la Secretaría de Salud Departamental, garantizada. </v>
          </cell>
          <cell r="O317">
            <v>40</v>
          </cell>
          <cell r="P317">
            <v>80</v>
          </cell>
          <cell r="AC317" t="str">
            <v>SECRETARÍA DE SALUD</v>
          </cell>
          <cell r="AF317">
            <v>10</v>
          </cell>
          <cell r="BB317">
            <v>10</v>
          </cell>
          <cell r="BL317">
            <v>1</v>
          </cell>
        </row>
        <row r="318">
          <cell r="A318">
            <v>2</v>
          </cell>
          <cell r="B318" t="str">
            <v xml:space="preserve">BOLÍVAR SÍ AVANZA, LIBRE DE POBREZA A TRAVÉS DE LA EDUCACIÓN Y LA EQUIDAD </v>
          </cell>
          <cell r="C318" t="str">
            <v>2.26</v>
          </cell>
          <cell r="D318" t="str">
            <v>FORTALECIMIENTO DE LA AUTORIDAD SANITARIA EN SALUD</v>
          </cell>
          <cell r="J318" t="str">
            <v>2.26.5</v>
          </cell>
          <cell r="K318" t="str">
            <v>VIGILANCIA EN SALUD PÚBLICA</v>
          </cell>
          <cell r="L318" t="str">
            <v xml:space="preserve">Cumplimiento del Plan de recuperación de las capacidades
básicas del sistema de vigilancia y
respuesta en salud pública e IVC para la
seguridad sanitaria
</v>
          </cell>
          <cell r="O318">
            <v>60</v>
          </cell>
          <cell r="P318">
            <v>80</v>
          </cell>
          <cell r="AC318" t="str">
            <v>SECRETARÍA DE SALUD</v>
          </cell>
          <cell r="AF318">
            <v>5</v>
          </cell>
          <cell r="BB318">
            <v>5</v>
          </cell>
          <cell r="BL318">
            <v>1</v>
          </cell>
        </row>
        <row r="319">
          <cell r="A319">
            <v>2</v>
          </cell>
          <cell r="B319" t="str">
            <v xml:space="preserve">BOLÍVAR SÍ AVANZA, LIBRE DE POBREZA A TRAVÉS DE LA EDUCACIÓN Y LA EQUIDAD </v>
          </cell>
          <cell r="C319" t="str">
            <v>2.26</v>
          </cell>
          <cell r="D319" t="str">
            <v>FORTALECIMIENTO DE LA AUTORIDAD SANITARIA EN SALUD</v>
          </cell>
          <cell r="J319" t="str">
            <v>2.26.5</v>
          </cell>
          <cell r="K319" t="str">
            <v>VIGILANCIA EN SALUD PÚBLICA</v>
          </cell>
          <cell r="L319" t="str">
            <v xml:space="preserve">Municipios con personal responsable de la vigilancia en salud pública de Secretarías Locales de Salud, certificado en competencias </v>
          </cell>
          <cell r="O319">
            <v>4</v>
          </cell>
          <cell r="P319">
            <v>24</v>
          </cell>
          <cell r="AC319" t="str">
            <v>SECRETARÍA DE SALUD</v>
          </cell>
          <cell r="AF319">
            <v>5</v>
          </cell>
          <cell r="BB319">
            <v>0</v>
          </cell>
          <cell r="BL319">
            <v>0</v>
          </cell>
        </row>
        <row r="320">
          <cell r="A320">
            <v>2</v>
          </cell>
          <cell r="B320" t="str">
            <v xml:space="preserve">BOLÍVAR SÍ AVANZA, LIBRE DE POBREZA A TRAVÉS DE LA EDUCACIÓN Y LA EQUIDAD </v>
          </cell>
          <cell r="C320" t="str">
            <v>2.26</v>
          </cell>
          <cell r="D320" t="str">
            <v>FORTALECIMIENTO DE LA AUTORIDAD SANITARIA EN SALUD</v>
          </cell>
          <cell r="J320" t="str">
            <v>2.26.5</v>
          </cell>
          <cell r="K320" t="str">
            <v>VIGILANCIA EN SALUD PÚBLICA</v>
          </cell>
          <cell r="L320" t="str">
            <v>Análisis del 95% o más de las muertes por eventos de interés de interés en salud pública.</v>
          </cell>
          <cell r="O320">
            <v>90</v>
          </cell>
          <cell r="P320">
            <v>95</v>
          </cell>
          <cell r="AC320" t="str">
            <v>SECRETARÍA DE SALUD</v>
          </cell>
          <cell r="AF320">
            <v>95</v>
          </cell>
          <cell r="BB320">
            <v>97</v>
          </cell>
          <cell r="BL320">
            <v>1</v>
          </cell>
        </row>
        <row r="321">
          <cell r="A321">
            <v>2</v>
          </cell>
          <cell r="B321" t="str">
            <v xml:space="preserve">BOLÍVAR SÍ AVANZA, LIBRE DE POBREZA A TRAVÉS DE LA EDUCACIÓN Y LA EQUIDAD </v>
          </cell>
          <cell r="C321" t="str">
            <v>2.26</v>
          </cell>
          <cell r="D321" t="str">
            <v>FORTALECIMIENTO DE LA AUTORIDAD SANITARIA EN SALUD</v>
          </cell>
          <cell r="J321" t="str">
            <v>2.26.5</v>
          </cell>
          <cell r="K321" t="str">
            <v>VIGILANCIA EN SALUD PÚBLICA</v>
          </cell>
          <cell r="L321" t="str">
            <v>Capacidad resolutiva del Laboratorio Departamental de Salud Pública, garantizada de manera permanente y con calidad.</v>
          </cell>
          <cell r="O321">
            <v>30</v>
          </cell>
          <cell r="P321">
            <v>100</v>
          </cell>
          <cell r="AC321" t="str">
            <v>SECRETARÍA DE SALUD</v>
          </cell>
          <cell r="AF321">
            <v>10</v>
          </cell>
          <cell r="BB321">
            <v>10</v>
          </cell>
          <cell r="BL321">
            <v>1</v>
          </cell>
        </row>
        <row r="322">
          <cell r="A322">
            <v>2</v>
          </cell>
          <cell r="B322" t="str">
            <v xml:space="preserve">BOLÍVAR SÍ AVANZA, LIBRE DE POBREZA A TRAVÉS DE LA EDUCACIÓN Y LA EQUIDAD </v>
          </cell>
          <cell r="C322" t="str">
            <v>2.26</v>
          </cell>
          <cell r="D322" t="str">
            <v>FORTALECIMIENTO DE LA AUTORIDAD SANITARIA EN SALUD</v>
          </cell>
          <cell r="J322" t="str">
            <v>2.26.5</v>
          </cell>
          <cell r="K322" t="str">
            <v>VIGILANCIA EN SALUD PÚBLICA</v>
          </cell>
          <cell r="L322" t="str">
            <v>Red de laboratorios departamental implementando acciones de vigilancia con calidad y en articulación con otras redes de vigilancia sanitaria.</v>
          </cell>
          <cell r="O322">
            <v>20</v>
          </cell>
          <cell r="P322">
            <v>60</v>
          </cell>
          <cell r="AC322" t="str">
            <v>SECRETARÍA DE SALUD</v>
          </cell>
          <cell r="AF322">
            <v>10</v>
          </cell>
          <cell r="BB322">
            <v>10</v>
          </cell>
          <cell r="BL322">
            <v>1</v>
          </cell>
        </row>
        <row r="323">
          <cell r="A323">
            <v>2</v>
          </cell>
          <cell r="B323" t="str">
            <v xml:space="preserve">BOLÍVAR SÍ AVANZA, LIBRE DE POBREZA A TRAVÉS DE LA EDUCACIÓN Y LA EQUIDAD </v>
          </cell>
          <cell r="C323" t="str">
            <v>2.26</v>
          </cell>
          <cell r="D323" t="str">
            <v>FORTALECIMIENTO DE LA AUTORIDAD SANITARIA EN SALUD</v>
          </cell>
          <cell r="J323" t="str">
            <v>2.26.6</v>
          </cell>
          <cell r="K323" t="str">
            <v>Aseguramiento En Salud</v>
          </cell>
          <cell r="L323" t="str">
            <v>100% de  sostenibilidad del Régimen Subsidiado en Salud.</v>
          </cell>
          <cell r="O323">
            <v>100</v>
          </cell>
          <cell r="P323">
            <v>100</v>
          </cell>
          <cell r="AC323" t="str">
            <v>SECRETARÍA DE SALUD</v>
          </cell>
          <cell r="AF323">
            <v>100</v>
          </cell>
          <cell r="BB323">
            <v>100</v>
          </cell>
          <cell r="BL323">
            <v>1</v>
          </cell>
        </row>
        <row r="324">
          <cell r="A324">
            <v>2</v>
          </cell>
          <cell r="B324" t="str">
            <v xml:space="preserve">BOLÍVAR SÍ AVANZA, LIBRE DE POBREZA A TRAVÉS DE LA EDUCACIÓN Y LA EQUIDAD </v>
          </cell>
          <cell r="C324" t="str">
            <v>2.26</v>
          </cell>
          <cell r="D324" t="str">
            <v>FORTALECIMIENTO DE LA AUTORIDAD SANITARIA EN SALUD</v>
          </cell>
          <cell r="J324" t="str">
            <v>2.26.6</v>
          </cell>
          <cell r="K324" t="str">
            <v>Aseguramiento En Salud</v>
          </cell>
          <cell r="L324" t="str">
            <v>Municipios beneficiados con acciones de desarrollo de capacidades para la gestión eficiente del régimen subsidiado en salud</v>
          </cell>
          <cell r="O324">
            <v>45</v>
          </cell>
          <cell r="P324">
            <v>45</v>
          </cell>
          <cell r="AC324" t="str">
            <v>SECRETARÍA DE SALUD</v>
          </cell>
          <cell r="AF324">
            <v>45</v>
          </cell>
          <cell r="BB324">
            <v>45</v>
          </cell>
          <cell r="BL324">
            <v>1</v>
          </cell>
        </row>
        <row r="325">
          <cell r="A325">
            <v>2</v>
          </cell>
          <cell r="B325" t="str">
            <v xml:space="preserve">BOLÍVAR SÍ AVANZA, LIBRE DE POBREZA A TRAVÉS DE LA EDUCACIÓN Y LA EQUIDAD </v>
          </cell>
          <cell r="C325" t="str">
            <v>2.26</v>
          </cell>
          <cell r="D325" t="str">
            <v>FORTALECIMIENTO DE LA AUTORIDAD SANITARIA EN SALUD</v>
          </cell>
          <cell r="J325" t="str">
            <v>2.26.6</v>
          </cell>
          <cell r="K325" t="str">
            <v>Aseguramiento En Salud</v>
          </cell>
          <cell r="L325" t="str">
            <v>Base de Datos Única de Afiliados depurada.</v>
          </cell>
          <cell r="O325">
            <v>86</v>
          </cell>
          <cell r="P325">
            <v>97</v>
          </cell>
          <cell r="AC325" t="str">
            <v>SECRETARÍA DE SALUD</v>
          </cell>
          <cell r="AF325">
            <v>97</v>
          </cell>
          <cell r="BB325">
            <v>97</v>
          </cell>
          <cell r="BL325">
            <v>1</v>
          </cell>
        </row>
        <row r="326">
          <cell r="A326">
            <v>2</v>
          </cell>
          <cell r="B326" t="str">
            <v xml:space="preserve">BOLÍVAR SÍ AVANZA, LIBRE DE POBREZA A TRAVÉS DE LA EDUCACIÓN Y LA EQUIDAD </v>
          </cell>
          <cell r="C326" t="str">
            <v>2.26</v>
          </cell>
          <cell r="D326" t="str">
            <v>FORTALECIMIENTO DE LA AUTORIDAD SANITARIA EN SALUD</v>
          </cell>
          <cell r="J326" t="str">
            <v>2.26.7</v>
          </cell>
          <cell r="K326" t="str">
            <v>Prestación y Desarrollo de Servicios de Salud</v>
          </cell>
          <cell r="L326" t="str">
            <v>Servicios de Salud contratados, auditados y pagados de manera oportuna.</v>
          </cell>
          <cell r="O326">
            <v>100</v>
          </cell>
          <cell r="P326">
            <v>100</v>
          </cell>
          <cell r="AC326" t="str">
            <v>SECRETARÍA DE SALUD</v>
          </cell>
          <cell r="AF326">
            <v>100</v>
          </cell>
          <cell r="BB326">
            <v>100</v>
          </cell>
          <cell r="BL326">
            <v>1</v>
          </cell>
        </row>
        <row r="327">
          <cell r="A327">
            <v>2</v>
          </cell>
          <cell r="B327" t="str">
            <v xml:space="preserve">BOLÍVAR SÍ AVANZA, LIBRE DE POBREZA A TRAVÉS DE LA EDUCACIÓN Y LA EQUIDAD </v>
          </cell>
          <cell r="C327" t="str">
            <v>2.26</v>
          </cell>
          <cell r="D327" t="str">
            <v>FORTALECIMIENTO DE LA AUTORIDAD SANITARIA EN SALUD</v>
          </cell>
          <cell r="J327" t="str">
            <v>2.26.7</v>
          </cell>
          <cell r="K327" t="str">
            <v>Prestación y Desarrollo de Servicios de Salud</v>
          </cell>
          <cell r="L327" t="str">
            <v>Auditoría de calidad y concurrencia al 100% de IPS de la red prestadora de servicios de salud contratada por el departamento, y 80% de auditoría de proceso prioritarios asistenciales, que afectan los indicadores trazadores, garantizada con seguimiento  a planes de mejoramiento</v>
          </cell>
          <cell r="O327">
            <v>0</v>
          </cell>
          <cell r="P327">
            <v>6</v>
          </cell>
          <cell r="AC327" t="str">
            <v>SECRETARÍA DE SALUD</v>
          </cell>
          <cell r="AF327">
            <v>1</v>
          </cell>
          <cell r="BB327">
            <v>1</v>
          </cell>
          <cell r="BL327">
            <v>1</v>
          </cell>
        </row>
        <row r="328">
          <cell r="A328">
            <v>2</v>
          </cell>
          <cell r="B328" t="str">
            <v xml:space="preserve">BOLÍVAR SÍ AVANZA, LIBRE DE POBREZA A TRAVÉS DE LA EDUCACIÓN Y LA EQUIDAD </v>
          </cell>
          <cell r="C328" t="str">
            <v>2.26</v>
          </cell>
          <cell r="D328" t="str">
            <v>FORTALECIMIENTO DE LA AUTORIDAD SANITARIA EN SALUD</v>
          </cell>
          <cell r="J328" t="str">
            <v>2.26.7</v>
          </cell>
          <cell r="K328" t="str">
            <v>Prestación y Desarrollo de Servicios de Salud</v>
          </cell>
          <cell r="L328" t="str">
            <v>Sistema de monitoreo y supervisión de acciones individuales de salud pública, a las EAPB, implementado.</v>
          </cell>
          <cell r="O328">
            <v>10</v>
          </cell>
          <cell r="P328">
            <v>60</v>
          </cell>
          <cell r="AC328" t="str">
            <v>SECRETARÍA DE SALUD</v>
          </cell>
          <cell r="AF328">
            <v>10</v>
          </cell>
          <cell r="BB328">
            <v>10</v>
          </cell>
          <cell r="BL328">
            <v>1</v>
          </cell>
        </row>
        <row r="329">
          <cell r="A329">
            <v>2</v>
          </cell>
          <cell r="B329" t="str">
            <v xml:space="preserve">BOLÍVAR SÍ AVANZA, LIBRE DE POBREZA A TRAVÉS DE LA EDUCACIÓN Y LA EQUIDAD </v>
          </cell>
          <cell r="C329" t="str">
            <v>2.26</v>
          </cell>
          <cell r="D329" t="str">
            <v>FORTALECIMIENTO DE LA AUTORIDAD SANITARIA EN SALUD</v>
          </cell>
          <cell r="J329" t="str">
            <v>2.26.7</v>
          </cell>
          <cell r="K329" t="str">
            <v>Prestación y Desarrollo de Servicios de Salud</v>
          </cell>
          <cell r="L329" t="str">
            <v>Empresas Sociales del Estado cumplen el 100% de metas establecidas para sus procesos contables financieros, y reporte del sistema de información</v>
          </cell>
          <cell r="O329">
            <v>4</v>
          </cell>
          <cell r="P329">
            <v>28</v>
          </cell>
          <cell r="AC329" t="str">
            <v>SECRETARÍA DE SALUD</v>
          </cell>
          <cell r="AF329">
            <v>4</v>
          </cell>
          <cell r="BB329">
            <v>4</v>
          </cell>
          <cell r="BL329">
            <v>1</v>
          </cell>
        </row>
        <row r="330">
          <cell r="A330">
            <v>2</v>
          </cell>
          <cell r="B330" t="str">
            <v xml:space="preserve">BOLÍVAR SÍ AVANZA, LIBRE DE POBREZA A TRAVÉS DE LA EDUCACIÓN Y LA EQUIDAD </v>
          </cell>
          <cell r="C330" t="str">
            <v>2.26</v>
          </cell>
          <cell r="D330" t="str">
            <v>FORTALECIMIENTO DE LA AUTORIDAD SANITARIA EN SALUD</v>
          </cell>
          <cell r="J330" t="str">
            <v>2.26.7</v>
          </cell>
          <cell r="K330" t="str">
            <v>Prestación y Desarrollo de Servicios de Salud</v>
          </cell>
          <cell r="L330" t="str">
            <v>Red prestadora de servicios de salud de baja y mediana complejidad, funcionando bajo el modelo de atención primaria y redes integrales de salud en los ZODES Magdalena Medio, Mojana. Depresión Momposina y Montes de María.</v>
          </cell>
          <cell r="O330">
            <v>5</v>
          </cell>
          <cell r="P330">
            <v>100</v>
          </cell>
          <cell r="AC330" t="str">
            <v>SECRETARÍA DE SALUD</v>
          </cell>
          <cell r="AF330">
            <v>10</v>
          </cell>
          <cell r="BB330">
            <v>10</v>
          </cell>
          <cell r="BL330">
            <v>1</v>
          </cell>
        </row>
        <row r="331">
          <cell r="A331">
            <v>2</v>
          </cell>
          <cell r="B331" t="str">
            <v xml:space="preserve">BOLÍVAR SÍ AVANZA, LIBRE DE POBREZA A TRAVÉS DE LA EDUCACIÓN Y LA EQUIDAD </v>
          </cell>
          <cell r="C331" t="str">
            <v>2.26</v>
          </cell>
          <cell r="D331" t="str">
            <v>FORTALECIMIENTO DE LA AUTORIDAD SANITARIA EN SALUD</v>
          </cell>
          <cell r="J331" t="str">
            <v>2.26.7</v>
          </cell>
          <cell r="K331" t="str">
            <v>Prestación y Desarrollo de Servicios de Salud</v>
          </cell>
          <cell r="L331" t="str">
            <v>Servicios de telemedicina implementados en municipios priorizados.</v>
          </cell>
          <cell r="O331">
            <v>6</v>
          </cell>
          <cell r="P331">
            <v>12</v>
          </cell>
          <cell r="AC331" t="str">
            <v>SECRETARÍA DE SALUD</v>
          </cell>
          <cell r="AF331">
            <v>0</v>
          </cell>
          <cell r="BB331">
            <v>0</v>
          </cell>
          <cell r="BL331" t="str">
            <v>NA</v>
          </cell>
        </row>
        <row r="332">
          <cell r="A332">
            <v>2</v>
          </cell>
          <cell r="B332" t="str">
            <v xml:space="preserve">BOLÍVAR SÍ AVANZA, LIBRE DE POBREZA A TRAVÉS DE LA EDUCACIÓN Y LA EQUIDAD </v>
          </cell>
          <cell r="C332" t="str">
            <v>2.26</v>
          </cell>
          <cell r="D332" t="str">
            <v>FORTALECIMIENTO DE LA AUTORIDAD SANITARIA EN SALUD</v>
          </cell>
          <cell r="J332" t="str">
            <v>2.26.7</v>
          </cell>
          <cell r="K332" t="str">
            <v>Prestación y Desarrollo de Servicios de Salud</v>
          </cell>
          <cell r="L332" t="str">
            <v xml:space="preserve">Plan de mejoramiento de infraestructura y dotación hospitalaria en contribución a la paz y el post conflicto, priorizado dentro del plan bienal de inversiones, ejecutado. </v>
          </cell>
          <cell r="O332">
            <v>10</v>
          </cell>
          <cell r="P332">
            <v>100</v>
          </cell>
          <cell r="AC332" t="str">
            <v>SECRETARÍA DE SALUD</v>
          </cell>
          <cell r="AF332">
            <v>10</v>
          </cell>
          <cell r="BB332">
            <v>10</v>
          </cell>
          <cell r="BL332">
            <v>1</v>
          </cell>
        </row>
        <row r="333">
          <cell r="A333">
            <v>2</v>
          </cell>
          <cell r="B333" t="str">
            <v xml:space="preserve">BOLÍVAR SÍ AVANZA, LIBRE DE POBREZA A TRAVÉS DE LA EDUCACIÓN Y LA EQUIDAD </v>
          </cell>
          <cell r="C333" t="str">
            <v>2.26</v>
          </cell>
          <cell r="D333" t="str">
            <v>FORTALECIMIENTO DE LA AUTORIDAD SANITARIA EN SALUD</v>
          </cell>
          <cell r="J333" t="str">
            <v>2.26.8</v>
          </cell>
          <cell r="K333" t="str">
            <v>Inspección Vigilancia y Control del Sistema</v>
          </cell>
          <cell r="L333" t="str">
            <v>Acciones de Inspección y Vigilancia de medicamentos y de la implementación del Sistema de Farmacovigilancia ejecutadas.</v>
          </cell>
          <cell r="O333">
            <v>100</v>
          </cell>
          <cell r="P333">
            <v>100</v>
          </cell>
          <cell r="AC333" t="str">
            <v>SECRETARÍA DE SALUD</v>
          </cell>
          <cell r="AF333">
            <v>100</v>
          </cell>
          <cell r="BB333">
            <v>100</v>
          </cell>
          <cell r="BL333">
            <v>1</v>
          </cell>
        </row>
        <row r="334">
          <cell r="A334">
            <v>2</v>
          </cell>
          <cell r="B334" t="str">
            <v xml:space="preserve">BOLÍVAR SÍ AVANZA, LIBRE DE POBREZA A TRAVÉS DE LA EDUCACIÓN Y LA EQUIDAD </v>
          </cell>
          <cell r="C334" t="str">
            <v>2.26</v>
          </cell>
          <cell r="D334" t="str">
            <v>FORTALECIMIENTO DE LA AUTORIDAD SANITARIA EN SALUD</v>
          </cell>
          <cell r="J334" t="str">
            <v>2.26.8</v>
          </cell>
          <cell r="K334" t="str">
            <v>Inspección Vigilancia y Control del Sistema</v>
          </cell>
          <cell r="L334" t="str">
            <v>Administración y control de los medicamentos del Fondo Nacional de Estupefacientes.</v>
          </cell>
          <cell r="O334">
            <v>100</v>
          </cell>
          <cell r="P334">
            <v>100</v>
          </cell>
          <cell r="AC334" t="str">
            <v>SECRETARÍA DE SALUD</v>
          </cell>
          <cell r="AF334">
            <v>100</v>
          </cell>
          <cell r="BB334">
            <v>100</v>
          </cell>
          <cell r="BL334">
            <v>1</v>
          </cell>
        </row>
        <row r="335">
          <cell r="A335">
            <v>2</v>
          </cell>
          <cell r="B335" t="str">
            <v xml:space="preserve">BOLÍVAR SÍ AVANZA, LIBRE DE POBREZA A TRAVÉS DE LA EDUCACIÓN Y LA EQUIDAD </v>
          </cell>
          <cell r="C335" t="str">
            <v>2.26</v>
          </cell>
          <cell r="D335" t="str">
            <v>FORTALECIMIENTO DE LA AUTORIDAD SANITARIA EN SALUD</v>
          </cell>
          <cell r="J335" t="str">
            <v>2.26.8</v>
          </cell>
          <cell r="K335" t="str">
            <v>Inspección Vigilancia y Control del Sistema</v>
          </cell>
          <cell r="L335" t="str">
            <v xml:space="preserve">Acciones de Inspección y Vigilancia  al Sistema Obligatorio de Garantía de la Calidad ejecutadas. </v>
          </cell>
          <cell r="O335">
            <v>100</v>
          </cell>
          <cell r="P335">
            <v>100</v>
          </cell>
          <cell r="AC335" t="str">
            <v>SECRETARÍA DE SALUD</v>
          </cell>
          <cell r="AF335">
            <v>100</v>
          </cell>
          <cell r="BB335">
            <v>20</v>
          </cell>
          <cell r="BL335">
            <v>0.2</v>
          </cell>
        </row>
        <row r="336">
          <cell r="A336">
            <v>2</v>
          </cell>
          <cell r="B336" t="str">
            <v xml:space="preserve">BOLÍVAR SÍ AVANZA, LIBRE DE POBREZA A TRAVÉS DE LA EDUCACIÓN Y LA EQUIDAD </v>
          </cell>
          <cell r="C336" t="str">
            <v>2.26</v>
          </cell>
          <cell r="D336" t="str">
            <v>FORTALECIMIENTO DE LA AUTORIDAD SANITARIA EN SALUD</v>
          </cell>
          <cell r="J336" t="str">
            <v>2.26.8</v>
          </cell>
          <cell r="K336" t="str">
            <v>Inspección Vigilancia y Control del Sistema</v>
          </cell>
          <cell r="L336" t="str">
            <v>Acciones de Inspección y Vigilancia a la prestación de servicios de salud e implementación de modelos y rutas de atención específicos, exigidos por la normatividad vigente.</v>
          </cell>
          <cell r="O336">
            <v>30</v>
          </cell>
          <cell r="P336">
            <v>100</v>
          </cell>
          <cell r="AC336" t="str">
            <v>SECRETARÍA DE SALUD</v>
          </cell>
          <cell r="AF336">
            <v>25</v>
          </cell>
          <cell r="BB336">
            <v>10</v>
          </cell>
          <cell r="BL336">
            <v>0.4</v>
          </cell>
        </row>
        <row r="337">
          <cell r="A337">
            <v>2</v>
          </cell>
          <cell r="B337" t="str">
            <v xml:space="preserve">BOLÍVAR SÍ AVANZA, LIBRE DE POBREZA A TRAVÉS DE LA EDUCACIÓN Y LA EQUIDAD </v>
          </cell>
          <cell r="C337" t="str">
            <v>2.26</v>
          </cell>
          <cell r="D337" t="str">
            <v>FORTALECIMIENTO DE LA AUTORIDAD SANITARIA EN SALUD</v>
          </cell>
          <cell r="J337" t="str">
            <v>2.26.8</v>
          </cell>
          <cell r="K337" t="str">
            <v>Inspección Vigilancia y Control del Sistema</v>
          </cell>
          <cell r="L337" t="str">
            <v>Acciones de Inspección y Vigilancia a la gestión del régimen subsidiado en salud a nivel municipal.</v>
          </cell>
          <cell r="O337">
            <v>50</v>
          </cell>
          <cell r="P337">
            <v>100</v>
          </cell>
          <cell r="AC337" t="str">
            <v>SECRETARÍA DE SALUD</v>
          </cell>
          <cell r="AF337">
            <v>10</v>
          </cell>
          <cell r="BB337">
            <v>10</v>
          </cell>
          <cell r="BL337">
            <v>1</v>
          </cell>
        </row>
        <row r="338">
          <cell r="A338">
            <v>2</v>
          </cell>
          <cell r="B338" t="str">
            <v xml:space="preserve">BOLÍVAR SÍ AVANZA, LIBRE DE POBREZA A TRAVÉS DE LA EDUCACIÓN Y LA EQUIDAD </v>
          </cell>
          <cell r="C338" t="str">
            <v>2.26</v>
          </cell>
          <cell r="D338" t="str">
            <v>FORTALECIMIENTO DE LA AUTORIDAD SANITARIA EN SALUD</v>
          </cell>
          <cell r="J338" t="str">
            <v>2.26.8</v>
          </cell>
          <cell r="K338" t="str">
            <v>Inspección Vigilancia y Control del Sistema</v>
          </cell>
          <cell r="L338" t="str">
            <v>Acciones de Inspección y Vigilancia al flujo de recursos del Sistema General de Seguridad Social en Salud departamental, ejecutadas.</v>
          </cell>
          <cell r="O338">
            <v>100</v>
          </cell>
          <cell r="P338">
            <v>100</v>
          </cell>
          <cell r="AC338" t="str">
            <v>SECRETARÍA DE SALUD</v>
          </cell>
          <cell r="AF338">
            <v>100</v>
          </cell>
          <cell r="BB338">
            <v>100</v>
          </cell>
          <cell r="BL338">
            <v>1</v>
          </cell>
        </row>
        <row r="339">
          <cell r="A339">
            <v>2</v>
          </cell>
          <cell r="B339" t="str">
            <v xml:space="preserve">BOLÍVAR SÍ AVANZA, LIBRE DE POBREZA A TRAVÉS DE LA EDUCACIÓN Y LA EQUIDAD </v>
          </cell>
          <cell r="C339" t="str">
            <v>2.26</v>
          </cell>
          <cell r="D339" t="str">
            <v>FORTALECIMIENTO DE LA AUTORIDAD SANITARIA EN SALUD</v>
          </cell>
          <cell r="J339" t="str">
            <v>2.26.8</v>
          </cell>
          <cell r="K339" t="str">
            <v>Inspección Vigilancia y Control del Sistema</v>
          </cell>
          <cell r="L339" t="str">
            <v>Definición de procesos sancionatorios resultantes de medidas sanitarias de seguridad aplicadas, notificación y divulgación de conductas.</v>
          </cell>
          <cell r="O339">
            <v>20</v>
          </cell>
          <cell r="P339">
            <v>100</v>
          </cell>
          <cell r="AC339" t="str">
            <v>SECRETARÍA DE SALUD</v>
          </cell>
          <cell r="AF339">
            <v>50</v>
          </cell>
          <cell r="BB339">
            <v>50</v>
          </cell>
          <cell r="BL339">
            <v>1</v>
          </cell>
        </row>
        <row r="340">
          <cell r="A340">
            <v>2</v>
          </cell>
          <cell r="B340" t="str">
            <v xml:space="preserve">BOLÍVAR SÍ AVANZA, LIBRE DE POBREZA A TRAVÉS DE LA EDUCACIÓN Y LA EQUIDAD </v>
          </cell>
          <cell r="C340" t="str">
            <v>2.26</v>
          </cell>
          <cell r="D340" t="str">
            <v>FORTALECIMIENTO DE LA AUTORIDAD SANITARIA EN SALUD</v>
          </cell>
          <cell r="J340" t="str">
            <v>2.26.8</v>
          </cell>
          <cell r="K340" t="str">
            <v>Inspección Vigilancia y Control del Sistema</v>
          </cell>
          <cell r="L340" t="str">
            <v xml:space="preserve">Custodia y disposición final, de los productos con medidas sanitarias de seguridad aplicadas. </v>
          </cell>
          <cell r="O340">
            <v>30</v>
          </cell>
          <cell r="P340">
            <v>100</v>
          </cell>
          <cell r="AC340" t="str">
            <v>SECRETARÍA DE SALUD</v>
          </cell>
          <cell r="AF340">
            <v>10</v>
          </cell>
          <cell r="BB340">
            <v>0</v>
          </cell>
          <cell r="BL340">
            <v>0</v>
          </cell>
        </row>
        <row r="341">
          <cell r="A341">
            <v>2</v>
          </cell>
          <cell r="B341" t="str">
            <v xml:space="preserve">BOLÍVAR SÍ AVANZA, LIBRE DE POBREZA A TRAVÉS DE LA EDUCACIÓN Y LA EQUIDAD </v>
          </cell>
          <cell r="C341" t="str">
            <v>2.27</v>
          </cell>
          <cell r="D341" t="str">
            <v>ALTOS LOGROS Y LIDERAZGO DEPORTIVO</v>
          </cell>
          <cell r="J341" t="str">
            <v>2.27.1</v>
          </cell>
          <cell r="K341" t="str">
            <v>Altos logros y Liderazgo Deportivo</v>
          </cell>
          <cell r="L341" t="str">
            <v>4a Posición ocupada en los Juegos Nacionales de la Paz</v>
          </cell>
          <cell r="O341">
            <v>4</v>
          </cell>
          <cell r="P341">
            <v>4</v>
          </cell>
          <cell r="AC341" t="str">
            <v>IDERBOL</v>
          </cell>
          <cell r="AF341">
            <v>4</v>
          </cell>
          <cell r="BB341">
            <v>4</v>
          </cell>
          <cell r="BL341">
            <v>1</v>
          </cell>
        </row>
        <row r="342">
          <cell r="A342">
            <v>2</v>
          </cell>
          <cell r="B342" t="str">
            <v xml:space="preserve">BOLÍVAR SÍ AVANZA, LIBRE DE POBREZA A TRAVÉS DE LA EDUCACIÓN Y LA EQUIDAD </v>
          </cell>
          <cell r="C342" t="str">
            <v>2.27</v>
          </cell>
          <cell r="D342" t="str">
            <v>ALTOS LOGROS Y LIDERAZGO DEPORTIVO</v>
          </cell>
          <cell r="J342" t="str">
            <v>2.27.1</v>
          </cell>
          <cell r="K342" t="str">
            <v>Altos logros y Liderazgo Deportivo</v>
          </cell>
          <cell r="L342" t="str">
            <v>25  ligas de deporte apoyadas</v>
          </cell>
          <cell r="O342">
            <v>20</v>
          </cell>
          <cell r="P342">
            <v>25</v>
          </cell>
          <cell r="AC342" t="str">
            <v>IDERBOL</v>
          </cell>
          <cell r="AF342">
            <v>5</v>
          </cell>
          <cell r="BB342">
            <v>5</v>
          </cell>
          <cell r="BL342">
            <v>1</v>
          </cell>
        </row>
        <row r="343">
          <cell r="A343">
            <v>2</v>
          </cell>
          <cell r="B343" t="str">
            <v xml:space="preserve">BOLÍVAR SÍ AVANZA, LIBRE DE POBREZA A TRAVÉS DE LA EDUCACIÓN Y LA EQUIDAD </v>
          </cell>
          <cell r="C343" t="str">
            <v>2.27</v>
          </cell>
          <cell r="D343" t="str">
            <v>ALTOS LOGROS Y LIDERAZGO DEPORTIVO</v>
          </cell>
          <cell r="J343" t="str">
            <v>2.27.1</v>
          </cell>
          <cell r="K343" t="str">
            <v>Altos logros y Liderazgo Deportivo</v>
          </cell>
          <cell r="L343" t="str">
            <v>6 nodos de desarrollo construidos</v>
          </cell>
          <cell r="O343">
            <v>4</v>
          </cell>
          <cell r="P343">
            <v>6</v>
          </cell>
          <cell r="AC343" t="str">
            <v>IDERBOL</v>
          </cell>
          <cell r="AF343">
            <v>0</v>
          </cell>
          <cell r="BB343">
            <v>0</v>
          </cell>
          <cell r="BL343" t="str">
            <v>NA</v>
          </cell>
        </row>
        <row r="344">
          <cell r="A344">
            <v>2</v>
          </cell>
          <cell r="B344" t="str">
            <v xml:space="preserve">BOLÍVAR SÍ AVANZA, LIBRE DE POBREZA A TRAVÉS DE LA EDUCACIÓN Y LA EQUIDAD </v>
          </cell>
          <cell r="C344" t="str">
            <v>2.27</v>
          </cell>
          <cell r="D344" t="str">
            <v>ALTOS LOGROS Y LIDERAZGO DEPORTIVO</v>
          </cell>
          <cell r="J344" t="str">
            <v>2.27.2</v>
          </cell>
          <cell r="K344" t="str">
            <v>Juegos Deportivos Nacionales realizados en el departamento de Bolívar</v>
          </cell>
          <cell r="L344" t="str">
            <v>Creación de Instancia Departamental encargada del diseño, implementación y ejecución de la realización de los Juegos Deportivos Nacionales</v>
          </cell>
          <cell r="O344">
            <v>0</v>
          </cell>
          <cell r="P344">
            <v>1</v>
          </cell>
          <cell r="AC344" t="str">
            <v>IDERBOL</v>
          </cell>
          <cell r="AF344">
            <v>1</v>
          </cell>
          <cell r="BB344">
            <v>0</v>
          </cell>
          <cell r="BL344">
            <v>0</v>
          </cell>
        </row>
        <row r="345">
          <cell r="A345">
            <v>2</v>
          </cell>
          <cell r="B345" t="str">
            <v xml:space="preserve">BOLÍVAR SÍ AVANZA, LIBRE DE POBREZA A TRAVÉS DE LA EDUCACIÓN Y LA EQUIDAD </v>
          </cell>
          <cell r="C345" t="str">
            <v>2.27</v>
          </cell>
          <cell r="D345" t="str">
            <v>ALTOS LOGROS Y LIDERAZGO DEPORTIVO</v>
          </cell>
          <cell r="J345" t="str">
            <v>2.27.2</v>
          </cell>
          <cell r="K345" t="str">
            <v>Juegos Deportivos Nacionales realizados en el departamento de Bolívar</v>
          </cell>
          <cell r="L345" t="str">
            <v>Obras de Infraestructura para la realización de los Juegos Deportivos Nacionales para la Paz</v>
          </cell>
          <cell r="O345">
            <v>0</v>
          </cell>
          <cell r="P345">
            <v>5</v>
          </cell>
          <cell r="AC345" t="str">
            <v>IDERBOL</v>
          </cell>
          <cell r="AF345">
            <v>0</v>
          </cell>
          <cell r="BB345">
            <v>0</v>
          </cell>
          <cell r="BL345" t="str">
            <v>NA</v>
          </cell>
        </row>
        <row r="346">
          <cell r="A346">
            <v>2</v>
          </cell>
          <cell r="B346" t="str">
            <v xml:space="preserve">BOLÍVAR SÍ AVANZA, LIBRE DE POBREZA A TRAVÉS DE LA EDUCACIÓN Y LA EQUIDAD </v>
          </cell>
          <cell r="C346" t="str">
            <v>2.28</v>
          </cell>
          <cell r="D346" t="str">
            <v>DEPORTE SOCIAL Y COMUNITARIO</v>
          </cell>
          <cell r="J346" t="str">
            <v>2.28.1</v>
          </cell>
          <cell r="K346" t="str">
            <v>Juegos Deportivos Departamentales y de la Discapacidad "OLIMPIADAS BOLIVARENSES POR LA PAZ"</v>
          </cell>
          <cell r="L346" t="str">
            <v>Cuetro (4)  Juegos Deportivos departamental y de la Discapacidad realizados (Uno por año)</v>
          </cell>
          <cell r="O346">
            <v>4</v>
          </cell>
          <cell r="P346">
            <v>4</v>
          </cell>
          <cell r="AC346" t="str">
            <v>IDERBOL</v>
          </cell>
          <cell r="AF346">
            <v>1</v>
          </cell>
          <cell r="BB346">
            <v>0</v>
          </cell>
          <cell r="BL346">
            <v>0</v>
          </cell>
        </row>
        <row r="347">
          <cell r="A347">
            <v>2</v>
          </cell>
          <cell r="B347" t="str">
            <v xml:space="preserve">BOLÍVAR SÍ AVANZA, LIBRE DE POBREZA A TRAVÉS DE LA EDUCACIÓN Y LA EQUIDAD </v>
          </cell>
          <cell r="C347" t="str">
            <v>2.29</v>
          </cell>
          <cell r="D347" t="str">
            <v>DEPORTE FORMATIVO</v>
          </cell>
          <cell r="J347" t="str">
            <v>2.29.1</v>
          </cell>
          <cell r="K347" t="str">
            <v>Juegos Supérate</v>
          </cell>
          <cell r="L347" t="str">
            <v>4 Juegos Supérate realizados (incluyendo cada una de sus fases)</v>
          </cell>
          <cell r="O347">
            <v>4</v>
          </cell>
          <cell r="P347">
            <v>4</v>
          </cell>
          <cell r="AC347" t="str">
            <v>IDERBOL</v>
          </cell>
          <cell r="AF347">
            <v>1</v>
          </cell>
          <cell r="BB347">
            <v>1</v>
          </cell>
          <cell r="BL347">
            <v>1</v>
          </cell>
        </row>
        <row r="348">
          <cell r="A348">
            <v>2</v>
          </cell>
          <cell r="B348" t="str">
            <v xml:space="preserve">BOLÍVAR SÍ AVANZA, LIBRE DE POBREZA A TRAVÉS DE LA EDUCACIÓN Y LA EQUIDAD </v>
          </cell>
          <cell r="C348" t="str">
            <v>2.30</v>
          </cell>
          <cell r="D348" t="str">
            <v>HABITOS Y ESTILOS DE VIDA SALUDABLES</v>
          </cell>
          <cell r="J348" t="str">
            <v>2.30.1</v>
          </cell>
          <cell r="K348" t="str">
            <v>Por TU SALUD PONTE PILAS</v>
          </cell>
          <cell r="L348" t="str">
            <v>80.000 personas serán beneficiadas por el programa de actividad física, en los diferentes municipios de bolívar. 40 eventos de capacitación en riesgo dirigido a la población.</v>
          </cell>
          <cell r="O348">
            <v>50000</v>
          </cell>
          <cell r="P348">
            <v>80000</v>
          </cell>
          <cell r="AC348" t="str">
            <v>IDERBOL</v>
          </cell>
          <cell r="AF348">
            <v>20000</v>
          </cell>
          <cell r="BB348">
            <v>20000</v>
          </cell>
          <cell r="BL348">
            <v>1</v>
          </cell>
        </row>
        <row r="349">
          <cell r="A349">
            <v>2</v>
          </cell>
          <cell r="B349" t="str">
            <v xml:space="preserve">BOLÍVAR SÍ AVANZA, LIBRE DE POBREZA A TRAVÉS DE LA EDUCACIÓN Y LA EQUIDAD </v>
          </cell>
          <cell r="C349" t="str">
            <v>2.31</v>
          </cell>
          <cell r="D349" t="str">
            <v>INFRAESTRUCTURA DEPORTIVA</v>
          </cell>
          <cell r="J349" t="str">
            <v>2.31.1</v>
          </cell>
          <cell r="K349" t="str">
            <v>Infraestructura Deportiva y Centros Regionales de Alto Rendimiento</v>
          </cell>
          <cell r="L349" t="str">
            <v>Construir los centros de alto rendimiento en 2 municipios de Bolívar; 20 parques infantiles, 3 pista patinaje y 2 parques estándar</v>
          </cell>
          <cell r="O349">
            <v>502</v>
          </cell>
          <cell r="P349">
            <v>27</v>
          </cell>
          <cell r="AC349" t="str">
            <v>IDERBOL</v>
          </cell>
          <cell r="AF349">
            <v>0</v>
          </cell>
          <cell r="BB349">
            <v>0</v>
          </cell>
          <cell r="BL349" t="str">
            <v>NA</v>
          </cell>
        </row>
        <row r="350">
          <cell r="A350">
            <v>2</v>
          </cell>
          <cell r="B350" t="str">
            <v xml:space="preserve">BOLÍVAR SÍ AVANZA, LIBRE DE POBREZA A TRAVÉS DE LA EDUCACIÓN Y LA EQUIDAD </v>
          </cell>
          <cell r="C350" t="str">
            <v>2.32</v>
          </cell>
          <cell r="D350" t="str">
            <v xml:space="preserve">BOLÍVAR SÍ AVANZA CON CULTURA PARA LA PAZ  </v>
          </cell>
          <cell r="J350" t="str">
            <v>2.32.1</v>
          </cell>
          <cell r="K350" t="str">
            <v>Bolivar Si Avanza En Formación Cultural</v>
          </cell>
          <cell r="L350" t="str">
            <v>100% de  Red de Escuelas de Música para la Paz implementada.</v>
          </cell>
          <cell r="O350" t="str">
            <v>ND</v>
          </cell>
          <cell r="P350">
            <v>100</v>
          </cell>
          <cell r="AC350" t="str">
            <v>ICULTUR</v>
          </cell>
          <cell r="AF350">
            <v>100</v>
          </cell>
          <cell r="BB350">
            <v>10</v>
          </cell>
          <cell r="BL350">
            <v>0.1</v>
          </cell>
        </row>
        <row r="351">
          <cell r="A351">
            <v>2</v>
          </cell>
          <cell r="B351" t="str">
            <v xml:space="preserve">BOLÍVAR SÍ AVANZA, LIBRE DE POBREZA A TRAVÉS DE LA EDUCACIÓN Y LA EQUIDAD </v>
          </cell>
          <cell r="C351" t="str">
            <v>2.32</v>
          </cell>
          <cell r="D351" t="str">
            <v xml:space="preserve">BOLÍVAR SÍ AVANZA CON CULTURA PARA LA PAZ  </v>
          </cell>
          <cell r="J351" t="str">
            <v>2.32.1</v>
          </cell>
          <cell r="K351" t="str">
            <v>Bolivar Si Avanza En Formación Cultural</v>
          </cell>
          <cell r="L351" t="str">
            <v>Tres (3)  convenios interinstitucionales y alianzas estratégicas para la formación de artistas.</v>
          </cell>
          <cell r="O351" t="str">
            <v>ND</v>
          </cell>
          <cell r="P351">
            <v>3</v>
          </cell>
          <cell r="AC351" t="str">
            <v>ICULTUR</v>
          </cell>
          <cell r="AF351">
            <v>3</v>
          </cell>
          <cell r="BB351">
            <v>1</v>
          </cell>
          <cell r="BL351">
            <v>0.33333333333333331</v>
          </cell>
        </row>
        <row r="352">
          <cell r="A352">
            <v>2</v>
          </cell>
          <cell r="B352" t="str">
            <v xml:space="preserve">BOLÍVAR SÍ AVANZA, LIBRE DE POBREZA A TRAVÉS DE LA EDUCACIÓN Y LA EQUIDAD </v>
          </cell>
          <cell r="C352" t="str">
            <v>2.32</v>
          </cell>
          <cell r="D352" t="str">
            <v xml:space="preserve">BOLÍVAR SÍ AVANZA CON CULTURA PARA LA PAZ  </v>
          </cell>
          <cell r="J352" t="str">
            <v>2.32.1</v>
          </cell>
          <cell r="K352" t="str">
            <v>Bolivar Si Avanza En Formación Cultural</v>
          </cell>
          <cell r="L352" t="str">
            <v>100% del Sistema de Formación Artística del Departamento implementado.</v>
          </cell>
          <cell r="O352" t="str">
            <v>ND</v>
          </cell>
          <cell r="P352">
            <v>100</v>
          </cell>
          <cell r="AC352" t="str">
            <v>ICULTUR</v>
          </cell>
          <cell r="AF352">
            <v>30</v>
          </cell>
          <cell r="BB352">
            <v>30</v>
          </cell>
          <cell r="BL352">
            <v>1</v>
          </cell>
        </row>
        <row r="353">
          <cell r="A353">
            <v>2</v>
          </cell>
          <cell r="B353" t="str">
            <v xml:space="preserve">BOLÍVAR SÍ AVANZA, LIBRE DE POBREZA A TRAVÉS DE LA EDUCACIÓN Y LA EQUIDAD </v>
          </cell>
          <cell r="C353" t="str">
            <v>2.32</v>
          </cell>
          <cell r="D353" t="str">
            <v xml:space="preserve">BOLÍVAR SÍ AVANZA CON CULTURA PARA LA PAZ  </v>
          </cell>
          <cell r="J353" t="str">
            <v>2.32.2</v>
          </cell>
          <cell r="K353" t="str">
            <v>Bolivar Si Avanza En Fomento A La Cultura Bolivarense</v>
          </cell>
          <cell r="L353" t="str">
            <v>Una  Red de Festivales del Departamento implementada.</v>
          </cell>
          <cell r="O353" t="str">
            <v>ND</v>
          </cell>
          <cell r="P353">
            <v>1</v>
          </cell>
          <cell r="AC353" t="str">
            <v>ICULTUR</v>
          </cell>
          <cell r="AF353">
            <v>0.2</v>
          </cell>
          <cell r="BB353">
            <v>0.2</v>
          </cell>
          <cell r="BL353">
            <v>1</v>
          </cell>
        </row>
        <row r="354">
          <cell r="A354">
            <v>2</v>
          </cell>
          <cell r="B354" t="str">
            <v xml:space="preserve">BOLÍVAR SÍ AVANZA, LIBRE DE POBREZA A TRAVÉS DE LA EDUCACIÓN Y LA EQUIDAD </v>
          </cell>
          <cell r="C354" t="str">
            <v>2.32</v>
          </cell>
          <cell r="D354" t="str">
            <v xml:space="preserve">BOLÍVAR SÍ AVANZA CON CULTURA PARA LA PAZ  </v>
          </cell>
          <cell r="J354" t="str">
            <v>2.32.2</v>
          </cell>
          <cell r="K354" t="str">
            <v>Bolivar Si Avanza En Fomento A La Cultura Bolivarense</v>
          </cell>
          <cell r="L354" t="str">
            <v>Una  Agenda Cultural del Departamento implementada</v>
          </cell>
          <cell r="O354" t="str">
            <v>ND</v>
          </cell>
          <cell r="P354">
            <v>1</v>
          </cell>
          <cell r="AC354" t="str">
            <v>ICULTUR</v>
          </cell>
          <cell r="AF354">
            <v>0.2</v>
          </cell>
          <cell r="BB354">
            <v>0.2</v>
          </cell>
          <cell r="BL354">
            <v>1</v>
          </cell>
        </row>
        <row r="355">
          <cell r="A355">
            <v>2</v>
          </cell>
          <cell r="B355" t="str">
            <v xml:space="preserve">BOLÍVAR SÍ AVANZA, LIBRE DE POBREZA A TRAVÉS DE LA EDUCACIÓN Y LA EQUIDAD </v>
          </cell>
          <cell r="C355" t="str">
            <v>2.32</v>
          </cell>
          <cell r="D355" t="str">
            <v xml:space="preserve">BOLÍVAR SÍ AVANZA CON CULTURA PARA LA PAZ  </v>
          </cell>
          <cell r="J355" t="str">
            <v>2.32.2</v>
          </cell>
          <cell r="K355" t="str">
            <v>Bolivar Si Avanza En Fomento A La Cultura Bolivarense</v>
          </cell>
          <cell r="L355" t="str">
            <v>Cuatro (4)  programas de Estímulos a iniciativas y actores culturales del departamento desarrollados .</v>
          </cell>
          <cell r="O355">
            <v>2</v>
          </cell>
          <cell r="P355">
            <v>4</v>
          </cell>
          <cell r="AC355" t="str">
            <v>ICULTUR</v>
          </cell>
          <cell r="AF355">
            <v>1</v>
          </cell>
          <cell r="BB355">
            <v>1</v>
          </cell>
          <cell r="BL355">
            <v>1</v>
          </cell>
        </row>
        <row r="356">
          <cell r="A356">
            <v>2</v>
          </cell>
          <cell r="B356" t="str">
            <v xml:space="preserve">BOLÍVAR SÍ AVANZA, LIBRE DE POBREZA A TRAVÉS DE LA EDUCACIÓN Y LA EQUIDAD </v>
          </cell>
          <cell r="C356" t="str">
            <v>2.32</v>
          </cell>
          <cell r="D356" t="str">
            <v xml:space="preserve">BOLÍVAR SÍ AVANZA CON CULTURA PARA LA PAZ  </v>
          </cell>
          <cell r="J356" t="str">
            <v>2.32.2</v>
          </cell>
          <cell r="K356" t="str">
            <v>Bolivar Si Avanza En Fomento A La Cultura Bolivarense</v>
          </cell>
          <cell r="L356" t="str">
            <v>Cinco (5)  industrias creativas y emprendimientos culturales impulsadas.</v>
          </cell>
          <cell r="O356" t="str">
            <v>ND</v>
          </cell>
          <cell r="P356">
            <v>5</v>
          </cell>
          <cell r="AC356" t="str">
            <v>ICULTUR</v>
          </cell>
          <cell r="AF356">
            <v>5</v>
          </cell>
          <cell r="BB356">
            <v>10</v>
          </cell>
          <cell r="BL356">
            <v>1</v>
          </cell>
        </row>
        <row r="357">
          <cell r="A357">
            <v>2</v>
          </cell>
          <cell r="B357" t="str">
            <v xml:space="preserve">BOLÍVAR SÍ AVANZA, LIBRE DE POBREZA A TRAVÉS DE LA EDUCACIÓN Y LA EQUIDAD </v>
          </cell>
          <cell r="C357" t="str">
            <v>2.32</v>
          </cell>
          <cell r="D357" t="str">
            <v xml:space="preserve">BOLÍVAR SÍ AVANZA CON CULTURA PARA LA PAZ  </v>
          </cell>
          <cell r="J357" t="str">
            <v>2.32.2</v>
          </cell>
          <cell r="K357" t="str">
            <v>Bolivar Si Avanza En Fomento A La Cultura Bolivarense</v>
          </cell>
          <cell r="L357" t="str">
            <v>Un  programa de Artesanos de Bolívar como modelo de emprendimiento cultural fortalecido .</v>
          </cell>
          <cell r="O357">
            <v>1</v>
          </cell>
          <cell r="P357">
            <v>1</v>
          </cell>
          <cell r="AC357" t="str">
            <v>ICULTUR</v>
          </cell>
          <cell r="AF357">
            <v>0</v>
          </cell>
          <cell r="BB357">
            <v>0</v>
          </cell>
          <cell r="BL357" t="str">
            <v>NA</v>
          </cell>
        </row>
        <row r="358">
          <cell r="A358">
            <v>2</v>
          </cell>
          <cell r="B358" t="str">
            <v xml:space="preserve">BOLÍVAR SÍ AVANZA, LIBRE DE POBREZA A TRAVÉS DE LA EDUCACIÓN Y LA EQUIDAD </v>
          </cell>
          <cell r="C358" t="str">
            <v>2.32</v>
          </cell>
          <cell r="D358" t="str">
            <v xml:space="preserve">BOLÍVAR SÍ AVANZA CON CULTURA PARA LA PAZ  </v>
          </cell>
          <cell r="J358" t="str">
            <v>2.32.3</v>
          </cell>
          <cell r="K358" t="str">
            <v>Bolivar Si Avanza En Fortalecimiento Cultural</v>
          </cell>
          <cell r="L358" t="str">
            <v xml:space="preserve">Un  Consejo Departamental de Cultura y los Consejos Sectoriales creados e implementados </v>
          </cell>
          <cell r="O358" t="str">
            <v>ND</v>
          </cell>
          <cell r="P358">
            <v>1</v>
          </cell>
          <cell r="AC358" t="str">
            <v>ICULTUR</v>
          </cell>
          <cell r="AF358">
            <v>0.25</v>
          </cell>
          <cell r="BB358">
            <v>0.25</v>
          </cell>
          <cell r="BL358">
            <v>1</v>
          </cell>
        </row>
        <row r="359">
          <cell r="A359">
            <v>2</v>
          </cell>
          <cell r="B359" t="str">
            <v xml:space="preserve">BOLÍVAR SÍ AVANZA, LIBRE DE POBREZA A TRAVÉS DE LA EDUCACIÓN Y LA EQUIDAD </v>
          </cell>
          <cell r="C359" t="str">
            <v>2.32</v>
          </cell>
          <cell r="D359" t="str">
            <v xml:space="preserve">BOLÍVAR SÍ AVANZA CON CULTURA PARA LA PAZ  </v>
          </cell>
          <cell r="J359" t="str">
            <v>2.32.3</v>
          </cell>
          <cell r="K359" t="str">
            <v>Bolivar Si Avanza En Fortalecimiento Cultural</v>
          </cell>
          <cell r="L359" t="str">
            <v xml:space="preserve">Un  Plan Departamental de Lectura diseñado e implemntado </v>
          </cell>
          <cell r="O359" t="str">
            <v>ND</v>
          </cell>
          <cell r="P359">
            <v>1</v>
          </cell>
          <cell r="AC359" t="str">
            <v>ICULTUR</v>
          </cell>
          <cell r="AF359">
            <v>0</v>
          </cell>
          <cell r="BB359">
            <v>0</v>
          </cell>
          <cell r="BL359" t="str">
            <v>NA</v>
          </cell>
        </row>
        <row r="360">
          <cell r="A360">
            <v>2</v>
          </cell>
          <cell r="B360" t="str">
            <v xml:space="preserve">BOLÍVAR SÍ AVANZA, LIBRE DE POBREZA A TRAVÉS DE LA EDUCACIÓN Y LA EQUIDAD </v>
          </cell>
          <cell r="C360" t="str">
            <v>2.32</v>
          </cell>
          <cell r="D360" t="str">
            <v xml:space="preserve">BOLÍVAR SÍ AVANZA CON CULTURA PARA LA PAZ  </v>
          </cell>
          <cell r="J360" t="str">
            <v>2.32.3</v>
          </cell>
          <cell r="K360" t="str">
            <v>Bolivar Si Avanza En Fortalecimiento Cultural</v>
          </cell>
          <cell r="L360" t="str">
            <v>Una  Red Departamental de Bibliotecas activada y consolidada</v>
          </cell>
          <cell r="O360">
            <v>1</v>
          </cell>
          <cell r="P360">
            <v>1</v>
          </cell>
          <cell r="AC360" t="str">
            <v>ICULTUR</v>
          </cell>
          <cell r="AF360">
            <v>1</v>
          </cell>
          <cell r="BB360">
            <v>1</v>
          </cell>
          <cell r="BL360">
            <v>1</v>
          </cell>
        </row>
        <row r="361">
          <cell r="A361">
            <v>2</v>
          </cell>
          <cell r="B361" t="str">
            <v xml:space="preserve">BOLÍVAR SÍ AVANZA, LIBRE DE POBREZA A TRAVÉS DE LA EDUCACIÓN Y LA EQUIDAD </v>
          </cell>
          <cell r="C361" t="str">
            <v>2.32</v>
          </cell>
          <cell r="D361" t="str">
            <v xml:space="preserve">BOLÍVAR SÍ AVANZA CON CULTURA PARA LA PAZ  </v>
          </cell>
          <cell r="J361" t="str">
            <v>2.32.3</v>
          </cell>
          <cell r="K361" t="str">
            <v>Bolivar Si Avanza En Fortalecimiento Cultural</v>
          </cell>
          <cell r="L361" t="str">
            <v>61 bibliotecas municipales dotadas y fortalecidas.</v>
          </cell>
          <cell r="O361">
            <v>51</v>
          </cell>
          <cell r="P361">
            <v>61</v>
          </cell>
          <cell r="AC361" t="str">
            <v>ICULTUR</v>
          </cell>
          <cell r="AF361">
            <v>30</v>
          </cell>
          <cell r="BB361">
            <v>30</v>
          </cell>
          <cell r="BL361">
            <v>1</v>
          </cell>
        </row>
        <row r="362">
          <cell r="A362">
            <v>2</v>
          </cell>
          <cell r="B362" t="str">
            <v xml:space="preserve">BOLÍVAR SÍ AVANZA, LIBRE DE POBREZA A TRAVÉS DE LA EDUCACIÓN Y LA EQUIDAD </v>
          </cell>
          <cell r="C362" t="str">
            <v>2.32</v>
          </cell>
          <cell r="D362" t="str">
            <v xml:space="preserve">BOLÍVAR SÍ AVANZA CON CULTURA PARA LA PAZ  </v>
          </cell>
          <cell r="J362" t="str">
            <v>2.32.4</v>
          </cell>
          <cell r="K362" t="str">
            <v>Bolívar Sí Avanza En Infraestructura Cultural</v>
          </cell>
          <cell r="L362" t="str">
            <v>45 municipios con optimización de la infraestructura cultural como espacio para el conocimiento y generación de contenidos culturales y artísticos</v>
          </cell>
          <cell r="O362" t="str">
            <v>ND</v>
          </cell>
          <cell r="P362">
            <v>45</v>
          </cell>
          <cell r="AC362" t="str">
            <v>ICULTUR</v>
          </cell>
          <cell r="AF362">
            <v>2</v>
          </cell>
          <cell r="BB362">
            <v>2</v>
          </cell>
          <cell r="BL362">
            <v>1</v>
          </cell>
        </row>
        <row r="363">
          <cell r="A363">
            <v>2</v>
          </cell>
          <cell r="B363" t="str">
            <v>JÓVENES EN RIESGO</v>
          </cell>
          <cell r="C363" t="str">
            <v>2.33</v>
          </cell>
          <cell r="D363" t="str">
            <v>JÓVENES EN RIESGO</v>
          </cell>
          <cell r="J363" t="str">
            <v>2.33.1</v>
          </cell>
          <cell r="K363" t="str">
            <v>SISTEMA DE RESPONSABILIDAD PENAL PARA ADOLESCENTES-SRPA</v>
          </cell>
          <cell r="L363" t="str">
            <v>Atención integral a jóvenes vinculados al SRPA</v>
          </cell>
          <cell r="O363">
            <v>100</v>
          </cell>
          <cell r="P363">
            <v>100</v>
          </cell>
          <cell r="AC363" t="str">
            <v>SECRETARIA DEL INTERIOR - CIRA</v>
          </cell>
          <cell r="AF363">
            <v>100</v>
          </cell>
          <cell r="BB363">
            <v>100</v>
          </cell>
          <cell r="BL363">
            <v>1</v>
          </cell>
        </row>
        <row r="364">
          <cell r="A364">
            <v>2</v>
          </cell>
          <cell r="B364" t="str">
            <v>JÓVENES EN RIESGO</v>
          </cell>
          <cell r="C364" t="str">
            <v>2.33</v>
          </cell>
          <cell r="D364" t="str">
            <v>JÓVENES EN RIESGO</v>
          </cell>
          <cell r="J364" t="str">
            <v>2.33.2</v>
          </cell>
          <cell r="K364" t="str">
            <v>CARACTERIZACIÓN</v>
          </cell>
          <cell r="L364" t="str">
            <v>Caracterización de jóvenes en riesgo en el departamento de Bolívar</v>
          </cell>
          <cell r="O364">
            <v>0</v>
          </cell>
          <cell r="P364">
            <v>1</v>
          </cell>
          <cell r="AC364" t="str">
            <v>SECRETARIA DEL INTERIOR - CIRA</v>
          </cell>
          <cell r="AF364">
            <v>0</v>
          </cell>
          <cell r="BB364">
            <v>0</v>
          </cell>
          <cell r="BL364" t="str">
            <v>NA</v>
          </cell>
        </row>
        <row r="365">
          <cell r="A365">
            <v>2</v>
          </cell>
          <cell r="B365" t="str">
            <v>JÓVENES EN RIESGO</v>
          </cell>
          <cell r="C365" t="str">
            <v>2.33</v>
          </cell>
          <cell r="D365" t="str">
            <v>JÓVENES EN RIESGO</v>
          </cell>
          <cell r="J365" t="str">
            <v>2.33.3</v>
          </cell>
          <cell r="K365" t="str">
            <v xml:space="preserve">PREVENCIÓN Y ATENCIÓN </v>
          </cell>
          <cell r="L365" t="str">
            <v>Apoyo la implementación de estrategias para la atención y reinserción social de jóvenes en riesgo, en cinco (5) municipios priorizados a partir de la caracterización.</v>
          </cell>
          <cell r="O365">
            <v>6</v>
          </cell>
          <cell r="P365">
            <v>5</v>
          </cell>
          <cell r="AC365" t="str">
            <v>SECRETARIA DEL INTERIOR - CIRA</v>
          </cell>
          <cell r="AF365">
            <v>1</v>
          </cell>
          <cell r="BB365">
            <v>1</v>
          </cell>
          <cell r="BL365">
            <v>1</v>
          </cell>
        </row>
        <row r="366">
          <cell r="A366">
            <v>2</v>
          </cell>
          <cell r="B366" t="str">
            <v>JÓVENES EN RIESGO</v>
          </cell>
          <cell r="C366" t="str">
            <v>2.33</v>
          </cell>
          <cell r="D366" t="str">
            <v>JÓVENES EN RIESGO</v>
          </cell>
          <cell r="J366" t="str">
            <v>2.33.3</v>
          </cell>
          <cell r="K366" t="str">
            <v xml:space="preserve">PREVENCIÓN Y ATENCIÓN </v>
          </cell>
          <cell r="L366" t="str">
            <v xml:space="preserve">Plan de prevención del consumo de sustancias psicoactivas </v>
          </cell>
          <cell r="O366" t="str">
            <v>ND</v>
          </cell>
          <cell r="P366">
            <v>37</v>
          </cell>
          <cell r="AC366" t="str">
            <v>SECRETARIA DEL INTERIOR - CIRA</v>
          </cell>
          <cell r="AF366">
            <v>2</v>
          </cell>
          <cell r="BB366">
            <v>2</v>
          </cell>
          <cell r="BL366">
            <v>1</v>
          </cell>
        </row>
        <row r="367">
          <cell r="A367">
            <v>3</v>
          </cell>
          <cell r="B367" t="str">
            <v>DESARROLLO ECONÓMICO Y COMPETITIVIDAD</v>
          </cell>
          <cell r="C367" t="str">
            <v>3.1</v>
          </cell>
          <cell r="D367" t="str">
            <v>TURISMO PARA LA PAZ</v>
          </cell>
          <cell r="J367" t="str">
            <v>3.1.1</v>
          </cell>
          <cell r="K367" t="str">
            <v>Bolívar Sí Avanza En construcción del Sistema de información turistica del Departamento</v>
          </cell>
          <cell r="L367" t="str">
            <v>Una  entrada en la Base de datos del Sistema de Información.</v>
          </cell>
          <cell r="O367" t="str">
            <v>ND</v>
          </cell>
          <cell r="P367">
            <v>1</v>
          </cell>
          <cell r="AC367" t="str">
            <v>ICULTUR</v>
          </cell>
          <cell r="AF367">
            <v>0</v>
          </cell>
          <cell r="BB367">
            <v>0</v>
          </cell>
          <cell r="BL367" t="str">
            <v>NA</v>
          </cell>
        </row>
        <row r="368">
          <cell r="A368">
            <v>3</v>
          </cell>
          <cell r="B368" t="str">
            <v>DESARROLLO ECONÓMICO Y COMPETITIVIDAD</v>
          </cell>
          <cell r="C368" t="str">
            <v>3.1</v>
          </cell>
          <cell r="D368" t="str">
            <v>TURISMO PARA LA PAZ</v>
          </cell>
          <cell r="J368" t="str">
            <v>3.1.2</v>
          </cell>
          <cell r="K368" t="str">
            <v>Bolívar Sí Avanza En Creación De Productos Turísticos Como Fuente De Generación De Empleo Y Productividad.</v>
          </cell>
          <cell r="L368" t="str">
            <v>Tres (3)  productos de ecoturismo con enfoque postconflicto, que contengan un discurso de interpretación común del territorio identificados, diseñados e implementados</v>
          </cell>
          <cell r="O368" t="str">
            <v>ND</v>
          </cell>
          <cell r="P368">
            <v>3</v>
          </cell>
          <cell r="AC368" t="str">
            <v>ICULTUR</v>
          </cell>
          <cell r="AF368">
            <v>0</v>
          </cell>
          <cell r="BB368">
            <v>0</v>
          </cell>
          <cell r="BL368" t="str">
            <v>NA</v>
          </cell>
        </row>
        <row r="369">
          <cell r="A369">
            <v>3</v>
          </cell>
          <cell r="B369" t="str">
            <v>DESARROLLO ECONÓMICO Y COMPETITIVIDAD</v>
          </cell>
          <cell r="C369" t="str">
            <v>3.1</v>
          </cell>
          <cell r="D369" t="str">
            <v>TURISMO PARA LA PAZ</v>
          </cell>
          <cell r="J369" t="str">
            <v>3.1.2</v>
          </cell>
          <cell r="K369" t="str">
            <v>Bolívar Sí Avanza En Creación De Productos Turísticos Como Fuente De Generación De Empleo Y Productividad.</v>
          </cell>
          <cell r="L369" t="str">
            <v>Tres (3) productos de Turismo cultural con base en el patrimonio material e inmaterial del Departamento Identificados, diseñados e implementados</v>
          </cell>
          <cell r="O369" t="str">
            <v>ND</v>
          </cell>
          <cell r="P369">
            <v>3</v>
          </cell>
          <cell r="AC369" t="str">
            <v>ICULTUR</v>
          </cell>
          <cell r="AF369">
            <v>0</v>
          </cell>
          <cell r="BB369">
            <v>0</v>
          </cell>
          <cell r="BL369" t="str">
            <v>NA</v>
          </cell>
        </row>
        <row r="370">
          <cell r="A370">
            <v>3</v>
          </cell>
          <cell r="B370" t="str">
            <v>DESARROLLO ECONÓMICO Y COMPETITIVIDAD</v>
          </cell>
          <cell r="C370" t="str">
            <v>3.1</v>
          </cell>
          <cell r="D370" t="str">
            <v>TURISMO PARA LA PAZ</v>
          </cell>
          <cell r="J370" t="str">
            <v>3.1.2</v>
          </cell>
          <cell r="K370" t="str">
            <v>Bolívar Sí Avanza En Creación De Productos Turísticos Como Fuente De Generación De Empleo Y Productividad.</v>
          </cell>
          <cell r="L370" t="str">
            <v>Seis (6) productos turísticos en municipios priorizados del Departamento diseñados</v>
          </cell>
          <cell r="O370" t="str">
            <v>ND</v>
          </cell>
          <cell r="P370">
            <v>6</v>
          </cell>
          <cell r="AC370" t="str">
            <v>ICULTUR</v>
          </cell>
          <cell r="AF370">
            <v>0</v>
          </cell>
          <cell r="BB370">
            <v>0</v>
          </cell>
          <cell r="BL370" t="str">
            <v>NA</v>
          </cell>
        </row>
        <row r="371">
          <cell r="A371">
            <v>3</v>
          </cell>
          <cell r="B371" t="str">
            <v>DESARROLLO ECONÓMICO Y COMPETITIVIDAD</v>
          </cell>
          <cell r="C371" t="str">
            <v>3.1</v>
          </cell>
          <cell r="D371" t="str">
            <v>TURISMO PARA LA PAZ</v>
          </cell>
          <cell r="J371" t="str">
            <v>3.1.2</v>
          </cell>
          <cell r="K371" t="str">
            <v>Bolívar Sí Avanza En Creación De Productos Turísticos Como Fuente De Generación De Empleo Y Productividad.</v>
          </cell>
          <cell r="L371" t="str">
            <v xml:space="preserve">Tres (3) Fam-trip con operadores turísticos y medios de comunicación para dar a conocer las riquezas del territorio bolivarense </v>
          </cell>
          <cell r="O371" t="str">
            <v>ND</v>
          </cell>
          <cell r="P371">
            <v>3</v>
          </cell>
          <cell r="AC371" t="str">
            <v>ICULTUR</v>
          </cell>
          <cell r="AF371">
            <v>1</v>
          </cell>
          <cell r="BB371">
            <v>1</v>
          </cell>
          <cell r="BL371">
            <v>1</v>
          </cell>
        </row>
        <row r="372">
          <cell r="A372">
            <v>3</v>
          </cell>
          <cell r="B372" t="str">
            <v>DESARROLLO ECONÓMICO Y COMPETITIVIDAD</v>
          </cell>
          <cell r="C372" t="str">
            <v>3.1</v>
          </cell>
          <cell r="D372" t="str">
            <v>TURISMO PARA LA PAZ</v>
          </cell>
          <cell r="J372" t="str">
            <v>3.1.2</v>
          </cell>
          <cell r="K372" t="str">
            <v>Bolívar Sí Avanza En Creación De Productos Turísticos Como Fuente De Generación De Empleo Y Productividad.</v>
          </cell>
          <cell r="L372" t="str">
            <v>Seis (6)  Rutas de la Paz en municipios priorizados Diseñadas e implementadas.</v>
          </cell>
          <cell r="O372" t="str">
            <v>ND</v>
          </cell>
          <cell r="P372">
            <v>6</v>
          </cell>
          <cell r="AC372" t="str">
            <v>ICULTUR</v>
          </cell>
          <cell r="AF372">
            <v>0</v>
          </cell>
          <cell r="BB372">
            <v>0</v>
          </cell>
          <cell r="BL372" t="str">
            <v>NA</v>
          </cell>
        </row>
        <row r="373">
          <cell r="A373">
            <v>3</v>
          </cell>
          <cell r="B373" t="str">
            <v>DESARROLLO ECONÓMICO Y COMPETITIVIDAD</v>
          </cell>
          <cell r="C373" t="str">
            <v>3.1</v>
          </cell>
          <cell r="D373" t="str">
            <v>TURISMO PARA LA PAZ</v>
          </cell>
          <cell r="J373" t="str">
            <v>3.1.2</v>
          </cell>
          <cell r="K373" t="str">
            <v>Bolívar Sí Avanza En Creación De Productos Turísticos Como Fuente De Generación De Empleo Y Productividad.</v>
          </cell>
          <cell r="L373" t="str">
            <v>Cuatro (4)  Caravanas turísticas Bolívar sí Avanza Diseñadas e implementadas</v>
          </cell>
          <cell r="O373" t="str">
            <v>ND</v>
          </cell>
          <cell r="P373">
            <v>4</v>
          </cell>
          <cell r="AC373" t="str">
            <v>ICULTUR</v>
          </cell>
          <cell r="AF373">
            <v>0</v>
          </cell>
          <cell r="BB373">
            <v>0</v>
          </cell>
          <cell r="BL373" t="str">
            <v>NA</v>
          </cell>
        </row>
        <row r="374">
          <cell r="A374">
            <v>3</v>
          </cell>
          <cell r="B374" t="str">
            <v>DESARROLLO ECONÓMICO Y COMPETITIVIDAD</v>
          </cell>
          <cell r="C374" t="str">
            <v>3.1</v>
          </cell>
          <cell r="D374" t="str">
            <v>TURISMO PARA LA PAZ</v>
          </cell>
          <cell r="J374" t="str">
            <v>3.1.3</v>
          </cell>
          <cell r="K374" t="str">
            <v>Bolívar Sí Avanza En Infraestructura Turística</v>
          </cell>
          <cell r="L374" t="str">
            <v>Un  Parador turístico en el Departamento de Bolívar Construido y dotado.</v>
          </cell>
          <cell r="O374" t="str">
            <v>ND</v>
          </cell>
          <cell r="P374">
            <v>1</v>
          </cell>
          <cell r="AC374" t="str">
            <v>ICULTUR</v>
          </cell>
          <cell r="AF374">
            <v>0</v>
          </cell>
          <cell r="BB374">
            <v>0</v>
          </cell>
          <cell r="BL374" t="str">
            <v>NA</v>
          </cell>
        </row>
        <row r="375">
          <cell r="A375">
            <v>3</v>
          </cell>
          <cell r="B375" t="str">
            <v>DESARROLLO ECONÓMICO Y COMPETITIVIDAD</v>
          </cell>
          <cell r="C375" t="str">
            <v>3.1</v>
          </cell>
          <cell r="D375" t="str">
            <v>TURISMO PARA LA PAZ</v>
          </cell>
          <cell r="J375" t="str">
            <v>3.1.3</v>
          </cell>
          <cell r="K375" t="str">
            <v>Bolívar Sí Avanza En Infraestructura Turística</v>
          </cell>
          <cell r="L375" t="str">
            <v>Diez (10)  Señalizaciones turísticas viales y peatonales en municipios priorizados con vocación turística realizadas</v>
          </cell>
          <cell r="O375" t="str">
            <v>ND</v>
          </cell>
          <cell r="P375">
            <v>10</v>
          </cell>
          <cell r="AC375" t="str">
            <v>ICULTUR</v>
          </cell>
          <cell r="AF375">
            <v>0</v>
          </cell>
          <cell r="BB375">
            <v>0</v>
          </cell>
          <cell r="BL375" t="str">
            <v>NA</v>
          </cell>
        </row>
        <row r="376">
          <cell r="A376">
            <v>3</v>
          </cell>
          <cell r="B376" t="str">
            <v>DESARROLLO ECONÓMICO Y COMPETITIVIDAD</v>
          </cell>
          <cell r="C376" t="str">
            <v>3.1</v>
          </cell>
          <cell r="D376" t="str">
            <v>TURISMO PARA LA PAZ</v>
          </cell>
          <cell r="J376" t="str">
            <v>3.1.3</v>
          </cell>
          <cell r="K376" t="str">
            <v>Bolívar Sí Avanza En Infraestructura Turística</v>
          </cell>
          <cell r="L376" t="str">
            <v>Tres (3) Puntos de Información Turística-PIT en municipios priorizados Construidos y dotados .</v>
          </cell>
          <cell r="O376" t="str">
            <v>ND</v>
          </cell>
          <cell r="P376">
            <v>3</v>
          </cell>
          <cell r="AC376" t="str">
            <v>ICULTUR</v>
          </cell>
          <cell r="AF376">
            <v>0</v>
          </cell>
          <cell r="BB376">
            <v>0</v>
          </cell>
          <cell r="BL376" t="str">
            <v>NA</v>
          </cell>
        </row>
        <row r="377">
          <cell r="A377">
            <v>3</v>
          </cell>
          <cell r="B377" t="str">
            <v>DESARROLLO ECONÓMICO Y COMPETITIVIDAD</v>
          </cell>
          <cell r="C377" t="str">
            <v>3.1</v>
          </cell>
          <cell r="D377" t="str">
            <v>TURISMO PARA LA PAZ</v>
          </cell>
          <cell r="J377" t="str">
            <v>3.1.3</v>
          </cell>
          <cell r="K377" t="str">
            <v>Bolívar Sí Avanza En Infraestructura Turística</v>
          </cell>
          <cell r="L377" t="str">
            <v xml:space="preserve">Dos (2)  Senderos turísticos en el Departamento de Bolívar Adecuados y en  uso </v>
          </cell>
          <cell r="O377" t="str">
            <v>ND</v>
          </cell>
          <cell r="P377">
            <v>2</v>
          </cell>
          <cell r="AC377" t="str">
            <v>ICULTUR</v>
          </cell>
          <cell r="AF377">
            <v>0</v>
          </cell>
          <cell r="BB377">
            <v>0</v>
          </cell>
          <cell r="BL377" t="str">
            <v>NA</v>
          </cell>
        </row>
        <row r="378">
          <cell r="A378">
            <v>3</v>
          </cell>
          <cell r="B378" t="str">
            <v>DESARROLLO ECONÓMICO Y COMPETITIVIDAD</v>
          </cell>
          <cell r="C378" t="str">
            <v>3.1</v>
          </cell>
          <cell r="D378" t="str">
            <v>TURISMO PARA LA PAZ</v>
          </cell>
          <cell r="J378" t="str">
            <v>3.1.3</v>
          </cell>
          <cell r="K378" t="str">
            <v>Bolívar Sí Avanza En Infraestructura Turística</v>
          </cell>
          <cell r="L378" t="str">
            <v>Un Muelle turístico fluvial cosntruido .</v>
          </cell>
          <cell r="O378" t="str">
            <v>ND</v>
          </cell>
          <cell r="P378">
            <v>1</v>
          </cell>
          <cell r="AC378" t="str">
            <v>ICULTUR</v>
          </cell>
          <cell r="AF378">
            <v>0</v>
          </cell>
          <cell r="BB378">
            <v>0</v>
          </cell>
          <cell r="BL378" t="str">
            <v>NA</v>
          </cell>
        </row>
        <row r="379">
          <cell r="A379">
            <v>3</v>
          </cell>
          <cell r="B379" t="str">
            <v>DESARROLLO ECONÓMICO Y COMPETITIVIDAD</v>
          </cell>
          <cell r="C379" t="str">
            <v>3.1</v>
          </cell>
          <cell r="D379" t="str">
            <v>TURISMO PARA LA PAZ</v>
          </cell>
          <cell r="J379" t="str">
            <v>3.1.4</v>
          </cell>
          <cell r="K379" t="str">
            <v>Bolívar Sí Avanza en promoción turística del destino Bolívar.</v>
          </cell>
          <cell r="L379" t="str">
            <v>Diseñar e implementar  la marca TURISMO PARA LA PAZ como elemento de promoción turística del Departamento.</v>
          </cell>
          <cell r="O379" t="str">
            <v>ND</v>
          </cell>
          <cell r="P379">
            <v>100</v>
          </cell>
          <cell r="AC379" t="str">
            <v>ICULTUR</v>
          </cell>
          <cell r="AF379">
            <v>25</v>
          </cell>
          <cell r="BB379">
            <v>0</v>
          </cell>
          <cell r="BL379">
            <v>0</v>
          </cell>
        </row>
        <row r="380">
          <cell r="A380">
            <v>3</v>
          </cell>
          <cell r="B380" t="str">
            <v>DESARROLLO ECONÓMICO Y COMPETITIVIDAD</v>
          </cell>
          <cell r="C380" t="str">
            <v>3.1</v>
          </cell>
          <cell r="D380" t="str">
            <v>TURISMO PARA LA PAZ</v>
          </cell>
          <cell r="J380" t="str">
            <v>3.1.4</v>
          </cell>
          <cell r="K380" t="str">
            <v>Bolívar Sí Avanza en promoción turística del destino Bolívar.</v>
          </cell>
          <cell r="L380" t="str">
            <v>Diseñar un plan de marketing turístico para el Departamento de Bolívar.</v>
          </cell>
          <cell r="O380" t="str">
            <v>ND</v>
          </cell>
          <cell r="P380">
            <v>100</v>
          </cell>
          <cell r="AC380" t="str">
            <v>ICULTUR</v>
          </cell>
          <cell r="AF380">
            <v>25</v>
          </cell>
          <cell r="BB380">
            <v>0</v>
          </cell>
          <cell r="BL380">
            <v>0</v>
          </cell>
        </row>
        <row r="381">
          <cell r="A381">
            <v>3</v>
          </cell>
          <cell r="B381" t="str">
            <v>DESARROLLO ECONÓMICO Y COMPETITIVIDAD</v>
          </cell>
          <cell r="C381" t="str">
            <v>3.1</v>
          </cell>
          <cell r="D381" t="str">
            <v>TURISMO PARA LA PAZ</v>
          </cell>
          <cell r="J381" t="str">
            <v>3.1.4</v>
          </cell>
          <cell r="K381" t="str">
            <v>Bolívar Sí Avanza en promoción turística del destino Bolívar.</v>
          </cell>
          <cell r="L381" t="str">
            <v>Crear un Portal Web de  promoción Turística para la centralización y homogenización  de la información turística con rutas de acceso y portafolio turístico del Departamento de Bolívar.</v>
          </cell>
          <cell r="O381" t="str">
            <v>ND</v>
          </cell>
          <cell r="P381">
            <v>1</v>
          </cell>
          <cell r="AC381" t="str">
            <v>ICULTUR</v>
          </cell>
          <cell r="AF381">
            <v>0</v>
          </cell>
          <cell r="BB381">
            <v>0</v>
          </cell>
          <cell r="BL381" t="str">
            <v>NA</v>
          </cell>
        </row>
        <row r="382">
          <cell r="A382">
            <v>3</v>
          </cell>
          <cell r="B382" t="str">
            <v>DESARROLLO ECONÓMICO Y COMPETITIVIDAD</v>
          </cell>
          <cell r="C382" t="str">
            <v>3.1</v>
          </cell>
          <cell r="D382" t="str">
            <v>TURISMO PARA LA PAZ</v>
          </cell>
          <cell r="J382" t="str">
            <v>3.1.4</v>
          </cell>
          <cell r="K382" t="str">
            <v>Bolívar Sí Avanza en promoción turística del destino Bolívar.</v>
          </cell>
          <cell r="L382" t="str">
            <v>Diseño de una Aplicación Móvil-app de promoción turística que permita la georreferenciación  los atractivos turísticos, la interactividad de los turistas con la oferta de productos, bienes y servicios turísticos.</v>
          </cell>
          <cell r="O382" t="str">
            <v>ND</v>
          </cell>
          <cell r="P382">
            <v>1</v>
          </cell>
          <cell r="AC382" t="str">
            <v>ICULTUR</v>
          </cell>
          <cell r="AF382">
            <v>0</v>
          </cell>
          <cell r="BB382">
            <v>0</v>
          </cell>
          <cell r="BL382" t="str">
            <v>NA</v>
          </cell>
        </row>
        <row r="383">
          <cell r="A383">
            <v>3</v>
          </cell>
          <cell r="B383" t="str">
            <v>DESARROLLO ECONÓMICO Y COMPETITIVIDAD</v>
          </cell>
          <cell r="C383" t="str">
            <v>3.1</v>
          </cell>
          <cell r="D383" t="str">
            <v>TURISMO PARA LA PAZ</v>
          </cell>
          <cell r="J383" t="str">
            <v>3.1.4</v>
          </cell>
          <cell r="K383" t="str">
            <v>Bolívar Sí Avanza en promoción turística del destino Bolívar.</v>
          </cell>
          <cell r="L383" t="str">
            <v>Participar en ferias, convenciones, seminarios como forma de divulgación y promoción turística del Departamento.</v>
          </cell>
          <cell r="O383" t="str">
            <v>ND</v>
          </cell>
          <cell r="P383">
            <v>1</v>
          </cell>
          <cell r="AC383" t="str">
            <v>ICULTUR</v>
          </cell>
          <cell r="AF383">
            <v>1</v>
          </cell>
          <cell r="BB383">
            <v>1</v>
          </cell>
          <cell r="BL383">
            <v>1</v>
          </cell>
        </row>
        <row r="384">
          <cell r="A384">
            <v>3</v>
          </cell>
          <cell r="B384" t="str">
            <v>DESARROLLO ECONÓMICO Y COMPETITIVIDAD</v>
          </cell>
          <cell r="C384" t="str">
            <v>3.1</v>
          </cell>
          <cell r="D384" t="str">
            <v>TURISMO PARA LA PAZ</v>
          </cell>
          <cell r="J384" t="str">
            <v>3.1.4</v>
          </cell>
          <cell r="K384" t="str">
            <v>Bolívar Sí Avanza en promoción turística del destino Bolívar.</v>
          </cell>
          <cell r="L384" t="str">
            <v>Desarrollar campaña en medios de comunicación Nacional sobre los beneficios económicos y humanos del turismo para la sensibilización de las comunidades receptoras como principales destinos del departamento.</v>
          </cell>
          <cell r="O384" t="str">
            <v>ND</v>
          </cell>
          <cell r="P384">
            <v>3</v>
          </cell>
          <cell r="AC384" t="str">
            <v>ICULTUR</v>
          </cell>
          <cell r="AF384">
            <v>0</v>
          </cell>
          <cell r="BB384">
            <v>0</v>
          </cell>
          <cell r="BL384" t="str">
            <v>NA</v>
          </cell>
        </row>
        <row r="385">
          <cell r="A385">
            <v>3</v>
          </cell>
          <cell r="B385" t="str">
            <v>DESARROLLO ECONÓMICO Y COMPETITIVIDAD</v>
          </cell>
          <cell r="C385" t="str">
            <v>3.1</v>
          </cell>
          <cell r="D385" t="str">
            <v>TURISMO PARA LA PAZ</v>
          </cell>
          <cell r="J385" t="str">
            <v>3.1.5</v>
          </cell>
          <cell r="K385" t="str">
            <v>Bolívar Sí Avanza en Gobernanza Turística.</v>
          </cell>
          <cell r="L385" t="str">
            <v>Capacitar  en calidad turística, emprendimiento turístico y comunitario a las comunidades receptoras para la generación de competitividad y productividad a través del turismo.</v>
          </cell>
          <cell r="O385" t="str">
            <v>ND</v>
          </cell>
          <cell r="P385">
            <v>4</v>
          </cell>
          <cell r="AC385" t="str">
            <v>ICULTUR</v>
          </cell>
          <cell r="AF385">
            <v>1</v>
          </cell>
          <cell r="BB385">
            <v>0</v>
          </cell>
          <cell r="BL385">
            <v>0</v>
          </cell>
        </row>
        <row r="386">
          <cell r="A386">
            <v>3</v>
          </cell>
          <cell r="B386" t="str">
            <v>DESARROLLO ECONÓMICO Y COMPETITIVIDAD</v>
          </cell>
          <cell r="C386" t="str">
            <v>3.1</v>
          </cell>
          <cell r="D386" t="str">
            <v>TURISMO PARA LA PAZ</v>
          </cell>
          <cell r="J386" t="str">
            <v>3.1.5</v>
          </cell>
          <cell r="K386" t="str">
            <v>Bolívar Sí Avanza en Gobernanza Turística.</v>
          </cell>
          <cell r="L386" t="str">
            <v>Diseñar e implementar un plan de incentivos para la formalización de los prestadores de servicios turísticos.</v>
          </cell>
          <cell r="O386" t="str">
            <v>ND</v>
          </cell>
          <cell r="P386">
            <v>1</v>
          </cell>
          <cell r="AC386" t="str">
            <v>ICULTUR</v>
          </cell>
          <cell r="AF386">
            <v>0</v>
          </cell>
          <cell r="BB386">
            <v>0</v>
          </cell>
          <cell r="BL386" t="str">
            <v>NA</v>
          </cell>
        </row>
        <row r="387">
          <cell r="A387">
            <v>3</v>
          </cell>
          <cell r="B387" t="str">
            <v>DESARROLLO ECONÓMICO Y COMPETITIVIDAD</v>
          </cell>
          <cell r="C387" t="str">
            <v>3.1</v>
          </cell>
          <cell r="D387" t="str">
            <v>TURISMO PARA LA PAZ</v>
          </cell>
          <cell r="J387" t="str">
            <v>3.1.5</v>
          </cell>
          <cell r="K387" t="str">
            <v>Bolívar Sí Avanza en Gobernanza Turística.</v>
          </cell>
          <cell r="L387" t="str">
            <v>Diseño del plan estrategico de turismo para EL DEPARTMAENTO DE BOLIVAR</v>
          </cell>
          <cell r="O387" t="str">
            <v>ND</v>
          </cell>
          <cell r="P387">
            <v>100</v>
          </cell>
          <cell r="AC387" t="str">
            <v>ICULTUR</v>
          </cell>
          <cell r="AF387">
            <v>25</v>
          </cell>
          <cell r="BB387">
            <v>0</v>
          </cell>
          <cell r="BL387">
            <v>0</v>
          </cell>
        </row>
        <row r="388">
          <cell r="A388">
            <v>3</v>
          </cell>
          <cell r="B388" t="str">
            <v>DESARROLLO ECONÓMICO Y COMPETITIVIDAD</v>
          </cell>
          <cell r="C388" t="str">
            <v>3.1</v>
          </cell>
          <cell r="D388" t="str">
            <v>TURISMO PARA LA PAZ</v>
          </cell>
          <cell r="J388" t="str">
            <v>3.1.5</v>
          </cell>
          <cell r="K388" t="str">
            <v>Bolívar Sí Avanza en Gobernanza Turística.</v>
          </cell>
          <cell r="L388" t="str">
            <v>Diseñar e implementar un Plan de incentivos para la certificación en calidad de los prestadores turísticos.</v>
          </cell>
          <cell r="O388" t="str">
            <v>ND</v>
          </cell>
          <cell r="P388">
            <v>1</v>
          </cell>
          <cell r="AC388" t="str">
            <v>ICULTUR</v>
          </cell>
          <cell r="AF388">
            <v>0</v>
          </cell>
          <cell r="BB388">
            <v>0</v>
          </cell>
          <cell r="BL388" t="str">
            <v>NA</v>
          </cell>
        </row>
        <row r="389">
          <cell r="A389">
            <v>3</v>
          </cell>
          <cell r="B389" t="str">
            <v>DESARROLLO ECONÓMICO Y COMPETITIVIDAD</v>
          </cell>
          <cell r="C389" t="str">
            <v>3.2</v>
          </cell>
          <cell r="D389" t="str">
            <v>BOLIVAR SÍ AVANZA EN CIENCIA, TECNOLOGÍA E INNOVACIÓN (CTeI)</v>
          </cell>
          <cell r="J389" t="str">
            <v>3.2.1</v>
          </cell>
          <cell r="K389" t="str">
            <v>Producción Científica Ambiciosa Con Enfoque, Gerencia Y Disciplina</v>
          </cell>
          <cell r="L389" t="str">
            <v>Treinta (30) personas beneficiadas con estudios de posgrado y/o pasantías en áreas de ciencia, tecnología en investigación.</v>
          </cell>
          <cell r="O389" t="str">
            <v>ND</v>
          </cell>
          <cell r="P389">
            <v>30</v>
          </cell>
          <cell r="AC389" t="str">
            <v>SECRETARIA DE PLANEACIÓN</v>
          </cell>
          <cell r="AF389">
            <v>0</v>
          </cell>
          <cell r="BB389">
            <v>0</v>
          </cell>
          <cell r="BL389" t="str">
            <v>NA</v>
          </cell>
        </row>
        <row r="390">
          <cell r="A390">
            <v>3</v>
          </cell>
          <cell r="B390" t="str">
            <v>DESARROLLO ECONÓMICO Y COMPETITIVIDAD</v>
          </cell>
          <cell r="C390" t="str">
            <v>3.2</v>
          </cell>
          <cell r="D390" t="str">
            <v>BOLIVAR SÍ AVANZA EN CIENCIA, TECNOLOGÍA E INNOVACIÓN (CTeI)</v>
          </cell>
          <cell r="J390" t="str">
            <v>3.2.1</v>
          </cell>
          <cell r="K390" t="str">
            <v>Producción Científica Ambiciosa Con Enfoque, Gerencia Y Disciplina</v>
          </cell>
          <cell r="L390" t="str">
            <v>Dos (2) Centros de Desarrollo Científico, Tecnológico e Investigativo en el Departamento.</v>
          </cell>
          <cell r="O390" t="str">
            <v>ND</v>
          </cell>
          <cell r="P390">
            <v>2</v>
          </cell>
          <cell r="AC390" t="str">
            <v>SECRETARIA DE PLANEACIÓN</v>
          </cell>
          <cell r="AF390">
            <v>1</v>
          </cell>
          <cell r="BB390">
            <v>1</v>
          </cell>
          <cell r="BL390">
            <v>1</v>
          </cell>
        </row>
        <row r="391">
          <cell r="A391">
            <v>3</v>
          </cell>
          <cell r="B391" t="str">
            <v>DESARROLLO ECONÓMICO Y COMPETITIVIDAD</v>
          </cell>
          <cell r="C391" t="str">
            <v>3.2</v>
          </cell>
          <cell r="D391" t="str">
            <v>BOLIVAR SÍ AVANZA EN CIENCIA, TECNOLOGÍA E INNOVACIÓN (CTeI)</v>
          </cell>
          <cell r="J391" t="str">
            <v>3.2.2</v>
          </cell>
          <cell r="K391" t="str">
            <v>Empresas Más Innovadoras Y Competitivas</v>
          </cell>
          <cell r="L391" t="str">
            <v>Cuatro (4) proyectos desarrollados para el fortalecimiento del sistema sectorial de innovación pertinentes a las apuestas productivas del departamento</v>
          </cell>
          <cell r="O391">
            <v>1</v>
          </cell>
          <cell r="P391">
            <v>4</v>
          </cell>
          <cell r="AC391" t="str">
            <v>SECRETARIA DE PLANEACIÓN</v>
          </cell>
          <cell r="AF391">
            <v>0</v>
          </cell>
          <cell r="BB391">
            <v>0</v>
          </cell>
          <cell r="BL391" t="str">
            <v>NA</v>
          </cell>
        </row>
        <row r="392">
          <cell r="A392">
            <v>3</v>
          </cell>
          <cell r="B392" t="str">
            <v>DESARROLLO ECONÓMICO Y COMPETITIVIDAD</v>
          </cell>
          <cell r="C392" t="str">
            <v>3.2</v>
          </cell>
          <cell r="D392" t="str">
            <v>BOLIVAR SÍ AVANZA EN CIENCIA, TECNOLOGÍA E INNOVACIÓN (CTeI)</v>
          </cell>
          <cell r="J392" t="str">
            <v>3.2.3</v>
          </cell>
          <cell r="K392" t="str">
            <v>Cultura Que Valora y Gestiona El Conocimiento</v>
          </cell>
          <cell r="L392" t="str">
            <v>Un proyectos que fortalezcan y amplíen la apropiación social de ciencia, tecnología e innovación</v>
          </cell>
          <cell r="O392" t="str">
            <v>ND</v>
          </cell>
          <cell r="P392">
            <v>1</v>
          </cell>
          <cell r="AC392" t="str">
            <v>SECRETARIA DE PLANEACIÓN</v>
          </cell>
          <cell r="AF392">
            <v>0</v>
          </cell>
          <cell r="BB392">
            <v>0</v>
          </cell>
          <cell r="BL392" t="str">
            <v>NA</v>
          </cell>
        </row>
        <row r="393">
          <cell r="A393">
            <v>3</v>
          </cell>
          <cell r="B393" t="str">
            <v>DESARROLLO ECONÓMICO Y COMPETITIVIDAD</v>
          </cell>
          <cell r="C393" t="str">
            <v>3.2</v>
          </cell>
          <cell r="D393" t="str">
            <v>BOLIVAR SÍ AVANZA EN CIENCIA, TECNOLOGÍA E INNOVACIÓN (CTeI)</v>
          </cell>
          <cell r="J393" t="str">
            <v>3.2.3</v>
          </cell>
          <cell r="K393" t="str">
            <v>Cultura Que Valora y Gestiona El Conocimiento</v>
          </cell>
          <cell r="L393" t="str">
            <v>Un  proyectos para intercambios universitarios que favorezcan la gestión del conocimiento a nivel local, nacional e internacional.</v>
          </cell>
          <cell r="O393" t="str">
            <v>ND</v>
          </cell>
          <cell r="P393">
            <v>1</v>
          </cell>
          <cell r="AC393" t="str">
            <v>SECRETARIA DE PLANEACIÓN</v>
          </cell>
          <cell r="AF393">
            <v>0</v>
          </cell>
          <cell r="BB393">
            <v>0</v>
          </cell>
          <cell r="BL393" t="str">
            <v>NA</v>
          </cell>
        </row>
        <row r="394">
          <cell r="A394">
            <v>3</v>
          </cell>
          <cell r="B394" t="str">
            <v>DESARROLLO ECONÓMICO Y COMPETITIVIDAD</v>
          </cell>
          <cell r="C394" t="str">
            <v>3.2</v>
          </cell>
          <cell r="D394" t="str">
            <v>BOLIVAR SÍ AVANZA EN CIENCIA, TECNOLOGÍA E INNOVACIÓN (CTeI)</v>
          </cell>
          <cell r="J394" t="str">
            <v>3.2.4</v>
          </cell>
          <cell r="K394" t="str">
            <v>Gestión Del Conocimiento, La Investigación Y La Planeación Estratégica</v>
          </cell>
          <cell r="L394" t="str">
            <v>Una iniciativas para la producción de conocimiento científico implementadas</v>
          </cell>
          <cell r="O394">
            <v>0</v>
          </cell>
          <cell r="P394">
            <v>1</v>
          </cell>
          <cell r="AC394" t="str">
            <v>SECRETARIA DE PLANEACIÓN</v>
          </cell>
          <cell r="AF394">
            <v>0</v>
          </cell>
          <cell r="BB394">
            <v>0</v>
          </cell>
          <cell r="BL394" t="str">
            <v>NA</v>
          </cell>
        </row>
        <row r="395">
          <cell r="A395">
            <v>3</v>
          </cell>
          <cell r="B395" t="str">
            <v>DESARROLLO ECONÓMICO Y COMPETITIVIDAD</v>
          </cell>
          <cell r="C395" t="str">
            <v>3.3</v>
          </cell>
          <cell r="D395" t="str">
            <v xml:space="preserve">TIC COMO PLATAFORMA PARA LA EDUCACIÓN, EQUIDAD Y COMPETITIVIDAD </v>
          </cell>
          <cell r="J395" t="str">
            <v>3.3.1</v>
          </cell>
          <cell r="K395" t="str">
            <v>Infraestructura TIC</v>
          </cell>
          <cell r="L395" t="str">
            <v>45 municipios beneficiados con conexiones de banda ancha, fija y móvil en hogares, escuelas y Mipymes</v>
          </cell>
          <cell r="O395">
            <v>23</v>
          </cell>
          <cell r="P395">
            <v>45</v>
          </cell>
          <cell r="AC395" t="str">
            <v>SECRETARIA DE PLANEACIÓN</v>
          </cell>
          <cell r="AF395">
            <v>10</v>
          </cell>
          <cell r="BB395">
            <v>10</v>
          </cell>
          <cell r="BL395">
            <v>1</v>
          </cell>
        </row>
        <row r="396">
          <cell r="A396">
            <v>3</v>
          </cell>
          <cell r="B396" t="str">
            <v>DESARROLLO ECONÓMICO Y COMPETITIVIDAD</v>
          </cell>
          <cell r="C396" t="str">
            <v>3.3</v>
          </cell>
          <cell r="D396" t="str">
            <v xml:space="preserve">TIC COMO PLATAFORMA PARA LA EDUCACIÓN, EQUIDAD Y COMPETITIVIDAD </v>
          </cell>
          <cell r="J396" t="str">
            <v>3.3.1</v>
          </cell>
          <cell r="K396" t="str">
            <v>Infraestructura TIC</v>
          </cell>
          <cell r="L396" t="str">
            <v>Quince (15)  municipios que incluyen decreto de despliegue de redes de comunicación en sus POT/EOT.</v>
          </cell>
          <cell r="O396" t="str">
            <v>ND</v>
          </cell>
          <cell r="P396">
            <v>15</v>
          </cell>
          <cell r="AC396" t="str">
            <v>SECRETARIA DE PLANEACIÓN</v>
          </cell>
          <cell r="AF396">
            <v>5</v>
          </cell>
          <cell r="BB396">
            <v>5</v>
          </cell>
          <cell r="BL396">
            <v>1</v>
          </cell>
        </row>
        <row r="397">
          <cell r="A397">
            <v>3</v>
          </cell>
          <cell r="B397" t="str">
            <v>DESARROLLO ECONÓMICO Y COMPETITIVIDAD</v>
          </cell>
          <cell r="C397" t="str">
            <v>3.3</v>
          </cell>
          <cell r="D397" t="str">
            <v xml:space="preserve">TIC COMO PLATAFORMA PARA LA EDUCACIÓN, EQUIDAD Y COMPETITIVIDAD </v>
          </cell>
          <cell r="J397" t="str">
            <v>3.3.1</v>
          </cell>
          <cell r="K397" t="str">
            <v>Infraestructura TIC</v>
          </cell>
          <cell r="L397" t="str">
            <v>Cien (100)  quioscos y puntos Vive Digital instalados</v>
          </cell>
          <cell r="O397">
            <v>241</v>
          </cell>
          <cell r="P397">
            <v>341</v>
          </cell>
          <cell r="AC397" t="str">
            <v>SECRETARIA DE PLANEACIÓN</v>
          </cell>
          <cell r="AF397">
            <v>25</v>
          </cell>
          <cell r="BB397">
            <v>25</v>
          </cell>
          <cell r="BL397">
            <v>1</v>
          </cell>
        </row>
        <row r="398">
          <cell r="A398">
            <v>3</v>
          </cell>
          <cell r="B398" t="str">
            <v>DESARROLLO ECONÓMICO Y COMPETITIVIDAD</v>
          </cell>
          <cell r="C398" t="str">
            <v>3.3</v>
          </cell>
          <cell r="D398" t="str">
            <v xml:space="preserve">TIC COMO PLATAFORMA PARA LA EDUCACIÓN, EQUIDAD Y COMPETITIVIDAD </v>
          </cell>
          <cell r="J398" t="str">
            <v>3.3.1</v>
          </cell>
          <cell r="K398" t="str">
            <v>Infraestructura TIC</v>
          </cell>
          <cell r="L398" t="str">
            <v>34 municipios con zonas wifi gratuitas</v>
          </cell>
          <cell r="O398">
            <v>2</v>
          </cell>
          <cell r="P398">
            <v>34</v>
          </cell>
          <cell r="AC398" t="str">
            <v>SECRETARIA DE PLANEACIÓN</v>
          </cell>
          <cell r="AF398">
            <v>9</v>
          </cell>
          <cell r="BB398">
            <v>9</v>
          </cell>
          <cell r="BL398">
            <v>1</v>
          </cell>
        </row>
        <row r="399">
          <cell r="A399">
            <v>3</v>
          </cell>
          <cell r="B399" t="str">
            <v>DESARROLLO ECONÓMICO Y COMPETITIVIDAD</v>
          </cell>
          <cell r="C399" t="str">
            <v>3.3</v>
          </cell>
          <cell r="D399" t="str">
            <v xml:space="preserve">TIC COMO PLATAFORMA PARA LA EDUCACIÓN, EQUIDAD Y COMPETITIVIDAD </v>
          </cell>
          <cell r="J399" t="str">
            <v>3.3.2</v>
          </cell>
          <cell r="K399" t="str">
            <v>Aplicaciones Tic</v>
          </cell>
          <cell r="L399" t="str">
            <v>Diez (10) apps desarrolladas para el fortalecimiento del gobierno en línea, la gestión del conocimiento tecnología e innovación y gobierno en línea</v>
          </cell>
          <cell r="O399">
            <v>0</v>
          </cell>
          <cell r="P399">
            <v>10</v>
          </cell>
          <cell r="AC399" t="str">
            <v>SECRETARIA DE PLANEACIÓN</v>
          </cell>
          <cell r="AF399">
            <v>0</v>
          </cell>
          <cell r="BB399">
            <v>0</v>
          </cell>
          <cell r="BL399" t="str">
            <v>NA</v>
          </cell>
        </row>
        <row r="400">
          <cell r="A400">
            <v>3</v>
          </cell>
          <cell r="B400" t="str">
            <v>DESARROLLO ECONÓMICO Y COMPETITIVIDAD</v>
          </cell>
          <cell r="C400" t="str">
            <v>3.3</v>
          </cell>
          <cell r="D400" t="str">
            <v xml:space="preserve">TIC COMO PLATAFORMA PARA LA EDUCACIÓN, EQUIDAD Y COMPETITIVIDAD </v>
          </cell>
          <cell r="J400" t="str">
            <v>3.3.2</v>
          </cell>
          <cell r="K400" t="str">
            <v>Aplicaciones Tic</v>
          </cell>
          <cell r="L400" t="str">
            <v xml:space="preserve">Un  laboratorio de alta tecnología, desarrollo de industria, contenidos digitales implementado </v>
          </cell>
          <cell r="O400">
            <v>0</v>
          </cell>
          <cell r="P400">
            <v>1</v>
          </cell>
          <cell r="AC400" t="str">
            <v>SECRETARIA DE PLANEACIÓN</v>
          </cell>
          <cell r="AF400">
            <v>1</v>
          </cell>
          <cell r="BB400">
            <v>1</v>
          </cell>
          <cell r="BL400">
            <v>1</v>
          </cell>
        </row>
        <row r="401">
          <cell r="A401">
            <v>3</v>
          </cell>
          <cell r="B401" t="str">
            <v>DESARROLLO ECONÓMICO Y COMPETITIVIDAD</v>
          </cell>
          <cell r="C401" t="str">
            <v>3.3</v>
          </cell>
          <cell r="D401" t="str">
            <v xml:space="preserve">TIC COMO PLATAFORMA PARA LA EDUCACIÓN, EQUIDAD Y COMPETITIVIDAD </v>
          </cell>
          <cell r="J401" t="str">
            <v>3.3.2</v>
          </cell>
          <cell r="K401" t="str">
            <v>Aplicaciones Tic</v>
          </cell>
          <cell r="L401" t="str">
            <v>Cien (100)  jóvenes beneficiados estudios carreras TICs en Bolívar</v>
          </cell>
          <cell r="O401">
            <v>0</v>
          </cell>
          <cell r="P401">
            <v>100</v>
          </cell>
          <cell r="AC401" t="str">
            <v>SECRETARIA DE PLANEACIÓN</v>
          </cell>
          <cell r="AF401">
            <v>30</v>
          </cell>
          <cell r="BB401">
            <v>30</v>
          </cell>
          <cell r="BL401">
            <v>1</v>
          </cell>
        </row>
        <row r="402">
          <cell r="A402">
            <v>3</v>
          </cell>
          <cell r="B402" t="str">
            <v>DESARROLLO ECONÓMICO Y COMPETITIVIDAD</v>
          </cell>
          <cell r="C402" t="str">
            <v>3.4</v>
          </cell>
          <cell r="D402" t="str">
            <v>BOLIVAR EMPRENDEDOR -FOMENTO DEL EMPLEO Y EL TRABAJO DECENTE</v>
          </cell>
          <cell r="J402" t="str">
            <v>3.4.1</v>
          </cell>
          <cell r="K402" t="str">
            <v>Promoción De La Formalización Laboral</v>
          </cell>
          <cell r="L402" t="str">
            <v>Cuatro (4)  mesas de concertación para la construcción de la Política Pública para el trabajo decente en Bolívar realizadas</v>
          </cell>
          <cell r="O402">
            <v>0</v>
          </cell>
          <cell r="P402">
            <v>4</v>
          </cell>
          <cell r="AC402" t="str">
            <v>SECRETARIA DE PLANEACIÓN</v>
          </cell>
          <cell r="AF402">
            <v>1</v>
          </cell>
          <cell r="BB402">
            <v>1</v>
          </cell>
          <cell r="BL402">
            <v>1</v>
          </cell>
        </row>
        <row r="403">
          <cell r="A403">
            <v>3</v>
          </cell>
          <cell r="B403" t="str">
            <v>DESARROLLO ECONÓMICO Y COMPETITIVIDAD</v>
          </cell>
          <cell r="C403" t="str">
            <v>3.4</v>
          </cell>
          <cell r="D403" t="str">
            <v>BOLIVAR EMPRENDEDOR -FOMENTO DEL EMPLEO Y EL TRABAJO DECENTE</v>
          </cell>
          <cell r="J403" t="str">
            <v>3.4.1</v>
          </cell>
          <cell r="K403" t="str">
            <v>Promoción De La Formalización Laboral</v>
          </cell>
          <cell r="L403" t="str">
            <v>Número de convenios para la caracterización de trabajadores informales rurales</v>
          </cell>
          <cell r="O403">
            <v>0</v>
          </cell>
          <cell r="P403">
            <v>1</v>
          </cell>
          <cell r="AC403" t="str">
            <v>SECRETARIA DE PLANEACIÓN</v>
          </cell>
          <cell r="AF403">
            <v>0</v>
          </cell>
          <cell r="BB403">
            <v>0</v>
          </cell>
          <cell r="BL403" t="str">
            <v>NA</v>
          </cell>
        </row>
        <row r="404">
          <cell r="A404">
            <v>3</v>
          </cell>
          <cell r="B404" t="str">
            <v>DESARROLLO ECONÓMICO Y COMPETITIVIDAD</v>
          </cell>
          <cell r="C404" t="str">
            <v>3.4</v>
          </cell>
          <cell r="D404" t="str">
            <v>BOLIVAR EMPRENDEDOR -FOMENTO DEL EMPLEO Y EL TRABAJO DECENTE</v>
          </cell>
          <cell r="J404" t="str">
            <v>3.4.1</v>
          </cell>
          <cell r="K404" t="str">
            <v>Promoción De La Formalización Laboral</v>
          </cell>
          <cell r="L404" t="str">
            <v>Proyecto de identificación de las barreras de acceso a la formalización Laboral</v>
          </cell>
          <cell r="O404">
            <v>0</v>
          </cell>
          <cell r="P404">
            <v>1</v>
          </cell>
          <cell r="AC404" t="str">
            <v>SECRETARIA DE PLANEACIÓN</v>
          </cell>
          <cell r="AF404">
            <v>0</v>
          </cell>
          <cell r="BB404">
            <v>0</v>
          </cell>
          <cell r="BL404" t="str">
            <v>NA</v>
          </cell>
        </row>
        <row r="405">
          <cell r="A405">
            <v>3</v>
          </cell>
          <cell r="B405" t="str">
            <v>DESARROLLO ECONÓMICO Y COMPETITIVIDAD</v>
          </cell>
          <cell r="C405" t="str">
            <v>3.4</v>
          </cell>
          <cell r="D405" t="str">
            <v>BOLIVAR EMPRENDEDOR -FOMENTO DEL EMPLEO Y EL TRABAJO DECENTE</v>
          </cell>
          <cell r="J405" t="str">
            <v>3.4.1</v>
          </cell>
          <cell r="K405" t="str">
            <v>Promoción De La Formalización Laboral</v>
          </cell>
          <cell r="L405" t="str">
            <v>Número de Convenios interinstitucionales para la promoción de empleo firmados</v>
          </cell>
          <cell r="O405">
            <v>0</v>
          </cell>
          <cell r="P405">
            <v>2</v>
          </cell>
          <cell r="AC405" t="str">
            <v>SECRETARIA DE PLANEACIÓN</v>
          </cell>
          <cell r="AF405">
            <v>0</v>
          </cell>
          <cell r="BB405">
            <v>0</v>
          </cell>
          <cell r="BL405" t="str">
            <v>NA</v>
          </cell>
        </row>
        <row r="406">
          <cell r="A406">
            <v>3</v>
          </cell>
          <cell r="B406" t="str">
            <v>DESARROLLO ECONÓMICO Y COMPETITIVIDAD</v>
          </cell>
          <cell r="C406" t="str">
            <v>3.4</v>
          </cell>
          <cell r="D406" t="str">
            <v>BOLIVAR EMPRENDEDOR -FOMENTO DEL EMPLEO Y EL TRABAJO DECENTE</v>
          </cell>
          <cell r="J406" t="str">
            <v>3.4.1</v>
          </cell>
          <cell r="K406" t="str">
            <v>Promoción De La Formalización Laboral</v>
          </cell>
          <cell r="L406" t="str">
            <v>Número de proyectos de Reconversión Laboral realizados</v>
          </cell>
          <cell r="O406">
            <v>0</v>
          </cell>
          <cell r="P406">
            <v>2</v>
          </cell>
          <cell r="AC406" t="str">
            <v>SECRETARIA DE PLANEACIÓN</v>
          </cell>
          <cell r="AF406">
            <v>0</v>
          </cell>
          <cell r="BB406">
            <v>0</v>
          </cell>
          <cell r="BL406" t="str">
            <v>NA</v>
          </cell>
        </row>
        <row r="407">
          <cell r="A407">
            <v>3</v>
          </cell>
          <cell r="B407" t="str">
            <v>DESARROLLO ECONÓMICO Y COMPETITIVIDAD</v>
          </cell>
          <cell r="C407" t="str">
            <v>3.4</v>
          </cell>
          <cell r="D407" t="str">
            <v>BOLIVAR EMPRENDEDOR -FOMENTO DEL EMPLEO Y EL TRABAJO DECENTE</v>
          </cell>
          <cell r="J407" t="str">
            <v>3.4.2</v>
          </cell>
          <cell r="K407" t="str">
            <v>Empleo Como Servicio Público</v>
          </cell>
          <cell r="L407" t="str">
            <v>Número de proyectos de Innovación y competitividad Laboral</v>
          </cell>
          <cell r="O407">
            <v>0</v>
          </cell>
          <cell r="P407">
            <v>1</v>
          </cell>
          <cell r="AC407" t="str">
            <v>SECRETARIA DE PLANEACIÓN</v>
          </cell>
          <cell r="AF407">
            <v>0</v>
          </cell>
          <cell r="BB407">
            <v>0</v>
          </cell>
          <cell r="BL407" t="str">
            <v>NA</v>
          </cell>
        </row>
        <row r="408">
          <cell r="A408">
            <v>3</v>
          </cell>
          <cell r="B408" t="str">
            <v>DESARROLLO ECONÓMICO Y COMPETITIVIDAD</v>
          </cell>
          <cell r="C408" t="str">
            <v>3.4</v>
          </cell>
          <cell r="D408" t="str">
            <v>BOLIVAR EMPRENDEDOR -FOMENTO DEL EMPLEO Y EL TRABAJO DECENTE</v>
          </cell>
          <cell r="J408" t="str">
            <v>3.4.2</v>
          </cell>
          <cell r="K408" t="str">
            <v>Empleo Como Servicio Público</v>
          </cell>
          <cell r="L408" t="str">
            <v>Número de proyectos de Innovación y competitividad Laboral</v>
          </cell>
          <cell r="O408">
            <v>0</v>
          </cell>
          <cell r="P408">
            <v>1</v>
          </cell>
          <cell r="AC408" t="str">
            <v>SECRETARIA DE PLANEACIÓN</v>
          </cell>
          <cell r="AF408">
            <v>0</v>
          </cell>
          <cell r="BB408">
            <v>0</v>
          </cell>
          <cell r="BL408" t="str">
            <v>NA</v>
          </cell>
        </row>
        <row r="409">
          <cell r="A409">
            <v>3</v>
          </cell>
          <cell r="B409" t="str">
            <v>DESARROLLO ECONÓMICO Y COMPETITIVIDAD</v>
          </cell>
          <cell r="C409" t="str">
            <v>3.4</v>
          </cell>
          <cell r="D409" t="str">
            <v>BOLIVAR EMPRENDEDOR -FOMENTO DEL EMPLEO Y EL TRABAJO DECENTE</v>
          </cell>
          <cell r="J409" t="str">
            <v>3.4.2</v>
          </cell>
          <cell r="K409" t="str">
            <v>Empleo Como Servicio Público</v>
          </cell>
          <cell r="L409" t="str">
            <v>Número de proyectos de Innovación y competitividad Laboral</v>
          </cell>
          <cell r="O409">
            <v>0</v>
          </cell>
          <cell r="P409">
            <v>1</v>
          </cell>
          <cell r="AC409" t="str">
            <v>SECRETARIA DE PLANEACIÓN</v>
          </cell>
          <cell r="AF409">
            <v>0</v>
          </cell>
          <cell r="BB409">
            <v>0</v>
          </cell>
          <cell r="BL409" t="str">
            <v>NA</v>
          </cell>
        </row>
        <row r="410">
          <cell r="A410">
            <v>3</v>
          </cell>
          <cell r="B410" t="str">
            <v>DESARROLLO ECONÓMICO Y COMPETITIVIDAD</v>
          </cell>
          <cell r="C410" t="str">
            <v>3.4</v>
          </cell>
          <cell r="D410" t="str">
            <v>BOLIVAR EMPRENDEDOR -FOMENTO DEL EMPLEO Y EL TRABAJO DECENTE</v>
          </cell>
          <cell r="J410" t="str">
            <v>3.4.2</v>
          </cell>
          <cell r="K410" t="str">
            <v>Empleo Como Servicio Público</v>
          </cell>
          <cell r="L410" t="str">
            <v>Número de proyectos de Innovación y competitividad Laboral</v>
          </cell>
          <cell r="O410">
            <v>0</v>
          </cell>
          <cell r="P410">
            <v>1</v>
          </cell>
          <cell r="AC410" t="str">
            <v>SECRETARIA DE PLANEACIÓN</v>
          </cell>
          <cell r="AF410">
            <v>1</v>
          </cell>
          <cell r="BB410">
            <v>1</v>
          </cell>
          <cell r="BL410">
            <v>1</v>
          </cell>
        </row>
        <row r="411">
          <cell r="A411">
            <v>3</v>
          </cell>
          <cell r="B411" t="str">
            <v>DESARROLLO ECONÓMICO Y COMPETITIVIDAD</v>
          </cell>
          <cell r="C411" t="str">
            <v>3.4</v>
          </cell>
          <cell r="D411" t="str">
            <v>BOLIVAR EMPRENDEDOR -FOMENTO DEL EMPLEO Y EL TRABAJO DECENTE</v>
          </cell>
          <cell r="J411" t="str">
            <v>3.4.3</v>
          </cell>
          <cell r="K411" t="str">
            <v>Seguridad y Salud en el Trabajo</v>
          </cell>
          <cell r="L411" t="str">
            <v>Sistemas de Gestión de Seguridad y Salud en el Trabajo</v>
          </cell>
          <cell r="O411">
            <v>0</v>
          </cell>
          <cell r="P411">
            <v>1</v>
          </cell>
          <cell r="AC411" t="str">
            <v>SECRETARIA DE PLANEACIÓN</v>
          </cell>
          <cell r="AF411">
            <v>0</v>
          </cell>
          <cell r="BB411">
            <v>0</v>
          </cell>
          <cell r="BL411" t="str">
            <v>NA</v>
          </cell>
        </row>
        <row r="412">
          <cell r="A412">
            <v>3</v>
          </cell>
          <cell r="B412" t="str">
            <v>DESARROLLO ECONÓMICO Y COMPETITIVIDAD</v>
          </cell>
          <cell r="C412" t="str">
            <v>3.4</v>
          </cell>
          <cell r="D412" t="str">
            <v>BOLIVAR EMPRENDEDOR -FOMENTO DEL EMPLEO Y EL TRABAJO DECENTE</v>
          </cell>
          <cell r="J412" t="str">
            <v>3.4.4</v>
          </cell>
          <cell r="K412" t="str">
            <v>Oportunidades Laborales Y Productivas A Población Con Discapacidad</v>
          </cell>
          <cell r="L412" t="str">
            <v>Caracterización de la población discapacitada</v>
          </cell>
          <cell r="O412">
            <v>0</v>
          </cell>
          <cell r="P412">
            <v>1</v>
          </cell>
          <cell r="AC412" t="str">
            <v>SECRETARIA DE PLANEACIÓN</v>
          </cell>
          <cell r="AF412">
            <v>0</v>
          </cell>
          <cell r="BB412">
            <v>0</v>
          </cell>
          <cell r="BL412" t="str">
            <v>NA</v>
          </cell>
        </row>
        <row r="413">
          <cell r="A413">
            <v>3</v>
          </cell>
          <cell r="B413" t="str">
            <v>DESARROLLO ECONÓMICO Y COMPETITIVIDAD</v>
          </cell>
          <cell r="C413" t="str">
            <v>3.4</v>
          </cell>
          <cell r="D413" t="str">
            <v>BOLIVAR EMPRENDEDOR -FOMENTO DEL EMPLEO Y EL TRABAJO DECENTE</v>
          </cell>
          <cell r="J413" t="str">
            <v>3.4.4</v>
          </cell>
          <cell r="K413" t="str">
            <v>Oportunidades Laborales Y Productivas A Población Con Discapacidad</v>
          </cell>
          <cell r="L413" t="str">
            <v>Emprendimiento</v>
          </cell>
          <cell r="O413">
            <v>0</v>
          </cell>
          <cell r="P413">
            <v>1</v>
          </cell>
          <cell r="AC413" t="str">
            <v>SECRETARIA DE PLANEACIÓN</v>
          </cell>
          <cell r="AF413">
            <v>1</v>
          </cell>
          <cell r="BB413">
            <v>1</v>
          </cell>
          <cell r="BL413">
            <v>1</v>
          </cell>
        </row>
        <row r="414">
          <cell r="A414">
            <v>3</v>
          </cell>
          <cell r="B414" t="str">
            <v>DESARROLLO ECONÓMICO Y COMPETITIVIDAD</v>
          </cell>
          <cell r="C414" t="str">
            <v>3.4</v>
          </cell>
          <cell r="D414" t="str">
            <v>BOLIVAR EMPRENDEDOR -FOMENTO DEL EMPLEO Y EL TRABAJO DECENTE</v>
          </cell>
          <cell r="J414" t="str">
            <v>3.4.4</v>
          </cell>
          <cell r="K414" t="str">
            <v>Oportunidades Laborales Y Productivas A Población Con Discapacidad</v>
          </cell>
          <cell r="L414" t="str">
            <v>Perfiles Ocupacional</v>
          </cell>
          <cell r="O414">
            <v>0</v>
          </cell>
          <cell r="P414">
            <v>1</v>
          </cell>
          <cell r="AC414" t="str">
            <v>SECRETARIA DE PLANEACIÓN</v>
          </cell>
          <cell r="AF414">
            <v>0</v>
          </cell>
          <cell r="BB414">
            <v>0</v>
          </cell>
          <cell r="BL414" t="str">
            <v>NA</v>
          </cell>
        </row>
        <row r="415">
          <cell r="A415">
            <v>3</v>
          </cell>
          <cell r="B415" t="str">
            <v>DESARROLLO ECONÓMICO Y COMPETITIVIDAD</v>
          </cell>
          <cell r="C415" t="str">
            <v>3.4</v>
          </cell>
          <cell r="D415" t="str">
            <v>BOLIVAR EMPRENDEDOR -FOMENTO DEL EMPLEO Y EL TRABAJO DECENTE</v>
          </cell>
          <cell r="J415" t="str">
            <v>3.4.5</v>
          </cell>
          <cell r="K415" t="str">
            <v>Promoción De La Implementación Del Teletrabajo</v>
          </cell>
          <cell r="L415" t="str">
            <v>Proyecto para la identificación e Implementación del Teletrabajo</v>
          </cell>
          <cell r="O415">
            <v>0</v>
          </cell>
          <cell r="P415">
            <v>1</v>
          </cell>
          <cell r="AC415" t="str">
            <v>SECRETARIA DE PLANEACIÓN</v>
          </cell>
          <cell r="AF415">
            <v>1</v>
          </cell>
          <cell r="BB415">
            <v>1</v>
          </cell>
          <cell r="BL415">
            <v>1</v>
          </cell>
        </row>
        <row r="416">
          <cell r="A416">
            <v>3</v>
          </cell>
          <cell r="B416" t="str">
            <v>DESARROLLO ECONÓMICO Y COMPETITIVIDAD</v>
          </cell>
          <cell r="C416" t="str">
            <v>3.5</v>
          </cell>
          <cell r="D416" t="str">
            <v>BOLIÍVAR SÍ AVANZA CON ALIANZAS PÚBLICO PRIVADAS Y COOPERACIÓN INTERNACIONAL</v>
          </cell>
          <cell r="J416" t="str">
            <v>3.5.1</v>
          </cell>
          <cell r="K416" t="str">
            <v>Cooperación Y Desarrollo Para Bolívar</v>
          </cell>
          <cell r="L416" t="str">
            <v>una  Agencia de Cooperación Internacional para el Departamento de Bolívar creada</v>
          </cell>
          <cell r="O416">
            <v>0</v>
          </cell>
          <cell r="P416">
            <v>1</v>
          </cell>
          <cell r="AC416" t="str">
            <v>SECRETARIA DE PLANEACIÓN</v>
          </cell>
          <cell r="AF416">
            <v>0</v>
          </cell>
          <cell r="BB416">
            <v>0</v>
          </cell>
          <cell r="BL416" t="str">
            <v>NA</v>
          </cell>
        </row>
        <row r="417">
          <cell r="A417">
            <v>3</v>
          </cell>
          <cell r="B417" t="str">
            <v>DESARROLLO ECONÓMICO Y COMPETITIVIDAD</v>
          </cell>
          <cell r="C417" t="str">
            <v>3.5</v>
          </cell>
          <cell r="D417" t="str">
            <v>BOLIÍVAR SÍ AVANZA CON ALIANZAS PÚBLICO PRIVADAS Y COOPERACIÓN INTERNACIONAL</v>
          </cell>
          <cell r="J417" t="str">
            <v>3.5.1</v>
          </cell>
          <cell r="K417" t="str">
            <v>Cooperación Y Desarrollo Para Bolívar</v>
          </cell>
          <cell r="L417" t="str">
            <v>Cinco (5) Proyectos para el Desarrollo de Bolívar financiados con Cooperación Internacional Formulados,  Gestionados e implementados .</v>
          </cell>
          <cell r="O417">
            <v>0</v>
          </cell>
          <cell r="P417">
            <v>5</v>
          </cell>
          <cell r="AC417" t="str">
            <v>SECRETARIA DE PLANEACIÓN</v>
          </cell>
          <cell r="AF417">
            <v>1</v>
          </cell>
          <cell r="BB417">
            <v>1</v>
          </cell>
          <cell r="BL417">
            <v>1</v>
          </cell>
        </row>
        <row r="418">
          <cell r="A418">
            <v>3</v>
          </cell>
          <cell r="B418" t="str">
            <v>DESARROLLO ECONÓMICO Y COMPETITIVIDAD</v>
          </cell>
          <cell r="C418" t="str">
            <v>3.5</v>
          </cell>
          <cell r="D418" t="str">
            <v>BOLIÍVAR SÍ AVANZA CON ALIANZAS PÚBLICO PRIVADAS Y COOPERACIÓN INTERNACIONAL</v>
          </cell>
          <cell r="J418" t="str">
            <v>3.5.2</v>
          </cell>
          <cell r="K418" t="str">
            <v>Alianzas público privadas y Cooperación Intyernacional</v>
          </cell>
          <cell r="L418" t="str">
            <v>Cinco (5) Proyectos para el Desarrollo de Bolívar mediante el esquema de APP en diseño, construcción, reparamiento, mejoramiento o equipamiento de infraestructura, prestación de servicios públicos en diferentes sectores donde se presente la necesidad de la Alianza formulados, gestionados y ejecutados.</v>
          </cell>
          <cell r="O418">
            <v>0</v>
          </cell>
          <cell r="P418">
            <v>5</v>
          </cell>
          <cell r="AC418" t="str">
            <v>SECRETARIA DE PLANEACIÓN</v>
          </cell>
          <cell r="AF418">
            <v>1</v>
          </cell>
          <cell r="BB418">
            <v>1</v>
          </cell>
          <cell r="BL418">
            <v>1</v>
          </cell>
        </row>
        <row r="419">
          <cell r="A419">
            <v>3</v>
          </cell>
          <cell r="B419" t="str">
            <v>DESARROLLO ECONÓMICO Y COMPETITIVIDAD</v>
          </cell>
          <cell r="C419" t="str">
            <v>3.6</v>
          </cell>
          <cell r="D419" t="str">
            <v>BOLÍVAR SÍ AVANZA EN LA PROMOCIÓN DE INVERSIONES PARA EL DESARROLLO</v>
          </cell>
          <cell r="J419" t="str">
            <v>3.6.1</v>
          </cell>
          <cell r="K419" t="str">
            <v xml:space="preserve">Agencia de Inversiones y Desarrollo de Bolívar </v>
          </cell>
          <cell r="L419" t="str">
            <v>Una Agencia de Inversión y Desarrollo de Bolívar creada</v>
          </cell>
          <cell r="O419">
            <v>0</v>
          </cell>
          <cell r="P419">
            <v>1</v>
          </cell>
          <cell r="AC419" t="str">
            <v>SECRETARIA DE PLANEACIÓN</v>
          </cell>
          <cell r="AF419">
            <v>1</v>
          </cell>
          <cell r="BB419">
            <v>1</v>
          </cell>
          <cell r="BL419">
            <v>1</v>
          </cell>
        </row>
        <row r="420">
          <cell r="A420">
            <v>3</v>
          </cell>
          <cell r="B420" t="str">
            <v>DESARROLLO ECONÓMICO Y COMPETITIVIDAD</v>
          </cell>
          <cell r="C420" t="str">
            <v>3.6</v>
          </cell>
          <cell r="D420" t="str">
            <v>BOLÍVAR SÍ AVANZA EN LA PROMOCIÓN DE INVERSIONES PARA EL DESARROLLO</v>
          </cell>
          <cell r="J420" t="str">
            <v>3.6.1</v>
          </cell>
          <cell r="K420" t="str">
            <v xml:space="preserve">Agencia de Inversiones y Desarrollo de Bolívar </v>
          </cell>
          <cell r="L420" t="str">
            <v>Cien (100)  Procesos de acompañamiento en su fase de exploración e instalación a inversionistas en Bolívar</v>
          </cell>
          <cell r="O420">
            <v>0</v>
          </cell>
          <cell r="P420">
            <v>100</v>
          </cell>
          <cell r="AC420" t="str">
            <v>SECRETARIA DE PLANEACIÓN</v>
          </cell>
          <cell r="AF420">
            <v>0</v>
          </cell>
          <cell r="BB420">
            <v>0</v>
          </cell>
          <cell r="BL420" t="str">
            <v>NA</v>
          </cell>
        </row>
        <row r="421">
          <cell r="A421">
            <v>3</v>
          </cell>
          <cell r="B421" t="str">
            <v>DESARROLLO ECONÓMICO Y COMPETITIVIDAD</v>
          </cell>
          <cell r="C421" t="str">
            <v>3.6</v>
          </cell>
          <cell r="D421" t="str">
            <v>BOLÍVAR SÍ AVANZA EN LA PROMOCIÓN DE INVERSIONES PARA EL DESARROLLO</v>
          </cell>
          <cell r="J421" t="str">
            <v>3.6.1</v>
          </cell>
          <cell r="K421" t="str">
            <v xml:space="preserve">Agencia de Inversiones y Desarrollo de Bolívar </v>
          </cell>
          <cell r="L421" t="str">
            <v xml:space="preserve">Cinco (5) Empresas instaladas en Bolívar </v>
          </cell>
          <cell r="O421">
            <v>0</v>
          </cell>
          <cell r="P421">
            <v>5</v>
          </cell>
          <cell r="AC421" t="str">
            <v>SECRETARIA DE PLANEACIÓN</v>
          </cell>
          <cell r="AF421">
            <v>0</v>
          </cell>
          <cell r="BB421">
            <v>0</v>
          </cell>
          <cell r="BL421" t="str">
            <v>NA</v>
          </cell>
        </row>
        <row r="422">
          <cell r="A422">
            <v>3</v>
          </cell>
          <cell r="B422" t="str">
            <v>DESARROLLO ECONÓMICO Y COMPETITIVIDAD</v>
          </cell>
          <cell r="C422" t="str">
            <v>3.7</v>
          </cell>
          <cell r="D422" t="str">
            <v>BOLÍVAR SÍ AVANZA CON MINERÍA RESPONSABLE</v>
          </cell>
          <cell r="J422" t="str">
            <v>3.7.1</v>
          </cell>
          <cell r="K422" t="str">
            <v>Procesos de asistencia técnica y tecnológicas prestados a mineros</v>
          </cell>
          <cell r="L422" t="str">
            <v>800 mineros dotados técnica y tecnológicamente para el mejoramiento de su seguridad</v>
          </cell>
          <cell r="O422">
            <v>0</v>
          </cell>
          <cell r="P422">
            <v>800</v>
          </cell>
          <cell r="AC422" t="str">
            <v xml:space="preserve">SECRETARÍA DE MINAS Y ENERGIA </v>
          </cell>
          <cell r="AF422">
            <v>200</v>
          </cell>
          <cell r="BB422">
            <v>0</v>
          </cell>
          <cell r="BL422">
            <v>0</v>
          </cell>
        </row>
        <row r="423">
          <cell r="A423">
            <v>3</v>
          </cell>
          <cell r="B423" t="str">
            <v>DESARROLLO ECONÓMICO Y COMPETITIVIDAD</v>
          </cell>
          <cell r="C423" t="str">
            <v>3.7</v>
          </cell>
          <cell r="D423" t="str">
            <v>BOLÍVAR SÍ AVANZA CON MINERÍA RESPONSABLE</v>
          </cell>
          <cell r="J423" t="str">
            <v>3.7.1</v>
          </cell>
          <cell r="K423" t="str">
            <v>Procesos de asistencia técnica y tecnológicas prestados a mineros</v>
          </cell>
          <cell r="L423" t="str">
            <v>800 mineros capacitados en seguridad y convivencia</v>
          </cell>
          <cell r="O423">
            <v>0</v>
          </cell>
          <cell r="P423">
            <v>800</v>
          </cell>
          <cell r="AC423" t="str">
            <v xml:space="preserve">SECRETARÍA DE MINAS Y ENERGIA </v>
          </cell>
          <cell r="AF423">
            <v>100</v>
          </cell>
          <cell r="BB423">
            <v>100</v>
          </cell>
          <cell r="BL423">
            <v>1</v>
          </cell>
        </row>
        <row r="424">
          <cell r="A424">
            <v>3</v>
          </cell>
          <cell r="B424" t="str">
            <v>DESARROLLO ECONÓMICO Y COMPETITIVIDAD</v>
          </cell>
          <cell r="C424" t="str">
            <v>3.7</v>
          </cell>
          <cell r="D424" t="str">
            <v>BOLÍVAR SÍ AVANZA CON MINERÍA RESPONSABLE</v>
          </cell>
          <cell r="J424" t="str">
            <v>3.7.1</v>
          </cell>
          <cell r="K424" t="str">
            <v>Procesos de asistencia técnica y tecnológicas prestados a mineros</v>
          </cell>
          <cell r="L424" t="str">
            <v>Capacitar en Gestión Empresarial a 25 asociaciones comunitarias</v>
          </cell>
          <cell r="O424">
            <v>0</v>
          </cell>
          <cell r="P424">
            <v>25</v>
          </cell>
          <cell r="AC424" t="str">
            <v xml:space="preserve">SECRETARÍA DE MINAS Y ENERGIA </v>
          </cell>
          <cell r="AF424">
            <v>0</v>
          </cell>
          <cell r="BB424">
            <v>0</v>
          </cell>
          <cell r="BL424" t="str">
            <v>NA</v>
          </cell>
        </row>
        <row r="425">
          <cell r="A425">
            <v>3</v>
          </cell>
          <cell r="B425" t="str">
            <v>DESARROLLO ECONÓMICO Y COMPETITIVIDAD</v>
          </cell>
          <cell r="C425" t="str">
            <v>3.7</v>
          </cell>
          <cell r="D425" t="str">
            <v>BOLÍVAR SÍ AVANZA CON MINERÍA RESPONSABLE</v>
          </cell>
          <cell r="J425" t="str">
            <v>3.7.1</v>
          </cell>
          <cell r="K425" t="str">
            <v>Procesos de asistencia técnica y tecnológicas prestados a mineros</v>
          </cell>
          <cell r="L425" t="str">
            <v>Construir 3 plantas pilotos de beneficio</v>
          </cell>
          <cell r="O425">
            <v>0</v>
          </cell>
          <cell r="P425">
            <v>3</v>
          </cell>
          <cell r="AC425" t="str">
            <v xml:space="preserve">SECRETARÍA DE MINAS Y ENERGIA </v>
          </cell>
          <cell r="AF425">
            <v>0</v>
          </cell>
          <cell r="BB425">
            <v>0</v>
          </cell>
          <cell r="BL425" t="str">
            <v>NA</v>
          </cell>
        </row>
        <row r="426">
          <cell r="A426">
            <v>3</v>
          </cell>
          <cell r="B426" t="str">
            <v>DESARROLLO ECONÓMICO Y COMPETITIVIDAD</v>
          </cell>
          <cell r="C426" t="str">
            <v>3.7</v>
          </cell>
          <cell r="D426" t="str">
            <v>BOLÍVAR SÍ AVANZA CON MINERÍA RESPONSABLE</v>
          </cell>
          <cell r="J426" t="str">
            <v>3.7.1</v>
          </cell>
          <cell r="K426" t="str">
            <v>Procesos de asistencia técnica y tecnológicas prestados a mineros</v>
          </cell>
          <cell r="L426" t="str">
            <v>Ejecutar 1 proyectos piloto de exploración y desarrollo minero en el Sur</v>
          </cell>
          <cell r="O426">
            <v>0</v>
          </cell>
          <cell r="P426">
            <v>1</v>
          </cell>
          <cell r="AC426" t="str">
            <v xml:space="preserve">SECRETARÍA DE MINAS Y ENERGIA </v>
          </cell>
          <cell r="AF426">
            <v>0</v>
          </cell>
          <cell r="BB426">
            <v>0</v>
          </cell>
          <cell r="BL426" t="str">
            <v>NA</v>
          </cell>
        </row>
        <row r="427">
          <cell r="A427">
            <v>3</v>
          </cell>
          <cell r="B427" t="str">
            <v>DESARROLLO ECONÓMICO Y COMPETITIVIDAD</v>
          </cell>
          <cell r="C427" t="str">
            <v>3.7</v>
          </cell>
          <cell r="D427" t="str">
            <v>BOLÍVAR SÍ AVANZA CON MINERÍA RESPONSABLE</v>
          </cell>
          <cell r="J427" t="str">
            <v>3.7.1</v>
          </cell>
          <cell r="K427" t="str">
            <v>Procesos de asistencia técnica y tecnológicas prestados a mineros</v>
          </cell>
          <cell r="L427" t="str">
            <v>Construir 1 centro de formación minera y ambiental de Santa Rosa del Sur</v>
          </cell>
          <cell r="O427">
            <v>0</v>
          </cell>
          <cell r="P427">
            <v>1</v>
          </cell>
          <cell r="AC427" t="str">
            <v xml:space="preserve">SECRETARÍA DE MINAS Y ENERGIA </v>
          </cell>
          <cell r="AF427">
            <v>0</v>
          </cell>
          <cell r="BB427">
            <v>0</v>
          </cell>
          <cell r="BL427" t="str">
            <v>NA</v>
          </cell>
        </row>
        <row r="428">
          <cell r="A428">
            <v>3</v>
          </cell>
          <cell r="B428" t="str">
            <v>DESARROLLO ECONÓMICO Y COMPETITIVIDAD</v>
          </cell>
          <cell r="C428" t="str">
            <v>3.7</v>
          </cell>
          <cell r="D428" t="str">
            <v>BOLÍVAR SÍ AVANZA CON MINERÍA RESPONSABLE</v>
          </cell>
          <cell r="J428" t="str">
            <v>3.7.2</v>
          </cell>
          <cell r="K428" t="str">
            <v>Procesos mineros caracterizados y formalizados</v>
          </cell>
          <cell r="L428" t="str">
            <v>Caracterizar y formalizar en aspectos legales, técnicos, financieros, económicos y sociales a 13 municipios</v>
          </cell>
          <cell r="O428">
            <v>0</v>
          </cell>
          <cell r="P428">
            <v>13</v>
          </cell>
          <cell r="AC428" t="str">
            <v xml:space="preserve">SECRETARÍA DE MINAS Y ENERGIA </v>
          </cell>
          <cell r="AF428">
            <v>13</v>
          </cell>
          <cell r="BB428">
            <v>13</v>
          </cell>
          <cell r="BL428">
            <v>1</v>
          </cell>
        </row>
        <row r="429">
          <cell r="A429">
            <v>3</v>
          </cell>
          <cell r="B429" t="str">
            <v>DESARROLLO ECONÓMICO Y COMPETITIVIDAD</v>
          </cell>
          <cell r="C429" t="str">
            <v>3.7</v>
          </cell>
          <cell r="D429" t="str">
            <v>BOLÍVAR SÍ AVANZA CON MINERÍA RESPONSABLE</v>
          </cell>
          <cell r="J429" t="str">
            <v>3.7.2</v>
          </cell>
          <cell r="K429" t="str">
            <v>Procesos mineros caracterizados y formalizados</v>
          </cell>
          <cell r="L429" t="str">
            <v>Actualizar Censo Minero</v>
          </cell>
          <cell r="O429">
            <v>0</v>
          </cell>
          <cell r="P429">
            <v>1</v>
          </cell>
          <cell r="AC429" t="str">
            <v xml:space="preserve">SECRETARÍA DE MINAS Y ENERGIA </v>
          </cell>
          <cell r="AF429">
            <v>0</v>
          </cell>
          <cell r="BB429">
            <v>0</v>
          </cell>
          <cell r="BL429" t="str">
            <v>NA</v>
          </cell>
        </row>
        <row r="430">
          <cell r="A430">
            <v>3</v>
          </cell>
          <cell r="B430" t="str">
            <v>DESARROLLO ECONÓMICO Y COMPETITIVIDAD</v>
          </cell>
          <cell r="C430" t="str">
            <v>3.7</v>
          </cell>
          <cell r="D430" t="str">
            <v>BOLÍVAR SÍ AVANZA CON MINERÍA RESPONSABLE</v>
          </cell>
          <cell r="J430" t="str">
            <v>3.7.2</v>
          </cell>
          <cell r="K430" t="str">
            <v>Procesos mineros caracterizados y formalizados</v>
          </cell>
          <cell r="L430" t="str">
            <v>Brindar acompañamiento integral a 30 Unidades Productivas Minero Energéticas</v>
          </cell>
          <cell r="O430">
            <v>0</v>
          </cell>
          <cell r="P430">
            <v>30</v>
          </cell>
          <cell r="AC430" t="str">
            <v xml:space="preserve">SECRETARÍA DE MINAS Y ENERGIA </v>
          </cell>
          <cell r="AF430">
            <v>0</v>
          </cell>
          <cell r="BB430">
            <v>0</v>
          </cell>
          <cell r="BL430" t="str">
            <v>NA</v>
          </cell>
        </row>
        <row r="431">
          <cell r="A431">
            <v>3</v>
          </cell>
          <cell r="B431" t="str">
            <v>DESARROLLO ECONÓMICO Y COMPETITIVIDAD</v>
          </cell>
          <cell r="C431" t="str">
            <v>3.7</v>
          </cell>
          <cell r="D431" t="str">
            <v>BOLÍVAR SÍ AVANZA CON MINERÍA RESPONSABLE</v>
          </cell>
          <cell r="J431" t="str">
            <v>3.7.3</v>
          </cell>
          <cell r="K431" t="str">
            <v>Minas sin trabajo infantil</v>
          </cell>
          <cell r="L431" t="str">
            <v>Implementar 5 programas de erradicación de trabajo infantil implementados</v>
          </cell>
          <cell r="O431">
            <v>0</v>
          </cell>
          <cell r="P431">
            <v>5</v>
          </cell>
          <cell r="AC431" t="str">
            <v xml:space="preserve">SECRETARÍA DE MINAS Y ENERGIA </v>
          </cell>
          <cell r="AF431">
            <v>5</v>
          </cell>
          <cell r="BB431">
            <v>5</v>
          </cell>
          <cell r="BL431">
            <v>1</v>
          </cell>
        </row>
        <row r="432">
          <cell r="A432">
            <v>3</v>
          </cell>
          <cell r="B432" t="str">
            <v>DESARROLLO ECONÓMICO Y COMPETITIVIDAD</v>
          </cell>
          <cell r="C432" t="str">
            <v>3.7</v>
          </cell>
          <cell r="D432" t="str">
            <v>BOLÍVAR SÍ AVANZA CON MINERÍA RESPONSABLE</v>
          </cell>
          <cell r="J432" t="str">
            <v>3.7.4</v>
          </cell>
          <cell r="K432" t="str">
            <v>Centros de Formación para  el trabajo del Oro</v>
          </cell>
          <cell r="L432" t="str">
            <v>Construir 2 centros de formación para el trabajo del oro</v>
          </cell>
          <cell r="O432">
            <v>0</v>
          </cell>
          <cell r="P432">
            <v>2</v>
          </cell>
          <cell r="AC432" t="str">
            <v xml:space="preserve">SECRETARÍA DE MINAS Y ENERGIA </v>
          </cell>
          <cell r="AF432">
            <v>0</v>
          </cell>
          <cell r="BB432">
            <v>0</v>
          </cell>
          <cell r="BL432" t="str">
            <v>NA</v>
          </cell>
        </row>
        <row r="433">
          <cell r="A433">
            <v>3</v>
          </cell>
          <cell r="B433" t="str">
            <v>DESARROLLO ECONÓMICO Y COMPETITIVIDAD</v>
          </cell>
          <cell r="C433" t="str">
            <v>3.7</v>
          </cell>
          <cell r="D433" t="str">
            <v>BOLÍVAR SÍ AVANZA CON MINERÍA RESPONSABLE</v>
          </cell>
          <cell r="J433" t="str">
            <v>3.7.5</v>
          </cell>
          <cell r="K433" t="str">
            <v>Ecosistemas afectados por la mineria recuperados</v>
          </cell>
          <cell r="L433" t="str">
            <v>Reforestar 50hectáreas afectadas por minería</v>
          </cell>
          <cell r="O433">
            <v>0</v>
          </cell>
          <cell r="P433">
            <v>50</v>
          </cell>
          <cell r="AC433" t="str">
            <v xml:space="preserve">SECRETARÍA DE MINAS Y ENERGIA </v>
          </cell>
          <cell r="AF433">
            <v>50</v>
          </cell>
          <cell r="BB433">
            <v>50</v>
          </cell>
          <cell r="BL433">
            <v>1</v>
          </cell>
        </row>
        <row r="434">
          <cell r="A434">
            <v>3</v>
          </cell>
          <cell r="B434" t="str">
            <v>DESARROLLO ECONÓMICO Y COMPETITIVIDAD</v>
          </cell>
          <cell r="C434" t="str">
            <v>3.7</v>
          </cell>
          <cell r="D434" t="str">
            <v>BOLÍVAR SÍ AVANZA CON MINERÍA RESPONSABLE</v>
          </cell>
          <cell r="J434" t="str">
            <v>3.7.6</v>
          </cell>
          <cell r="K434" t="str">
            <v>Cuenca Hidricas Recuperadas</v>
          </cell>
          <cell r="L434" t="str">
            <v>Recuperar 2 Cuencas Hídricas afectadas por la minería</v>
          </cell>
          <cell r="O434">
            <v>0</v>
          </cell>
          <cell r="P434">
            <v>2</v>
          </cell>
          <cell r="AC434" t="str">
            <v xml:space="preserve">SECRETARÍA DE MINAS Y ENERGIA </v>
          </cell>
          <cell r="AF434">
            <v>0</v>
          </cell>
          <cell r="BB434">
            <v>0</v>
          </cell>
          <cell r="BL434" t="str">
            <v>NA</v>
          </cell>
        </row>
        <row r="435">
          <cell r="A435">
            <v>4</v>
          </cell>
          <cell r="B435" t="str">
            <v xml:space="preserve">INFRAESTRUCTURA Y TRANSPORTE </v>
          </cell>
          <cell r="C435" t="str">
            <v>4.1</v>
          </cell>
          <cell r="D435" t="str">
            <v xml:space="preserve">BOLÍVAR SÍ AVANZA CON INFRAESTRUCTURA ESTRATÉGICA PARA LA COMPETITIVIDAD Y LA PAZ </v>
          </cell>
          <cell r="J435" t="str">
            <v>4.1.1</v>
          </cell>
          <cell r="K435" t="str">
            <v>Vías Para La Paz</v>
          </cell>
          <cell r="L435" t="str">
            <v>123 Km de vías Secundarias del Departamento rehabilitadas, mejoradas y/o mantenidas</v>
          </cell>
          <cell r="O435">
            <v>83</v>
          </cell>
          <cell r="P435">
            <v>40</v>
          </cell>
          <cell r="AC435" t="str">
            <v>SECRETARÍA DE INFRAESTRUCTURA</v>
          </cell>
          <cell r="AF435">
            <v>28</v>
          </cell>
          <cell r="BB435">
            <v>27.7</v>
          </cell>
          <cell r="BL435">
            <v>0.98928571428571421</v>
          </cell>
        </row>
        <row r="436">
          <cell r="A436">
            <v>4</v>
          </cell>
          <cell r="B436" t="str">
            <v xml:space="preserve">INFRAESTRUCTURA Y TRANSPORTE </v>
          </cell>
          <cell r="C436" t="str">
            <v>4.1</v>
          </cell>
          <cell r="D436" t="str">
            <v xml:space="preserve">BOLÍVAR SÍ AVANZA CON INFRAESTRUCTURA ESTRATÉGICA PARA LA COMPETITIVIDAD Y LA PAZ </v>
          </cell>
          <cell r="J436" t="str">
            <v>4.1.1</v>
          </cell>
          <cell r="K436" t="str">
            <v>Vías Para La Paz</v>
          </cell>
          <cell r="L436" t="str">
            <v>1034  Km de vías Terciarias Mejoradas, rehabilitadas y/o mantenidas</v>
          </cell>
          <cell r="O436">
            <v>674</v>
          </cell>
          <cell r="P436">
            <v>360</v>
          </cell>
          <cell r="AC436" t="str">
            <v>SECRETARÍA DE INFRAESTRUCTURA</v>
          </cell>
          <cell r="AF436">
            <v>60</v>
          </cell>
          <cell r="BB436">
            <v>0</v>
          </cell>
          <cell r="BL436">
            <v>0</v>
          </cell>
        </row>
        <row r="437">
          <cell r="A437">
            <v>4</v>
          </cell>
          <cell r="B437" t="str">
            <v xml:space="preserve">INFRAESTRUCTURA Y TRANSPORTE </v>
          </cell>
          <cell r="C437" t="str">
            <v>4.1</v>
          </cell>
          <cell r="D437" t="str">
            <v xml:space="preserve">BOLÍVAR SÍ AVANZA CON INFRAESTRUCTURA ESTRATÉGICA PARA LA COMPETITIVIDAD Y LA PAZ </v>
          </cell>
          <cell r="J437" t="str">
            <v>4.1.1</v>
          </cell>
          <cell r="K437" t="str">
            <v>Vías Para La Paz</v>
          </cell>
          <cell r="L437" t="str">
            <v>5 Km de vías urbanas Pavimentadas</v>
          </cell>
          <cell r="O437" t="str">
            <v>ND</v>
          </cell>
          <cell r="P437">
            <v>5</v>
          </cell>
          <cell r="AC437" t="str">
            <v>SECRETARÍA DE INFRAESTRUCTURA</v>
          </cell>
          <cell r="AF437">
            <v>2</v>
          </cell>
          <cell r="BB437">
            <v>1.93</v>
          </cell>
          <cell r="BL437">
            <v>0.96499999999999997</v>
          </cell>
        </row>
        <row r="438">
          <cell r="A438">
            <v>4</v>
          </cell>
          <cell r="B438" t="str">
            <v xml:space="preserve">INFRAESTRUCTURA Y TRANSPORTE </v>
          </cell>
          <cell r="C438" t="str">
            <v>4.1</v>
          </cell>
          <cell r="D438" t="str">
            <v xml:space="preserve">BOLÍVAR SÍ AVANZA CON INFRAESTRUCTURA ESTRATÉGICA PARA LA COMPETITIVIDAD Y LA PAZ </v>
          </cell>
          <cell r="J438" t="str">
            <v>4.1.1</v>
          </cell>
          <cell r="K438" t="str">
            <v>Vías Para La Paz</v>
          </cell>
          <cell r="L438" t="str">
            <v>Un Plan Vial Actualizado en la región de los Montes de María</v>
          </cell>
          <cell r="O438">
            <v>0</v>
          </cell>
          <cell r="P438">
            <v>1</v>
          </cell>
          <cell r="AC438" t="str">
            <v>SECRETARÍA DE INFRAESTRUCTURA</v>
          </cell>
          <cell r="AF438">
            <v>0</v>
          </cell>
          <cell r="BB438">
            <v>0</v>
          </cell>
          <cell r="BL438" t="str">
            <v>NA</v>
          </cell>
        </row>
        <row r="439">
          <cell r="A439">
            <v>4</v>
          </cell>
          <cell r="B439" t="str">
            <v xml:space="preserve">INFRAESTRUCTURA Y TRANSPORTE </v>
          </cell>
          <cell r="C439" t="str">
            <v>4.1</v>
          </cell>
          <cell r="D439" t="str">
            <v xml:space="preserve">BOLÍVAR SÍ AVANZA CON INFRAESTRUCTURA ESTRATÉGICA PARA LA COMPETITIVIDAD Y LA PAZ </v>
          </cell>
          <cell r="J439" t="str">
            <v>4.1.2</v>
          </cell>
          <cell r="K439" t="str">
            <v>Obras De Infraestructura Fluvial, De Defensa Y De Transporte Aéreo</v>
          </cell>
          <cell r="L439" t="str">
            <v>Una  Obra de infraestructura fluvial y de defensa, en los Ríos  Magdalena, Cauca, Canal del Dique,  complejos cenagosos y accesos gestionadas y/o ejecutadas</v>
          </cell>
          <cell r="O439" t="str">
            <v>ND</v>
          </cell>
          <cell r="P439">
            <v>1</v>
          </cell>
          <cell r="AC439" t="str">
            <v>SECRETARÍA DE INFRAESTRUCTURA</v>
          </cell>
          <cell r="AF439">
            <v>0</v>
          </cell>
          <cell r="BB439">
            <v>0</v>
          </cell>
          <cell r="BL439" t="str">
            <v>NA</v>
          </cell>
        </row>
        <row r="440">
          <cell r="A440">
            <v>4</v>
          </cell>
          <cell r="B440" t="str">
            <v xml:space="preserve">INFRAESTRUCTURA Y TRANSPORTE </v>
          </cell>
          <cell r="C440" t="str">
            <v>4.1</v>
          </cell>
          <cell r="D440" t="str">
            <v xml:space="preserve">BOLÍVAR SÍ AVANZA CON INFRAESTRUCTURA ESTRATÉGICA PARA LA COMPETITIVIDAD Y LA PAZ </v>
          </cell>
          <cell r="J440" t="str">
            <v>4.1.2</v>
          </cell>
          <cell r="K440" t="str">
            <v>Obras De Infraestructura Fluvial, De Defensa Y De Transporte Aéreo</v>
          </cell>
          <cell r="L440" t="str">
            <v>Una obra de adecuación y/o mejoramiento en los aeropuertos públicos del Departamento de Bolívar gestionadas y/0 ejecutadas</v>
          </cell>
          <cell r="O440" t="str">
            <v>ND</v>
          </cell>
          <cell r="P440">
            <v>1</v>
          </cell>
          <cell r="AC440" t="str">
            <v>SECRETARÍA DE INFRAESTRUCTURA</v>
          </cell>
          <cell r="AF440">
            <v>0</v>
          </cell>
          <cell r="BB440">
            <v>0</v>
          </cell>
          <cell r="BL440" t="str">
            <v>NA</v>
          </cell>
        </row>
        <row r="441">
          <cell r="A441">
            <v>4</v>
          </cell>
          <cell r="B441" t="str">
            <v xml:space="preserve">INFRAESTRUCTURA Y TRANSPORTE </v>
          </cell>
          <cell r="C441" t="str">
            <v>4.1</v>
          </cell>
          <cell r="D441" t="str">
            <v xml:space="preserve">BOLÍVAR SÍ AVANZA CON INFRAESTRUCTURA ESTRATÉGICA PARA LA COMPETITIVIDAD Y LA PAZ </v>
          </cell>
          <cell r="J441" t="str">
            <v>4.1.3</v>
          </cell>
          <cell r="K441" t="str">
            <v>Infraestructura de uso para La Inclusión Social y La Paz</v>
          </cell>
          <cell r="L441" t="str">
            <v>22 obras de infraestructura del sector: Educativo, salud, recreación, inclusión social y reconciliación, justicia y seguridad ejecutadas</v>
          </cell>
          <cell r="O441" t="str">
            <v>ND</v>
          </cell>
          <cell r="P441">
            <v>22</v>
          </cell>
          <cell r="AC441" t="str">
            <v>SECRETARÍA DE INFRAESTRUCTURA</v>
          </cell>
          <cell r="AF441">
            <v>5</v>
          </cell>
          <cell r="BB441">
            <v>5</v>
          </cell>
          <cell r="BL441">
            <v>1</v>
          </cell>
        </row>
        <row r="442">
          <cell r="A442">
            <v>4</v>
          </cell>
          <cell r="B442" t="str">
            <v xml:space="preserve">INFRAESTRUCTURA Y TRANSPORTE </v>
          </cell>
          <cell r="C442" t="str">
            <v>4.2</v>
          </cell>
          <cell r="D442" t="str">
            <v>BOLIVAR SÍ AVANZA CON MOVILIDAD SEGURA</v>
          </cell>
          <cell r="J442" t="str">
            <v>4.2.1</v>
          </cell>
          <cell r="K442" t="str">
            <v>Observatorio De Seguridad Vial</v>
          </cell>
          <cell r="L442" t="str">
            <v>Un Observatorio de la Seguridad Vial Departamental</v>
          </cell>
          <cell r="O442">
            <v>0</v>
          </cell>
          <cell r="P442">
            <v>1</v>
          </cell>
          <cell r="AC442" t="str">
            <v>SECRETARÍA DE TRANSITO</v>
          </cell>
          <cell r="AF442">
            <v>0</v>
          </cell>
          <cell r="BB442">
            <v>0</v>
          </cell>
          <cell r="BL442" t="str">
            <v>NA</v>
          </cell>
        </row>
        <row r="443">
          <cell r="A443">
            <v>4</v>
          </cell>
          <cell r="B443" t="str">
            <v xml:space="preserve">INFRAESTRUCTURA Y TRANSPORTE </v>
          </cell>
          <cell r="C443" t="str">
            <v>4.2</v>
          </cell>
          <cell r="D443" t="str">
            <v>BOLIVAR SÍ AVANZA CON MOVILIDAD SEGURA</v>
          </cell>
          <cell r="J443" t="str">
            <v>4.2.1</v>
          </cell>
          <cell r="K443" t="str">
            <v>Observatorio De Seguridad Vial</v>
          </cell>
          <cell r="L443" t="str">
            <v>Cuatro (4) Auditorias de seguridad vial a la infraestructura de transporte del Departamento</v>
          </cell>
          <cell r="O443">
            <v>0</v>
          </cell>
          <cell r="P443">
            <v>4</v>
          </cell>
          <cell r="AC443" t="str">
            <v>SECRETARÍA DE TRANSITO</v>
          </cell>
          <cell r="AF443">
            <v>4</v>
          </cell>
          <cell r="BB443">
            <v>5</v>
          </cell>
          <cell r="BL443">
            <v>1</v>
          </cell>
        </row>
        <row r="444">
          <cell r="A444">
            <v>4</v>
          </cell>
          <cell r="B444" t="str">
            <v xml:space="preserve">INFRAESTRUCTURA Y TRANSPORTE </v>
          </cell>
          <cell r="C444" t="str">
            <v>4.2</v>
          </cell>
          <cell r="D444" t="str">
            <v>BOLIVAR SÍ AVANZA CON MOVILIDAD SEGURA</v>
          </cell>
          <cell r="J444" t="str">
            <v>4.2.1</v>
          </cell>
          <cell r="K444" t="str">
            <v>Observatorio De Seguridad Vial</v>
          </cell>
          <cell r="L444" t="str">
            <v>Cuatro (4) Diseño de mapas de riesgo y puntos de accidentalidad</v>
          </cell>
          <cell r="O444">
            <v>0</v>
          </cell>
          <cell r="P444">
            <v>4</v>
          </cell>
          <cell r="AC444" t="str">
            <v>SECRETARÍA DE TRANSITO</v>
          </cell>
          <cell r="AF444">
            <v>2</v>
          </cell>
          <cell r="BB444">
            <v>2</v>
          </cell>
          <cell r="BL444">
            <v>1</v>
          </cell>
        </row>
        <row r="445">
          <cell r="A445">
            <v>4</v>
          </cell>
          <cell r="B445" t="str">
            <v xml:space="preserve">INFRAESTRUCTURA Y TRANSPORTE </v>
          </cell>
          <cell r="C445" t="str">
            <v>4.2</v>
          </cell>
          <cell r="D445" t="str">
            <v>BOLIVAR SÍ AVANZA CON MOVILIDAD SEGURA</v>
          </cell>
          <cell r="J445" t="str">
            <v>4.2.1</v>
          </cell>
          <cell r="K445" t="str">
            <v>Observatorio De Seguridad Vial</v>
          </cell>
          <cell r="L445" t="str">
            <v>Cuatro (4) Campañas para la seguridad vial</v>
          </cell>
          <cell r="O445">
            <v>0</v>
          </cell>
          <cell r="P445">
            <v>4</v>
          </cell>
          <cell r="AC445" t="str">
            <v>SECRETARÍA DE TRANSITO</v>
          </cell>
          <cell r="AF445">
            <v>2</v>
          </cell>
          <cell r="BB445">
            <v>2</v>
          </cell>
          <cell r="BL445">
            <v>1</v>
          </cell>
        </row>
        <row r="446">
          <cell r="A446">
            <v>4</v>
          </cell>
          <cell r="B446" t="str">
            <v xml:space="preserve">INFRAESTRUCTURA Y TRANSPORTE </v>
          </cell>
          <cell r="C446" t="str">
            <v>4.2</v>
          </cell>
          <cell r="D446" t="str">
            <v>BOLIVAR SÍ AVANZA CON MOVILIDAD SEGURA</v>
          </cell>
          <cell r="J446" t="str">
            <v>4.2.1</v>
          </cell>
          <cell r="K446" t="str">
            <v>Observatorio De Seguridad Vial</v>
          </cell>
          <cell r="L446" t="str">
            <v>Un Plan Departamental de seguridad vial</v>
          </cell>
          <cell r="O446">
            <v>0</v>
          </cell>
          <cell r="P446">
            <v>1</v>
          </cell>
          <cell r="AC446" t="str">
            <v>SECRETARÍA DE TRANSITO</v>
          </cell>
          <cell r="AF446">
            <v>0</v>
          </cell>
          <cell r="BB446">
            <v>0</v>
          </cell>
          <cell r="BL446" t="str">
            <v>NA</v>
          </cell>
        </row>
        <row r="447">
          <cell r="A447">
            <v>4</v>
          </cell>
          <cell r="B447" t="str">
            <v xml:space="preserve">INFRAESTRUCTURA Y TRANSPORTE </v>
          </cell>
          <cell r="C447" t="str">
            <v>4.2</v>
          </cell>
          <cell r="D447" t="str">
            <v>BOLIVAR SÍ AVANZA CON MOVILIDAD SEGURA</v>
          </cell>
          <cell r="J447" t="str">
            <v>4.2.1</v>
          </cell>
          <cell r="K447" t="str">
            <v>Observatorio De Seguridad Vial</v>
          </cell>
          <cell r="L447" t="str">
            <v>34 Señales verticales, demarcaciones, intercepciones semaforizadas en los municipios, cámaras de detección electrónica móviles</v>
          </cell>
          <cell r="O447">
            <v>0</v>
          </cell>
          <cell r="P447">
            <v>34</v>
          </cell>
          <cell r="AC447" t="str">
            <v>SECRETARÍA DE TRANSITO</v>
          </cell>
          <cell r="AF447">
            <v>0</v>
          </cell>
          <cell r="BB447">
            <v>0</v>
          </cell>
          <cell r="BL447" t="str">
            <v>NA</v>
          </cell>
        </row>
        <row r="448">
          <cell r="A448">
            <v>4</v>
          </cell>
          <cell r="B448" t="str">
            <v xml:space="preserve">INFRAESTRUCTURA Y TRANSPORTE </v>
          </cell>
          <cell r="C448" t="str">
            <v>4.2</v>
          </cell>
          <cell r="D448" t="str">
            <v>BOLIVAR SÍ AVANZA CON MOVILIDAD SEGURA</v>
          </cell>
          <cell r="J448" t="str">
            <v>4.2.2</v>
          </cell>
          <cell r="K448" t="str">
            <v>Movilidad Sostenible</v>
          </cell>
          <cell r="L448" t="str">
            <v>Gestionar la construcción de 5 kilómetros de ciclorutas</v>
          </cell>
          <cell r="O448">
            <v>0</v>
          </cell>
          <cell r="P448">
            <v>5</v>
          </cell>
          <cell r="AC448" t="str">
            <v>SECRETARÍA DE TRANSITO</v>
          </cell>
          <cell r="AF448">
            <v>0</v>
          </cell>
          <cell r="BB448">
            <v>0</v>
          </cell>
          <cell r="BL448" t="str">
            <v>NA</v>
          </cell>
        </row>
        <row r="449">
          <cell r="A449">
            <v>4</v>
          </cell>
          <cell r="B449" t="str">
            <v xml:space="preserve">INFRAESTRUCTURA Y TRANSPORTE </v>
          </cell>
          <cell r="C449" t="str">
            <v>4.2</v>
          </cell>
          <cell r="D449" t="str">
            <v>BOLIVAR SÍ AVANZA CON MOVILIDAD SEGURA</v>
          </cell>
          <cell r="J449" t="str">
            <v>4.2.2</v>
          </cell>
          <cell r="K449" t="str">
            <v>Movilidad Sostenible</v>
          </cell>
          <cell r="L449" t="str">
            <v>2000 bicicletas regaladas a jóvenes de instituciones públicas del departamento para transporte escolar.</v>
          </cell>
          <cell r="O449" t="str">
            <v>ND</v>
          </cell>
          <cell r="P449">
            <v>2000</v>
          </cell>
          <cell r="AC449" t="str">
            <v>SECRETARÍA DE TRANSITO</v>
          </cell>
          <cell r="AF449">
            <v>0</v>
          </cell>
          <cell r="BB449">
            <v>0</v>
          </cell>
          <cell r="BL449" t="str">
            <v>NA</v>
          </cell>
        </row>
        <row r="450">
          <cell r="A450">
            <v>4</v>
          </cell>
          <cell r="B450" t="str">
            <v xml:space="preserve">INFRAESTRUCTURA Y TRANSPORTE </v>
          </cell>
          <cell r="C450" t="str">
            <v>4.2</v>
          </cell>
          <cell r="D450" t="str">
            <v>BOLIVAR SÍ AVANZA CON MOVILIDAD SEGURA</v>
          </cell>
          <cell r="J450" t="str">
            <v>4.2.3</v>
          </cell>
          <cell r="K450" t="str">
            <v>Transporte Multimodal</v>
          </cell>
          <cell r="L450" t="str">
            <v>Realizar convenios con al menos 3 municipios para implementación de transporte multimodal</v>
          </cell>
          <cell r="O450">
            <v>0</v>
          </cell>
          <cell r="P450">
            <v>3</v>
          </cell>
          <cell r="AC450" t="str">
            <v>SECRETARÍA DE TRANSITO</v>
          </cell>
          <cell r="AF450">
            <v>0</v>
          </cell>
          <cell r="BB450">
            <v>0</v>
          </cell>
          <cell r="BL450" t="str">
            <v>NA</v>
          </cell>
        </row>
        <row r="451">
          <cell r="A451">
            <v>4</v>
          </cell>
          <cell r="B451" t="str">
            <v xml:space="preserve">INFRAESTRUCTURA Y TRANSPORTE </v>
          </cell>
          <cell r="C451" t="str">
            <v>4.2</v>
          </cell>
          <cell r="D451" t="str">
            <v>BOLIVAR SÍ AVANZA CON MOVILIDAD SEGURA</v>
          </cell>
          <cell r="J451" t="str">
            <v>4.2.4</v>
          </cell>
          <cell r="K451" t="str">
            <v xml:space="preserve">Infraestructura de Transporte </v>
          </cell>
          <cell r="L451" t="str">
            <v>Intervención al 50% de la infraestructura de las terminales terrestres, aéreas y fluviales del Departamento.</v>
          </cell>
          <cell r="O451">
            <v>0</v>
          </cell>
          <cell r="P451">
            <v>0.5</v>
          </cell>
          <cell r="AC451" t="str">
            <v>SECRETARÍA DE TRANSITO</v>
          </cell>
          <cell r="AF451">
            <v>0</v>
          </cell>
          <cell r="BB451">
            <v>0</v>
          </cell>
          <cell r="BL451" t="str">
            <v>NA</v>
          </cell>
        </row>
        <row r="452">
          <cell r="A452">
            <v>5</v>
          </cell>
          <cell r="B452" t="str">
            <v xml:space="preserve">TERRITORIO Y AMBIENTE </v>
          </cell>
          <cell r="C452" t="str">
            <v>5.1</v>
          </cell>
          <cell r="D452" t="str">
            <v xml:space="preserve">BOLÍVAR SÍ AVANZA EN CONSERVACIÓN AMBIENTAL Y USO SOSTENIBLE DE SU TERRITORIO </v>
          </cell>
          <cell r="J452" t="str">
            <v>5.1.1</v>
          </cell>
          <cell r="K452" t="str">
            <v xml:space="preserve"> Herramientas de  Planeación para la Sostenibilidad</v>
          </cell>
          <cell r="L452" t="str">
            <v>Implementación del Decreto 953 del 2013.</v>
          </cell>
          <cell r="O452">
            <v>0</v>
          </cell>
          <cell r="P452">
            <v>1</v>
          </cell>
          <cell r="AC452" t="str">
            <v>SECRETARÍA DE HÁBITAT  - AMBIENTE</v>
          </cell>
          <cell r="AF452">
            <v>1</v>
          </cell>
          <cell r="BB452">
            <v>0</v>
          </cell>
          <cell r="BL452">
            <v>0</v>
          </cell>
        </row>
        <row r="453">
          <cell r="A453">
            <v>5</v>
          </cell>
          <cell r="B453" t="str">
            <v xml:space="preserve">TERRITORIO Y AMBIENTE </v>
          </cell>
          <cell r="C453" t="str">
            <v>5.1</v>
          </cell>
          <cell r="D453" t="str">
            <v xml:space="preserve">BOLÍVAR SÍ AVANZA EN CONSERVACIÓN AMBIENTAL Y USO SOSTENIBLE DE SU TERRITORIO </v>
          </cell>
          <cell r="J453" t="str">
            <v>5.1.1</v>
          </cell>
          <cell r="K453" t="str">
            <v xml:space="preserve"> Herramientas de  Planeación para la Sostenibilidad</v>
          </cell>
          <cell r="L453" t="str">
            <v>Plan Maestro de Reforestación y Restauración Ambiental</v>
          </cell>
          <cell r="O453">
            <v>0</v>
          </cell>
          <cell r="P453">
            <v>1</v>
          </cell>
          <cell r="AC453" t="str">
            <v>SECRETARÍA DE HÁBITAT  - AMBIENTE</v>
          </cell>
          <cell r="AF453">
            <v>0</v>
          </cell>
          <cell r="BB453">
            <v>0</v>
          </cell>
          <cell r="BL453" t="str">
            <v>NA</v>
          </cell>
        </row>
        <row r="454">
          <cell r="A454">
            <v>5</v>
          </cell>
          <cell r="B454" t="str">
            <v xml:space="preserve">TERRITORIO Y AMBIENTE </v>
          </cell>
          <cell r="C454" t="str">
            <v>5.1</v>
          </cell>
          <cell r="D454" t="str">
            <v xml:space="preserve">BOLÍVAR SÍ AVANZA EN CONSERVACIÓN AMBIENTAL Y USO SOSTENIBLE DE SU TERRITORIO </v>
          </cell>
          <cell r="J454" t="str">
            <v>5.1.1</v>
          </cell>
          <cell r="K454" t="str">
            <v xml:space="preserve"> Herramientas de  Planeación para la Sostenibilidad</v>
          </cell>
          <cell r="L454" t="str">
            <v>Plan Institucional de Gestión Ambiental 2016</v>
          </cell>
          <cell r="O454">
            <v>0</v>
          </cell>
          <cell r="P454">
            <v>1</v>
          </cell>
          <cell r="AC454" t="str">
            <v>SECRETARÍA DE HÁBITAT  - AMBIENTE</v>
          </cell>
          <cell r="AF454">
            <v>0</v>
          </cell>
          <cell r="BB454">
            <v>0</v>
          </cell>
          <cell r="BL454" t="str">
            <v>NA</v>
          </cell>
        </row>
        <row r="455">
          <cell r="A455">
            <v>5</v>
          </cell>
          <cell r="B455" t="str">
            <v xml:space="preserve">TERRITORIO Y AMBIENTE </v>
          </cell>
          <cell r="C455" t="str">
            <v>5.1</v>
          </cell>
          <cell r="D455" t="str">
            <v xml:space="preserve">BOLÍVAR SÍ AVANZA EN CONSERVACIÓN AMBIENTAL Y USO SOSTENIBLE DE SU TERRITORIO </v>
          </cell>
          <cell r="J455" t="str">
            <v>5.1.1</v>
          </cell>
          <cell r="K455" t="str">
            <v xml:space="preserve"> Herramientas de  Planeación para la Sostenibilidad</v>
          </cell>
          <cell r="L455" t="str">
            <v>Plan Maestro Departamental de Residuos Solidos</v>
          </cell>
          <cell r="O455">
            <v>0</v>
          </cell>
          <cell r="P455">
            <v>3</v>
          </cell>
          <cell r="AC455" t="str">
            <v>SECRETARÍA DE HÁBITAT  - AMBIENTE</v>
          </cell>
          <cell r="AF455">
            <v>0</v>
          </cell>
          <cell r="BB455">
            <v>0</v>
          </cell>
          <cell r="BL455" t="str">
            <v>NA</v>
          </cell>
        </row>
        <row r="456">
          <cell r="A456">
            <v>5</v>
          </cell>
          <cell r="B456" t="str">
            <v xml:space="preserve">LÍNEA ESTRATÉGICA 5. TERRITORIO Y AMBIENTE </v>
          </cell>
          <cell r="C456" t="str">
            <v>5.1</v>
          </cell>
          <cell r="D456" t="str">
            <v xml:space="preserve">BOLÍVAR SÍ AVANZA EN CONSERVACIÓN AMBIENTAL Y USO SOSTENIBLE DE SU TERRITORIO </v>
          </cell>
          <cell r="J456" t="str">
            <v>5.1.2</v>
          </cell>
          <cell r="K456" t="str">
            <v xml:space="preserve">Procesos de formación ciudadana para la sostenibilidad ambiental  </v>
          </cell>
          <cell r="L456" t="str">
            <v>Seis (6) Talleres del SIDAP realizados</v>
          </cell>
          <cell r="O456">
            <v>0</v>
          </cell>
          <cell r="P456">
            <v>6</v>
          </cell>
          <cell r="AC456" t="str">
            <v>SECRETARÍA DE HÁBITAT  - AMBIENTE</v>
          </cell>
          <cell r="AF456">
            <v>0</v>
          </cell>
          <cell r="BB456">
            <v>0</v>
          </cell>
          <cell r="BL456" t="str">
            <v>NA</v>
          </cell>
        </row>
        <row r="457">
          <cell r="A457">
            <v>5</v>
          </cell>
          <cell r="B457" t="str">
            <v xml:space="preserve">LÍNEA ESTRATÉGICA 5. TERRITORIO Y AMBIENTE </v>
          </cell>
          <cell r="C457" t="str">
            <v>5.1</v>
          </cell>
          <cell r="D457" t="str">
            <v xml:space="preserve">BOLÍVAR SÍ AVANZA EN CONSERVACIÓN AMBIENTAL Y USO SOSTENIBLE DE SU TERRITORIO </v>
          </cell>
          <cell r="J457" t="str">
            <v>5.1.2</v>
          </cell>
          <cell r="K457" t="str">
            <v xml:space="preserve">Procesos de formación ciudadana para la sostenibilidad ambiental  </v>
          </cell>
          <cell r="L457" t="str">
            <v>Un Programa de educación Ambiental</v>
          </cell>
          <cell r="O457">
            <v>0</v>
          </cell>
          <cell r="P457">
            <v>1</v>
          </cell>
          <cell r="AC457" t="str">
            <v>SECRETARÍA DE HÁBITAT  - AMBIENTE</v>
          </cell>
          <cell r="AF457">
            <v>0</v>
          </cell>
          <cell r="BB457">
            <v>0</v>
          </cell>
          <cell r="BL457" t="str">
            <v>NA</v>
          </cell>
        </row>
        <row r="458">
          <cell r="A458">
            <v>5</v>
          </cell>
          <cell r="B458" t="str">
            <v xml:space="preserve">LÍNEA ESTRATÉGICA 5. TERRITORIO Y AMBIENTE </v>
          </cell>
          <cell r="C458" t="str">
            <v>5.1</v>
          </cell>
          <cell r="D458" t="str">
            <v xml:space="preserve">BOLÍVAR SÍ AVANZA EN CONSERVACIÓN AMBIENTAL Y USO SOSTENIBLE DE SU TERRITORIO </v>
          </cell>
          <cell r="J458" t="str">
            <v>5.1.2</v>
          </cell>
          <cell r="K458" t="str">
            <v xml:space="preserve">Procesos de formación ciudadana para la sostenibilidad ambiental  </v>
          </cell>
          <cell r="L458" t="str">
            <v>Una Casa de rehabilitación animal</v>
          </cell>
          <cell r="O458">
            <v>0</v>
          </cell>
          <cell r="P458">
            <v>1</v>
          </cell>
          <cell r="AC458" t="str">
            <v>SECRETARÍA DE HÁBITAT  - AMBIENTE</v>
          </cell>
          <cell r="AF458">
            <v>0</v>
          </cell>
          <cell r="BB458">
            <v>0</v>
          </cell>
          <cell r="BL458" t="str">
            <v>NA</v>
          </cell>
        </row>
        <row r="459">
          <cell r="A459">
            <v>5</v>
          </cell>
          <cell r="B459" t="str">
            <v xml:space="preserve">LÍNEA ESTRATÉGICA 5. TERRITORIO Y AMBIENTE </v>
          </cell>
          <cell r="C459" t="str">
            <v>5.2</v>
          </cell>
          <cell r="D459" t="str">
            <v>BOLÍVAR SÍ AVANZA CON GESTIÓN PREVENTIVA Y OPORTUNA DEL RIESGO</v>
          </cell>
          <cell r="J459" t="str">
            <v>5.2.1</v>
          </cell>
          <cell r="K459" t="str">
            <v>Asistencia Técnica en Gestión del riesgo</v>
          </cell>
          <cell r="L459" t="str">
            <v>46  municipios Asistidos con Asistencia técnica a en Planes de gestión del riesgo</v>
          </cell>
          <cell r="O459">
            <v>0</v>
          </cell>
          <cell r="P459">
            <v>46</v>
          </cell>
          <cell r="AC459" t="str">
            <v xml:space="preserve">SECRETARÍA DEL INTERIOR  - ARIEL </v>
          </cell>
          <cell r="AF459">
            <v>45</v>
          </cell>
          <cell r="BB459">
            <v>45</v>
          </cell>
          <cell r="BL459">
            <v>1</v>
          </cell>
        </row>
        <row r="460">
          <cell r="A460">
            <v>5</v>
          </cell>
          <cell r="B460" t="str">
            <v xml:space="preserve">LÍNEA ESTRATÉGICA 5. TERRITORIO Y AMBIENTE </v>
          </cell>
          <cell r="C460" t="str">
            <v>5.2</v>
          </cell>
          <cell r="D460" t="str">
            <v>BOLÍVAR SÍ AVANZA CON GESTIÓN PREVENTIVA Y OPORTUNA DEL RIESGO</v>
          </cell>
          <cell r="J460" t="str">
            <v>5.2.1</v>
          </cell>
          <cell r="K460" t="str">
            <v>Asistencia Técnica en Gestión del riesgo</v>
          </cell>
          <cell r="L460" t="str">
            <v>46 Comites de  comunitarios de emergencia funcionando</v>
          </cell>
          <cell r="O460">
            <v>0</v>
          </cell>
          <cell r="P460">
            <v>46</v>
          </cell>
          <cell r="AC460" t="str">
            <v xml:space="preserve">SECRETARÍA DEL INTERIOR  - ARIEL </v>
          </cell>
          <cell r="AF460">
            <v>0</v>
          </cell>
          <cell r="BB460">
            <v>0</v>
          </cell>
          <cell r="BL460" t="str">
            <v>NA</v>
          </cell>
        </row>
        <row r="461">
          <cell r="A461">
            <v>5</v>
          </cell>
          <cell r="B461" t="str">
            <v xml:space="preserve">LÍNEA ESTRATÉGICA 5. TERRITORIO Y AMBIENTE </v>
          </cell>
          <cell r="C461" t="str">
            <v>5.2</v>
          </cell>
          <cell r="D461" t="str">
            <v>BOLÍVAR SÍ AVANZA CON GESTIÓN PREVENTIVA Y OPORTUNA DEL RIESGO</v>
          </cell>
          <cell r="J461" t="str">
            <v>5.2.1</v>
          </cell>
          <cell r="K461" t="str">
            <v>Asistencia Técnica en Gestión del riesgo</v>
          </cell>
          <cell r="L461" t="str">
            <v>46 Instituciones capacitadas y fortalecidas en prevención y atención de desastres</v>
          </cell>
          <cell r="O461">
            <v>0</v>
          </cell>
          <cell r="P461">
            <v>46</v>
          </cell>
          <cell r="AC461" t="str">
            <v xml:space="preserve">SECRETARÍA DEL INTERIOR  - ARIEL </v>
          </cell>
          <cell r="AF461">
            <v>1</v>
          </cell>
          <cell r="BB461">
            <v>1</v>
          </cell>
          <cell r="BL461">
            <v>1</v>
          </cell>
        </row>
        <row r="462">
          <cell r="A462">
            <v>5</v>
          </cell>
          <cell r="B462" t="str">
            <v xml:space="preserve">LÍNEA ESTRATÉGICA 5. TERRITORIO Y AMBIENTE </v>
          </cell>
          <cell r="C462" t="str">
            <v>5.2</v>
          </cell>
          <cell r="D462" t="str">
            <v>BOLÍVAR SÍ AVANZA CON GESTIÓN PREVENTIVA Y OPORTUNA DEL RIESGO</v>
          </cell>
          <cell r="J462" t="str">
            <v>5.2.2</v>
          </cell>
          <cell r="K462" t="str">
            <v xml:space="preserve">Desastres identificados, atendidos  y mitigados </v>
          </cell>
          <cell r="L462" t="str">
            <v>Un Plan Departamental de Gestión de Riesgo ajustado</v>
          </cell>
          <cell r="O462">
            <v>0</v>
          </cell>
          <cell r="P462">
            <v>1</v>
          </cell>
          <cell r="AC462" t="str">
            <v xml:space="preserve">SECRETARÍA DEL INTERIOR  - ARIEL </v>
          </cell>
          <cell r="AF462">
            <v>1</v>
          </cell>
          <cell r="BB462">
            <v>0</v>
          </cell>
          <cell r="BL462">
            <v>0</v>
          </cell>
        </row>
        <row r="463">
          <cell r="A463">
            <v>5</v>
          </cell>
          <cell r="B463" t="str">
            <v xml:space="preserve">LÍNEA ESTRATÉGICA 5. TERRITORIO Y AMBIENTE </v>
          </cell>
          <cell r="C463" t="str">
            <v>5.2</v>
          </cell>
          <cell r="D463" t="str">
            <v>BOLÍVAR SÍ AVANZA CON GESTIÓN PREVENTIVA Y OPORTUNA DEL RIESGO</v>
          </cell>
          <cell r="J463" t="str">
            <v>5.2.2</v>
          </cell>
          <cell r="K463" t="str">
            <v xml:space="preserve">Desastres identificados, atendidos  y mitigados </v>
          </cell>
          <cell r="L463" t="str">
            <v>Un Sistema de alertas tempranas</v>
          </cell>
          <cell r="O463">
            <v>0</v>
          </cell>
          <cell r="P463">
            <v>1</v>
          </cell>
          <cell r="AC463" t="str">
            <v xml:space="preserve">SECRETARÍA DEL INTERIOR  - ARIEL </v>
          </cell>
          <cell r="AF463">
            <v>0</v>
          </cell>
          <cell r="BB463">
            <v>0</v>
          </cell>
          <cell r="BL463" t="str">
            <v>NA</v>
          </cell>
        </row>
        <row r="464">
          <cell r="A464">
            <v>5</v>
          </cell>
          <cell r="B464" t="str">
            <v xml:space="preserve">LÍNEA ESTRATÉGICA 5. TERRITORIO Y AMBIENTE </v>
          </cell>
          <cell r="C464" t="str">
            <v>5.2</v>
          </cell>
          <cell r="D464" t="str">
            <v>BOLÍVAR SÍ AVANZA CON GESTIÓN PREVENTIVA Y OPORTUNA DEL RIESGO</v>
          </cell>
          <cell r="J464" t="str">
            <v>5.2.3</v>
          </cell>
          <cell r="K464" t="str">
            <v xml:space="preserve">Desastres atendidos </v>
          </cell>
          <cell r="L464" t="str">
            <v>Un Grupo interunstitucional para la atención de emergencias y desastres</v>
          </cell>
          <cell r="O464">
            <v>0</v>
          </cell>
          <cell r="P464">
            <v>1</v>
          </cell>
          <cell r="AC464" t="str">
            <v xml:space="preserve">SECRETARÍA DEL INTERIOR  - ARIEL </v>
          </cell>
          <cell r="AF464">
            <v>0</v>
          </cell>
          <cell r="BB464">
            <v>0</v>
          </cell>
          <cell r="BL464" t="str">
            <v>NA</v>
          </cell>
        </row>
        <row r="465">
          <cell r="A465">
            <v>5</v>
          </cell>
          <cell r="B465" t="str">
            <v xml:space="preserve">LÍNEA ESTRATÉGICA 5. TERRITORIO Y AMBIENTE </v>
          </cell>
          <cell r="C465" t="str">
            <v>5.2</v>
          </cell>
          <cell r="D465" t="str">
            <v>BOLÍVAR SÍ AVANZA CON GESTIÓN PREVENTIVA Y OPORTUNA DEL RIESGO</v>
          </cell>
          <cell r="J465" t="str">
            <v>5.2.3</v>
          </cell>
          <cell r="K465" t="str">
            <v xml:space="preserve">Desastres atendidos </v>
          </cell>
          <cell r="L465" t="str">
            <v>Dos (2) Centros logisticos para la atención de desastres</v>
          </cell>
          <cell r="O465">
            <v>0</v>
          </cell>
          <cell r="P465">
            <v>2</v>
          </cell>
          <cell r="AC465" t="str">
            <v xml:space="preserve">SECRETARÍA DEL INTERIOR  - ARIEL </v>
          </cell>
          <cell r="AF465">
            <v>1</v>
          </cell>
          <cell r="BB465">
            <v>0</v>
          </cell>
          <cell r="BL465">
            <v>0</v>
          </cell>
        </row>
        <row r="466">
          <cell r="A466">
            <v>5</v>
          </cell>
          <cell r="B466" t="str">
            <v xml:space="preserve">LÍNEA ESTRATÉGICA 5. TERRITORIO Y AMBIENTE </v>
          </cell>
          <cell r="C466" t="str">
            <v>5.3</v>
          </cell>
          <cell r="D466" t="str">
            <v>BOLÍVAR SÍ AVANZA EN PLANIFICACIÓN TERRITORIAL</v>
          </cell>
          <cell r="J466" t="str">
            <v>5.3.1</v>
          </cell>
          <cell r="K466" t="str">
            <v xml:space="preserve">Plan de Ordenamiento Territorial Departamental para el Desarrollo Sostenible </v>
          </cell>
          <cell r="L466" t="str">
            <v>Un Plan de Ordenamiento Territorial Departamental</v>
          </cell>
          <cell r="O466">
            <v>0</v>
          </cell>
          <cell r="P466">
            <v>1</v>
          </cell>
          <cell r="AC466" t="str">
            <v>SECRETARIA DE PLANEACIÓN</v>
          </cell>
          <cell r="AF466">
            <v>0</v>
          </cell>
          <cell r="BB466">
            <v>0</v>
          </cell>
          <cell r="BL466" t="str">
            <v>NA</v>
          </cell>
        </row>
        <row r="467">
          <cell r="A467">
            <v>5</v>
          </cell>
          <cell r="B467" t="str">
            <v xml:space="preserve">LÍNEA ESTRATÉGICA 5. TERRITORIO Y AMBIENTE </v>
          </cell>
          <cell r="C467" t="str">
            <v>5.3</v>
          </cell>
          <cell r="D467" t="str">
            <v>BOLÍVAR SÍ AVANZA EN PLANIFICACIÓN TERRITORIAL</v>
          </cell>
          <cell r="J467" t="str">
            <v>5.3.2</v>
          </cell>
          <cell r="K467" t="str">
            <v xml:space="preserve">Procesos de Asistencia Tecnica en Ordenamiento Territorial </v>
          </cell>
          <cell r="L467" t="str">
            <v xml:space="preserve">45 Planes Departamental de Gestión de Riesgo ajustado (uno por Municipio) </v>
          </cell>
          <cell r="O467">
            <v>0</v>
          </cell>
          <cell r="P467">
            <v>45</v>
          </cell>
          <cell r="AC467" t="str">
            <v xml:space="preserve">SECRETARÍA DE PLANEACION  </v>
          </cell>
          <cell r="AF467">
            <v>10</v>
          </cell>
          <cell r="BB467">
            <v>0</v>
          </cell>
          <cell r="BL467">
            <v>0</v>
          </cell>
        </row>
        <row r="468">
          <cell r="A468">
            <v>5</v>
          </cell>
          <cell r="B468" t="str">
            <v xml:space="preserve">LÍNEA ESTRATÉGICA 5. TERRITORIO Y AMBIENTE </v>
          </cell>
          <cell r="C468" t="str">
            <v>5.3</v>
          </cell>
          <cell r="D468" t="str">
            <v>BOLÍVAR SÍ AVANZA EN PLANIFICACIÓN TERRITORIAL</v>
          </cell>
          <cell r="J468" t="str">
            <v>5.3.2</v>
          </cell>
          <cell r="K468" t="str">
            <v xml:space="preserve">Procesos de Asistencia Tecnica en Ordenamiento Territorial </v>
          </cell>
          <cell r="L468" t="str">
            <v>Un Sistema de alertas tempranas</v>
          </cell>
          <cell r="O468">
            <v>0</v>
          </cell>
          <cell r="P468">
            <v>1</v>
          </cell>
          <cell r="AC468" t="str">
            <v xml:space="preserve">SECRETARÍA DE PLANEACION  </v>
          </cell>
          <cell r="AF468">
            <v>0</v>
          </cell>
          <cell r="BB468">
            <v>0</v>
          </cell>
          <cell r="BL468" t="str">
            <v>NA</v>
          </cell>
        </row>
        <row r="469">
          <cell r="A469">
            <v>5</v>
          </cell>
          <cell r="B469" t="str">
            <v xml:space="preserve">LÍNEA ESTRATÉGICA 5. TERRITORIO Y AMBIENTE </v>
          </cell>
          <cell r="C469" t="str">
            <v>5.3</v>
          </cell>
          <cell r="D469" t="str">
            <v>BOLÍVAR SÍ AVANZA EN PLANIFICACIÓN TERRITORIAL</v>
          </cell>
          <cell r="J469" t="str">
            <v>5.3.3</v>
          </cell>
          <cell r="K469" t="str">
            <v xml:space="preserve">Contrato Plan  Bolívar-Sucre </v>
          </cell>
          <cell r="L469" t="str">
            <v xml:space="preserve">Un Contrato Plan firmado </v>
          </cell>
          <cell r="O469">
            <v>0</v>
          </cell>
          <cell r="P469">
            <v>1</v>
          </cell>
          <cell r="AC469" t="str">
            <v>SECRETARIA DE PLANEACIÓN</v>
          </cell>
          <cell r="AF469">
            <v>1</v>
          </cell>
          <cell r="BB469">
            <v>1</v>
          </cell>
          <cell r="BL469">
            <v>1</v>
          </cell>
        </row>
        <row r="470">
          <cell r="A470">
            <v>5</v>
          </cell>
          <cell r="B470" t="str">
            <v xml:space="preserve">LÍNEA ESTRATÉGICA 5. TERRITORIO Y AMBIENTE </v>
          </cell>
          <cell r="C470" t="str">
            <v>5.3</v>
          </cell>
          <cell r="D470" t="str">
            <v>BOLÍVAR SÍ AVANZA EN PLANIFICACIÓN TERRITORIAL</v>
          </cell>
          <cell r="J470" t="str">
            <v>5.3.4</v>
          </cell>
          <cell r="K470" t="str">
            <v>Municipios Estratificados</v>
          </cell>
          <cell r="L470" t="str">
            <v>Quince (15) Estratificación socioeconomica municipal realizado</v>
          </cell>
          <cell r="O470" t="str">
            <v>ND</v>
          </cell>
          <cell r="P470">
            <v>15</v>
          </cell>
          <cell r="AC470" t="str">
            <v>SECRETARIA DE PLANEACIÓN</v>
          </cell>
          <cell r="AF470">
            <v>0</v>
          </cell>
          <cell r="BB470">
            <v>0</v>
          </cell>
          <cell r="BL470" t="str">
            <v>NA</v>
          </cell>
        </row>
        <row r="471">
          <cell r="A471">
            <v>6</v>
          </cell>
          <cell r="B471" t="str">
            <v>BOLÍVAR AVANZA CON INSTITUCIONES FORTALECIDAS</v>
          </cell>
          <cell r="C471" t="str">
            <v>6.1</v>
          </cell>
          <cell r="D471" t="str">
            <v>FINANZAS PÚBLICAS SANAS Y ROBUSTAS</v>
          </cell>
          <cell r="J471" t="str">
            <v>6.1.1</v>
          </cell>
          <cell r="K471" t="str">
            <v>Generación de Ingresos Propios</v>
          </cell>
          <cell r="L471" t="str">
            <v>Incremento del 12% anual del recaudo de los ingresos propios- ICLD</v>
          </cell>
          <cell r="O471">
            <v>0</v>
          </cell>
          <cell r="P471">
            <v>12</v>
          </cell>
          <cell r="AC471" t="str">
            <v>SECRETARÍA DE HACIENDA</v>
          </cell>
          <cell r="AF471">
            <v>12</v>
          </cell>
          <cell r="BB471">
            <v>7.1</v>
          </cell>
          <cell r="BL471">
            <v>0.59166666666666667</v>
          </cell>
        </row>
        <row r="472">
          <cell r="A472">
            <v>6</v>
          </cell>
          <cell r="B472" t="str">
            <v>BOLÍVAR AVANZA CON INSTITUCIONES FORTALECIDAS</v>
          </cell>
          <cell r="C472" t="str">
            <v>6.1</v>
          </cell>
          <cell r="D472" t="str">
            <v>FINANZAS PÚBLICAS SANAS Y ROBUSTAS</v>
          </cell>
          <cell r="J472" t="str">
            <v>6.1.1</v>
          </cell>
          <cell r="K472" t="str">
            <v>Generación de Ingresos Propios</v>
          </cell>
          <cell r="L472" t="str">
            <v>Estatuto tributario actualizado</v>
          </cell>
          <cell r="O472">
            <v>0</v>
          </cell>
          <cell r="P472">
            <v>1</v>
          </cell>
          <cell r="AC472" t="str">
            <v>SECRETARÍA DE HACIENDA</v>
          </cell>
          <cell r="AF472">
            <v>0</v>
          </cell>
          <cell r="BB472">
            <v>0</v>
          </cell>
          <cell r="BL472" t="str">
            <v>NA</v>
          </cell>
        </row>
        <row r="473">
          <cell r="A473">
            <v>6</v>
          </cell>
          <cell r="B473" t="str">
            <v>BOLÍVAR AVANZA CON INSTITUCIONES FORTALECIDAS</v>
          </cell>
          <cell r="C473" t="str">
            <v>6.1</v>
          </cell>
          <cell r="D473" t="str">
            <v>FINANZAS PÚBLICAS SANAS Y ROBUSTAS</v>
          </cell>
          <cell r="J473" t="str">
            <v>6.1.1</v>
          </cell>
          <cell r="K473" t="str">
            <v>Generación de Ingresos Propios</v>
          </cell>
          <cell r="L473" t="str">
            <v>Un(1) sistema informático para gestión financiera implementado</v>
          </cell>
          <cell r="O473">
            <v>0</v>
          </cell>
          <cell r="P473">
            <v>1</v>
          </cell>
          <cell r="AC473" t="str">
            <v>SECRETARÍA DE HACIENDA</v>
          </cell>
          <cell r="AF473">
            <v>0</v>
          </cell>
          <cell r="BB473">
            <v>0</v>
          </cell>
          <cell r="BL473" t="str">
            <v>NA</v>
          </cell>
        </row>
        <row r="474">
          <cell r="A474">
            <v>6</v>
          </cell>
          <cell r="B474" t="str">
            <v>BOLÍVAR AVANZA CON INSTITUCIONES FORTALECIDAS</v>
          </cell>
          <cell r="C474" t="str">
            <v>6.1</v>
          </cell>
          <cell r="D474" t="str">
            <v>FINANZAS PÚBLICAS SANAS Y ROBUSTAS</v>
          </cell>
          <cell r="J474" t="str">
            <v>6.1.1</v>
          </cell>
          <cell r="K474" t="str">
            <v>Generación de Ingresos Propios</v>
          </cell>
          <cell r="L474" t="str">
            <v>60% de la cartera vencida de vehículos recuperada</v>
          </cell>
          <cell r="O474">
            <v>0</v>
          </cell>
          <cell r="P474">
            <v>60</v>
          </cell>
          <cell r="AC474" t="str">
            <v>SECRETARÍA DE HACIENDA</v>
          </cell>
          <cell r="AF474">
            <v>10</v>
          </cell>
          <cell r="BB474">
            <v>30</v>
          </cell>
        </row>
        <row r="475">
          <cell r="A475">
            <v>6</v>
          </cell>
          <cell r="B475" t="str">
            <v>BOLÍVAR AVANZA CON INSTITUCIONES FORTALECIDAS</v>
          </cell>
          <cell r="C475" t="str">
            <v>6.1</v>
          </cell>
          <cell r="D475" t="str">
            <v>FINANZAS PÚBLICAS SANAS Y ROBUSTAS</v>
          </cell>
          <cell r="J475" t="str">
            <v>6.1.1</v>
          </cell>
          <cell r="K475" t="str">
            <v>Generación de Ingresos Propios</v>
          </cell>
          <cell r="L475" t="str">
            <v>100% de las acreencias establecidas en el programa de saneamiento fiscal y financiero canceladas</v>
          </cell>
          <cell r="O475">
            <v>0</v>
          </cell>
          <cell r="P475">
            <v>100</v>
          </cell>
          <cell r="AC475" t="str">
            <v>SECRETARÍA DE HACIENDA</v>
          </cell>
          <cell r="AF475">
            <v>25</v>
          </cell>
          <cell r="BB475">
            <v>23</v>
          </cell>
          <cell r="BL475">
            <v>0.92</v>
          </cell>
        </row>
        <row r="476">
          <cell r="A476">
            <v>6</v>
          </cell>
          <cell r="B476" t="str">
            <v>BOLÍVAR AVANZA CON INSTITUCIONES FORTALECIDAS</v>
          </cell>
          <cell r="C476" t="str">
            <v>6.1</v>
          </cell>
          <cell r="D476" t="str">
            <v>FINANZAS PÚBLICAS SANAS Y ROBUSTAS</v>
          </cell>
          <cell r="J476" t="str">
            <v>6.1.1</v>
          </cell>
          <cell r="K476" t="str">
            <v>Generación de Ingresos Propios</v>
          </cell>
          <cell r="L476" t="str">
            <v>46 municipios capacitados en materia de gestión fiscal y financiera</v>
          </cell>
          <cell r="O476">
            <v>0</v>
          </cell>
          <cell r="P476">
            <v>46</v>
          </cell>
          <cell r="AC476" t="str">
            <v>SECRETARÍA DE HACIENDA</v>
          </cell>
          <cell r="AF476">
            <v>10</v>
          </cell>
          <cell r="BB476">
            <v>38</v>
          </cell>
        </row>
        <row r="477">
          <cell r="A477">
            <v>6</v>
          </cell>
          <cell r="B477" t="str">
            <v>BOLÍVAR AVANZA CON INSTITUCIONES FORTALECIDAS</v>
          </cell>
          <cell r="C477" t="str">
            <v>6.1</v>
          </cell>
          <cell r="D477" t="str">
            <v>FINANZAS PÚBLICAS SANAS Y ROBUSTAS</v>
          </cell>
          <cell r="J477" t="str">
            <v>6.1.1</v>
          </cell>
          <cell r="K477" t="str">
            <v>Generación de Ingresos Propios</v>
          </cell>
          <cell r="L477" t="str">
            <v>Un (1) proceso de cálculos actuariales para depuración de pasivos pensionales implementado</v>
          </cell>
          <cell r="O477">
            <v>0</v>
          </cell>
          <cell r="P477">
            <v>1</v>
          </cell>
          <cell r="AC477" t="str">
            <v>SECRETARÍA DE HACIENDA</v>
          </cell>
          <cell r="AF477">
            <v>0</v>
          </cell>
          <cell r="BB477">
            <v>0</v>
          </cell>
          <cell r="BL477" t="str">
            <v>NA</v>
          </cell>
        </row>
        <row r="478">
          <cell r="A478">
            <v>6</v>
          </cell>
          <cell r="B478" t="str">
            <v>BOLÍVAR AVANZA CON INSTITUCIONES FORTALECIDAS</v>
          </cell>
          <cell r="C478" t="str">
            <v>6.2</v>
          </cell>
          <cell r="D478" t="str">
            <v>CULTURA INSTITUCIONAL DE LA LEGALIDAD Y LA TRANSPARENCIA EN LA GESTIÓN PÚBLICA</v>
          </cell>
          <cell r="J478" t="str">
            <v>6.2.1</v>
          </cell>
          <cell r="K478" t="str">
            <v>Indice de Transparencia Departamental</v>
          </cell>
          <cell r="L478" t="str">
            <v>Un(1) plan de transparencia y gobierno abierto creado para la administración departamental</v>
          </cell>
          <cell r="O478">
            <v>1</v>
          </cell>
          <cell r="P478">
            <v>1</v>
          </cell>
          <cell r="AC478" t="str">
            <v xml:space="preserve">CONTROL INTERNO - PLANEACION </v>
          </cell>
          <cell r="AF478">
            <v>0</v>
          </cell>
          <cell r="BB478">
            <v>0</v>
          </cell>
          <cell r="BL478" t="str">
            <v>NA</v>
          </cell>
        </row>
        <row r="479">
          <cell r="A479">
            <v>6</v>
          </cell>
          <cell r="B479" t="str">
            <v>BOLÍVAR AVANZA CON INSTITUCIONES FORTALECIDAS</v>
          </cell>
          <cell r="C479" t="str">
            <v>6.2</v>
          </cell>
          <cell r="D479" t="str">
            <v>CULTURA INSTITUCIONAL DE LA LEGALIDAD Y LA TRANSPARENCIA EN LA GESTIÓN PÚBLICA</v>
          </cell>
          <cell r="J479" t="str">
            <v>6.2.1</v>
          </cell>
          <cell r="K479" t="str">
            <v>Indice de Transparencia Departamental</v>
          </cell>
          <cell r="L479" t="str">
            <v>Una(1) unidad de reacción inmediata anticorrupción creada</v>
          </cell>
          <cell r="O479">
            <v>0</v>
          </cell>
          <cell r="P479">
            <v>1</v>
          </cell>
          <cell r="AC479" t="str">
            <v xml:space="preserve">CONTROL INTERNO </v>
          </cell>
          <cell r="AF479">
            <v>0</v>
          </cell>
          <cell r="BB479">
            <v>0</v>
          </cell>
          <cell r="BL479" t="str">
            <v>NA</v>
          </cell>
        </row>
        <row r="480">
          <cell r="A480">
            <v>6</v>
          </cell>
          <cell r="B480" t="str">
            <v>BOLÍVAR AVANZA CON INSTITUCIONES FORTALECIDAS</v>
          </cell>
          <cell r="C480" t="str">
            <v>6.2</v>
          </cell>
          <cell r="D480" t="str">
            <v>CULTURA INSTITUCIONAL DE LA LEGALIDAD Y LA TRANSPARENCIA EN LA GESTIÓN PÚBLICA</v>
          </cell>
          <cell r="J480" t="str">
            <v>6.2.1</v>
          </cell>
          <cell r="K480" t="str">
            <v>Indice de Transparencia Departamental</v>
          </cell>
          <cell r="L480" t="str">
            <v>Estrategia de sensibilización para una Cultura de la Legalidad y la Integridad para Colombia (clic) aplicada en un 100% en la gobernación de bolívar en el cuatrienio.</v>
          </cell>
          <cell r="O480">
            <v>0</v>
          </cell>
          <cell r="P480">
            <v>100</v>
          </cell>
          <cell r="AC480" t="str">
            <v xml:space="preserve">CONTROL INTERNO </v>
          </cell>
          <cell r="AF480">
            <v>25</v>
          </cell>
          <cell r="BB480">
            <v>0</v>
          </cell>
          <cell r="BL480">
            <v>0</v>
          </cell>
        </row>
        <row r="481">
          <cell r="A481">
            <v>6</v>
          </cell>
          <cell r="B481" t="str">
            <v>BOLÍVAR AVANZA CON INSTITUCIONES FORTALECIDAS</v>
          </cell>
          <cell r="C481" t="str">
            <v>6.2</v>
          </cell>
          <cell r="D481" t="str">
            <v>CULTURA INSTITUCIONAL DE LA LEGALIDAD Y LA TRANSPARENCIA EN LA GESTIÓN PÚBLICA</v>
          </cell>
          <cell r="J481" t="str">
            <v>6.2.1</v>
          </cell>
          <cell r="K481" t="str">
            <v>Indice de Transparencia Departamental</v>
          </cell>
          <cell r="L481" t="str">
            <v>200 funcionarios de la planta central capacitados en estrategias para la gestión pública transparente en el cuatrienio.</v>
          </cell>
          <cell r="O481">
            <v>0</v>
          </cell>
          <cell r="P481">
            <v>200</v>
          </cell>
          <cell r="AC481" t="str">
            <v xml:space="preserve">CONTROL INTERNO </v>
          </cell>
          <cell r="AF481">
            <v>64</v>
          </cell>
          <cell r="BB481">
            <v>64</v>
          </cell>
          <cell r="BL481">
            <v>1</v>
          </cell>
        </row>
        <row r="482">
          <cell r="A482">
            <v>6</v>
          </cell>
          <cell r="B482" t="str">
            <v>BOLÍVAR AVANZA CON INSTITUCIONES FORTALECIDAS</v>
          </cell>
          <cell r="C482" t="str">
            <v>6.2</v>
          </cell>
          <cell r="D482" t="str">
            <v>CULTURA INSTITUCIONAL DE LA LEGALIDAD Y LA TRANSPARENCIA EN LA GESTIÓN PÚBLICA</v>
          </cell>
          <cell r="J482" t="str">
            <v>6.2.1</v>
          </cell>
          <cell r="K482" t="str">
            <v>Indice de Transparencia Departamental</v>
          </cell>
          <cell r="L482" t="str">
            <v>24 informes de estados financieros y ejecución presupuestal publicados oportunamente en la página web de la entidad en el cuatrienio</v>
          </cell>
          <cell r="O482">
            <v>0</v>
          </cell>
          <cell r="P482">
            <v>24</v>
          </cell>
          <cell r="AC482" t="str">
            <v>SECRETARIA DE HACIENDA - GENERAL</v>
          </cell>
          <cell r="AF482">
            <v>6</v>
          </cell>
          <cell r="BL482">
            <v>0</v>
          </cell>
        </row>
        <row r="483">
          <cell r="A483">
            <v>6</v>
          </cell>
          <cell r="B483" t="str">
            <v>BOLÍVAR AVANZA CON INSTITUCIONES FORTALECIDAS</v>
          </cell>
          <cell r="C483" t="str">
            <v>6.2</v>
          </cell>
          <cell r="D483" t="str">
            <v>CULTURA INSTITUCIONAL DE LA LEGALIDAD Y LA TRANSPARENCIA EN LA GESTIÓN PÚBLICA</v>
          </cell>
          <cell r="J483" t="str">
            <v>6.2.1</v>
          </cell>
          <cell r="K483" t="str">
            <v>Indice de Transparencia Departamental</v>
          </cell>
          <cell r="L483" t="str">
            <v>Un (1) Mecanismo de respuestas oportunas a las Peticiones, Quejas y Reclamos de los ciudadanos, implementado y funcionando</v>
          </cell>
          <cell r="O483">
            <v>0</v>
          </cell>
          <cell r="P483">
            <v>1</v>
          </cell>
          <cell r="AC483" t="str">
            <v>SECRETARIA GENERAL</v>
          </cell>
          <cell r="AF483">
            <v>1</v>
          </cell>
          <cell r="BB483">
            <v>1</v>
          </cell>
          <cell r="BL483">
            <v>1</v>
          </cell>
        </row>
        <row r="484">
          <cell r="A484">
            <v>6</v>
          </cell>
          <cell r="B484" t="str">
            <v>BOLÍVAR AVANZA CON INSTITUCIONES FORTALECIDAS</v>
          </cell>
          <cell r="C484" t="str">
            <v>6.3</v>
          </cell>
          <cell r="D484" t="str">
            <v>GOBERNANDO CON LOS MUNICIPIOS</v>
          </cell>
          <cell r="J484" t="str">
            <v>6.3.1</v>
          </cell>
          <cell r="K484" t="str">
            <v>Casa del Alcalde</v>
          </cell>
          <cell r="L484" t="str">
            <v>Consecución de un espacio físico dotado del recurso humano y tecnológico para el funcionamiento de la "casa del alcalde"</v>
          </cell>
          <cell r="O484">
            <v>0</v>
          </cell>
          <cell r="P484">
            <v>1</v>
          </cell>
          <cell r="AC484" t="str">
            <v>SECRETARÍA DEL INTERIOR - SARA</v>
          </cell>
          <cell r="AF484">
            <v>1</v>
          </cell>
          <cell r="BB484">
            <v>0</v>
          </cell>
          <cell r="BL484">
            <v>0</v>
          </cell>
        </row>
        <row r="485">
          <cell r="A485">
            <v>6</v>
          </cell>
          <cell r="B485" t="str">
            <v>BOLÍVAR AVANZA CON INSTITUCIONES FORTALECIDAS</v>
          </cell>
          <cell r="C485" t="str">
            <v>6.3</v>
          </cell>
          <cell r="D485" t="str">
            <v>GOBERNANDO CON LOS MUNICIPIOS</v>
          </cell>
          <cell r="J485" t="str">
            <v>6.3.1</v>
          </cell>
          <cell r="K485" t="str">
            <v>Casa del Alcalde</v>
          </cell>
          <cell r="L485" t="str">
            <v>Contar con un plan piloto de fortalecimiento de los niveles de eficacia, eficiencia, gestión administrativa y fiscal y cumplimiento de requisitos legales de los 10 municipios con más bajo desempeño integral.</v>
          </cell>
          <cell r="O485">
            <v>0</v>
          </cell>
          <cell r="P485">
            <v>10</v>
          </cell>
          <cell r="AC485" t="str">
            <v>SECRETARÍA DEL INTERIOR - SARA</v>
          </cell>
          <cell r="AF485">
            <v>1</v>
          </cell>
          <cell r="BB485">
            <v>0</v>
          </cell>
          <cell r="BL485">
            <v>0</v>
          </cell>
        </row>
        <row r="486">
          <cell r="A486">
            <v>6</v>
          </cell>
          <cell r="B486" t="str">
            <v>BOLÍVAR AVANZA CON INSTITUCIONES FORTALECIDAS</v>
          </cell>
          <cell r="C486" t="str">
            <v>6.3</v>
          </cell>
          <cell r="D486" t="str">
            <v>GOBERNANDO CON LOS MUNICIPIOS</v>
          </cell>
          <cell r="J486" t="str">
            <v>6.3.1</v>
          </cell>
          <cell r="K486" t="str">
            <v>Casa del Alcalde</v>
          </cell>
          <cell r="L486" t="str">
            <v>Asistir técnicamente en el régimen municipal a los 46 municipios del departamento de bolívar</v>
          </cell>
          <cell r="O486">
            <v>0</v>
          </cell>
          <cell r="P486">
            <v>45</v>
          </cell>
          <cell r="AC486" t="str">
            <v>SECRETARÍA DEL INTERIOR - SARA</v>
          </cell>
          <cell r="AF486">
            <v>45</v>
          </cell>
          <cell r="BB486">
            <v>45</v>
          </cell>
          <cell r="BL486">
            <v>1</v>
          </cell>
        </row>
        <row r="487">
          <cell r="A487">
            <v>6</v>
          </cell>
          <cell r="B487" t="str">
            <v>BOLÍVAR AVANZA CON INSTITUCIONES FORTALECIDAS</v>
          </cell>
          <cell r="C487" t="str">
            <v>6.3</v>
          </cell>
          <cell r="D487" t="str">
            <v>GOBERNANDO CON LOS MUNICIPIOS</v>
          </cell>
          <cell r="J487" t="str">
            <v>6.3.1</v>
          </cell>
          <cell r="K487" t="str">
            <v>Casa del Alcalde</v>
          </cell>
          <cell r="L487" t="str">
            <v>4 cumbres de autoridades locales realizadas en el cuatrienio.</v>
          </cell>
          <cell r="O487">
            <v>0</v>
          </cell>
          <cell r="P487">
            <v>4</v>
          </cell>
          <cell r="AC487" t="str">
            <v>SECRETARÍA DEL INTERIOR - SARA</v>
          </cell>
          <cell r="AF487">
            <v>1</v>
          </cell>
          <cell r="BB487">
            <v>1</v>
          </cell>
          <cell r="BL487">
            <v>1</v>
          </cell>
        </row>
        <row r="488">
          <cell r="A488">
            <v>6</v>
          </cell>
          <cell r="B488" t="str">
            <v>BOLÍVAR AVANZA CON INSTITUCIONES FORTALECIDAS</v>
          </cell>
          <cell r="C488" t="str">
            <v>6.3</v>
          </cell>
          <cell r="D488" t="str">
            <v>GOBERNANDO CON LOS MUNICIPIOS</v>
          </cell>
          <cell r="J488" t="str">
            <v>6.3.1</v>
          </cell>
          <cell r="K488" t="str">
            <v>Casa del Alcalde</v>
          </cell>
          <cell r="L488" t="str">
            <v>Firma de 5 convenios interadministrativos para brindar asistencia técnica a los 46 municipios</v>
          </cell>
          <cell r="O488">
            <v>0</v>
          </cell>
          <cell r="P488">
            <v>5</v>
          </cell>
          <cell r="AC488" t="str">
            <v>SECRETARÍA DEL INTERIOR - SARA</v>
          </cell>
          <cell r="AF488">
            <v>1</v>
          </cell>
          <cell r="BB488">
            <v>0</v>
          </cell>
          <cell r="BL488">
            <v>0</v>
          </cell>
        </row>
        <row r="489">
          <cell r="A489">
            <v>6</v>
          </cell>
          <cell r="B489" t="str">
            <v>BOLÍVAR AVANZA CON INSTITUCIONES FORTALECIDAS</v>
          </cell>
          <cell r="C489" t="str">
            <v>6.4</v>
          </cell>
          <cell r="D489" t="str">
            <v>FORTALECIMIENTO DE LA PARTICIPACIÓN CIUDADANA Y CAPACIDADES ORGANIZATIVAS DE LOS MUNICIPIOS</v>
          </cell>
          <cell r="J489" t="str">
            <v>6.4.1</v>
          </cell>
          <cell r="K489" t="str">
            <v>Accion comunal Descentralizada</v>
          </cell>
          <cell r="L489" t="str">
            <v>Decretos para declarar la descentralización de la acción comunal a los municipios de Bolívar</v>
          </cell>
          <cell r="O489">
            <v>35</v>
          </cell>
          <cell r="P489">
            <v>45</v>
          </cell>
          <cell r="AC489" t="str">
            <v>SECRETARÍA DEL INTERIOR - DIRECCION DE SEGURIDAD Y CONVIVENCIA</v>
          </cell>
          <cell r="AF489">
            <v>1</v>
          </cell>
          <cell r="BB489">
            <v>1</v>
          </cell>
          <cell r="BL489">
            <v>1</v>
          </cell>
        </row>
        <row r="490">
          <cell r="A490">
            <v>6</v>
          </cell>
          <cell r="B490" t="str">
            <v>BOLÍVAR AVANZA CON INSTITUCIONES FORTALECIDAS</v>
          </cell>
          <cell r="C490" t="str">
            <v>6.4</v>
          </cell>
          <cell r="D490" t="str">
            <v>FORTALECIMIENTO DE LA PARTICIPACIÓN CIUDADANA Y CAPACIDADES ORGANIZATIVAS DE LOS MUNICIPIOS</v>
          </cell>
          <cell r="J490" t="str">
            <v>6.4.2</v>
          </cell>
          <cell r="K490" t="str">
            <v>Reconocimiento a organismos de acción comunal</v>
          </cell>
          <cell r="L490" t="str">
            <v>Conmemoraciones del Día Comunal realizadas durante el cuatrienio</v>
          </cell>
          <cell r="O490">
            <v>0</v>
          </cell>
          <cell r="P490">
            <v>4</v>
          </cell>
          <cell r="AC490" t="str">
            <v>SECRETARÍA DEL INTERIOR - DIRECCION DE SEGURIDAD Y CONVIVENCIA</v>
          </cell>
          <cell r="AF490">
            <v>1</v>
          </cell>
          <cell r="BB490">
            <v>1</v>
          </cell>
          <cell r="BL490">
            <v>1</v>
          </cell>
        </row>
        <row r="491">
          <cell r="A491">
            <v>6</v>
          </cell>
          <cell r="B491" t="str">
            <v>BOLÍVAR AVANZA CON INSTITUCIONES FORTALECIDAS</v>
          </cell>
          <cell r="C491" t="str">
            <v>6.4</v>
          </cell>
          <cell r="D491" t="str">
            <v>FORTALECIMIENTO DE LA PARTICIPACIÓN CIUDADANA Y CAPACIDADES ORGANIZATIVAS DE LOS MUNICIPIOS</v>
          </cell>
          <cell r="J491" t="str">
            <v>6.4.3</v>
          </cell>
          <cell r="K491" t="str">
            <v>Activación de Asociaciones de Juntas de Acción Comunal (Asojac)</v>
          </cell>
          <cell r="L491" t="str">
            <v>Asistencia técnica a los 23 municipios que faltan por conformar Asojac.</v>
          </cell>
          <cell r="O491">
            <v>22</v>
          </cell>
          <cell r="P491">
            <v>23</v>
          </cell>
          <cell r="AC491" t="str">
            <v>SECRETARÍA DEL INTERIOR - DIRECCION DE SEGURIDAD Y CONVIVENCIA</v>
          </cell>
          <cell r="AF491">
            <v>23</v>
          </cell>
          <cell r="BB491">
            <v>45</v>
          </cell>
          <cell r="BL491">
            <v>1</v>
          </cell>
        </row>
        <row r="492">
          <cell r="A492">
            <v>6</v>
          </cell>
          <cell r="B492" t="str">
            <v>BOLÍVAR AVANZA CON INSTITUCIONES FORTALECIDAS</v>
          </cell>
          <cell r="C492" t="str">
            <v>6.4</v>
          </cell>
          <cell r="D492" t="str">
            <v>FORTALECIMIENTO DE LA PARTICIPACIÓN CIUDADANA Y CAPACIDADES ORGANIZATIVAS DE LOS MUNICIPIOS</v>
          </cell>
          <cell r="J492" t="str">
            <v>6.4.4</v>
          </cell>
          <cell r="K492" t="str">
            <v xml:space="preserve">Promoción de la participación ciudadana de grupos étnicos </v>
          </cell>
          <cell r="L492" t="str">
            <v>Asistencia técnica a 12 comunidades indígenas y Rom reconocidas y en reconocimiento por el Ministerio del Interior en procesos de participación, autogobierno y control social.</v>
          </cell>
          <cell r="O492">
            <v>0</v>
          </cell>
          <cell r="P492">
            <v>12</v>
          </cell>
          <cell r="AC492" t="str">
            <v>SECRETARÍA DEL INTERIOR - DIRECCION DE SEGURIDAD Y CONVIVENCIA</v>
          </cell>
          <cell r="AF492">
            <v>3</v>
          </cell>
          <cell r="BB492">
            <v>2</v>
          </cell>
          <cell r="BL492">
            <v>0.66666666666666663</v>
          </cell>
        </row>
        <row r="493">
          <cell r="A493">
            <v>6</v>
          </cell>
          <cell r="B493" t="str">
            <v>BOLÍVAR AVANZA CON INSTITUCIONES FORTALECIDAS</v>
          </cell>
          <cell r="C493" t="str">
            <v>6.4</v>
          </cell>
          <cell r="D493" t="str">
            <v>FORTALECIMIENTO DE LA PARTICIPACIÓN CIUDADANA Y CAPACIDADES ORGANIZATIVAS DE LOS MUNICIPIOS</v>
          </cell>
          <cell r="J493" t="str">
            <v>6.4.4</v>
          </cell>
          <cell r="K493" t="str">
            <v xml:space="preserve">Promoción de la participación ciudadana de grupos étnicos </v>
          </cell>
          <cell r="L493" t="str">
            <v>Asistencia técnica a 15 comunidades y organizaciones de base de afros, negras, raizales, palenqueras reconocidas y en reconocimiento por el Ministerio del Interior en  procesos de participación, autogobierno y control social.</v>
          </cell>
          <cell r="O493">
            <v>0</v>
          </cell>
          <cell r="P493">
            <v>15</v>
          </cell>
          <cell r="AC493" t="str">
            <v>SECRETARÍA DEL INTERIOR - DIRECCION DE SEGURIDAD Y CONVIVENCIA</v>
          </cell>
          <cell r="AF493">
            <v>2</v>
          </cell>
          <cell r="BB493">
            <v>2</v>
          </cell>
          <cell r="BL493">
            <v>1</v>
          </cell>
        </row>
        <row r="494">
          <cell r="A494">
            <v>6</v>
          </cell>
          <cell r="B494" t="str">
            <v>BOLÍVAR AVANZA CON INSTITUCIONES FORTALECIDAS</v>
          </cell>
          <cell r="C494" t="str">
            <v>6.4</v>
          </cell>
          <cell r="D494" t="str">
            <v>FORTALECIMIENTO DE LA PARTICIPACIÓN CIUDADANA Y CAPACIDADES ORGANIZATIVAS DE LOS MUNICIPIOS</v>
          </cell>
          <cell r="J494" t="str">
            <v>6.4.4</v>
          </cell>
          <cell r="K494" t="str">
            <v xml:space="preserve">Promoción de la participación ciudadana de grupos étnicos </v>
          </cell>
          <cell r="L494" t="str">
            <v>Creación de una Comisión Consultiva departamental de alto nivel para comunidades negras, afrocolombianas, raizales y palenqueras creada y activa.</v>
          </cell>
          <cell r="O494">
            <v>0</v>
          </cell>
          <cell r="P494">
            <v>1</v>
          </cell>
          <cell r="AC494" t="str">
            <v>SECRETARÍA DEL INTERIOR - DIRECCION DE SEGURIDAD Y CONVIVENCIA</v>
          </cell>
          <cell r="AF494">
            <v>0</v>
          </cell>
          <cell r="BB494">
            <v>0</v>
          </cell>
          <cell r="BL494" t="str">
            <v>NA</v>
          </cell>
        </row>
        <row r="495">
          <cell r="A495">
            <v>6</v>
          </cell>
          <cell r="B495" t="str">
            <v>BOLÍVAR AVANZA CON INSTITUCIONES FORTALECIDAS</v>
          </cell>
          <cell r="C495" t="str">
            <v>6.4</v>
          </cell>
          <cell r="D495" t="str">
            <v>FORTALECIMIENTO DE LA PARTICIPACIÓN CIUDADANA Y CAPACIDADES ORGANIZATIVAS DE LOS MUNICIPIOS</v>
          </cell>
          <cell r="J495" t="str">
            <v>6.4.5</v>
          </cell>
          <cell r="K495" t="str">
            <v>Observatorio de Participación Ciudadana en Bolívar</v>
          </cell>
          <cell r="L495" t="str">
            <v>Creación de un(1) Observatorio de Participación Ciudadana en Bolívar</v>
          </cell>
          <cell r="O495">
            <v>0</v>
          </cell>
          <cell r="P495">
            <v>1</v>
          </cell>
          <cell r="AC495" t="str">
            <v>SECRETARÍA DEL INTERIOR - DIRECCION DE SEGURIDAD Y CONVIVENCIA</v>
          </cell>
          <cell r="AF495">
            <v>1</v>
          </cell>
          <cell r="BB495">
            <v>1</v>
          </cell>
          <cell r="BL495">
            <v>1</v>
          </cell>
        </row>
        <row r="496">
          <cell r="A496">
            <v>6</v>
          </cell>
          <cell r="B496" t="str">
            <v>BOLÍVAR AVANZA CON INSTITUCIONES FORTALECIDAS</v>
          </cell>
          <cell r="C496" t="str">
            <v>6.4</v>
          </cell>
          <cell r="D496" t="str">
            <v>FORTALECIMIENTO DE LA PARTICIPACIÓN CIUDADANA Y CAPACIDADES ORGANIZATIVAS DE LOS MUNICIPIOS</v>
          </cell>
          <cell r="J496" t="str">
            <v>6.4.6</v>
          </cell>
          <cell r="K496" t="str">
            <v>Consejo Departamental de Participación</v>
          </cell>
          <cell r="L496" t="str">
            <v>Creación de un Consejo Departamental de Participación</v>
          </cell>
          <cell r="O496">
            <v>0</v>
          </cell>
          <cell r="P496">
            <v>1</v>
          </cell>
          <cell r="AC496" t="str">
            <v>SECRETARÍA DEL INTERIOR - DIRECCION DE SEGURIDAD Y CONVIVENCIA</v>
          </cell>
          <cell r="AF496">
            <v>0</v>
          </cell>
          <cell r="BB496">
            <v>0</v>
          </cell>
          <cell r="BL496" t="str">
            <v>NA</v>
          </cell>
        </row>
        <row r="497">
          <cell r="A497">
            <v>6</v>
          </cell>
          <cell r="B497" t="str">
            <v>BOLÍVAR AVANZA CON INSTITUCIONES FORTALECIDAS</v>
          </cell>
          <cell r="C497" t="str">
            <v>6.4</v>
          </cell>
          <cell r="D497" t="str">
            <v>FORTALECIMIENTO DE LA PARTICIPACIÓN CIUDADANA Y CAPACIDADES ORGANIZATIVAS DE LOS MUNICIPIOS</v>
          </cell>
          <cell r="J497" t="str">
            <v>6.4.7</v>
          </cell>
          <cell r="K497" t="str">
            <v>Control Social</v>
          </cell>
          <cell r="L497" t="str">
            <v>Capacitaciones en control social a 23 municipios de Bolívar.</v>
          </cell>
          <cell r="O497">
            <v>0</v>
          </cell>
          <cell r="P497">
            <v>23</v>
          </cell>
          <cell r="AC497" t="str">
            <v>SECRETARÍA DEL INTERIOR - DIRECCION DE SEGURIDAD Y CONVIVENCIA</v>
          </cell>
          <cell r="AF497">
            <v>23</v>
          </cell>
          <cell r="BB497">
            <v>45</v>
          </cell>
          <cell r="BL497">
            <v>1</v>
          </cell>
        </row>
        <row r="498">
          <cell r="A498">
            <v>6</v>
          </cell>
          <cell r="B498" t="str">
            <v>BOLÍVAR AVANZA CON INSTITUCIONES FORTALECIDAS</v>
          </cell>
          <cell r="C498" t="str">
            <v>6.5</v>
          </cell>
          <cell r="D498" t="str">
            <v>CONSOLIDACIÓN DE UNA GESTIÓN ADMINISTRATIVA DE CALIDAD</v>
          </cell>
          <cell r="J498" t="str">
            <v>6.5.1</v>
          </cell>
          <cell r="K498" t="str">
            <v>Inventario Físico de bienes muebles devolutivos y de consumo</v>
          </cell>
          <cell r="L498" t="str">
            <v>Un (1) inventario físico de los bienes muebles devolutivos y de consumo de la Gobernación actualizado.</v>
          </cell>
          <cell r="O498">
            <v>0</v>
          </cell>
          <cell r="P498">
            <v>1</v>
          </cell>
          <cell r="AC498" t="str">
            <v>SECRETARIA GENERAL</v>
          </cell>
          <cell r="AF498">
            <v>0</v>
          </cell>
          <cell r="BB498">
            <v>0</v>
          </cell>
          <cell r="BL498" t="str">
            <v>NA</v>
          </cell>
        </row>
        <row r="499">
          <cell r="A499">
            <v>6</v>
          </cell>
          <cell r="B499" t="str">
            <v>BOLÍVAR AVANZA CON INSTITUCIONES FORTALECIDAS</v>
          </cell>
          <cell r="C499" t="str">
            <v>6.5</v>
          </cell>
          <cell r="D499" t="str">
            <v>CONSOLIDACIÓN DE UNA GESTIÓN ADMINISTRATIVA DE CALIDAD</v>
          </cell>
          <cell r="J499" t="str">
            <v>6.5.2</v>
          </cell>
          <cell r="K499" t="str">
            <v>Inventario físico, saneamiento y normalización de bienes inmuebles de la Gobernación de Bolívar</v>
          </cell>
          <cell r="L499" t="str">
            <v>Un (1) inventario físico y programa de saneamiento y normalización de los bienes inmuebles de la Gobernación de Bolívar.</v>
          </cell>
          <cell r="O499">
            <v>0</v>
          </cell>
          <cell r="P499">
            <v>1</v>
          </cell>
          <cell r="AC499" t="str">
            <v>SECRETARIA GENERAL</v>
          </cell>
          <cell r="AF499">
            <v>0</v>
          </cell>
          <cell r="BB499">
            <v>0</v>
          </cell>
          <cell r="BL499" t="str">
            <v>NA</v>
          </cell>
        </row>
        <row r="500">
          <cell r="A500">
            <v>6</v>
          </cell>
          <cell r="B500" t="str">
            <v>BOLÍVAR AVANZA CON INSTITUCIONES FORTALECIDAS</v>
          </cell>
          <cell r="C500" t="str">
            <v>6.5</v>
          </cell>
          <cell r="D500" t="str">
            <v>CONSOLIDACIÓN DE UNA GESTIÓN ADMINISTRATIVA DE CALIDAD</v>
          </cell>
          <cell r="J500" t="str">
            <v>6.5.3</v>
          </cell>
          <cell r="K500" t="str">
            <v>Modelo Estándar de Control Interno(MECI)</v>
          </cell>
          <cell r="L500" t="str">
            <v>90% de los elementos del MECI implementados en la gobernación de bolívar</v>
          </cell>
          <cell r="O500">
            <v>30</v>
          </cell>
          <cell r="P500">
            <v>90</v>
          </cell>
          <cell r="AC500" t="str">
            <v>SECRETARIA GENERAL</v>
          </cell>
          <cell r="AF500">
            <v>10</v>
          </cell>
          <cell r="BB500">
            <v>10</v>
          </cell>
          <cell r="BL500">
            <v>1</v>
          </cell>
        </row>
        <row r="501">
          <cell r="A501">
            <v>6</v>
          </cell>
          <cell r="B501" t="str">
            <v>BOLÍVAR AVANZA CON INSTITUCIONES FORTALECIDAS</v>
          </cell>
          <cell r="C501" t="str">
            <v>6.5</v>
          </cell>
          <cell r="D501" t="str">
            <v>CONSOLIDACIÓN DE UNA GESTIÓN ADMINISTRATIVA DE CALIDAD</v>
          </cell>
          <cell r="J501" t="str">
            <v>6.5.4</v>
          </cell>
          <cell r="K501" t="str">
            <v>Gestión Documental</v>
          </cell>
          <cell r="L501" t="str">
            <v>95% de los documentos del archivo de la Gobernación de Bolívar han sido organizados, digitalizados y administrados de acuerdo a la normatividad archivística</v>
          </cell>
          <cell r="O501">
            <v>69</v>
          </cell>
          <cell r="P501">
            <v>80</v>
          </cell>
          <cell r="AC501" t="str">
            <v>SECRETARIA GENERAL</v>
          </cell>
          <cell r="AF501">
            <v>20</v>
          </cell>
          <cell r="BB501">
            <v>20</v>
          </cell>
          <cell r="BL501">
            <v>1</v>
          </cell>
        </row>
        <row r="502">
          <cell r="A502">
            <v>6</v>
          </cell>
          <cell r="B502" t="str">
            <v>BOLÍVAR AVANZA CON INSTITUCIONES FORTALECIDAS</v>
          </cell>
          <cell r="C502" t="str">
            <v>6.5</v>
          </cell>
          <cell r="D502" t="str">
            <v>CONSOLIDACIÓN DE UNA GESTIÓN ADMINISTRATIVA DE CALIDAD</v>
          </cell>
          <cell r="J502" t="str">
            <v>6.5.5</v>
          </cell>
          <cell r="K502" t="str">
            <v>Sistema de Gestión para la Gobernabilidad</v>
          </cell>
          <cell r="L502" t="str">
            <v>Funciones de SIGOB implementadas en la gobernación de Bolívar.</v>
          </cell>
          <cell r="O502">
            <v>30</v>
          </cell>
          <cell r="P502">
            <v>90</v>
          </cell>
          <cell r="AC502" t="str">
            <v>SECRETARIA GENERAL</v>
          </cell>
          <cell r="AF502">
            <v>10</v>
          </cell>
          <cell r="BB502">
            <v>10</v>
          </cell>
          <cell r="BL502">
            <v>1</v>
          </cell>
        </row>
        <row r="503">
          <cell r="A503">
            <v>6</v>
          </cell>
          <cell r="B503" t="str">
            <v>BOLÍVAR AVANZA CON INSTITUCIONES FORTALECIDAS</v>
          </cell>
          <cell r="C503" t="str">
            <v>6.5</v>
          </cell>
          <cell r="D503" t="str">
            <v>CONSOLIDACIÓN DE UNA GESTIÓN ADMINISTRATIVA DE CALIDAD</v>
          </cell>
          <cell r="J503" t="str">
            <v>6.5.6</v>
          </cell>
          <cell r="K503" t="str">
            <v>Coaching</v>
          </cell>
          <cell r="L503" t="str">
            <v>Un (1) taller  de coaching implementado en un 100% entre los funcionarios de la Gobernación de Bolívar.</v>
          </cell>
          <cell r="O503">
            <v>0</v>
          </cell>
          <cell r="P503">
            <v>1</v>
          </cell>
          <cell r="AC503" t="str">
            <v>SECRETARIA GENERAL</v>
          </cell>
          <cell r="AF503">
            <v>0</v>
          </cell>
          <cell r="BB503">
            <v>0</v>
          </cell>
          <cell r="BL503" t="str">
            <v>NA</v>
          </cell>
        </row>
        <row r="504">
          <cell r="A504">
            <v>6</v>
          </cell>
          <cell r="B504" t="str">
            <v>BOLÍVAR AVANZA CON INSTITUCIONES FORTALECIDAS</v>
          </cell>
          <cell r="C504" t="str">
            <v>6.5</v>
          </cell>
          <cell r="D504" t="str">
            <v>CONSOLIDACIÓN DE UNA GESTIÓN ADMINISTRATIVA DE CALIDAD</v>
          </cell>
          <cell r="J504" t="str">
            <v>6.5.7</v>
          </cell>
          <cell r="K504" t="str">
            <v>Atención al usuario</v>
          </cell>
          <cell r="L504" t="str">
            <v>Un (1) taller de atención al público implementado entre los funcionarios.</v>
          </cell>
          <cell r="O504" t="str">
            <v>ND</v>
          </cell>
          <cell r="P504">
            <v>1</v>
          </cell>
          <cell r="AC504" t="str">
            <v>SECRETARIA GENERAL</v>
          </cell>
          <cell r="AF504">
            <v>1</v>
          </cell>
          <cell r="BB504">
            <v>0</v>
          </cell>
          <cell r="BL504">
            <v>0</v>
          </cell>
        </row>
        <row r="505">
          <cell r="A505">
            <v>6</v>
          </cell>
          <cell r="B505" t="str">
            <v>BOLÍVAR AVANZA CON INSTITUCIONES FORTALECIDAS</v>
          </cell>
          <cell r="C505" t="str">
            <v>6.5</v>
          </cell>
          <cell r="D505" t="str">
            <v>CONSOLIDACIÓN DE UNA GESTIÓN ADMINISTRATIVA DE CALIDAD</v>
          </cell>
          <cell r="J505" t="str">
            <v>6.5.8</v>
          </cell>
          <cell r="K505" t="str">
            <v>Desarrollo del Talento Humano</v>
          </cell>
          <cell r="L505" t="str">
            <v>Incrementado en un 100% el nivel de satisfacción del clima laboral de los empleados.</v>
          </cell>
          <cell r="O505">
            <v>90</v>
          </cell>
          <cell r="P505">
            <v>100</v>
          </cell>
          <cell r="AC505" t="str">
            <v>SECRETARIA GENERAL</v>
          </cell>
          <cell r="AF505">
            <v>60</v>
          </cell>
          <cell r="BB505">
            <v>60</v>
          </cell>
          <cell r="BL505">
            <v>1</v>
          </cell>
        </row>
        <row r="506">
          <cell r="A506">
            <v>6</v>
          </cell>
          <cell r="B506" t="str">
            <v>BOLÍVAR AVANZA CON INSTITUCIONES FORTALECIDAS</v>
          </cell>
          <cell r="C506" t="str">
            <v>6.5</v>
          </cell>
          <cell r="D506" t="str">
            <v>CONSOLIDACIÓN DE UNA GESTIÓN ADMINISTRATIVA DE CALIDAD</v>
          </cell>
          <cell r="J506" t="str">
            <v>6.5.8</v>
          </cell>
          <cell r="K506" t="str">
            <v>Desarrollo del Talento Humano</v>
          </cell>
          <cell r="L506" t="str">
            <v>350 empleados atendidos en sus necesidades de protección y servicio</v>
          </cell>
          <cell r="O506">
            <v>260</v>
          </cell>
          <cell r="P506">
            <v>300</v>
          </cell>
          <cell r="AC506" t="str">
            <v>SECRETARIA GENERAL</v>
          </cell>
          <cell r="AF506">
            <v>50</v>
          </cell>
          <cell r="BB506">
            <v>15</v>
          </cell>
          <cell r="BL506">
            <v>0.3</v>
          </cell>
        </row>
        <row r="507">
          <cell r="A507">
            <v>6</v>
          </cell>
          <cell r="B507" t="str">
            <v>BOLÍVAR AVANZA CON INSTITUCIONES FORTALECIDAS</v>
          </cell>
          <cell r="C507" t="str">
            <v>6.5</v>
          </cell>
          <cell r="D507" t="str">
            <v>CONSOLIDACIÓN DE UNA GESTIÓN ADMINISTRATIVA DE CALIDAD</v>
          </cell>
          <cell r="J507" t="str">
            <v>6.5.8</v>
          </cell>
          <cell r="K507" t="str">
            <v>Desarrollo del Talento Humano</v>
          </cell>
          <cell r="L507" t="str">
            <v>Aumentar a 70% el nivel de implementación del Sistema de Gestión de la Seguridad y Salud en el Trabajo SG-SST</v>
          </cell>
          <cell r="O507">
            <v>10</v>
          </cell>
          <cell r="P507">
            <v>70</v>
          </cell>
          <cell r="AC507" t="str">
            <v>SECRETARIA GENERAL</v>
          </cell>
          <cell r="AF507">
            <v>10</v>
          </cell>
          <cell r="BB507">
            <v>10</v>
          </cell>
          <cell r="BL507">
            <v>1</v>
          </cell>
        </row>
        <row r="508">
          <cell r="K508" t="str">
            <v>Desarrollo del Talento Humano</v>
          </cell>
          <cell r="L508" t="str">
            <v>300 funcionarios capacitados para el fortalecimiento de sus competencias laborales.</v>
          </cell>
          <cell r="O508">
            <v>196</v>
          </cell>
          <cell r="P508">
            <v>300</v>
          </cell>
          <cell r="AC508" t="str">
            <v>SECRETARIA GENERAL</v>
          </cell>
          <cell r="AF508">
            <v>50</v>
          </cell>
          <cell r="BB508">
            <v>50</v>
          </cell>
          <cell r="BL508">
            <v>1</v>
          </cell>
        </row>
        <row r="509">
          <cell r="A509">
            <v>6</v>
          </cell>
          <cell r="B509" t="str">
            <v>BOLÍVAR AVANZA CON INSTITUCIONES FORTALECIDAS</v>
          </cell>
          <cell r="C509" t="str">
            <v>6.5</v>
          </cell>
          <cell r="D509" t="str">
            <v>CONSOLIDACIÓN DE UNA GESTIÓN ADMINISTRATIVA DE CALIDAD</v>
          </cell>
          <cell r="J509" t="str">
            <v>6.5.8</v>
          </cell>
          <cell r="K509" t="str">
            <v>Desarrollo del Talento Humano</v>
          </cell>
          <cell r="L509" t="str">
            <v>Estructura organizacional modernizada</v>
          </cell>
          <cell r="O509" t="str">
            <v>ND</v>
          </cell>
          <cell r="P509">
            <v>100</v>
          </cell>
          <cell r="AC509" t="str">
            <v>SECRETARIA GENERAL</v>
          </cell>
          <cell r="AF509">
            <v>0</v>
          </cell>
          <cell r="BB509">
            <v>0</v>
          </cell>
          <cell r="BL509" t="str">
            <v>NA</v>
          </cell>
        </row>
        <row r="510">
          <cell r="A510">
            <v>6</v>
          </cell>
          <cell r="B510" t="str">
            <v>BOLÍVAR AVANZA CON INSTITUCIONES FORTALECIDAS</v>
          </cell>
          <cell r="C510" t="str">
            <v>6.5</v>
          </cell>
          <cell r="D510" t="str">
            <v>CONSOLIDACIÓN DE UNA GESTIÓN ADMINISTRATIVA DE CALIDAD</v>
          </cell>
          <cell r="J510" t="str">
            <v>6.5.9</v>
          </cell>
          <cell r="K510" t="str">
            <v>Gobierno en línea</v>
          </cell>
          <cell r="L510" t="str">
            <v>80% Plataformas tecnológicas para la interconexión interna y externa del Gobierno Departamental.</v>
          </cell>
          <cell r="O510">
            <v>10</v>
          </cell>
          <cell r="P510">
            <v>80</v>
          </cell>
          <cell r="AC510" t="str">
            <v>SECRETARIA GENERAL</v>
          </cell>
          <cell r="AF510">
            <v>20</v>
          </cell>
          <cell r="BB510">
            <v>0</v>
          </cell>
          <cell r="BL510">
            <v>0</v>
          </cell>
        </row>
        <row r="511">
          <cell r="A511">
            <v>6</v>
          </cell>
          <cell r="B511" t="str">
            <v>BOLÍVAR AVANZA CON INSTITUCIONES FORTALECIDAS</v>
          </cell>
          <cell r="C511" t="str">
            <v>6.6</v>
          </cell>
          <cell r="D511" t="str">
            <v>FORTALECIMIENTO DEL MONITOREO INTERNO DE LA GESTIÓN</v>
          </cell>
          <cell r="J511" t="str">
            <v>6.6.1</v>
          </cell>
          <cell r="K511" t="str">
            <v>Herramienta Tecnológica De Control De Actividades</v>
          </cell>
          <cell r="L511" t="str">
            <v>Creación e implementación de una herramienta tecnológica de control de actividades como plataforma en la cual se planifiquen los compromisos de cada secretaría de Despacho y los avances y cumplimientos de éstos en el tiempo y plazo pactados.</v>
          </cell>
          <cell r="O511">
            <v>0</v>
          </cell>
          <cell r="P511">
            <v>1</v>
          </cell>
          <cell r="AC511" t="str">
            <v>SECRETARIA PRIVADA</v>
          </cell>
          <cell r="AF511">
            <v>0</v>
          </cell>
          <cell r="BB511">
            <v>0</v>
          </cell>
          <cell r="BL511" t="str">
            <v>NA</v>
          </cell>
        </row>
        <row r="512">
          <cell r="A512">
            <v>6</v>
          </cell>
          <cell r="B512" t="str">
            <v>BOLÍVAR AVANZA CON INSTITUCIONES FORTALECIDAS</v>
          </cell>
          <cell r="C512" t="str">
            <v>6.6</v>
          </cell>
          <cell r="D512" t="str">
            <v>FORTALECIMIENTO DEL MONITOREO INTERNO DE LA GESTIÓN</v>
          </cell>
          <cell r="J512" t="str">
            <v>6.6.2</v>
          </cell>
          <cell r="K512" t="str">
            <v>ESTRATEGIA DE INTERACCIÓN Y COMUNICACIÓN PARTICIPATIVA Y ABIERTA PARA EL CONTROL SOCIAL</v>
          </cell>
          <cell r="L512" t="str">
            <v>Diseño e implementación de un Canal de Comunicación entre la ciudadanía y la Gobernación de Bolívar como mecanismo de control social y participación ciudadana frente a la gestión de la administración departamental.</v>
          </cell>
          <cell r="O512">
            <v>0</v>
          </cell>
          <cell r="P512">
            <v>1</v>
          </cell>
          <cell r="AC512" t="str">
            <v>SECRETARIA PRIVADA</v>
          </cell>
          <cell r="AF512">
            <v>1</v>
          </cell>
          <cell r="BB512">
            <v>1</v>
          </cell>
          <cell r="BL512">
            <v>1</v>
          </cell>
        </row>
        <row r="513">
          <cell r="A513">
            <v>6</v>
          </cell>
          <cell r="B513" t="str">
            <v>BOLÍVAR AVANZA CON INSTITUCIONES FORTALECIDAS</v>
          </cell>
          <cell r="C513" t="str">
            <v>6.6</v>
          </cell>
          <cell r="D513" t="str">
            <v>FORTALECIMIENTO DEL MONITOREO INTERNO DE LA GESTIÓN</v>
          </cell>
          <cell r="J513" t="str">
            <v>6.6.2</v>
          </cell>
          <cell r="K513" t="str">
            <v>ESTRATEGIA DE INTERACCIÓN Y COMUNICACIÓN PARTICIPATIVA Y ABIERTA PARA EL CONTROL SOCIAL</v>
          </cell>
          <cell r="L513" t="str">
            <v>Rendiciones de cuentas realizadas por la Administración Departamental.</v>
          </cell>
          <cell r="O513">
            <v>0</v>
          </cell>
          <cell r="P513">
            <v>4</v>
          </cell>
          <cell r="AC513" t="str">
            <v>SECRETARIA PRIVADA</v>
          </cell>
          <cell r="AF513">
            <v>1</v>
          </cell>
          <cell r="BB513">
            <v>0</v>
          </cell>
          <cell r="BL513">
            <v>0</v>
          </cell>
        </row>
      </sheetData>
      <sheetData sheetId="2"/>
      <sheetData sheetId="3"/>
      <sheetData sheetId="4">
        <row r="6">
          <cell r="C6" t="str">
            <v>HABITAT</v>
          </cell>
          <cell r="D6">
            <v>0.50658333333333327</v>
          </cell>
        </row>
        <row r="7">
          <cell r="C7" t="str">
            <v>AGUAS DE BOLIVAR</v>
          </cell>
          <cell r="D7">
            <v>0.95</v>
          </cell>
        </row>
        <row r="8">
          <cell r="C8" t="str">
            <v>EDUCACION</v>
          </cell>
          <cell r="D8">
            <v>0.38152231891477051</v>
          </cell>
        </row>
        <row r="9">
          <cell r="C9" t="str">
            <v>INTERIOR</v>
          </cell>
          <cell r="D9">
            <v>0.23809523809523811</v>
          </cell>
        </row>
        <row r="10">
          <cell r="C10" t="str">
            <v>ICULTUR</v>
          </cell>
          <cell r="D10">
            <v>0.67254901960784319</v>
          </cell>
        </row>
        <row r="11">
          <cell r="C11" t="str">
            <v>PLANEACION</v>
          </cell>
          <cell r="D11">
            <v>0.9375</v>
          </cell>
        </row>
        <row r="12">
          <cell r="C12" t="str">
            <v>INFRAESTRUCTURA</v>
          </cell>
          <cell r="D12">
            <v>0.73857142857142855</v>
          </cell>
        </row>
        <row r="13">
          <cell r="C13" t="str">
            <v>HACIENDA</v>
          </cell>
          <cell r="D13">
            <v>0.70233333333333337</v>
          </cell>
        </row>
        <row r="14">
          <cell r="C14" t="str">
            <v>AGRICULTURA</v>
          </cell>
          <cell r="D14">
            <v>0.35123809523809524</v>
          </cell>
        </row>
        <row r="15">
          <cell r="C15" t="str">
            <v>DESARROLLO SOCIAL</v>
          </cell>
          <cell r="D15">
            <v>0.54500265816055293</v>
          </cell>
        </row>
        <row r="16">
          <cell r="C16" t="str">
            <v>SALUD</v>
          </cell>
          <cell r="D16">
            <v>0.66802322288303606</v>
          </cell>
        </row>
        <row r="17">
          <cell r="C17" t="str">
            <v xml:space="preserve">PRIVADA </v>
          </cell>
          <cell r="D17">
            <v>0.5</v>
          </cell>
        </row>
        <row r="18">
          <cell r="C18" t="str">
            <v>MINAS Y ENERGIA</v>
          </cell>
          <cell r="D18">
            <v>0.72031250000000002</v>
          </cell>
        </row>
        <row r="19">
          <cell r="C19" t="str">
            <v>TRANSITO</v>
          </cell>
          <cell r="D19">
            <v>0.75</v>
          </cell>
        </row>
        <row r="20">
          <cell r="C20" t="str">
            <v>VICTIMAS</v>
          </cell>
          <cell r="D20">
            <v>0.10625</v>
          </cell>
        </row>
        <row r="21">
          <cell r="C21" t="str">
            <v>GENERAL</v>
          </cell>
          <cell r="D21">
            <v>0.66363636363636358</v>
          </cell>
        </row>
        <row r="22">
          <cell r="C22" t="str">
            <v>IDERBOL</v>
          </cell>
          <cell r="D22">
            <v>0.66666666666666663</v>
          </cell>
        </row>
        <row r="23">
          <cell r="C23" t="str">
            <v>UNIBAC</v>
          </cell>
          <cell r="D23">
            <v>0.91333333333333333</v>
          </cell>
        </row>
        <row r="24">
          <cell r="C24" t="str">
            <v xml:space="preserve">CONTROL INTERNO </v>
          </cell>
          <cell r="D24">
            <v>0.5</v>
          </cell>
        </row>
        <row r="25">
          <cell r="C25" t="str">
            <v xml:space="preserve">TOTAL </v>
          </cell>
          <cell r="D25">
            <v>0.5094343396161054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ndicativo"/>
      <sheetName val="Hoja1"/>
    </sheetNames>
    <sheetDataSet>
      <sheetData sheetId="0"/>
      <sheetData sheetId="1">
        <row r="6">
          <cell r="G6">
            <v>0</v>
          </cell>
          <cell r="K6" t="str">
            <v>A.18.1.1</v>
          </cell>
          <cell r="V6" t="str">
            <v>A.18</v>
          </cell>
        </row>
        <row r="7">
          <cell r="G7">
            <v>0</v>
          </cell>
          <cell r="K7" t="str">
            <v>A.18.1.2</v>
          </cell>
          <cell r="V7" t="str">
            <v>A.18</v>
          </cell>
        </row>
        <row r="8">
          <cell r="G8">
            <v>0</v>
          </cell>
          <cell r="K8" t="str">
            <v>A.18.2.1</v>
          </cell>
          <cell r="V8" t="str">
            <v>A.18</v>
          </cell>
        </row>
        <row r="9">
          <cell r="G9">
            <v>0</v>
          </cell>
          <cell r="K9" t="str">
            <v>A.18.3.1</v>
          </cell>
          <cell r="V9" t="str">
            <v>A.18</v>
          </cell>
        </row>
        <row r="10">
          <cell r="G10">
            <v>0</v>
          </cell>
          <cell r="K10" t="str">
            <v>A.18.3.2</v>
          </cell>
          <cell r="V10" t="str">
            <v>A.18</v>
          </cell>
        </row>
        <row r="11">
          <cell r="G11">
            <v>0</v>
          </cell>
          <cell r="K11" t="str">
            <v>A.18.4.1</v>
          </cell>
          <cell r="V11" t="str">
            <v>A.18</v>
          </cell>
        </row>
        <row r="12">
          <cell r="G12">
            <v>0</v>
          </cell>
          <cell r="K12" t="str">
            <v>A.18.5.1</v>
          </cell>
          <cell r="V12" t="str">
            <v>A.18</v>
          </cell>
        </row>
        <row r="13">
          <cell r="G13">
            <v>0</v>
          </cell>
          <cell r="K13" t="str">
            <v>A.18.6.1</v>
          </cell>
          <cell r="V13" t="str">
            <v>A.18</v>
          </cell>
        </row>
        <row r="14">
          <cell r="G14">
            <v>0</v>
          </cell>
          <cell r="K14" t="str">
            <v>A.18.7.1</v>
          </cell>
          <cell r="V14" t="str">
            <v>A.18</v>
          </cell>
        </row>
        <row r="15">
          <cell r="G15">
            <v>0</v>
          </cell>
          <cell r="K15" t="str">
            <v>A.18.7.2</v>
          </cell>
          <cell r="V15" t="str">
            <v>A.18</v>
          </cell>
        </row>
        <row r="16">
          <cell r="G16">
            <v>0</v>
          </cell>
          <cell r="K16" t="str">
            <v>A.18.7.3</v>
          </cell>
          <cell r="V16" t="str">
            <v>A.18</v>
          </cell>
        </row>
        <row r="17">
          <cell r="G17">
            <v>0</v>
          </cell>
          <cell r="K17" t="str">
            <v>A.18.8.1</v>
          </cell>
          <cell r="V17" t="str">
            <v>A.18</v>
          </cell>
        </row>
        <row r="18">
          <cell r="G18">
            <v>0</v>
          </cell>
          <cell r="K18" t="str">
            <v>A.18.8.2</v>
          </cell>
          <cell r="V18" t="str">
            <v>A.18</v>
          </cell>
        </row>
        <row r="19">
          <cell r="G19">
            <v>0</v>
          </cell>
          <cell r="K19" t="str">
            <v>A.18.8.3</v>
          </cell>
          <cell r="V19" t="str">
            <v>A.18</v>
          </cell>
        </row>
        <row r="20">
          <cell r="G20">
            <v>0</v>
          </cell>
          <cell r="K20" t="str">
            <v>A.18.9.1</v>
          </cell>
          <cell r="V20" t="str">
            <v>A.18</v>
          </cell>
        </row>
        <row r="21">
          <cell r="G21">
            <v>0</v>
          </cell>
          <cell r="K21" t="str">
            <v>A.18.10.1</v>
          </cell>
          <cell r="V21" t="str">
            <v>A.18</v>
          </cell>
        </row>
        <row r="22">
          <cell r="G22">
            <v>0</v>
          </cell>
          <cell r="K22" t="str">
            <v>A.18.10.2</v>
          </cell>
          <cell r="V22" t="str">
            <v>A.18</v>
          </cell>
        </row>
        <row r="23">
          <cell r="G23">
            <v>0</v>
          </cell>
          <cell r="K23" t="str">
            <v>A.18.11.1</v>
          </cell>
          <cell r="V23" t="str">
            <v>A.18</v>
          </cell>
        </row>
        <row r="24">
          <cell r="G24">
            <v>0</v>
          </cell>
          <cell r="K24" t="str">
            <v>A.18.11.2</v>
          </cell>
          <cell r="V24" t="str">
            <v>A.18</v>
          </cell>
        </row>
        <row r="25">
          <cell r="G25">
            <v>0</v>
          </cell>
          <cell r="K25" t="str">
            <v>A.18.11.3</v>
          </cell>
          <cell r="V25" t="str">
            <v>A.18</v>
          </cell>
        </row>
        <row r="26">
          <cell r="G26">
            <v>0</v>
          </cell>
          <cell r="K26" t="str">
            <v>A.18.11.4</v>
          </cell>
          <cell r="V26" t="str">
            <v>A.18</v>
          </cell>
        </row>
        <row r="27">
          <cell r="G27">
            <v>0</v>
          </cell>
          <cell r="K27" t="str">
            <v>A.18.12.1</v>
          </cell>
          <cell r="V27" t="str">
            <v>A.18</v>
          </cell>
        </row>
        <row r="28">
          <cell r="G28">
            <v>0</v>
          </cell>
          <cell r="K28" t="str">
            <v>A.18.12.2</v>
          </cell>
          <cell r="V28" t="str">
            <v>A.18</v>
          </cell>
        </row>
        <row r="29">
          <cell r="G29">
            <v>0</v>
          </cell>
          <cell r="K29" t="str">
            <v>A.18.12.3</v>
          </cell>
          <cell r="V29" t="str">
            <v>A.18</v>
          </cell>
        </row>
        <row r="30">
          <cell r="G30">
            <v>0</v>
          </cell>
          <cell r="K30" t="str">
            <v>A.18.12.4</v>
          </cell>
          <cell r="V30" t="str">
            <v>A.18</v>
          </cell>
        </row>
        <row r="31">
          <cell r="G31">
            <v>0</v>
          </cell>
          <cell r="K31" t="str">
            <v>A.18.12.5</v>
          </cell>
          <cell r="V31" t="str">
            <v>A.18</v>
          </cell>
        </row>
        <row r="32">
          <cell r="G32">
            <v>0</v>
          </cell>
          <cell r="K32" t="str">
            <v>A.18.13.1</v>
          </cell>
          <cell r="V32" t="str">
            <v>A.18</v>
          </cell>
        </row>
        <row r="33">
          <cell r="G33">
            <v>0</v>
          </cell>
          <cell r="K33" t="str">
            <v>A.18.13.2</v>
          </cell>
          <cell r="V33" t="str">
            <v>A.18</v>
          </cell>
        </row>
        <row r="34">
          <cell r="G34">
            <v>0</v>
          </cell>
          <cell r="K34" t="str">
            <v>A.18.13.3</v>
          </cell>
          <cell r="V34" t="str">
            <v>A.18</v>
          </cell>
        </row>
        <row r="35">
          <cell r="G35">
            <v>0</v>
          </cell>
          <cell r="K35" t="str">
            <v>A.18.13.4</v>
          </cell>
          <cell r="V35" t="str">
            <v>A.18</v>
          </cell>
        </row>
        <row r="36">
          <cell r="G36">
            <v>0</v>
          </cell>
          <cell r="K36" t="str">
            <v>A.18.14.1</v>
          </cell>
          <cell r="V36" t="str">
            <v>A.18</v>
          </cell>
        </row>
        <row r="37">
          <cell r="G37">
            <v>0</v>
          </cell>
          <cell r="K37" t="str">
            <v>A.18.14.2</v>
          </cell>
          <cell r="V37" t="str">
            <v>A.18</v>
          </cell>
        </row>
        <row r="38">
          <cell r="G38">
            <v>0</v>
          </cell>
          <cell r="K38" t="str">
            <v>A.18.14.3</v>
          </cell>
          <cell r="V38" t="str">
            <v>A.18</v>
          </cell>
        </row>
        <row r="39">
          <cell r="G39">
            <v>0</v>
          </cell>
          <cell r="K39" t="str">
            <v>A.18.15.1</v>
          </cell>
          <cell r="V39" t="str">
            <v>A.18</v>
          </cell>
        </row>
        <row r="40">
          <cell r="G40">
            <v>0</v>
          </cell>
          <cell r="K40" t="str">
            <v>A.18.15.2</v>
          </cell>
          <cell r="V40" t="str">
            <v>A.18</v>
          </cell>
        </row>
        <row r="41">
          <cell r="G41">
            <v>0</v>
          </cell>
          <cell r="K41" t="str">
            <v>A.18.16.1</v>
          </cell>
          <cell r="V41" t="str">
            <v>A.18</v>
          </cell>
        </row>
        <row r="42">
          <cell r="G42">
            <v>0</v>
          </cell>
          <cell r="K42" t="str">
            <v>A.18.16.2</v>
          </cell>
          <cell r="V42" t="str">
            <v>A.18</v>
          </cell>
        </row>
        <row r="43">
          <cell r="G43">
            <v>0</v>
          </cell>
          <cell r="K43" t="str">
            <v>A.18.16.3</v>
          </cell>
          <cell r="V43" t="str">
            <v>A.18</v>
          </cell>
        </row>
        <row r="44">
          <cell r="G44">
            <v>0</v>
          </cell>
          <cell r="K44" t="str">
            <v>A.18.16.4</v>
          </cell>
          <cell r="V44" t="str">
            <v>A.18</v>
          </cell>
        </row>
        <row r="45">
          <cell r="G45">
            <v>0</v>
          </cell>
          <cell r="K45" t="str">
            <v>A.18.16.5</v>
          </cell>
          <cell r="V45" t="str">
            <v>A.18</v>
          </cell>
        </row>
        <row r="46">
          <cell r="G46">
            <v>100</v>
          </cell>
          <cell r="K46" t="str">
            <v>A.18.17.1</v>
          </cell>
          <cell r="V46" t="str">
            <v>A.18</v>
          </cell>
        </row>
        <row r="47">
          <cell r="G47">
            <v>47</v>
          </cell>
          <cell r="K47" t="str">
            <v>A.18.18.1</v>
          </cell>
          <cell r="V47" t="str">
            <v>A.18</v>
          </cell>
        </row>
        <row r="48">
          <cell r="G48">
            <v>17</v>
          </cell>
          <cell r="K48" t="str">
            <v>A.18.19.1</v>
          </cell>
          <cell r="V48" t="str">
            <v>A.18</v>
          </cell>
        </row>
        <row r="49">
          <cell r="G49">
            <v>17</v>
          </cell>
          <cell r="K49" t="str">
            <v>A.18.20.1</v>
          </cell>
          <cell r="V49" t="str">
            <v>A.18</v>
          </cell>
        </row>
        <row r="50">
          <cell r="G50">
            <v>0</v>
          </cell>
          <cell r="K50" t="str">
            <v>A.18.21.1</v>
          </cell>
          <cell r="V50" t="str">
            <v>A.18</v>
          </cell>
        </row>
        <row r="51">
          <cell r="G51">
            <v>0</v>
          </cell>
          <cell r="K51" t="str">
            <v>A.18.21.2</v>
          </cell>
          <cell r="V51" t="str">
            <v>A.18</v>
          </cell>
        </row>
        <row r="52">
          <cell r="G52">
            <v>0</v>
          </cell>
          <cell r="K52" t="str">
            <v>A.18.21.3</v>
          </cell>
          <cell r="V52" t="str">
            <v>A.18</v>
          </cell>
        </row>
        <row r="53">
          <cell r="G53">
            <v>0</v>
          </cell>
          <cell r="K53" t="str">
            <v>A.18.21.4</v>
          </cell>
          <cell r="V53" t="str">
            <v>A.18</v>
          </cell>
        </row>
        <row r="54">
          <cell r="G54">
            <v>0</v>
          </cell>
          <cell r="K54" t="str">
            <v>A.18.22.1</v>
          </cell>
          <cell r="V54" t="str">
            <v>A.18</v>
          </cell>
        </row>
        <row r="55">
          <cell r="G55">
            <v>0</v>
          </cell>
          <cell r="K55" t="str">
            <v>A.18.22.2</v>
          </cell>
          <cell r="V55" t="str">
            <v>A.18</v>
          </cell>
        </row>
        <row r="56">
          <cell r="G56">
            <v>0</v>
          </cell>
          <cell r="K56" t="str">
            <v>A.18.22.3</v>
          </cell>
          <cell r="V56" t="str">
            <v>A.18</v>
          </cell>
        </row>
        <row r="57">
          <cell r="G57">
            <v>0</v>
          </cell>
          <cell r="K57" t="str">
            <v>A.18.22.4</v>
          </cell>
          <cell r="V57" t="str">
            <v>A.18</v>
          </cell>
        </row>
        <row r="58">
          <cell r="G58">
            <v>0</v>
          </cell>
          <cell r="K58" t="str">
            <v>A.18.22.5</v>
          </cell>
          <cell r="V58" t="str">
            <v>A.18</v>
          </cell>
        </row>
        <row r="59">
          <cell r="G59">
            <v>0</v>
          </cell>
          <cell r="K59" t="str">
            <v>A.18.22.6</v>
          </cell>
          <cell r="V59" t="str">
            <v>A.18</v>
          </cell>
        </row>
        <row r="60">
          <cell r="G60">
            <v>0</v>
          </cell>
          <cell r="K60" t="str">
            <v>A.18.22.7</v>
          </cell>
          <cell r="V60" t="str">
            <v>A.18</v>
          </cell>
        </row>
        <row r="61">
          <cell r="G61">
            <v>0</v>
          </cell>
          <cell r="K61" t="str">
            <v>A.18.23.1</v>
          </cell>
          <cell r="V61" t="str">
            <v>A.18</v>
          </cell>
        </row>
        <row r="62">
          <cell r="G62">
            <v>0</v>
          </cell>
          <cell r="K62" t="str">
            <v>A.18.23.2</v>
          </cell>
          <cell r="V62" t="str">
            <v>A.18</v>
          </cell>
        </row>
        <row r="63">
          <cell r="G63">
            <v>0</v>
          </cell>
          <cell r="K63" t="str">
            <v>A.18.23.3</v>
          </cell>
          <cell r="V63" t="str">
            <v>A.18</v>
          </cell>
        </row>
        <row r="64">
          <cell r="G64" t="str">
            <v>ND</v>
          </cell>
          <cell r="K64" t="str">
            <v>A.18.24.1</v>
          </cell>
          <cell r="V64" t="str">
            <v>A.18</v>
          </cell>
        </row>
        <row r="65">
          <cell r="G65" t="str">
            <v>ND</v>
          </cell>
          <cell r="K65" t="str">
            <v>A.18.24.2</v>
          </cell>
          <cell r="V65" t="str">
            <v>A.18</v>
          </cell>
        </row>
        <row r="66">
          <cell r="G66">
            <v>0</v>
          </cell>
          <cell r="K66" t="str">
            <v>A.18.25.1</v>
          </cell>
          <cell r="V66" t="str">
            <v>A.18</v>
          </cell>
        </row>
        <row r="67">
          <cell r="G67">
            <v>0</v>
          </cell>
          <cell r="K67" t="str">
            <v>A.18.25.2</v>
          </cell>
          <cell r="V67" t="str">
            <v>A.18</v>
          </cell>
        </row>
        <row r="68">
          <cell r="G68">
            <v>0</v>
          </cell>
          <cell r="K68" t="str">
            <v>A.18.26.1</v>
          </cell>
          <cell r="V68" t="str">
            <v>A.18</v>
          </cell>
        </row>
        <row r="69">
          <cell r="G69">
            <v>0</v>
          </cell>
          <cell r="K69" t="str">
            <v>A.18.27.1</v>
          </cell>
          <cell r="V69" t="str">
            <v>A.18</v>
          </cell>
        </row>
        <row r="70">
          <cell r="G70">
            <v>0</v>
          </cell>
          <cell r="K70" t="str">
            <v>A.18.28.1</v>
          </cell>
          <cell r="V70" t="str">
            <v>A.18</v>
          </cell>
        </row>
        <row r="71">
          <cell r="G71">
            <v>0</v>
          </cell>
          <cell r="K71" t="str">
            <v>A.18.28.2</v>
          </cell>
          <cell r="V71" t="str">
            <v>A.18</v>
          </cell>
        </row>
        <row r="72">
          <cell r="G72">
            <v>0</v>
          </cell>
          <cell r="K72" t="str">
            <v>A.18.28.3</v>
          </cell>
          <cell r="V72" t="str">
            <v>A.18</v>
          </cell>
        </row>
        <row r="73">
          <cell r="G73">
            <v>0</v>
          </cell>
          <cell r="K73" t="str">
            <v>A.18.29.1</v>
          </cell>
          <cell r="V73" t="str">
            <v>A.18</v>
          </cell>
        </row>
        <row r="74">
          <cell r="G74">
            <v>0</v>
          </cell>
          <cell r="K74" t="str">
            <v>A.18.30.1</v>
          </cell>
          <cell r="V74" t="str">
            <v>A.18</v>
          </cell>
        </row>
        <row r="75">
          <cell r="G75">
            <v>0</v>
          </cell>
          <cell r="K75" t="str">
            <v>A.18.30.2</v>
          </cell>
          <cell r="V75" t="str">
            <v>A.18</v>
          </cell>
        </row>
        <row r="76">
          <cell r="G76">
            <v>0</v>
          </cell>
          <cell r="K76" t="str">
            <v>A.8.1.1</v>
          </cell>
          <cell r="V76" t="str">
            <v>A.8</v>
          </cell>
        </row>
        <row r="77">
          <cell r="G77">
            <v>0</v>
          </cell>
          <cell r="K77" t="str">
            <v>A.8.2.1</v>
          </cell>
          <cell r="V77" t="str">
            <v>A.8</v>
          </cell>
        </row>
        <row r="78">
          <cell r="G78">
            <v>0</v>
          </cell>
          <cell r="K78" t="str">
            <v>A.8.3.1</v>
          </cell>
          <cell r="V78" t="str">
            <v>A.8</v>
          </cell>
        </row>
        <row r="79">
          <cell r="G79">
            <v>0</v>
          </cell>
          <cell r="K79" t="str">
            <v>A.8.4.1</v>
          </cell>
          <cell r="V79" t="str">
            <v>A.8</v>
          </cell>
        </row>
        <row r="80">
          <cell r="G80">
            <v>0</v>
          </cell>
          <cell r="K80" t="str">
            <v>A.8.5.1</v>
          </cell>
          <cell r="V80" t="str">
            <v>A.8</v>
          </cell>
        </row>
        <row r="81">
          <cell r="G81">
            <v>0</v>
          </cell>
          <cell r="K81" t="str">
            <v>A.8.6.1</v>
          </cell>
          <cell r="V81" t="str">
            <v>A.8</v>
          </cell>
        </row>
        <row r="82">
          <cell r="G82">
            <v>0</v>
          </cell>
          <cell r="K82" t="str">
            <v>A.8.7.1</v>
          </cell>
          <cell r="V82" t="str">
            <v>A.8</v>
          </cell>
        </row>
        <row r="83">
          <cell r="G83">
            <v>0</v>
          </cell>
          <cell r="K83" t="str">
            <v>A.8.8.1</v>
          </cell>
          <cell r="V83" t="str">
            <v>A.8</v>
          </cell>
        </row>
        <row r="84">
          <cell r="G84">
            <v>0</v>
          </cell>
          <cell r="K84" t="str">
            <v>A.8.9.1</v>
          </cell>
          <cell r="V84" t="str">
            <v>A.8</v>
          </cell>
        </row>
        <row r="85">
          <cell r="G85">
            <v>0</v>
          </cell>
          <cell r="K85" t="str">
            <v>A.8.10.1</v>
          </cell>
          <cell r="V85" t="str">
            <v>A.8</v>
          </cell>
        </row>
        <row r="86">
          <cell r="G86">
            <v>10.1</v>
          </cell>
          <cell r="K86" t="str">
            <v>A.14.1.1</v>
          </cell>
          <cell r="V86" t="str">
            <v>A.14</v>
          </cell>
        </row>
        <row r="87">
          <cell r="G87">
            <v>10.1</v>
          </cell>
          <cell r="K87" t="str">
            <v>A.14.1.2</v>
          </cell>
          <cell r="V87" t="str">
            <v>A.14</v>
          </cell>
        </row>
        <row r="88">
          <cell r="G88">
            <v>31.1</v>
          </cell>
          <cell r="K88" t="str">
            <v>A.14.2.1</v>
          </cell>
          <cell r="V88" t="str">
            <v>A.14</v>
          </cell>
        </row>
        <row r="89">
          <cell r="G89">
            <v>0</v>
          </cell>
          <cell r="K89" t="str">
            <v>A.14.3.1</v>
          </cell>
          <cell r="V89" t="str">
            <v>A.14</v>
          </cell>
        </row>
        <row r="90">
          <cell r="G90">
            <v>80.7</v>
          </cell>
          <cell r="K90" t="str">
            <v>A.14.4.1</v>
          </cell>
          <cell r="V90" t="str">
            <v>A.14</v>
          </cell>
        </row>
        <row r="91">
          <cell r="G91">
            <v>0</v>
          </cell>
          <cell r="K91" t="str">
            <v>A.14.5.1</v>
          </cell>
          <cell r="V91" t="str">
            <v>A.14</v>
          </cell>
        </row>
        <row r="92">
          <cell r="G92">
            <v>0</v>
          </cell>
          <cell r="K92" t="str">
            <v>A.14.6.1</v>
          </cell>
          <cell r="V92" t="str">
            <v>A.14</v>
          </cell>
        </row>
        <row r="93">
          <cell r="G93">
            <v>90</v>
          </cell>
          <cell r="K93" t="str">
            <v>A.3.1.1</v>
          </cell>
          <cell r="V93" t="str">
            <v>A.3</v>
          </cell>
        </row>
        <row r="94">
          <cell r="G94">
            <v>35</v>
          </cell>
          <cell r="K94" t="str">
            <v>A.3.2.1</v>
          </cell>
          <cell r="V94" t="str">
            <v>A.3</v>
          </cell>
        </row>
        <row r="95">
          <cell r="G95">
            <v>17</v>
          </cell>
          <cell r="K95" t="str">
            <v>A.3.3.1</v>
          </cell>
          <cell r="V95" t="str">
            <v>A.3</v>
          </cell>
        </row>
        <row r="96">
          <cell r="G96">
            <v>44</v>
          </cell>
          <cell r="K96" t="str">
            <v>A.3.4.1</v>
          </cell>
          <cell r="V96" t="str">
            <v>A.3</v>
          </cell>
        </row>
        <row r="97">
          <cell r="G97">
            <v>0</v>
          </cell>
          <cell r="K97" t="str">
            <v>A.3.5.1</v>
          </cell>
          <cell r="V97" t="str">
            <v>A.3</v>
          </cell>
        </row>
        <row r="98">
          <cell r="G98">
            <v>36</v>
          </cell>
          <cell r="K98" t="str">
            <v>A.3.5.1</v>
          </cell>
          <cell r="V98" t="str">
            <v>A.3</v>
          </cell>
        </row>
        <row r="99">
          <cell r="G99">
            <v>26</v>
          </cell>
          <cell r="K99" t="str">
            <v>A.3.6.1</v>
          </cell>
          <cell r="V99" t="str">
            <v>A.3</v>
          </cell>
        </row>
        <row r="100">
          <cell r="G100">
            <v>13</v>
          </cell>
          <cell r="K100" t="str">
            <v>A.3.7.1</v>
          </cell>
          <cell r="V100" t="str">
            <v>A.3</v>
          </cell>
        </row>
        <row r="101">
          <cell r="G101">
            <v>0</v>
          </cell>
          <cell r="K101" t="str">
            <v>A.3.8.1</v>
          </cell>
          <cell r="V101" t="str">
            <v>A.3</v>
          </cell>
        </row>
        <row r="102">
          <cell r="G102">
            <v>94</v>
          </cell>
          <cell r="K102" t="str">
            <v>A.6.1.1</v>
          </cell>
          <cell r="V102" t="str">
            <v>A.6</v>
          </cell>
        </row>
        <row r="103">
          <cell r="G103">
            <v>94</v>
          </cell>
          <cell r="K103" t="str">
            <v>A.6.1.2</v>
          </cell>
          <cell r="V103" t="str">
            <v>A.6</v>
          </cell>
        </row>
        <row r="104">
          <cell r="G104">
            <v>94</v>
          </cell>
          <cell r="K104" t="str">
            <v>A.6.1.3</v>
          </cell>
          <cell r="V104" t="str">
            <v>A.6</v>
          </cell>
        </row>
        <row r="105">
          <cell r="G105">
            <v>94</v>
          </cell>
          <cell r="K105" t="str">
            <v>A.6.1.4</v>
          </cell>
          <cell r="V105" t="str">
            <v>A.6</v>
          </cell>
        </row>
        <row r="106">
          <cell r="G106">
            <v>60</v>
          </cell>
          <cell r="K106" t="str">
            <v>A.6.2.1</v>
          </cell>
          <cell r="V106" t="str">
            <v>A.6</v>
          </cell>
        </row>
        <row r="107">
          <cell r="G107">
            <v>60</v>
          </cell>
          <cell r="K107" t="str">
            <v>A.6.2.2</v>
          </cell>
          <cell r="V107" t="str">
            <v>A.6</v>
          </cell>
        </row>
        <row r="108">
          <cell r="G108">
            <v>60</v>
          </cell>
          <cell r="K108" t="str">
            <v>A.6.2.3</v>
          </cell>
          <cell r="V108" t="str">
            <v>A.6</v>
          </cell>
        </row>
        <row r="109">
          <cell r="G109">
            <v>13.11</v>
          </cell>
          <cell r="K109" t="str">
            <v>A.7.1.1</v>
          </cell>
          <cell r="V109" t="str">
            <v>A.7</v>
          </cell>
        </row>
        <row r="110">
          <cell r="G110">
            <v>45.04</v>
          </cell>
          <cell r="K110" t="str">
            <v>A.7.2.1</v>
          </cell>
          <cell r="V110" t="str">
            <v>A.7</v>
          </cell>
        </row>
        <row r="111">
          <cell r="G111">
            <v>0</v>
          </cell>
          <cell r="K111" t="str">
            <v>A.7.3.1</v>
          </cell>
          <cell r="V111" t="str">
            <v>A.7</v>
          </cell>
        </row>
        <row r="112">
          <cell r="G112">
            <v>1.41</v>
          </cell>
          <cell r="K112" t="str">
            <v>A.2.1.1</v>
          </cell>
          <cell r="V112" t="str">
            <v>A.2</v>
          </cell>
        </row>
        <row r="113">
          <cell r="G113">
            <v>1.5</v>
          </cell>
          <cell r="K113" t="str">
            <v>A.2.2.1</v>
          </cell>
          <cell r="V113" t="str">
            <v>A.2</v>
          </cell>
        </row>
        <row r="114">
          <cell r="G114" t="str">
            <v>ND</v>
          </cell>
          <cell r="K114" t="str">
            <v>A.2.3.1</v>
          </cell>
          <cell r="V114" t="str">
            <v>A.2</v>
          </cell>
        </row>
        <row r="115">
          <cell r="G115">
            <v>61.7</v>
          </cell>
          <cell r="K115" t="str">
            <v>A.2.4.1</v>
          </cell>
          <cell r="V115" t="str">
            <v>A.2</v>
          </cell>
        </row>
        <row r="116">
          <cell r="G116">
            <v>22.8</v>
          </cell>
          <cell r="K116" t="str">
            <v>A.2.5.1</v>
          </cell>
          <cell r="V116" t="str">
            <v>A.2</v>
          </cell>
        </row>
        <row r="117">
          <cell r="G117">
            <v>22.8</v>
          </cell>
          <cell r="K117" t="str">
            <v>A.2.5.2</v>
          </cell>
          <cell r="V117" t="str">
            <v>A.2</v>
          </cell>
        </row>
        <row r="118">
          <cell r="G118">
            <v>22.8</v>
          </cell>
          <cell r="K118" t="str">
            <v>A.2.5.3</v>
          </cell>
          <cell r="V118" t="str">
            <v>A.2</v>
          </cell>
        </row>
        <row r="119">
          <cell r="G119">
            <v>22.8</v>
          </cell>
          <cell r="K119" t="str">
            <v>A.2.5.4</v>
          </cell>
          <cell r="V119" t="str">
            <v>A.2</v>
          </cell>
        </row>
        <row r="120">
          <cell r="G120">
            <v>22.8</v>
          </cell>
          <cell r="K120" t="str">
            <v>A.2.5.5</v>
          </cell>
          <cell r="V120" t="str">
            <v>A.2</v>
          </cell>
        </row>
        <row r="121">
          <cell r="G121" t="str">
            <v>ND</v>
          </cell>
          <cell r="K121" t="str">
            <v>A.14.1.1</v>
          </cell>
          <cell r="V121" t="str">
            <v>A.14</v>
          </cell>
        </row>
        <row r="122">
          <cell r="G122">
            <v>1</v>
          </cell>
          <cell r="K122" t="str">
            <v>A.14.2.1</v>
          </cell>
          <cell r="V122" t="str">
            <v>A.14</v>
          </cell>
        </row>
        <row r="123">
          <cell r="G123">
            <v>0</v>
          </cell>
          <cell r="K123" t="str">
            <v>A.14.3.1</v>
          </cell>
          <cell r="V123" t="str">
            <v>A.14</v>
          </cell>
        </row>
        <row r="124">
          <cell r="G124" t="str">
            <v>ND</v>
          </cell>
          <cell r="K124" t="str">
            <v>A.14.4.1</v>
          </cell>
          <cell r="V124" t="str">
            <v>A.14</v>
          </cell>
        </row>
        <row r="125">
          <cell r="G125">
            <v>0</v>
          </cell>
          <cell r="K125" t="str">
            <v>A.14.5.1</v>
          </cell>
          <cell r="V125" t="str">
            <v>A.14</v>
          </cell>
        </row>
        <row r="126">
          <cell r="G126">
            <v>0</v>
          </cell>
          <cell r="K126" t="str">
            <v>A.14.6.1</v>
          </cell>
          <cell r="V126" t="str">
            <v>A.14</v>
          </cell>
        </row>
        <row r="127">
          <cell r="G127">
            <v>0</v>
          </cell>
          <cell r="K127" t="str">
            <v>A.14.7.1</v>
          </cell>
          <cell r="V127" t="str">
            <v>A.14</v>
          </cell>
        </row>
        <row r="128">
          <cell r="G128">
            <v>0</v>
          </cell>
          <cell r="K128" t="str">
            <v>A.14.8.1</v>
          </cell>
          <cell r="V128" t="str">
            <v>A.14</v>
          </cell>
        </row>
        <row r="129">
          <cell r="G129">
            <v>0</v>
          </cell>
          <cell r="K129" t="str">
            <v>A.14.9.1</v>
          </cell>
          <cell r="V129" t="str">
            <v>A.14</v>
          </cell>
        </row>
        <row r="130">
          <cell r="G130">
            <v>0</v>
          </cell>
          <cell r="K130" t="str">
            <v>A.14.10.2</v>
          </cell>
          <cell r="V130" t="str">
            <v>A.14</v>
          </cell>
        </row>
        <row r="131">
          <cell r="G131">
            <v>0</v>
          </cell>
          <cell r="K131" t="str">
            <v>A.14.11.1</v>
          </cell>
          <cell r="V131" t="str">
            <v>A.14</v>
          </cell>
        </row>
        <row r="132">
          <cell r="G132">
            <v>0</v>
          </cell>
          <cell r="K132" t="str">
            <v>A.14.12.1</v>
          </cell>
          <cell r="V132" t="str">
            <v>A.14</v>
          </cell>
        </row>
        <row r="133">
          <cell r="G133">
            <v>0</v>
          </cell>
          <cell r="K133" t="str">
            <v>A.14.13.1</v>
          </cell>
          <cell r="V133" t="str">
            <v>A.14</v>
          </cell>
        </row>
        <row r="134">
          <cell r="G134">
            <v>0</v>
          </cell>
          <cell r="K134" t="str">
            <v>A.14.14.1</v>
          </cell>
          <cell r="V134" t="str">
            <v>A.14</v>
          </cell>
        </row>
        <row r="135">
          <cell r="G135">
            <v>0</v>
          </cell>
          <cell r="K135" t="str">
            <v>A.14.15.1</v>
          </cell>
          <cell r="V135" t="str">
            <v>A.14</v>
          </cell>
        </row>
        <row r="136">
          <cell r="G136">
            <v>0</v>
          </cell>
          <cell r="K136" t="str">
            <v>A.14.16.1</v>
          </cell>
          <cell r="V136" t="str">
            <v>A.14</v>
          </cell>
        </row>
        <row r="137">
          <cell r="G137">
            <v>0</v>
          </cell>
          <cell r="K137" t="str">
            <v>A.14.17.1</v>
          </cell>
          <cell r="V137" t="str">
            <v>A.14</v>
          </cell>
        </row>
        <row r="138">
          <cell r="G138">
            <v>0</v>
          </cell>
          <cell r="K138" t="str">
            <v>A.14.18.1</v>
          </cell>
          <cell r="V138" t="str">
            <v>A.14</v>
          </cell>
        </row>
        <row r="139">
          <cell r="G139">
            <v>0</v>
          </cell>
          <cell r="K139" t="str">
            <v>A.14.19.1</v>
          </cell>
          <cell r="V139" t="str">
            <v>A.14</v>
          </cell>
        </row>
        <row r="140">
          <cell r="G140">
            <v>0</v>
          </cell>
          <cell r="K140" t="str">
            <v>A.14.20.1</v>
          </cell>
          <cell r="V140" t="str">
            <v>A.14</v>
          </cell>
        </row>
        <row r="141">
          <cell r="G141">
            <v>0</v>
          </cell>
          <cell r="K141" t="str">
            <v>A.14.21.1</v>
          </cell>
          <cell r="V141" t="str">
            <v>A.14</v>
          </cell>
        </row>
        <row r="142">
          <cell r="G142">
            <v>0</v>
          </cell>
          <cell r="K142" t="str">
            <v>A.14.22.1</v>
          </cell>
          <cell r="V142" t="str">
            <v>A.14</v>
          </cell>
        </row>
        <row r="143">
          <cell r="G143">
            <v>0</v>
          </cell>
          <cell r="K143" t="str">
            <v>A.14.23.1</v>
          </cell>
          <cell r="V143" t="str">
            <v>A.14</v>
          </cell>
        </row>
        <row r="144">
          <cell r="G144">
            <v>0</v>
          </cell>
          <cell r="K144" t="str">
            <v>A.14.24.1</v>
          </cell>
          <cell r="V144" t="str">
            <v>A.14</v>
          </cell>
        </row>
        <row r="145">
          <cell r="G145">
            <v>0</v>
          </cell>
          <cell r="K145" t="str">
            <v>A.14.25.1</v>
          </cell>
          <cell r="V145" t="str">
            <v>A.14</v>
          </cell>
        </row>
        <row r="146">
          <cell r="G146">
            <v>0</v>
          </cell>
          <cell r="K146" t="str">
            <v>A.14.26.1</v>
          </cell>
          <cell r="V146" t="str">
            <v>A.14</v>
          </cell>
        </row>
        <row r="147">
          <cell r="G147">
            <v>0</v>
          </cell>
          <cell r="K147" t="str">
            <v>A.14.27.1</v>
          </cell>
          <cell r="V147" t="str">
            <v>A.14</v>
          </cell>
        </row>
        <row r="148">
          <cell r="G148">
            <v>0</v>
          </cell>
          <cell r="K148" t="str">
            <v>A.14.28.1</v>
          </cell>
          <cell r="V148" t="str">
            <v>A.14</v>
          </cell>
        </row>
        <row r="149">
          <cell r="G149">
            <v>0</v>
          </cell>
          <cell r="K149" t="str">
            <v>A.14.29.1</v>
          </cell>
          <cell r="V149" t="str">
            <v>A.14</v>
          </cell>
        </row>
        <row r="150">
          <cell r="G150">
            <v>0</v>
          </cell>
          <cell r="K150" t="str">
            <v>A.14.30.1</v>
          </cell>
          <cell r="V150" t="str">
            <v>A.14</v>
          </cell>
        </row>
        <row r="151">
          <cell r="G151">
            <v>0</v>
          </cell>
          <cell r="K151" t="str">
            <v>A.14.31.1</v>
          </cell>
          <cell r="V151" t="str">
            <v>A.14</v>
          </cell>
        </row>
        <row r="152">
          <cell r="G152">
            <v>0</v>
          </cell>
          <cell r="K152" t="str">
            <v>A.14.32.1</v>
          </cell>
          <cell r="V152" t="str">
            <v>A.14</v>
          </cell>
        </row>
        <row r="153">
          <cell r="G153">
            <v>0</v>
          </cell>
          <cell r="K153" t="str">
            <v>A.14.32.2</v>
          </cell>
          <cell r="V153" t="str">
            <v>A.14</v>
          </cell>
        </row>
        <row r="154">
          <cell r="G154">
            <v>0</v>
          </cell>
          <cell r="K154" t="str">
            <v>A.14.33.1</v>
          </cell>
          <cell r="V154" t="str">
            <v>A.14</v>
          </cell>
        </row>
        <row r="155">
          <cell r="G155">
            <v>0</v>
          </cell>
          <cell r="K155" t="str">
            <v>A.14.34.1</v>
          </cell>
          <cell r="V155" t="str">
            <v>A.14</v>
          </cell>
        </row>
        <row r="156">
          <cell r="G156">
            <v>4</v>
          </cell>
          <cell r="K156" t="str">
            <v>A.14.35.1</v>
          </cell>
          <cell r="V156" t="str">
            <v>A.14</v>
          </cell>
        </row>
        <row r="157">
          <cell r="G157">
            <v>0</v>
          </cell>
          <cell r="K157" t="str">
            <v>A.14.36.1</v>
          </cell>
          <cell r="V157" t="str">
            <v>A.14</v>
          </cell>
        </row>
        <row r="158">
          <cell r="G158">
            <v>38</v>
          </cell>
          <cell r="K158" t="str">
            <v>A.14.37.1</v>
          </cell>
          <cell r="V158" t="str">
            <v>A.14</v>
          </cell>
        </row>
        <row r="159">
          <cell r="G159">
            <v>0</v>
          </cell>
          <cell r="K159" t="str">
            <v>A.14.38.1</v>
          </cell>
          <cell r="V159" t="str">
            <v>A.14</v>
          </cell>
        </row>
        <row r="160">
          <cell r="G160" t="str">
            <v>ND</v>
          </cell>
          <cell r="K160" t="str">
            <v>A.14.39.1</v>
          </cell>
          <cell r="V160" t="str">
            <v>A.14</v>
          </cell>
        </row>
        <row r="161">
          <cell r="G161">
            <v>0</v>
          </cell>
          <cell r="K161" t="str">
            <v>A.14.40.1</v>
          </cell>
          <cell r="V161" t="str">
            <v>A.14</v>
          </cell>
        </row>
        <row r="162">
          <cell r="G162">
            <v>0</v>
          </cell>
          <cell r="K162" t="str">
            <v>A.14.40.2</v>
          </cell>
          <cell r="V162" t="str">
            <v>A.14</v>
          </cell>
        </row>
        <row r="163">
          <cell r="G163">
            <v>0</v>
          </cell>
          <cell r="K163" t="str">
            <v>A.14.40.3</v>
          </cell>
          <cell r="V163" t="str">
            <v>A.14</v>
          </cell>
        </row>
        <row r="164">
          <cell r="G164">
            <v>0</v>
          </cell>
          <cell r="K164" t="str">
            <v>A.14.41.1</v>
          </cell>
          <cell r="V164" t="str">
            <v>A.14</v>
          </cell>
        </row>
        <row r="165">
          <cell r="G165">
            <v>0</v>
          </cell>
          <cell r="K165" t="str">
            <v>A.14.41.2</v>
          </cell>
          <cell r="V165" t="str">
            <v>A.14</v>
          </cell>
        </row>
        <row r="166">
          <cell r="G166">
            <v>0</v>
          </cell>
          <cell r="K166" t="str">
            <v>A.14.41.3</v>
          </cell>
          <cell r="V166" t="str">
            <v>A.14</v>
          </cell>
        </row>
        <row r="167">
          <cell r="G167">
            <v>0</v>
          </cell>
          <cell r="K167" t="str">
            <v>A.14.42.1</v>
          </cell>
          <cell r="V167" t="str">
            <v>A.14</v>
          </cell>
        </row>
        <row r="168">
          <cell r="G168">
            <v>0</v>
          </cell>
          <cell r="K168" t="str">
            <v>A.14.42.2</v>
          </cell>
          <cell r="V168" t="str">
            <v>A.14</v>
          </cell>
        </row>
        <row r="169">
          <cell r="G169">
            <v>0</v>
          </cell>
          <cell r="K169" t="str">
            <v>A.14.43.1</v>
          </cell>
          <cell r="V169" t="str">
            <v>A.14</v>
          </cell>
        </row>
        <row r="170">
          <cell r="G170">
            <v>0</v>
          </cell>
          <cell r="K170" t="str">
            <v>A.14.44.1</v>
          </cell>
          <cell r="V170" t="str">
            <v>A.14</v>
          </cell>
        </row>
        <row r="171">
          <cell r="G171">
            <v>0</v>
          </cell>
          <cell r="K171" t="str">
            <v>A.14.45.1</v>
          </cell>
          <cell r="V171" t="str">
            <v>A.14</v>
          </cell>
        </row>
        <row r="172">
          <cell r="G172">
            <v>0</v>
          </cell>
          <cell r="K172" t="str">
            <v>A.14.46.1</v>
          </cell>
          <cell r="V172" t="str">
            <v>A.14</v>
          </cell>
        </row>
        <row r="173">
          <cell r="G173">
            <v>0</v>
          </cell>
          <cell r="K173" t="str">
            <v>A.14.47.1</v>
          </cell>
          <cell r="V173" t="str">
            <v>A.14</v>
          </cell>
        </row>
        <row r="174">
          <cell r="G174">
            <v>0</v>
          </cell>
          <cell r="K174" t="str">
            <v>A.14.47.2</v>
          </cell>
          <cell r="V174" t="str">
            <v>A.14</v>
          </cell>
        </row>
        <row r="175">
          <cell r="G175">
            <v>0</v>
          </cell>
          <cell r="K175" t="str">
            <v>A.14.48.1</v>
          </cell>
          <cell r="V175" t="str">
            <v>A.14</v>
          </cell>
        </row>
        <row r="176">
          <cell r="G176">
            <v>0</v>
          </cell>
          <cell r="K176" t="str">
            <v>A.14.48.2</v>
          </cell>
          <cell r="V176" t="str">
            <v>A.14</v>
          </cell>
        </row>
        <row r="177">
          <cell r="G177">
            <v>0</v>
          </cell>
          <cell r="K177" t="str">
            <v>A.14.49.1</v>
          </cell>
          <cell r="V177" t="str">
            <v>A.14</v>
          </cell>
        </row>
        <row r="178">
          <cell r="G178">
            <v>0</v>
          </cell>
          <cell r="K178" t="str">
            <v>A.14.50.1</v>
          </cell>
          <cell r="V178" t="str">
            <v>A.14</v>
          </cell>
        </row>
        <row r="179">
          <cell r="G179">
            <v>0</v>
          </cell>
          <cell r="K179" t="str">
            <v>A.14.51.1</v>
          </cell>
          <cell r="V179" t="str">
            <v>A.14</v>
          </cell>
        </row>
        <row r="180">
          <cell r="G180">
            <v>0</v>
          </cell>
          <cell r="K180" t="str">
            <v>A.14.52.1</v>
          </cell>
          <cell r="V180" t="str">
            <v>A.14</v>
          </cell>
        </row>
        <row r="181">
          <cell r="G181">
            <v>0</v>
          </cell>
          <cell r="K181" t="str">
            <v>A.14.53.1</v>
          </cell>
          <cell r="V181" t="str">
            <v>A.14</v>
          </cell>
        </row>
        <row r="182">
          <cell r="G182">
            <v>6</v>
          </cell>
          <cell r="K182" t="str">
            <v>A.1 .1.1</v>
          </cell>
          <cell r="V182" t="str">
            <v xml:space="preserve">A.1 </v>
          </cell>
        </row>
        <row r="183">
          <cell r="G183">
            <v>6</v>
          </cell>
          <cell r="K183" t="str">
            <v>A.1 .1.2</v>
          </cell>
          <cell r="V183" t="str">
            <v xml:space="preserve">A.1 </v>
          </cell>
        </row>
        <row r="184">
          <cell r="G184">
            <v>6</v>
          </cell>
          <cell r="K184" t="str">
            <v>A.1 .1.3</v>
          </cell>
          <cell r="V184" t="str">
            <v xml:space="preserve">A.1 </v>
          </cell>
        </row>
        <row r="185">
          <cell r="G185">
            <v>6</v>
          </cell>
          <cell r="K185" t="str">
            <v>A.1 .1.4</v>
          </cell>
          <cell r="V185" t="str">
            <v xml:space="preserve">A.1 </v>
          </cell>
        </row>
        <row r="186">
          <cell r="G186">
            <v>6</v>
          </cell>
          <cell r="K186" t="str">
            <v>A.1 .1.5</v>
          </cell>
          <cell r="V186" t="str">
            <v xml:space="preserve">A.1 </v>
          </cell>
        </row>
        <row r="187">
          <cell r="G187">
            <v>6</v>
          </cell>
          <cell r="K187" t="str">
            <v>A.1 .1.6</v>
          </cell>
          <cell r="V187" t="str">
            <v xml:space="preserve">A.1 </v>
          </cell>
        </row>
        <row r="188">
          <cell r="G188">
            <v>4.2699999999999996</v>
          </cell>
          <cell r="K188" t="str">
            <v>A.1 .2.1</v>
          </cell>
          <cell r="V188" t="str">
            <v xml:space="preserve">A.1 </v>
          </cell>
        </row>
        <row r="189">
          <cell r="G189">
            <v>4.2699999999999996</v>
          </cell>
          <cell r="K189" t="str">
            <v>A.1 .2.2</v>
          </cell>
          <cell r="V189" t="str">
            <v xml:space="preserve">A.1 </v>
          </cell>
        </row>
        <row r="190">
          <cell r="G190">
            <v>4.2699999999999996</v>
          </cell>
          <cell r="K190" t="str">
            <v>A.1 .2.3</v>
          </cell>
          <cell r="V190" t="str">
            <v xml:space="preserve">A.1 </v>
          </cell>
        </row>
        <row r="191">
          <cell r="G191">
            <v>4.2699999999999996</v>
          </cell>
          <cell r="K191" t="str">
            <v>A.1 .2.4</v>
          </cell>
          <cell r="V191" t="str">
            <v xml:space="preserve">A.1 </v>
          </cell>
        </row>
        <row r="192">
          <cell r="G192">
            <v>4.2699999999999996</v>
          </cell>
          <cell r="K192" t="str">
            <v>A.1 .2.5</v>
          </cell>
          <cell r="V192" t="str">
            <v xml:space="preserve">A.1 </v>
          </cell>
        </row>
        <row r="193">
          <cell r="G193">
            <v>4.2699999999999996</v>
          </cell>
          <cell r="K193" t="str">
            <v>A.1 .2.6</v>
          </cell>
          <cell r="V193" t="str">
            <v xml:space="preserve">A.1 </v>
          </cell>
        </row>
        <row r="194">
          <cell r="G194">
            <v>4.2699999999999996</v>
          </cell>
          <cell r="K194" t="str">
            <v>A.1 .2.7</v>
          </cell>
          <cell r="V194" t="str">
            <v xml:space="preserve">A.1 </v>
          </cell>
        </row>
        <row r="195">
          <cell r="G195">
            <v>4.2699999999999996</v>
          </cell>
          <cell r="K195" t="str">
            <v>A.1 .2.8</v>
          </cell>
          <cell r="V195" t="str">
            <v xml:space="preserve">A.1 </v>
          </cell>
        </row>
        <row r="196">
          <cell r="G196">
            <v>4.2699999999999996</v>
          </cell>
          <cell r="K196" t="str">
            <v>A.1 .2.9</v>
          </cell>
          <cell r="V196" t="str">
            <v xml:space="preserve">A.1 </v>
          </cell>
        </row>
        <row r="197">
          <cell r="G197">
            <v>4.2699999999999996</v>
          </cell>
          <cell r="K197" t="str">
            <v>A.1 .2.10</v>
          </cell>
          <cell r="V197" t="str">
            <v xml:space="preserve">A.1 </v>
          </cell>
        </row>
        <row r="198">
          <cell r="G198">
            <v>4.2699999999999996</v>
          </cell>
          <cell r="K198" t="str">
            <v>A.1 .2.11</v>
          </cell>
          <cell r="V198" t="str">
            <v xml:space="preserve">A.1 </v>
          </cell>
        </row>
        <row r="199">
          <cell r="G199">
            <v>4.2699999999999996</v>
          </cell>
          <cell r="K199" t="str">
            <v>A.1 .2.12</v>
          </cell>
          <cell r="V199" t="str">
            <v xml:space="preserve">A.1 </v>
          </cell>
        </row>
        <row r="200">
          <cell r="G200">
            <v>4.2699999999999996</v>
          </cell>
          <cell r="K200" t="str">
            <v>A.1 .2.13</v>
          </cell>
          <cell r="V200" t="str">
            <v xml:space="preserve">A.1 </v>
          </cell>
        </row>
        <row r="201">
          <cell r="G201">
            <v>4.2699999999999996</v>
          </cell>
          <cell r="K201" t="str">
            <v>A.1 .2.14</v>
          </cell>
          <cell r="V201" t="str">
            <v xml:space="preserve">A.1 </v>
          </cell>
        </row>
        <row r="202">
          <cell r="G202">
            <v>4.2699999999999996</v>
          </cell>
          <cell r="K202" t="str">
            <v>A.1 .2.15</v>
          </cell>
          <cell r="V202" t="str">
            <v xml:space="preserve">A.1 </v>
          </cell>
        </row>
        <row r="203">
          <cell r="G203">
            <v>4.2699999999999996</v>
          </cell>
          <cell r="K203" t="str">
            <v>A.1 .2.16</v>
          </cell>
          <cell r="V203" t="str">
            <v xml:space="preserve">A.1 </v>
          </cell>
        </row>
        <row r="204">
          <cell r="G204">
            <v>4.2699999999999996</v>
          </cell>
          <cell r="K204" t="str">
            <v>A.1 .2.17</v>
          </cell>
          <cell r="V204" t="str">
            <v xml:space="preserve">A.1 </v>
          </cell>
        </row>
        <row r="205">
          <cell r="G205">
            <v>100</v>
          </cell>
          <cell r="K205" t="str">
            <v>A.1 .3.1</v>
          </cell>
          <cell r="V205" t="str">
            <v xml:space="preserve">A.1 </v>
          </cell>
        </row>
        <row r="206">
          <cell r="G206">
            <v>40</v>
          </cell>
          <cell r="K206" t="str">
            <v>A.1 .3.2</v>
          </cell>
          <cell r="V206" t="str">
            <v xml:space="preserve">A.1 </v>
          </cell>
        </row>
        <row r="207">
          <cell r="G207">
            <v>40</v>
          </cell>
          <cell r="K207" t="str">
            <v>A.1 .3.3</v>
          </cell>
          <cell r="V207" t="str">
            <v xml:space="preserve">A.1 </v>
          </cell>
        </row>
        <row r="208">
          <cell r="G208">
            <v>7</v>
          </cell>
          <cell r="K208" t="str">
            <v>A.1 .4.1</v>
          </cell>
          <cell r="V208" t="str">
            <v xml:space="preserve">A.1 </v>
          </cell>
        </row>
        <row r="209">
          <cell r="G209">
            <v>7</v>
          </cell>
          <cell r="K209" t="str">
            <v>A.1 .4.2</v>
          </cell>
          <cell r="V209" t="str">
            <v xml:space="preserve">A.1 </v>
          </cell>
        </row>
        <row r="210">
          <cell r="G210">
            <v>7</v>
          </cell>
          <cell r="K210" t="str">
            <v>A.1 .4.3</v>
          </cell>
          <cell r="V210" t="str">
            <v xml:space="preserve">A.1 </v>
          </cell>
        </row>
        <row r="211">
          <cell r="G211">
            <v>28.9</v>
          </cell>
          <cell r="K211" t="str">
            <v>A.1 .5.1</v>
          </cell>
          <cell r="V211" t="str">
            <v xml:space="preserve">A.1 </v>
          </cell>
        </row>
        <row r="212">
          <cell r="G212">
            <v>28.9</v>
          </cell>
          <cell r="K212" t="str">
            <v>A.1 .5.2</v>
          </cell>
          <cell r="V212" t="str">
            <v xml:space="preserve">A.1 </v>
          </cell>
        </row>
        <row r="213">
          <cell r="G213" t="str">
            <v>ND</v>
          </cell>
          <cell r="K213" t="str">
            <v>A.1 .6.1</v>
          </cell>
          <cell r="V213" t="str">
            <v xml:space="preserve">A.1 </v>
          </cell>
        </row>
        <row r="214">
          <cell r="G214" t="str">
            <v>ND</v>
          </cell>
          <cell r="K214" t="str">
            <v>A.1 .6.2</v>
          </cell>
          <cell r="V214" t="str">
            <v xml:space="preserve">A.1 </v>
          </cell>
        </row>
        <row r="215">
          <cell r="G215">
            <v>5</v>
          </cell>
          <cell r="K215" t="str">
            <v>A.1 .7.1</v>
          </cell>
          <cell r="V215" t="str">
            <v xml:space="preserve">A.1 </v>
          </cell>
        </row>
        <row r="216">
          <cell r="G216">
            <v>5</v>
          </cell>
          <cell r="K216" t="str">
            <v>A.1 .7.2</v>
          </cell>
          <cell r="V216" t="str">
            <v xml:space="preserve">A.1 </v>
          </cell>
        </row>
        <row r="217">
          <cell r="G217">
            <v>5</v>
          </cell>
          <cell r="K217" t="str">
            <v>A.1 .7.3</v>
          </cell>
          <cell r="V217" t="str">
            <v xml:space="preserve">A.1 </v>
          </cell>
        </row>
        <row r="218">
          <cell r="G218">
            <v>0</v>
          </cell>
          <cell r="K218" t="str">
            <v>A.1 .8.1</v>
          </cell>
          <cell r="V218" t="str">
            <v xml:space="preserve">A.1 </v>
          </cell>
        </row>
        <row r="219">
          <cell r="G219">
            <v>78</v>
          </cell>
          <cell r="K219" t="str">
            <v>A.1 .9.1</v>
          </cell>
          <cell r="V219" t="str">
            <v xml:space="preserve">A.1 </v>
          </cell>
        </row>
        <row r="220">
          <cell r="G220">
            <v>78</v>
          </cell>
          <cell r="K220" t="str">
            <v>A.1 .9.2</v>
          </cell>
          <cell r="V220" t="str">
            <v xml:space="preserve">A.1 </v>
          </cell>
        </row>
        <row r="221">
          <cell r="G221">
            <v>78</v>
          </cell>
          <cell r="K221" t="str">
            <v>A.1 .9.3</v>
          </cell>
          <cell r="V221" t="str">
            <v xml:space="preserve">A.1 </v>
          </cell>
        </row>
        <row r="222">
          <cell r="G222">
            <v>78</v>
          </cell>
          <cell r="K222" t="str">
            <v>A.1 .9.4</v>
          </cell>
          <cell r="V222" t="str">
            <v xml:space="preserve">A.1 </v>
          </cell>
        </row>
        <row r="223">
          <cell r="G223">
            <v>3.8</v>
          </cell>
          <cell r="K223" t="str">
            <v>A.1 .10.1</v>
          </cell>
          <cell r="V223" t="str">
            <v xml:space="preserve">A.1 </v>
          </cell>
        </row>
        <row r="224">
          <cell r="G224">
            <v>3.8</v>
          </cell>
          <cell r="K224" t="str">
            <v>A.1 .10.2</v>
          </cell>
          <cell r="V224" t="str">
            <v xml:space="preserve">A.1 </v>
          </cell>
        </row>
        <row r="225">
          <cell r="G225">
            <v>3.8</v>
          </cell>
          <cell r="K225" t="str">
            <v>A.1 .10.3</v>
          </cell>
          <cell r="V225" t="str">
            <v xml:space="preserve">A.1 </v>
          </cell>
        </row>
        <row r="226">
          <cell r="G226">
            <v>3.8</v>
          </cell>
          <cell r="K226" t="str">
            <v>A.1 .10.4</v>
          </cell>
          <cell r="V226" t="str">
            <v xml:space="preserve">A.1 </v>
          </cell>
        </row>
        <row r="227">
          <cell r="G227">
            <v>4</v>
          </cell>
          <cell r="K227" t="str">
            <v>A.1 .11.1</v>
          </cell>
          <cell r="V227" t="str">
            <v xml:space="preserve">A.1 </v>
          </cell>
        </row>
        <row r="228">
          <cell r="G228">
            <v>4</v>
          </cell>
          <cell r="K228" t="str">
            <v>A.1 .11.2</v>
          </cell>
          <cell r="V228" t="str">
            <v xml:space="preserve">A.1 </v>
          </cell>
        </row>
        <row r="229">
          <cell r="G229">
            <v>4</v>
          </cell>
          <cell r="K229" t="str">
            <v>A.1 .11.3</v>
          </cell>
          <cell r="V229" t="str">
            <v xml:space="preserve">A.1 </v>
          </cell>
        </row>
        <row r="230">
          <cell r="G230">
            <v>4</v>
          </cell>
          <cell r="K230" t="str">
            <v>A.1 .11.4</v>
          </cell>
          <cell r="V230" t="str">
            <v xml:space="preserve">A.1 </v>
          </cell>
        </row>
        <row r="231">
          <cell r="G231">
            <v>4</v>
          </cell>
          <cell r="K231" t="str">
            <v>A.1 .11.5</v>
          </cell>
          <cell r="V231" t="str">
            <v xml:space="preserve">A.1 </v>
          </cell>
        </row>
        <row r="232">
          <cell r="G232">
            <v>83</v>
          </cell>
          <cell r="K232" t="str">
            <v>A.1 .12.1</v>
          </cell>
          <cell r="V232" t="str">
            <v xml:space="preserve">A.1 </v>
          </cell>
        </row>
        <row r="233">
          <cell r="G233">
            <v>83</v>
          </cell>
          <cell r="K233" t="str">
            <v>A.1 .12.2</v>
          </cell>
          <cell r="V233" t="str">
            <v xml:space="preserve">A.1 </v>
          </cell>
        </row>
        <row r="234">
          <cell r="G234">
            <v>83</v>
          </cell>
          <cell r="K234" t="str">
            <v>A.1 .12.3</v>
          </cell>
          <cell r="V234" t="str">
            <v xml:space="preserve">A.1 </v>
          </cell>
        </row>
        <row r="235">
          <cell r="G235">
            <v>83</v>
          </cell>
          <cell r="K235" t="str">
            <v>A.1 .12.5</v>
          </cell>
          <cell r="V235" t="str">
            <v xml:space="preserve">A.1 </v>
          </cell>
        </row>
        <row r="236">
          <cell r="G236">
            <v>83</v>
          </cell>
          <cell r="K236" t="str">
            <v>A.1 .12.6</v>
          </cell>
          <cell r="V236" t="str">
            <v xml:space="preserve">A.1 </v>
          </cell>
        </row>
        <row r="237">
          <cell r="G237">
            <v>83</v>
          </cell>
          <cell r="K237" t="str">
            <v>A.1 .12.7</v>
          </cell>
          <cell r="V237" t="str">
            <v xml:space="preserve">A.1 </v>
          </cell>
        </row>
        <row r="238">
          <cell r="G238">
            <v>67</v>
          </cell>
          <cell r="K238" t="str">
            <v>A.1 .13.1</v>
          </cell>
          <cell r="V238" t="str">
            <v xml:space="preserve">A.1 </v>
          </cell>
        </row>
        <row r="239">
          <cell r="G239">
            <v>3980</v>
          </cell>
          <cell r="K239" t="str">
            <v>A.1 .14.1</v>
          </cell>
          <cell r="V239" t="str">
            <v xml:space="preserve">A.1 </v>
          </cell>
        </row>
        <row r="240">
          <cell r="G240">
            <v>6</v>
          </cell>
          <cell r="K240" t="str">
            <v>A.1 .15.1</v>
          </cell>
          <cell r="V240" t="str">
            <v xml:space="preserve">A.1 </v>
          </cell>
        </row>
        <row r="241">
          <cell r="G241" t="str">
            <v>ND</v>
          </cell>
          <cell r="K241" t="str">
            <v>A.1 .16.1</v>
          </cell>
          <cell r="V241" t="str">
            <v xml:space="preserve">A.1 </v>
          </cell>
        </row>
        <row r="242">
          <cell r="G242">
            <v>14.73</v>
          </cell>
          <cell r="K242" t="str">
            <v>A.1 .17.1</v>
          </cell>
          <cell r="V242" t="str">
            <v xml:space="preserve">A.1 </v>
          </cell>
        </row>
        <row r="243">
          <cell r="G243">
            <v>14.73</v>
          </cell>
          <cell r="K243" t="str">
            <v>A.1 .17.2</v>
          </cell>
          <cell r="V243" t="str">
            <v xml:space="preserve">A.1 </v>
          </cell>
        </row>
        <row r="244">
          <cell r="G244">
            <v>14.73</v>
          </cell>
          <cell r="K244" t="str">
            <v>A.1 .17.3</v>
          </cell>
          <cell r="V244" t="str">
            <v xml:space="preserve">A.1 </v>
          </cell>
        </row>
        <row r="245">
          <cell r="G245">
            <v>14.73</v>
          </cell>
          <cell r="K245" t="str">
            <v>A.1 .17.4</v>
          </cell>
          <cell r="V245" t="str">
            <v xml:space="preserve">A.1 </v>
          </cell>
        </row>
        <row r="246">
          <cell r="G246">
            <v>14.73</v>
          </cell>
          <cell r="K246" t="str">
            <v>A.1 .17.5</v>
          </cell>
          <cell r="V246" t="str">
            <v xml:space="preserve">A.1 </v>
          </cell>
        </row>
        <row r="247">
          <cell r="G247">
            <v>14.73</v>
          </cell>
          <cell r="K247" t="str">
            <v>A.1 .17.6</v>
          </cell>
          <cell r="V247" t="str">
            <v xml:space="preserve">A.1 </v>
          </cell>
        </row>
        <row r="248">
          <cell r="G248">
            <v>14.73</v>
          </cell>
          <cell r="K248" t="str">
            <v>A.1 .17.7</v>
          </cell>
          <cell r="V248" t="str">
            <v xml:space="preserve">A.1 </v>
          </cell>
        </row>
        <row r="249">
          <cell r="G249">
            <v>14.73</v>
          </cell>
          <cell r="K249" t="str">
            <v>A.1 .17.8</v>
          </cell>
          <cell r="V249" t="str">
            <v xml:space="preserve">A.1 </v>
          </cell>
        </row>
        <row r="250">
          <cell r="G250">
            <v>14.73</v>
          </cell>
          <cell r="K250" t="str">
            <v>A.1 .17.9</v>
          </cell>
          <cell r="V250" t="str">
            <v xml:space="preserve">A.1 </v>
          </cell>
        </row>
        <row r="251">
          <cell r="G251">
            <v>14.73</v>
          </cell>
          <cell r="K251" t="str">
            <v>A.1 .17.10</v>
          </cell>
          <cell r="V251" t="str">
            <v xml:space="preserve">A.1 </v>
          </cell>
        </row>
        <row r="252">
          <cell r="G252">
            <v>17</v>
          </cell>
          <cell r="K252" t="str">
            <v>A.2.6.1</v>
          </cell>
          <cell r="V252" t="str">
            <v>A.2</v>
          </cell>
        </row>
        <row r="253">
          <cell r="G253"/>
          <cell r="K253" t="str">
            <v>A.2.6.2</v>
          </cell>
          <cell r="V253" t="str">
            <v>A.2</v>
          </cell>
        </row>
        <row r="254">
          <cell r="G254">
            <v>0</v>
          </cell>
          <cell r="K254" t="str">
            <v>A.2.7.1</v>
          </cell>
          <cell r="V254" t="str">
            <v>A.2</v>
          </cell>
        </row>
        <row r="255">
          <cell r="G255">
            <v>6.52</v>
          </cell>
          <cell r="K255" t="str">
            <v>A.2.8.1</v>
          </cell>
          <cell r="V255" t="str">
            <v>A.2</v>
          </cell>
        </row>
        <row r="256">
          <cell r="G256">
            <v>6.52</v>
          </cell>
          <cell r="K256" t="str">
            <v>A.2.8.2</v>
          </cell>
          <cell r="V256" t="str">
            <v>A.2</v>
          </cell>
        </row>
        <row r="257">
          <cell r="G257">
            <v>6.52</v>
          </cell>
          <cell r="K257" t="str">
            <v>A.2.8.3</v>
          </cell>
          <cell r="V257" t="str">
            <v>A.2</v>
          </cell>
        </row>
        <row r="258">
          <cell r="G258" t="str">
            <v xml:space="preserve">17,1     16,9 </v>
          </cell>
          <cell r="K258" t="str">
            <v>A.2.9.1</v>
          </cell>
          <cell r="V258" t="str">
            <v>A.2</v>
          </cell>
        </row>
        <row r="259">
          <cell r="G259">
            <v>122.86</v>
          </cell>
          <cell r="K259" t="str">
            <v>A.2.10.1</v>
          </cell>
          <cell r="V259" t="str">
            <v>A.2</v>
          </cell>
        </row>
        <row r="260">
          <cell r="G260">
            <v>3.11</v>
          </cell>
          <cell r="K260" t="str">
            <v>A.2.11.1</v>
          </cell>
          <cell r="V260" t="str">
            <v>A.2</v>
          </cell>
        </row>
        <row r="261">
          <cell r="G261">
            <v>226.1</v>
          </cell>
          <cell r="K261" t="str">
            <v>A.2.12.1</v>
          </cell>
          <cell r="V261" t="str">
            <v>A.2</v>
          </cell>
        </row>
        <row r="262">
          <cell r="G262"/>
          <cell r="K262" t="str">
            <v>A.2.12.2</v>
          </cell>
          <cell r="V262" t="str">
            <v>A.2</v>
          </cell>
        </row>
        <row r="263">
          <cell r="G263">
            <v>1.1399999999999999</v>
          </cell>
          <cell r="K263" t="str">
            <v>A.2.13.1</v>
          </cell>
          <cell r="V263" t="str">
            <v>A.2</v>
          </cell>
        </row>
        <row r="264">
          <cell r="G264">
            <v>2.17</v>
          </cell>
          <cell r="K264" t="str">
            <v>A.2.14.1</v>
          </cell>
          <cell r="V264" t="str">
            <v>A.2</v>
          </cell>
        </row>
        <row r="265">
          <cell r="G265">
            <v>3.21</v>
          </cell>
          <cell r="K265" t="str">
            <v>A.2.15.1</v>
          </cell>
          <cell r="V265" t="str">
            <v>A.2</v>
          </cell>
        </row>
        <row r="266">
          <cell r="V266" t="str">
            <v>A.2</v>
          </cell>
        </row>
        <row r="267">
          <cell r="V267" t="str">
            <v>A.2</v>
          </cell>
        </row>
        <row r="268">
          <cell r="V268" t="str">
            <v>A.2</v>
          </cell>
        </row>
        <row r="269">
          <cell r="V269" t="str">
            <v>A.2</v>
          </cell>
        </row>
        <row r="270">
          <cell r="V270" t="str">
            <v>A.2</v>
          </cell>
        </row>
        <row r="271">
          <cell r="V271" t="str">
            <v>A.2</v>
          </cell>
        </row>
        <row r="272">
          <cell r="V272" t="str">
            <v>A.2</v>
          </cell>
        </row>
        <row r="273">
          <cell r="V273" t="str">
            <v>A.2</v>
          </cell>
        </row>
        <row r="274">
          <cell r="V274" t="str">
            <v>A.2</v>
          </cell>
        </row>
        <row r="275">
          <cell r="V275" t="str">
            <v>A.2</v>
          </cell>
        </row>
        <row r="276">
          <cell r="V276" t="str">
            <v>A.2</v>
          </cell>
        </row>
        <row r="277">
          <cell r="G277">
            <v>26.5</v>
          </cell>
          <cell r="K277" t="str">
            <v>A.2.21.1</v>
          </cell>
          <cell r="V277" t="str">
            <v>A.2</v>
          </cell>
        </row>
        <row r="278">
          <cell r="G278">
            <v>26.5</v>
          </cell>
          <cell r="K278" t="str">
            <v>A.2.22.1</v>
          </cell>
          <cell r="V278" t="str">
            <v>A.2</v>
          </cell>
        </row>
        <row r="279">
          <cell r="G279">
            <v>85.8</v>
          </cell>
          <cell r="K279" t="str">
            <v>A.2.23.1</v>
          </cell>
          <cell r="V279" t="str">
            <v>A.2</v>
          </cell>
        </row>
        <row r="280">
          <cell r="G280">
            <v>85.8</v>
          </cell>
          <cell r="K280" t="str">
            <v>A.2.23.2</v>
          </cell>
          <cell r="V280" t="str">
            <v>A.2</v>
          </cell>
        </row>
        <row r="281">
          <cell r="G281">
            <v>85.8</v>
          </cell>
          <cell r="K281" t="str">
            <v>A.2.23.3</v>
          </cell>
          <cell r="V281" t="str">
            <v>A.2</v>
          </cell>
        </row>
        <row r="282">
          <cell r="G282">
            <v>85.8</v>
          </cell>
          <cell r="K282" t="str">
            <v>A.2.23.4</v>
          </cell>
          <cell r="V282" t="str">
            <v>A.2</v>
          </cell>
        </row>
        <row r="283">
          <cell r="G283">
            <v>85.8</v>
          </cell>
          <cell r="K283" t="str">
            <v>A.2.23.5</v>
          </cell>
          <cell r="V283" t="str">
            <v>A.2</v>
          </cell>
        </row>
        <row r="284">
          <cell r="G284">
            <v>15.5</v>
          </cell>
          <cell r="K284" t="str">
            <v>A.2.24.1</v>
          </cell>
          <cell r="V284" t="str">
            <v>A.2</v>
          </cell>
        </row>
        <row r="285">
          <cell r="G285">
            <v>4.5</v>
          </cell>
          <cell r="K285" t="str">
            <v>A.2.25.1</v>
          </cell>
          <cell r="V285" t="str">
            <v>A.2</v>
          </cell>
        </row>
        <row r="286">
          <cell r="G286">
            <v>2.5</v>
          </cell>
          <cell r="K286" t="str">
            <v>A.2.26.1</v>
          </cell>
          <cell r="V286" t="str">
            <v>A.2</v>
          </cell>
        </row>
        <row r="287">
          <cell r="G287">
            <v>2.06</v>
          </cell>
          <cell r="K287" t="str">
            <v>A.2.27.1</v>
          </cell>
          <cell r="V287" t="str">
            <v>A.2</v>
          </cell>
        </row>
        <row r="288">
          <cell r="G288">
            <v>0</v>
          </cell>
          <cell r="K288" t="str">
            <v>A.2.28.1</v>
          </cell>
          <cell r="V288" t="str">
            <v>A.2</v>
          </cell>
        </row>
        <row r="289">
          <cell r="G289">
            <v>7</v>
          </cell>
          <cell r="K289" t="str">
            <v>A.2.29.1</v>
          </cell>
          <cell r="V289" t="str">
            <v>A.2</v>
          </cell>
        </row>
        <row r="290">
          <cell r="G290">
            <v>7</v>
          </cell>
          <cell r="K290" t="str">
            <v>A.2.29.2</v>
          </cell>
          <cell r="V290" t="str">
            <v>A.2</v>
          </cell>
        </row>
        <row r="291">
          <cell r="G291">
            <v>7</v>
          </cell>
          <cell r="K291" t="str">
            <v>A.2.29.3</v>
          </cell>
          <cell r="V291" t="str">
            <v>A.2</v>
          </cell>
        </row>
        <row r="292">
          <cell r="G292">
            <v>3.1</v>
          </cell>
          <cell r="K292" t="str">
            <v>A.2.30.1</v>
          </cell>
          <cell r="V292" t="str">
            <v>A.2</v>
          </cell>
        </row>
        <row r="293">
          <cell r="G293">
            <v>3.1</v>
          </cell>
          <cell r="K293" t="str">
            <v>A.2.30.2</v>
          </cell>
          <cell r="V293" t="str">
            <v>A.2</v>
          </cell>
        </row>
        <row r="294">
          <cell r="G294">
            <v>14</v>
          </cell>
          <cell r="K294" t="str">
            <v>A.2.31.1</v>
          </cell>
          <cell r="V294" t="str">
            <v>A.2</v>
          </cell>
        </row>
        <row r="295">
          <cell r="G295">
            <v>14</v>
          </cell>
          <cell r="K295" t="str">
            <v>A.2.31.2</v>
          </cell>
          <cell r="V295" t="str">
            <v>A.2</v>
          </cell>
        </row>
        <row r="296">
          <cell r="G296">
            <v>14</v>
          </cell>
          <cell r="K296" t="str">
            <v>A.2.31.3</v>
          </cell>
          <cell r="V296" t="str">
            <v>A.2</v>
          </cell>
        </row>
        <row r="297">
          <cell r="G297">
            <v>14</v>
          </cell>
          <cell r="K297" t="str">
            <v>A.2.31.4</v>
          </cell>
          <cell r="V297" t="str">
            <v>A.2</v>
          </cell>
        </row>
        <row r="298">
          <cell r="G298">
            <v>20</v>
          </cell>
          <cell r="K298" t="str">
            <v>A.2.32.1</v>
          </cell>
          <cell r="V298" t="str">
            <v>A.2</v>
          </cell>
        </row>
        <row r="299">
          <cell r="G299">
            <v>20</v>
          </cell>
          <cell r="K299" t="str">
            <v>A.2.32.2</v>
          </cell>
          <cell r="V299" t="str">
            <v>A.2</v>
          </cell>
        </row>
        <row r="300">
          <cell r="G300">
            <v>6.8</v>
          </cell>
          <cell r="K300" t="str">
            <v>A.2.33.1</v>
          </cell>
          <cell r="V300" t="str">
            <v>A.2</v>
          </cell>
        </row>
        <row r="301">
          <cell r="G301">
            <v>6.8</v>
          </cell>
          <cell r="K301" t="str">
            <v>A.2.33.2</v>
          </cell>
          <cell r="V301" t="str">
            <v>A.2</v>
          </cell>
        </row>
        <row r="302">
          <cell r="G302">
            <v>12.3</v>
          </cell>
          <cell r="K302" t="str">
            <v>A.2.34.1</v>
          </cell>
          <cell r="V302" t="str">
            <v>A.2</v>
          </cell>
        </row>
        <row r="303">
          <cell r="G303">
            <v>12.3</v>
          </cell>
          <cell r="K303" t="str">
            <v>A.2.35.1</v>
          </cell>
          <cell r="V303" t="str">
            <v>A.2</v>
          </cell>
        </row>
        <row r="304">
          <cell r="G304">
            <v>15.05</v>
          </cell>
          <cell r="K304" t="str">
            <v>A.2.36.1</v>
          </cell>
          <cell r="V304" t="str">
            <v>A.2</v>
          </cell>
        </row>
        <row r="305">
          <cell r="G305">
            <v>15.05</v>
          </cell>
          <cell r="K305" t="str">
            <v>A.2.36.2</v>
          </cell>
          <cell r="V305" t="str">
            <v>A.2</v>
          </cell>
        </row>
        <row r="306">
          <cell r="G306">
            <v>15.05</v>
          </cell>
          <cell r="K306" t="str">
            <v>A.2.36.3</v>
          </cell>
          <cell r="V306" t="str">
            <v>A.2</v>
          </cell>
        </row>
        <row r="307">
          <cell r="G307">
            <v>0.7</v>
          </cell>
          <cell r="K307" t="str">
            <v>A.2.37.1</v>
          </cell>
          <cell r="V307" t="str">
            <v>A.2</v>
          </cell>
        </row>
        <row r="308">
          <cell r="G308">
            <v>0.7</v>
          </cell>
          <cell r="K308" t="str">
            <v>A.2.37.2</v>
          </cell>
          <cell r="V308" t="str">
            <v>A.2</v>
          </cell>
        </row>
        <row r="309">
          <cell r="G309">
            <v>0.7</v>
          </cell>
          <cell r="K309" t="str">
            <v>A.2.37.3</v>
          </cell>
          <cell r="V309" t="str">
            <v>A.2</v>
          </cell>
        </row>
        <row r="310">
          <cell r="G310">
            <v>10</v>
          </cell>
          <cell r="K310" t="str">
            <v>A.2.38.1</v>
          </cell>
          <cell r="V310" t="str">
            <v>A.2</v>
          </cell>
        </row>
        <row r="311">
          <cell r="G311">
            <v>10</v>
          </cell>
          <cell r="K311" t="str">
            <v>A.2.38.2</v>
          </cell>
          <cell r="V311" t="str">
            <v>A.2</v>
          </cell>
        </row>
        <row r="312">
          <cell r="G312">
            <v>0</v>
          </cell>
          <cell r="K312" t="str">
            <v>A.2.39.1</v>
          </cell>
          <cell r="V312" t="str">
            <v>A.2</v>
          </cell>
        </row>
        <row r="313">
          <cell r="G313">
            <v>0</v>
          </cell>
          <cell r="K313" t="str">
            <v>A.2.39.2</v>
          </cell>
          <cell r="V313" t="str">
            <v>A.2</v>
          </cell>
        </row>
        <row r="314">
          <cell r="G314">
            <v>10</v>
          </cell>
          <cell r="K314" t="str">
            <v>A.2.40.1</v>
          </cell>
          <cell r="V314" t="str">
            <v>A.2</v>
          </cell>
        </row>
        <row r="315">
          <cell r="G315">
            <v>10</v>
          </cell>
          <cell r="K315" t="str">
            <v>A.2.40.2</v>
          </cell>
          <cell r="V315" t="str">
            <v>A.2</v>
          </cell>
        </row>
        <row r="316">
          <cell r="G316">
            <v>10</v>
          </cell>
          <cell r="K316" t="str">
            <v>A.2.40.3</v>
          </cell>
          <cell r="V316" t="str">
            <v>A.2</v>
          </cell>
        </row>
        <row r="317">
          <cell r="G317">
            <v>10</v>
          </cell>
          <cell r="K317" t="str">
            <v>A.2.40.4</v>
          </cell>
          <cell r="V317" t="str">
            <v>A.2</v>
          </cell>
        </row>
        <row r="318">
          <cell r="G318">
            <v>10</v>
          </cell>
          <cell r="K318" t="str">
            <v>A.2.40.5</v>
          </cell>
          <cell r="V318" t="str">
            <v>A.2</v>
          </cell>
        </row>
        <row r="319">
          <cell r="G319">
            <v>4</v>
          </cell>
          <cell r="K319" t="str">
            <v>A.2.41.6</v>
          </cell>
          <cell r="V319" t="str">
            <v>A.2</v>
          </cell>
        </row>
        <row r="320">
          <cell r="G320">
            <v>4</v>
          </cell>
          <cell r="K320" t="str">
            <v>A.2.41.7</v>
          </cell>
          <cell r="V320" t="str">
            <v>A.2</v>
          </cell>
        </row>
        <row r="321">
          <cell r="G321">
            <v>4</v>
          </cell>
          <cell r="K321" t="str">
            <v>A.2.41.8</v>
          </cell>
          <cell r="V321" t="str">
            <v>A.2</v>
          </cell>
        </row>
        <row r="322">
          <cell r="G322">
            <v>4</v>
          </cell>
          <cell r="K322" t="str">
            <v>A.2.41.9</v>
          </cell>
          <cell r="V322" t="str">
            <v>A.2</v>
          </cell>
        </row>
        <row r="323">
          <cell r="G323">
            <v>60</v>
          </cell>
          <cell r="K323" t="str">
            <v>A.2.42.1</v>
          </cell>
          <cell r="V323" t="str">
            <v>A.2</v>
          </cell>
        </row>
        <row r="324">
          <cell r="G324">
            <v>80</v>
          </cell>
          <cell r="K324" t="str">
            <v>A.2.43.1</v>
          </cell>
          <cell r="V324" t="str">
            <v>A.2</v>
          </cell>
        </row>
        <row r="325">
          <cell r="G325">
            <v>80</v>
          </cell>
          <cell r="K325" t="str">
            <v>A.2.44.1</v>
          </cell>
          <cell r="V325" t="str">
            <v>A.2</v>
          </cell>
        </row>
        <row r="326">
          <cell r="G326">
            <v>80</v>
          </cell>
          <cell r="K326" t="str">
            <v>A.2.44.2</v>
          </cell>
          <cell r="V326" t="str">
            <v>A.2</v>
          </cell>
        </row>
        <row r="327">
          <cell r="G327">
            <v>80</v>
          </cell>
          <cell r="K327" t="str">
            <v>A.2.44.3</v>
          </cell>
          <cell r="V327" t="str">
            <v>A.2</v>
          </cell>
        </row>
        <row r="328">
          <cell r="G328">
            <v>80</v>
          </cell>
          <cell r="K328" t="str">
            <v>A.2.45.1</v>
          </cell>
          <cell r="V328" t="str">
            <v>A.2</v>
          </cell>
        </row>
        <row r="329">
          <cell r="G329">
            <v>80</v>
          </cell>
          <cell r="K329" t="str">
            <v>A.2.45.2</v>
          </cell>
          <cell r="V329" t="str">
            <v>A.2</v>
          </cell>
        </row>
        <row r="330">
          <cell r="G330">
            <v>95</v>
          </cell>
          <cell r="K330" t="str">
            <v>A.2.46.1</v>
          </cell>
          <cell r="V330" t="str">
            <v>A.2</v>
          </cell>
        </row>
        <row r="331">
          <cell r="G331">
            <v>95</v>
          </cell>
          <cell r="K331" t="str">
            <v>A.2.46.2</v>
          </cell>
          <cell r="V331" t="str">
            <v>A.2</v>
          </cell>
        </row>
        <row r="332">
          <cell r="G332">
            <v>95</v>
          </cell>
          <cell r="K332" t="str">
            <v>A.2.46.3</v>
          </cell>
          <cell r="V332" t="str">
            <v>A.2</v>
          </cell>
        </row>
        <row r="333">
          <cell r="G333">
            <v>95</v>
          </cell>
          <cell r="K333" t="str">
            <v>A.2.46.4</v>
          </cell>
          <cell r="V333" t="str">
            <v>A.2</v>
          </cell>
        </row>
        <row r="334">
          <cell r="G334">
            <v>95</v>
          </cell>
          <cell r="K334" t="str">
            <v>A.2.46.5</v>
          </cell>
          <cell r="V334" t="str">
            <v>A.2</v>
          </cell>
        </row>
        <row r="335">
          <cell r="G335">
            <v>93.3</v>
          </cell>
          <cell r="K335" t="str">
            <v>A.2.47.1</v>
          </cell>
          <cell r="V335" t="str">
            <v>A.2</v>
          </cell>
        </row>
        <row r="336">
          <cell r="G336">
            <v>93.3</v>
          </cell>
          <cell r="K336" t="str">
            <v>A.2.47.2</v>
          </cell>
          <cell r="V336" t="str">
            <v>A.2</v>
          </cell>
        </row>
        <row r="337">
          <cell r="G337">
            <v>93.3</v>
          </cell>
          <cell r="K337" t="str">
            <v>A.2.47.3</v>
          </cell>
          <cell r="V337" t="str">
            <v>A.2</v>
          </cell>
        </row>
        <row r="338">
          <cell r="G338">
            <v>0</v>
          </cell>
          <cell r="K338" t="str">
            <v>A.2.48.1</v>
          </cell>
          <cell r="V338" t="str">
            <v>A.2</v>
          </cell>
        </row>
        <row r="339">
          <cell r="G339">
            <v>0</v>
          </cell>
          <cell r="K339" t="str">
            <v>A.2.48.2</v>
          </cell>
          <cell r="V339" t="str">
            <v>A.2</v>
          </cell>
        </row>
        <row r="340">
          <cell r="G340">
            <v>40</v>
          </cell>
          <cell r="K340" t="str">
            <v>A.2.49.1</v>
          </cell>
          <cell r="V340" t="str">
            <v>A.2</v>
          </cell>
        </row>
        <row r="341">
          <cell r="G341">
            <v>10</v>
          </cell>
          <cell r="K341" t="str">
            <v>A.2.50.1</v>
          </cell>
          <cell r="V341" t="str">
            <v>A.2</v>
          </cell>
        </row>
        <row r="342">
          <cell r="G342">
            <v>0</v>
          </cell>
          <cell r="K342" t="str">
            <v>A.2.51.1</v>
          </cell>
          <cell r="V342" t="str">
            <v>A.2</v>
          </cell>
        </row>
        <row r="343">
          <cell r="G343">
            <v>0</v>
          </cell>
          <cell r="K343" t="str">
            <v>A.2.51.2</v>
          </cell>
          <cell r="V343" t="str">
            <v>A.2</v>
          </cell>
        </row>
        <row r="344">
          <cell r="G344">
            <v>0</v>
          </cell>
          <cell r="K344" t="str">
            <v>A.2.51.3</v>
          </cell>
          <cell r="V344" t="str">
            <v>A.2</v>
          </cell>
        </row>
        <row r="345">
          <cell r="G345">
            <v>60</v>
          </cell>
          <cell r="K345" t="str">
            <v>A.2.52.1</v>
          </cell>
          <cell r="V345" t="str">
            <v>A.2</v>
          </cell>
        </row>
        <row r="346">
          <cell r="G346">
            <v>60</v>
          </cell>
          <cell r="K346" t="str">
            <v>A.2.52.2</v>
          </cell>
          <cell r="V346" t="str">
            <v>A.2</v>
          </cell>
        </row>
        <row r="347">
          <cell r="G347">
            <v>60</v>
          </cell>
          <cell r="K347" t="str">
            <v>A.2.52.3</v>
          </cell>
          <cell r="V347" t="str">
            <v>A.2</v>
          </cell>
        </row>
        <row r="348">
          <cell r="G348">
            <v>60</v>
          </cell>
          <cell r="K348" t="str">
            <v>A.2.52.4</v>
          </cell>
          <cell r="V348" t="str">
            <v>A.2</v>
          </cell>
        </row>
        <row r="349">
          <cell r="G349">
            <v>60</v>
          </cell>
          <cell r="K349" t="str">
            <v>A.2.52.5</v>
          </cell>
          <cell r="V349" t="str">
            <v>A.2</v>
          </cell>
        </row>
        <row r="350">
          <cell r="G350">
            <v>60</v>
          </cell>
          <cell r="K350" t="str">
            <v>A.2.52.6</v>
          </cell>
          <cell r="V350" t="str">
            <v>A.2</v>
          </cell>
        </row>
        <row r="351">
          <cell r="G351">
            <v>60</v>
          </cell>
          <cell r="K351" t="str">
            <v>A.2.52.7</v>
          </cell>
          <cell r="V351" t="str">
            <v>A.2</v>
          </cell>
        </row>
        <row r="352">
          <cell r="G352">
            <v>60</v>
          </cell>
          <cell r="K352" t="str">
            <v>A.2.52.8</v>
          </cell>
          <cell r="V352" t="str">
            <v>A.2</v>
          </cell>
        </row>
        <row r="353">
          <cell r="G353">
            <v>4</v>
          </cell>
          <cell r="K353" t="str">
            <v>A.4.1.1</v>
          </cell>
          <cell r="V353" t="str">
            <v>A.4</v>
          </cell>
        </row>
        <row r="354">
          <cell r="G354">
            <v>4</v>
          </cell>
          <cell r="K354" t="str">
            <v>A.4.1.2</v>
          </cell>
          <cell r="V354" t="str">
            <v>A.4</v>
          </cell>
        </row>
        <row r="355">
          <cell r="G355">
            <v>4</v>
          </cell>
          <cell r="K355" t="str">
            <v>A.4.1.3</v>
          </cell>
          <cell r="V355" t="str">
            <v>A.4</v>
          </cell>
        </row>
        <row r="356">
          <cell r="G356">
            <v>0</v>
          </cell>
          <cell r="K356" t="str">
            <v>A.4.2.1</v>
          </cell>
          <cell r="V356" t="str">
            <v>A.4</v>
          </cell>
        </row>
        <row r="357">
          <cell r="G357">
            <v>0</v>
          </cell>
          <cell r="K357" t="str">
            <v>A.4.2.2</v>
          </cell>
          <cell r="V357" t="str">
            <v>A.4</v>
          </cell>
        </row>
        <row r="358">
          <cell r="G358">
            <v>0</v>
          </cell>
          <cell r="K358" t="str">
            <v>A.4.3.1</v>
          </cell>
          <cell r="V358" t="str">
            <v>A.4</v>
          </cell>
        </row>
        <row r="359">
          <cell r="G359">
            <v>0</v>
          </cell>
          <cell r="K359" t="str">
            <v>A.4.4.1</v>
          </cell>
          <cell r="V359" t="str">
            <v>A.4</v>
          </cell>
        </row>
        <row r="360">
          <cell r="G360">
            <v>50000</v>
          </cell>
          <cell r="K360" t="str">
            <v>A.4.5.1</v>
          </cell>
          <cell r="V360" t="str">
            <v>A.4</v>
          </cell>
        </row>
        <row r="361">
          <cell r="G361">
            <v>0</v>
          </cell>
          <cell r="K361" t="str">
            <v>A.4.6.1</v>
          </cell>
          <cell r="V361" t="str">
            <v>A.4</v>
          </cell>
        </row>
        <row r="362">
          <cell r="G362" t="str">
            <v>ND</v>
          </cell>
          <cell r="K362" t="str">
            <v>A.5.1.1</v>
          </cell>
          <cell r="V362" t="str">
            <v>A.5</v>
          </cell>
        </row>
        <row r="363">
          <cell r="G363" t="str">
            <v>ND</v>
          </cell>
          <cell r="K363" t="str">
            <v>A.5.1.2</v>
          </cell>
          <cell r="V363" t="str">
            <v>A.5</v>
          </cell>
        </row>
        <row r="364">
          <cell r="G364" t="str">
            <v>ND</v>
          </cell>
          <cell r="K364" t="str">
            <v>A.5.1.3</v>
          </cell>
          <cell r="V364" t="str">
            <v>A.5</v>
          </cell>
        </row>
        <row r="365">
          <cell r="G365">
            <v>0</v>
          </cell>
          <cell r="K365" t="str">
            <v>A.5.2.1</v>
          </cell>
          <cell r="V365" t="str">
            <v>A.5</v>
          </cell>
        </row>
        <row r="366">
          <cell r="G366">
            <v>0</v>
          </cell>
          <cell r="K366" t="str">
            <v>A.5.2.2</v>
          </cell>
          <cell r="V366" t="str">
            <v>A.5</v>
          </cell>
        </row>
        <row r="367">
          <cell r="G367">
            <v>0</v>
          </cell>
          <cell r="K367" t="str">
            <v>A.5.2.3</v>
          </cell>
          <cell r="V367" t="str">
            <v>A.5</v>
          </cell>
        </row>
        <row r="368">
          <cell r="G368">
            <v>0</v>
          </cell>
          <cell r="K368" t="str">
            <v>A.5.2.4</v>
          </cell>
          <cell r="V368" t="str">
            <v>A.5</v>
          </cell>
        </row>
        <row r="369">
          <cell r="G369">
            <v>0</v>
          </cell>
          <cell r="K369" t="str">
            <v>A.5.2.5</v>
          </cell>
          <cell r="V369" t="str">
            <v>A.5</v>
          </cell>
        </row>
        <row r="370">
          <cell r="G370" t="str">
            <v>ND</v>
          </cell>
          <cell r="K370" t="str">
            <v>A.5.3.1</v>
          </cell>
          <cell r="V370" t="str">
            <v>A.5</v>
          </cell>
        </row>
        <row r="371">
          <cell r="G371" t="str">
            <v>ND</v>
          </cell>
          <cell r="K371" t="str">
            <v>A.5.3.2</v>
          </cell>
          <cell r="V371" t="str">
            <v>A.5</v>
          </cell>
        </row>
        <row r="372">
          <cell r="G372" t="str">
            <v>ND</v>
          </cell>
          <cell r="K372" t="str">
            <v>A.5.3.3</v>
          </cell>
          <cell r="V372" t="str">
            <v>A.5</v>
          </cell>
        </row>
        <row r="373">
          <cell r="G373" t="str">
            <v>ND</v>
          </cell>
          <cell r="K373" t="str">
            <v>A.5.3.4</v>
          </cell>
          <cell r="V373" t="str">
            <v>A.5</v>
          </cell>
        </row>
        <row r="374">
          <cell r="G374" t="str">
            <v>ND</v>
          </cell>
          <cell r="K374" t="str">
            <v>A.5.4.1</v>
          </cell>
          <cell r="V374" t="str">
            <v>A.5</v>
          </cell>
        </row>
        <row r="375">
          <cell r="G375">
            <v>100</v>
          </cell>
          <cell r="K375" t="str">
            <v>A.14.54.1</v>
          </cell>
          <cell r="V375" t="str">
            <v>A.14</v>
          </cell>
        </row>
        <row r="376">
          <cell r="G376">
            <v>100</v>
          </cell>
          <cell r="K376" t="str">
            <v>A.14.54.2</v>
          </cell>
          <cell r="V376" t="str">
            <v>A.14</v>
          </cell>
        </row>
        <row r="377">
          <cell r="G377">
            <v>100</v>
          </cell>
          <cell r="K377" t="str">
            <v>A.14.54.3</v>
          </cell>
          <cell r="V377" t="str">
            <v>A.14</v>
          </cell>
        </row>
        <row r="378">
          <cell r="G378">
            <v>100</v>
          </cell>
          <cell r="K378" t="str">
            <v>A.14.54.4</v>
          </cell>
          <cell r="V378" t="str">
            <v>A.14</v>
          </cell>
        </row>
        <row r="379">
          <cell r="G379">
            <v>0</v>
          </cell>
          <cell r="K379" t="str">
            <v>A.5.5.1</v>
          </cell>
          <cell r="V379" t="str">
            <v>A.5</v>
          </cell>
        </row>
        <row r="380">
          <cell r="G380">
            <v>0</v>
          </cell>
          <cell r="K380" t="str">
            <v>A.5.6.1</v>
          </cell>
          <cell r="V380" t="str">
            <v>A.5</v>
          </cell>
        </row>
        <row r="381">
          <cell r="G381">
            <v>0</v>
          </cell>
          <cell r="K381" t="str">
            <v>A.5.6.2</v>
          </cell>
          <cell r="V381" t="str">
            <v>A.5</v>
          </cell>
        </row>
        <row r="382">
          <cell r="G382">
            <v>0</v>
          </cell>
          <cell r="K382" t="str">
            <v>A.5.6.3</v>
          </cell>
          <cell r="V382" t="str">
            <v>A.5</v>
          </cell>
        </row>
        <row r="383">
          <cell r="G383">
            <v>0</v>
          </cell>
          <cell r="K383" t="str">
            <v>A.5.6.4</v>
          </cell>
          <cell r="V383" t="str">
            <v>A.5</v>
          </cell>
        </row>
        <row r="384">
          <cell r="G384">
            <v>0</v>
          </cell>
          <cell r="K384" t="str">
            <v>A.5.6.5</v>
          </cell>
          <cell r="V384" t="str">
            <v>A.5</v>
          </cell>
        </row>
        <row r="385">
          <cell r="G385">
            <v>0</v>
          </cell>
          <cell r="K385" t="str">
            <v>A.5.6.6</v>
          </cell>
          <cell r="V385" t="str">
            <v>A.5</v>
          </cell>
        </row>
        <row r="386">
          <cell r="G386">
            <v>0</v>
          </cell>
          <cell r="K386" t="str">
            <v>A.5.7.1</v>
          </cell>
          <cell r="V386" t="str">
            <v>A.5</v>
          </cell>
        </row>
        <row r="387">
          <cell r="G387">
            <v>0</v>
          </cell>
          <cell r="K387" t="str">
            <v>A.5.7.2</v>
          </cell>
          <cell r="V387" t="str">
            <v>A.5</v>
          </cell>
        </row>
        <row r="388">
          <cell r="G388">
            <v>0</v>
          </cell>
          <cell r="K388" t="str">
            <v>A.5.7.3</v>
          </cell>
          <cell r="V388" t="str">
            <v>A.5</v>
          </cell>
        </row>
        <row r="389">
          <cell r="G389">
            <v>0</v>
          </cell>
          <cell r="K389" t="str">
            <v>A.5.7.4</v>
          </cell>
          <cell r="V389" t="str">
            <v>A.5</v>
          </cell>
        </row>
        <row r="390">
          <cell r="G390">
            <v>0</v>
          </cell>
          <cell r="K390" t="str">
            <v>A.5.7.5</v>
          </cell>
          <cell r="V390" t="str">
            <v>A.5</v>
          </cell>
        </row>
        <row r="391">
          <cell r="G391">
            <v>0</v>
          </cell>
          <cell r="K391" t="str">
            <v>A.5.8.1</v>
          </cell>
          <cell r="V391" t="str">
            <v>A.5</v>
          </cell>
        </row>
        <row r="392">
          <cell r="G392">
            <v>0</v>
          </cell>
          <cell r="K392" t="str">
            <v>A.13.1.1</v>
          </cell>
          <cell r="V392" t="str">
            <v>A,13</v>
          </cell>
        </row>
        <row r="393">
          <cell r="G393">
            <v>0</v>
          </cell>
          <cell r="K393" t="str">
            <v>A.13.2.1</v>
          </cell>
          <cell r="V393" t="str">
            <v>A,13</v>
          </cell>
        </row>
        <row r="394">
          <cell r="G394">
            <v>0</v>
          </cell>
          <cell r="K394" t="str">
            <v>A.13.3.1</v>
          </cell>
          <cell r="V394" t="str">
            <v>A,13</v>
          </cell>
        </row>
        <row r="395">
          <cell r="G395">
            <v>0</v>
          </cell>
          <cell r="K395" t="str">
            <v>A.13.4.2</v>
          </cell>
          <cell r="V395" t="str">
            <v>A,13</v>
          </cell>
        </row>
        <row r="396">
          <cell r="G396">
            <v>0</v>
          </cell>
          <cell r="K396" t="str">
            <v>A.13.5.1</v>
          </cell>
          <cell r="V396" t="str">
            <v>A,13</v>
          </cell>
        </row>
        <row r="397">
          <cell r="G397">
            <v>0</v>
          </cell>
          <cell r="K397" t="str">
            <v>A.13.6.1</v>
          </cell>
          <cell r="V397" t="str">
            <v>A,13</v>
          </cell>
        </row>
        <row r="398">
          <cell r="G398">
            <v>0</v>
          </cell>
          <cell r="K398" t="str">
            <v>A.13.6.2</v>
          </cell>
          <cell r="V398" t="str">
            <v>A,13</v>
          </cell>
        </row>
        <row r="399">
          <cell r="G399">
            <v>0</v>
          </cell>
          <cell r="K399" t="str">
            <v>A.13.6.3</v>
          </cell>
          <cell r="V399" t="str">
            <v>A,13</v>
          </cell>
        </row>
        <row r="400">
          <cell r="G400">
            <v>0</v>
          </cell>
          <cell r="K400" t="str">
            <v>A.13.6.4</v>
          </cell>
          <cell r="V400" t="str">
            <v>A,13</v>
          </cell>
        </row>
        <row r="401">
          <cell r="G401">
            <v>0</v>
          </cell>
          <cell r="K401" t="str">
            <v>A.13.7.1</v>
          </cell>
          <cell r="V401" t="str">
            <v>A,13</v>
          </cell>
        </row>
        <row r="402">
          <cell r="G402">
            <v>0</v>
          </cell>
          <cell r="K402" t="str">
            <v>A.13.7.2</v>
          </cell>
          <cell r="V402" t="str">
            <v>A,13</v>
          </cell>
        </row>
        <row r="403">
          <cell r="G403">
            <v>0</v>
          </cell>
          <cell r="K403" t="str">
            <v>A.13.7.3</v>
          </cell>
          <cell r="V403" t="str">
            <v>A,13</v>
          </cell>
        </row>
        <row r="404">
          <cell r="G404">
            <v>0</v>
          </cell>
          <cell r="K404" t="str">
            <v>A.13.8.1</v>
          </cell>
          <cell r="V404" t="str">
            <v>A,13</v>
          </cell>
        </row>
        <row r="405">
          <cell r="G405">
            <v>0</v>
          </cell>
          <cell r="K405" t="str">
            <v>A.13.8.2</v>
          </cell>
          <cell r="V405" t="str">
            <v>A,13</v>
          </cell>
        </row>
        <row r="406">
          <cell r="G406">
            <v>0</v>
          </cell>
          <cell r="K406" t="str">
            <v>A.13.8.3</v>
          </cell>
          <cell r="V406" t="str">
            <v>A,13</v>
          </cell>
        </row>
        <row r="407">
          <cell r="G407">
            <v>0</v>
          </cell>
          <cell r="K407" t="str">
            <v>A.13.8.4</v>
          </cell>
          <cell r="V407" t="str">
            <v>A,13</v>
          </cell>
        </row>
        <row r="408">
          <cell r="G408">
            <v>0</v>
          </cell>
          <cell r="K408" t="str">
            <v>A.13.8.5</v>
          </cell>
          <cell r="V408" t="str">
            <v>A,13</v>
          </cell>
        </row>
        <row r="409">
          <cell r="G409">
            <v>0</v>
          </cell>
          <cell r="K409" t="str">
            <v>A.13.9.1</v>
          </cell>
          <cell r="V409" t="str">
            <v>A,13</v>
          </cell>
        </row>
        <row r="410">
          <cell r="G410">
            <v>0</v>
          </cell>
          <cell r="K410" t="str">
            <v>A.13.9.2</v>
          </cell>
          <cell r="V410" t="str">
            <v>A,13</v>
          </cell>
        </row>
        <row r="411">
          <cell r="G411">
            <v>0</v>
          </cell>
          <cell r="K411" t="str">
            <v>A.13.9.3</v>
          </cell>
          <cell r="V411" t="str">
            <v>A,13</v>
          </cell>
        </row>
        <row r="412">
          <cell r="G412">
            <v>0</v>
          </cell>
          <cell r="K412" t="str">
            <v>A.13.9.4</v>
          </cell>
          <cell r="V412" t="str">
            <v>A,13</v>
          </cell>
        </row>
        <row r="413">
          <cell r="G413">
            <v>0</v>
          </cell>
          <cell r="K413" t="str">
            <v>A.13.10.1</v>
          </cell>
          <cell r="V413" t="str">
            <v>A,13</v>
          </cell>
        </row>
        <row r="414">
          <cell r="G414">
            <v>0</v>
          </cell>
          <cell r="K414" t="str">
            <v>A.13.11.1</v>
          </cell>
          <cell r="V414" t="str">
            <v>A,13</v>
          </cell>
        </row>
        <row r="415">
          <cell r="G415">
            <v>0</v>
          </cell>
          <cell r="K415" t="str">
            <v>A.13.11.2</v>
          </cell>
          <cell r="V415" t="str">
            <v>A,13</v>
          </cell>
        </row>
        <row r="416">
          <cell r="G416">
            <v>0</v>
          </cell>
          <cell r="K416" t="str">
            <v>A.13.11.3</v>
          </cell>
          <cell r="V416" t="str">
            <v>A,13</v>
          </cell>
        </row>
        <row r="417">
          <cell r="G417">
            <v>0</v>
          </cell>
          <cell r="K417" t="str">
            <v>A.13.12.1</v>
          </cell>
          <cell r="V417" t="str">
            <v>A,13</v>
          </cell>
        </row>
        <row r="418">
          <cell r="G418">
            <v>0</v>
          </cell>
          <cell r="K418" t="str">
            <v>A.13.13.1</v>
          </cell>
          <cell r="V418" t="str">
            <v>A,13</v>
          </cell>
        </row>
        <row r="419">
          <cell r="G419">
            <v>0</v>
          </cell>
          <cell r="K419" t="str">
            <v>A.13.13.2</v>
          </cell>
          <cell r="V419" t="str">
            <v>A,13</v>
          </cell>
        </row>
        <row r="420">
          <cell r="G420">
            <v>0</v>
          </cell>
          <cell r="K420" t="str">
            <v>A.13.14.1</v>
          </cell>
          <cell r="V420" t="str">
            <v>A,13</v>
          </cell>
        </row>
        <row r="421">
          <cell r="G421">
            <v>0</v>
          </cell>
          <cell r="K421" t="str">
            <v>A.13.15.1</v>
          </cell>
          <cell r="V421" t="str">
            <v>A,13</v>
          </cell>
        </row>
        <row r="422">
          <cell r="G422">
            <v>0</v>
          </cell>
          <cell r="K422" t="str">
            <v>A.13.15.2</v>
          </cell>
          <cell r="V422" t="str">
            <v>A,13</v>
          </cell>
        </row>
        <row r="423">
          <cell r="G423">
            <v>0</v>
          </cell>
          <cell r="K423" t="str">
            <v>A.13.15.3</v>
          </cell>
          <cell r="V423" t="str">
            <v>A,13</v>
          </cell>
        </row>
        <row r="424">
          <cell r="G424">
            <v>0</v>
          </cell>
          <cell r="K424" t="str">
            <v>A.6.1.1</v>
          </cell>
          <cell r="V424" t="str">
            <v>A.6</v>
          </cell>
        </row>
        <row r="425">
          <cell r="G425">
            <v>0</v>
          </cell>
          <cell r="K425" t="str">
            <v>A.6.2.1</v>
          </cell>
          <cell r="V425" t="str">
            <v>A.6</v>
          </cell>
        </row>
        <row r="426">
          <cell r="G426">
            <v>0</v>
          </cell>
          <cell r="K426" t="str">
            <v>A.6.3.1</v>
          </cell>
          <cell r="V426" t="str">
            <v>A.6</v>
          </cell>
        </row>
        <row r="427">
          <cell r="G427">
            <v>0</v>
          </cell>
          <cell r="K427" t="str">
            <v>A.6.4.1</v>
          </cell>
          <cell r="V427" t="str">
            <v>A.6</v>
          </cell>
        </row>
        <row r="428">
          <cell r="G428">
            <v>0</v>
          </cell>
          <cell r="K428" t="str">
            <v>A.6.5.1</v>
          </cell>
          <cell r="V428" t="str">
            <v>A.6</v>
          </cell>
        </row>
        <row r="429">
          <cell r="G429">
            <v>0</v>
          </cell>
          <cell r="K429" t="str">
            <v>A.6.6.1</v>
          </cell>
          <cell r="V429" t="str">
            <v>A.6</v>
          </cell>
        </row>
        <row r="430">
          <cell r="G430">
            <v>0</v>
          </cell>
          <cell r="K430" t="str">
            <v>A.6.7.1</v>
          </cell>
          <cell r="V430" t="str">
            <v>A.6</v>
          </cell>
        </row>
        <row r="431">
          <cell r="G431">
            <v>0</v>
          </cell>
          <cell r="K431" t="str">
            <v>A.6.8.1</v>
          </cell>
          <cell r="V431" t="str">
            <v>A.6</v>
          </cell>
        </row>
        <row r="432">
          <cell r="G432">
            <v>0</v>
          </cell>
          <cell r="K432" t="str">
            <v>A.6.9.1</v>
          </cell>
          <cell r="V432" t="str">
            <v>A.6</v>
          </cell>
        </row>
        <row r="433">
          <cell r="G433">
            <v>0</v>
          </cell>
          <cell r="K433" t="str">
            <v>A.6.10.1</v>
          </cell>
          <cell r="V433" t="str">
            <v>A.6</v>
          </cell>
        </row>
        <row r="434">
          <cell r="G434">
            <v>0</v>
          </cell>
          <cell r="K434" t="str">
            <v>A.6.11.1</v>
          </cell>
          <cell r="V434" t="str">
            <v>A.6</v>
          </cell>
        </row>
        <row r="435">
          <cell r="G435">
            <v>0</v>
          </cell>
          <cell r="K435" t="str">
            <v>A.6.12.1</v>
          </cell>
          <cell r="V435" t="str">
            <v>A.6</v>
          </cell>
        </row>
        <row r="436">
          <cell r="G436">
            <v>0</v>
          </cell>
          <cell r="K436" t="str">
            <v>A.6.13.1</v>
          </cell>
          <cell r="V436" t="str">
            <v>A.6</v>
          </cell>
        </row>
        <row r="437">
          <cell r="G437">
            <v>83</v>
          </cell>
          <cell r="K437" t="str">
            <v>A.9.1.1</v>
          </cell>
          <cell r="V437" t="str">
            <v>A.9</v>
          </cell>
        </row>
        <row r="438">
          <cell r="G438">
            <v>674</v>
          </cell>
          <cell r="K438" t="str">
            <v>A.9.1.2</v>
          </cell>
          <cell r="V438" t="str">
            <v>A.9</v>
          </cell>
        </row>
        <row r="439">
          <cell r="G439" t="str">
            <v>ND</v>
          </cell>
          <cell r="K439" t="str">
            <v>A.9.1.3</v>
          </cell>
          <cell r="V439" t="str">
            <v>A.9</v>
          </cell>
        </row>
        <row r="440">
          <cell r="G440">
            <v>0</v>
          </cell>
          <cell r="K440" t="str">
            <v>A.9.1.4</v>
          </cell>
          <cell r="V440" t="str">
            <v>A.9</v>
          </cell>
        </row>
        <row r="441">
          <cell r="G441" t="str">
            <v>ND</v>
          </cell>
          <cell r="K441" t="str">
            <v>A.10</v>
          </cell>
          <cell r="V441" t="str">
            <v>A.9</v>
          </cell>
        </row>
        <row r="442">
          <cell r="G442" t="str">
            <v>ND</v>
          </cell>
          <cell r="K442" t="str">
            <v>A.10</v>
          </cell>
          <cell r="V442" t="str">
            <v>A.9</v>
          </cell>
        </row>
        <row r="443">
          <cell r="G443">
            <v>0</v>
          </cell>
          <cell r="K443" t="str">
            <v>A.10</v>
          </cell>
          <cell r="V443" t="str">
            <v>A.9</v>
          </cell>
        </row>
        <row r="444">
          <cell r="G444">
            <v>112</v>
          </cell>
          <cell r="K444" t="str">
            <v>A.10</v>
          </cell>
          <cell r="V444" t="str">
            <v>A.9</v>
          </cell>
        </row>
        <row r="445">
          <cell r="G445">
            <v>112</v>
          </cell>
          <cell r="K445" t="str">
            <v>A.10</v>
          </cell>
          <cell r="V445" t="str">
            <v>A.9</v>
          </cell>
        </row>
        <row r="446">
          <cell r="G446">
            <v>112</v>
          </cell>
          <cell r="K446" t="str">
            <v>A.10</v>
          </cell>
          <cell r="V446" t="str">
            <v>A.9</v>
          </cell>
        </row>
        <row r="447">
          <cell r="G447">
            <v>112</v>
          </cell>
          <cell r="K447" t="str">
            <v>A.10</v>
          </cell>
          <cell r="V447" t="str">
            <v>A.9</v>
          </cell>
        </row>
        <row r="448">
          <cell r="G448">
            <v>112</v>
          </cell>
          <cell r="K448" t="str">
            <v>A.12</v>
          </cell>
          <cell r="V448" t="str">
            <v>A.9</v>
          </cell>
        </row>
        <row r="449">
          <cell r="G449">
            <v>112</v>
          </cell>
          <cell r="K449" t="str">
            <v>A.12</v>
          </cell>
          <cell r="V449" t="str">
            <v>A.9</v>
          </cell>
        </row>
        <row r="450">
          <cell r="G450" t="str">
            <v>ND</v>
          </cell>
          <cell r="K450" t="str">
            <v>A.12</v>
          </cell>
          <cell r="V450" t="str">
            <v>A.9</v>
          </cell>
        </row>
        <row r="451">
          <cell r="G451" t="str">
            <v>ND</v>
          </cell>
          <cell r="K451" t="str">
            <v>A.12</v>
          </cell>
          <cell r="V451" t="str">
            <v>A.9</v>
          </cell>
        </row>
        <row r="452">
          <cell r="G452">
            <v>0</v>
          </cell>
          <cell r="K452" t="str">
            <v>A.12</v>
          </cell>
          <cell r="V452" t="str">
            <v>A.9</v>
          </cell>
        </row>
        <row r="453">
          <cell r="G453" t="str">
            <v>ND</v>
          </cell>
          <cell r="K453" t="str">
            <v>A.12</v>
          </cell>
          <cell r="V453" t="str">
            <v>A.9</v>
          </cell>
        </row>
        <row r="454">
          <cell r="G454">
            <v>0</v>
          </cell>
          <cell r="K454" t="str">
            <v>A.10.1.1</v>
          </cell>
          <cell r="V454" t="str">
            <v>A.10</v>
          </cell>
        </row>
        <row r="455">
          <cell r="G455">
            <v>0</v>
          </cell>
          <cell r="K455" t="str">
            <v>A.10.1.2</v>
          </cell>
          <cell r="V455" t="str">
            <v>A.10</v>
          </cell>
        </row>
        <row r="456">
          <cell r="G456">
            <v>0</v>
          </cell>
          <cell r="K456" t="str">
            <v>A.10.1.3</v>
          </cell>
          <cell r="V456" t="str">
            <v>A.10</v>
          </cell>
        </row>
        <row r="457">
          <cell r="G457">
            <v>0</v>
          </cell>
          <cell r="K457" t="str">
            <v>A.10.1.4</v>
          </cell>
          <cell r="V457" t="str">
            <v>A.10</v>
          </cell>
        </row>
        <row r="458">
          <cell r="G458">
            <v>0</v>
          </cell>
          <cell r="K458" t="str">
            <v>A.10.2.1</v>
          </cell>
          <cell r="V458" t="str">
            <v>A.10</v>
          </cell>
        </row>
        <row r="459">
          <cell r="G459">
            <v>0</v>
          </cell>
          <cell r="K459" t="str">
            <v>A.10.2.2</v>
          </cell>
          <cell r="V459" t="str">
            <v>A.10</v>
          </cell>
        </row>
        <row r="460">
          <cell r="G460">
            <v>0</v>
          </cell>
          <cell r="K460" t="str">
            <v>A.10.2.3</v>
          </cell>
          <cell r="V460" t="str">
            <v>A.10</v>
          </cell>
        </row>
        <row r="461">
          <cell r="G461">
            <v>0</v>
          </cell>
          <cell r="K461" t="str">
            <v>A.12.1.1</v>
          </cell>
          <cell r="V461" t="str">
            <v>A.12</v>
          </cell>
        </row>
        <row r="462">
          <cell r="G462">
            <v>0</v>
          </cell>
          <cell r="K462" t="str">
            <v>A.12.1.2</v>
          </cell>
          <cell r="V462" t="str">
            <v>A.12</v>
          </cell>
        </row>
        <row r="463">
          <cell r="G463">
            <v>0</v>
          </cell>
          <cell r="K463" t="str">
            <v>A.12.1.3</v>
          </cell>
          <cell r="V463" t="str">
            <v>A.12</v>
          </cell>
        </row>
        <row r="464">
          <cell r="G464">
            <v>0</v>
          </cell>
          <cell r="K464" t="str">
            <v>A.12.1.1</v>
          </cell>
          <cell r="V464" t="str">
            <v>A.12</v>
          </cell>
        </row>
        <row r="465">
          <cell r="G465">
            <v>0</v>
          </cell>
          <cell r="K465" t="str">
            <v>A.12.1.2</v>
          </cell>
          <cell r="V465" t="str">
            <v>A.12</v>
          </cell>
        </row>
        <row r="466">
          <cell r="G466">
            <v>0</v>
          </cell>
          <cell r="K466" t="str">
            <v>A.12.2.1</v>
          </cell>
          <cell r="V466" t="str">
            <v>A.12</v>
          </cell>
        </row>
        <row r="467">
          <cell r="G467">
            <v>0</v>
          </cell>
          <cell r="K467" t="str">
            <v>A.12.2.2</v>
          </cell>
          <cell r="V467" t="str">
            <v>A.12</v>
          </cell>
        </row>
        <row r="468">
          <cell r="G468">
            <v>0</v>
          </cell>
          <cell r="K468" t="str">
            <v>A.17.1.1</v>
          </cell>
          <cell r="V468" t="str">
            <v>A.17</v>
          </cell>
        </row>
        <row r="469">
          <cell r="G469">
            <v>0</v>
          </cell>
          <cell r="K469" t="str">
            <v>A.17.2.1</v>
          </cell>
          <cell r="V469" t="str">
            <v>A.17</v>
          </cell>
        </row>
        <row r="470">
          <cell r="G470">
            <v>0</v>
          </cell>
          <cell r="K470" t="str">
            <v>A.17.2.2</v>
          </cell>
          <cell r="V470" t="str">
            <v>A.17</v>
          </cell>
        </row>
        <row r="471">
          <cell r="G471">
            <v>0</v>
          </cell>
          <cell r="K471" t="str">
            <v>A.17.3.1</v>
          </cell>
          <cell r="V471" t="str">
            <v>A.17</v>
          </cell>
        </row>
        <row r="472">
          <cell r="G472">
            <v>0</v>
          </cell>
          <cell r="K472" t="str">
            <v>A.17.4.1</v>
          </cell>
          <cell r="V472" t="str">
            <v>A.17</v>
          </cell>
        </row>
        <row r="473">
          <cell r="G473">
            <v>62.48</v>
          </cell>
          <cell r="K473" t="str">
            <v>A.17.5.1</v>
          </cell>
          <cell r="V473" t="str">
            <v>A.17</v>
          </cell>
        </row>
        <row r="474">
          <cell r="G474">
            <v>62.48</v>
          </cell>
          <cell r="K474" t="str">
            <v>A.17.5.2</v>
          </cell>
          <cell r="V474" t="str">
            <v>A.17</v>
          </cell>
        </row>
        <row r="475">
          <cell r="G475">
            <v>62.48</v>
          </cell>
          <cell r="K475" t="str">
            <v>A.17.5.3</v>
          </cell>
          <cell r="V475" t="str">
            <v>A.17</v>
          </cell>
        </row>
        <row r="476">
          <cell r="G476">
            <v>62.48</v>
          </cell>
          <cell r="K476" t="str">
            <v>A.17.5.4</v>
          </cell>
          <cell r="V476" t="str">
            <v>A.17</v>
          </cell>
        </row>
        <row r="477">
          <cell r="G477">
            <v>62.48</v>
          </cell>
          <cell r="K477" t="str">
            <v>A.17.5.5</v>
          </cell>
          <cell r="V477" t="str">
            <v>A.17</v>
          </cell>
        </row>
        <row r="478">
          <cell r="G478">
            <v>62.48</v>
          </cell>
          <cell r="K478" t="str">
            <v>A.17.5.6</v>
          </cell>
          <cell r="V478" t="str">
            <v>A.17</v>
          </cell>
        </row>
        <row r="479">
          <cell r="G479">
            <v>62.48</v>
          </cell>
          <cell r="K479" t="str">
            <v>A.17.5.7</v>
          </cell>
          <cell r="V479" t="str">
            <v>A.17</v>
          </cell>
        </row>
        <row r="480">
          <cell r="G480">
            <v>55.5</v>
          </cell>
          <cell r="K480" t="str">
            <v>A.17.6.1</v>
          </cell>
          <cell r="V480" t="str">
            <v>A.17</v>
          </cell>
        </row>
        <row r="481">
          <cell r="G481">
            <v>55.5</v>
          </cell>
          <cell r="K481" t="str">
            <v>A.17.6.2</v>
          </cell>
          <cell r="V481" t="str">
            <v>A.17</v>
          </cell>
        </row>
        <row r="482">
          <cell r="G482">
            <v>55.5</v>
          </cell>
          <cell r="K482" t="str">
            <v>A.17.6.3</v>
          </cell>
          <cell r="V482" t="str">
            <v>A.17</v>
          </cell>
        </row>
        <row r="483">
          <cell r="G483">
            <v>55.5</v>
          </cell>
          <cell r="K483" t="str">
            <v>A.17.6.4</v>
          </cell>
          <cell r="V483" t="str">
            <v>A.17</v>
          </cell>
        </row>
        <row r="484">
          <cell r="G484">
            <v>55.5</v>
          </cell>
          <cell r="K484" t="str">
            <v>A.17.6.5</v>
          </cell>
          <cell r="V484" t="str">
            <v>A.17</v>
          </cell>
        </row>
        <row r="485">
          <cell r="G485">
            <v>55.5</v>
          </cell>
          <cell r="K485" t="str">
            <v>A.17.6.6</v>
          </cell>
          <cell r="V485" t="str">
            <v>A.17</v>
          </cell>
        </row>
        <row r="486">
          <cell r="G486">
            <v>55.5</v>
          </cell>
          <cell r="K486" t="str">
            <v>A.17.7.1</v>
          </cell>
          <cell r="V486" t="str">
            <v>A.17</v>
          </cell>
        </row>
        <row r="487">
          <cell r="G487">
            <v>55.5</v>
          </cell>
          <cell r="K487" t="str">
            <v>A.17.7.2</v>
          </cell>
          <cell r="V487" t="str">
            <v>A.17</v>
          </cell>
        </row>
        <row r="488">
          <cell r="G488">
            <v>55.5</v>
          </cell>
          <cell r="K488" t="str">
            <v>A.17.7.3</v>
          </cell>
          <cell r="V488" t="str">
            <v>A.17</v>
          </cell>
        </row>
        <row r="489">
          <cell r="G489">
            <v>55.5</v>
          </cell>
          <cell r="K489" t="str">
            <v>A.17.7.4</v>
          </cell>
          <cell r="V489" t="str">
            <v>A.17</v>
          </cell>
        </row>
        <row r="490">
          <cell r="G490">
            <v>55.5</v>
          </cell>
          <cell r="K490" t="str">
            <v>A.17.7.5</v>
          </cell>
          <cell r="V490" t="str">
            <v>A.17</v>
          </cell>
        </row>
        <row r="491">
          <cell r="G491">
            <v>78</v>
          </cell>
          <cell r="K491" t="str">
            <v>A.17.8,1</v>
          </cell>
          <cell r="V491" t="str">
            <v>A.17</v>
          </cell>
        </row>
        <row r="492">
          <cell r="G492">
            <v>0</v>
          </cell>
          <cell r="K492" t="str">
            <v>A.17.9.1</v>
          </cell>
          <cell r="V492" t="str">
            <v>A.17</v>
          </cell>
        </row>
        <row r="493">
          <cell r="G493">
            <v>22</v>
          </cell>
          <cell r="K493" t="str">
            <v>A.17.10.1</v>
          </cell>
          <cell r="V493" t="str">
            <v>A.17</v>
          </cell>
        </row>
        <row r="494">
          <cell r="G494">
            <v>0</v>
          </cell>
          <cell r="K494" t="str">
            <v>A.17.11.1</v>
          </cell>
          <cell r="V494" t="str">
            <v>A.17</v>
          </cell>
        </row>
        <row r="495">
          <cell r="G495">
            <v>0</v>
          </cell>
          <cell r="K495" t="str">
            <v>A.17.11.2</v>
          </cell>
          <cell r="V495" t="str">
            <v>A.17</v>
          </cell>
        </row>
        <row r="496">
          <cell r="G496">
            <v>0</v>
          </cell>
          <cell r="K496" t="str">
            <v>A.17.11.3</v>
          </cell>
          <cell r="V496" t="str">
            <v>A.17</v>
          </cell>
        </row>
        <row r="497">
          <cell r="G497">
            <v>0</v>
          </cell>
          <cell r="K497" t="str">
            <v>A.17.12.1</v>
          </cell>
          <cell r="V497" t="str">
            <v>A.17</v>
          </cell>
        </row>
        <row r="498">
          <cell r="G498">
            <v>0</v>
          </cell>
          <cell r="K498" t="str">
            <v>A.17.13.1</v>
          </cell>
          <cell r="V498" t="str">
            <v>A.17</v>
          </cell>
        </row>
        <row r="499">
          <cell r="G499">
            <v>0</v>
          </cell>
          <cell r="K499" t="str">
            <v>A.17.14.1</v>
          </cell>
          <cell r="V499" t="str">
            <v>A.17</v>
          </cell>
        </row>
        <row r="500">
          <cell r="G500">
            <v>0</v>
          </cell>
          <cell r="K500" t="str">
            <v>A.17.15.1</v>
          </cell>
          <cell r="V500" t="str">
            <v>A.17</v>
          </cell>
        </row>
        <row r="501">
          <cell r="G501">
            <v>0</v>
          </cell>
          <cell r="K501" t="str">
            <v>A.17.16.1</v>
          </cell>
          <cell r="V501" t="str">
            <v>A.17</v>
          </cell>
        </row>
        <row r="502">
          <cell r="G502">
            <v>30</v>
          </cell>
          <cell r="K502" t="str">
            <v>A.17.17.1</v>
          </cell>
          <cell r="V502" t="str">
            <v>A.17</v>
          </cell>
        </row>
        <row r="503">
          <cell r="G503">
            <v>69</v>
          </cell>
          <cell r="K503" t="str">
            <v>A.17.18.1</v>
          </cell>
          <cell r="V503" t="str">
            <v>A.17</v>
          </cell>
        </row>
        <row r="504">
          <cell r="G504">
            <v>30</v>
          </cell>
          <cell r="K504" t="str">
            <v>A.17.19.1</v>
          </cell>
          <cell r="V504" t="str">
            <v>A.17</v>
          </cell>
        </row>
        <row r="505">
          <cell r="G505">
            <v>0</v>
          </cell>
          <cell r="K505" t="str">
            <v>A.17.20.1</v>
          </cell>
          <cell r="V505" t="str">
            <v>A.17</v>
          </cell>
        </row>
        <row r="506">
          <cell r="G506" t="str">
            <v>ND</v>
          </cell>
          <cell r="K506" t="str">
            <v>A.17.21.1</v>
          </cell>
          <cell r="V506" t="str">
            <v>A.17</v>
          </cell>
        </row>
        <row r="507">
          <cell r="G507">
            <v>0</v>
          </cell>
          <cell r="K507" t="str">
            <v>A.17.22.1</v>
          </cell>
          <cell r="V507" t="str">
            <v>A.17</v>
          </cell>
        </row>
        <row r="508">
          <cell r="G508">
            <v>0</v>
          </cell>
          <cell r="K508" t="str">
            <v>A.17.22.2</v>
          </cell>
          <cell r="V508" t="str">
            <v>A.17</v>
          </cell>
        </row>
        <row r="509">
          <cell r="G509">
            <v>0</v>
          </cell>
          <cell r="K509" t="str">
            <v>A.17.22.3</v>
          </cell>
          <cell r="V509" t="str">
            <v>A.17</v>
          </cell>
        </row>
        <row r="510">
          <cell r="G510">
            <v>0</v>
          </cell>
          <cell r="K510" t="str">
            <v>A.17.22.4</v>
          </cell>
          <cell r="V510" t="str">
            <v>A.17</v>
          </cell>
        </row>
        <row r="511">
          <cell r="G511">
            <v>0</v>
          </cell>
          <cell r="K511" t="str">
            <v>A.17.22.5</v>
          </cell>
          <cell r="V511" t="str">
            <v>A.17</v>
          </cell>
        </row>
        <row r="512">
          <cell r="G512">
            <v>0</v>
          </cell>
          <cell r="K512" t="str">
            <v>A.17.23.1</v>
          </cell>
          <cell r="V512" t="str">
            <v>A.17</v>
          </cell>
        </row>
        <row r="513">
          <cell r="G513">
            <v>0</v>
          </cell>
          <cell r="K513" t="str">
            <v>A.17.24.1</v>
          </cell>
          <cell r="V513" t="str">
            <v>A.17</v>
          </cell>
        </row>
        <row r="514">
          <cell r="G514">
            <v>0</v>
          </cell>
          <cell r="K514" t="str">
            <v>A.17.25.1</v>
          </cell>
          <cell r="V514" t="str">
            <v>A.17</v>
          </cell>
        </row>
        <row r="515">
          <cell r="G515">
            <v>0</v>
          </cell>
          <cell r="K515" t="str">
            <v>A.17.25.2</v>
          </cell>
          <cell r="V515" t="str">
            <v>A.17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4"/>
  <sheetViews>
    <sheetView topLeftCell="A307" workbookViewId="0">
      <selection activeCell="A79" sqref="A1:XFD1048576"/>
    </sheetView>
  </sheetViews>
  <sheetFormatPr baseColWidth="10" defaultRowHeight="15" x14ac:dyDescent="0.25"/>
  <cols>
    <col min="1" max="2" width="5.28515625" customWidth="1"/>
    <col min="3" max="3" width="17" customWidth="1"/>
    <col min="4" max="4" width="8.42578125" customWidth="1"/>
    <col min="5" max="5" width="21" customWidth="1"/>
    <col min="6" max="6" width="21.28515625" customWidth="1"/>
    <col min="7" max="8" width="10.28515625" hidden="1" customWidth="1"/>
    <col min="9" max="10" width="9.28515625" customWidth="1"/>
    <col min="11" max="11" width="7.140625" customWidth="1"/>
    <col min="12" max="12" width="18.42578125" customWidth="1"/>
    <col min="13" max="13" width="25" customWidth="1"/>
    <col min="14" max="14" width="9.5703125" customWidth="1"/>
    <col min="15" max="16" width="8.5703125" customWidth="1"/>
    <col min="20" max="22" width="10.85546875" customWidth="1"/>
  </cols>
  <sheetData>
    <row r="1" spans="1:23" ht="32.25" thickBot="1" x14ac:dyDescent="0.55000000000000004">
      <c r="A1" s="85" t="s">
        <v>885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7"/>
    </row>
    <row r="2" spans="1:23" ht="34.5" thickBot="1" x14ac:dyDescent="0.3">
      <c r="A2" s="64"/>
      <c r="B2" s="65"/>
      <c r="C2" s="65"/>
      <c r="D2" s="65"/>
      <c r="E2" s="65"/>
      <c r="F2" s="66"/>
      <c r="G2" s="67"/>
      <c r="H2" s="67"/>
      <c r="I2" s="65"/>
      <c r="J2" s="65"/>
      <c r="K2" s="65"/>
      <c r="L2" s="68" t="s">
        <v>586</v>
      </c>
      <c r="M2" s="69"/>
      <c r="N2" s="69"/>
      <c r="O2" s="69"/>
      <c r="P2" s="70"/>
      <c r="Q2" s="71">
        <v>350</v>
      </c>
      <c r="R2" s="84" t="s">
        <v>587</v>
      </c>
      <c r="S2" s="72">
        <f>SUM(S120:S514)/Q2</f>
        <v>0.5094343396161054</v>
      </c>
      <c r="T2" s="73"/>
      <c r="U2" s="74"/>
      <c r="V2" s="75"/>
      <c r="W2" s="73"/>
    </row>
    <row r="3" spans="1:23" ht="45.75" thickBot="1" x14ac:dyDescent="0.3">
      <c r="A3" s="76" t="s">
        <v>588</v>
      </c>
      <c r="B3" s="77" t="s">
        <v>589</v>
      </c>
      <c r="C3" s="77" t="s">
        <v>590</v>
      </c>
      <c r="D3" s="77" t="s">
        <v>591</v>
      </c>
      <c r="E3" s="77" t="s">
        <v>12</v>
      </c>
      <c r="F3" s="78" t="s">
        <v>592</v>
      </c>
      <c r="G3" s="79" t="s">
        <v>593</v>
      </c>
      <c r="H3" s="80" t="s">
        <v>594</v>
      </c>
      <c r="I3" s="76" t="s">
        <v>595</v>
      </c>
      <c r="J3" s="77" t="s">
        <v>596</v>
      </c>
      <c r="K3" s="77" t="s">
        <v>597</v>
      </c>
      <c r="L3" s="76" t="s">
        <v>15</v>
      </c>
      <c r="M3" s="78" t="s">
        <v>598</v>
      </c>
      <c r="N3" s="81" t="s">
        <v>599</v>
      </c>
      <c r="O3" s="82" t="s">
        <v>600</v>
      </c>
      <c r="P3" s="83" t="s">
        <v>601</v>
      </c>
      <c r="Q3" s="78" t="s">
        <v>602</v>
      </c>
      <c r="R3" s="78" t="s">
        <v>603</v>
      </c>
      <c r="S3" s="78" t="s">
        <v>604</v>
      </c>
      <c r="T3" s="78" t="s">
        <v>605</v>
      </c>
      <c r="U3" s="78" t="s">
        <v>606</v>
      </c>
      <c r="V3" s="78" t="s">
        <v>607</v>
      </c>
      <c r="W3" s="78" t="s">
        <v>608</v>
      </c>
    </row>
    <row r="4" spans="1:23" ht="45" x14ac:dyDescent="0.25">
      <c r="A4" s="29">
        <f>+'[1]Planind DNP'!B2</f>
        <v>1</v>
      </c>
      <c r="B4" s="29">
        <v>1</v>
      </c>
      <c r="C4" s="30" t="str">
        <f>+[1]BDATOS!B3</f>
        <v xml:space="preserve">CONSTRUCCIÓN DE LA PAZ EN BOLÍVAR </v>
      </c>
      <c r="D4" s="29" t="str">
        <f>+[1]BDATOS!C3</f>
        <v>1.1</v>
      </c>
      <c r="E4" s="30" t="str">
        <f>+[1]BDATOS!D3</f>
        <v>ESTRATEGIA PARA CONSTRUCCION DE LA PAZ EN BOLIVAR</v>
      </c>
      <c r="F4" s="31" t="s">
        <v>609</v>
      </c>
      <c r="G4" s="32" t="str">
        <f>+[2]Hoja1!K6</f>
        <v>A.18.1.1</v>
      </c>
      <c r="H4" s="32">
        <f>+[2]Hoja1!G6</f>
        <v>0</v>
      </c>
      <c r="I4" s="31">
        <v>0</v>
      </c>
      <c r="J4" s="31">
        <v>100</v>
      </c>
      <c r="K4" s="33" t="str">
        <f>+[1]BDATOS!J3</f>
        <v>1.1.1.</v>
      </c>
      <c r="L4" s="34" t="str">
        <f>+[1]BDATOS!K3</f>
        <v xml:space="preserve">Observario de paz territorial </v>
      </c>
      <c r="M4" s="33" t="str">
        <f>+[1]BDATOS!L3</f>
        <v>Un Sistema de monitoreo y análisis del Proceso de Construcción de Paz Territorial del Departamento de Bolívar diseñado.</v>
      </c>
      <c r="N4" s="32" t="str">
        <f>+[2]Hoja1!V6</f>
        <v>A.18</v>
      </c>
      <c r="O4" s="33">
        <f>+[1]BDATOS!O3</f>
        <v>0</v>
      </c>
      <c r="P4" s="33">
        <f>+[1]BDATOS!P3</f>
        <v>1</v>
      </c>
      <c r="Q4" s="35">
        <f>+[1]BDATOS!AF3</f>
        <v>0</v>
      </c>
      <c r="R4" s="29">
        <f>+[1]BDATOS!BB3</f>
        <v>0</v>
      </c>
      <c r="S4" s="36" t="str">
        <f>+[1]BDATOS!BL3</f>
        <v>NA</v>
      </c>
      <c r="T4" s="37">
        <f>SUM(S4:S5)/1</f>
        <v>0</v>
      </c>
      <c r="U4" s="37">
        <f>SUM(S4:S11)/4</f>
        <v>0.58333333333333337</v>
      </c>
      <c r="V4" s="37">
        <f>SUM(S4:S83)/52</f>
        <v>0.35578205128205131</v>
      </c>
      <c r="W4" s="33" t="str">
        <f>+[1]BDATOS!AC3</f>
        <v>SECRETARÍA DEL INTERIOR - CARCAMO</v>
      </c>
    </row>
    <row r="5" spans="1:23" ht="67.5" x14ac:dyDescent="0.25">
      <c r="A5" s="29">
        <f>+'[1]Planind DNP'!B3</f>
        <v>2</v>
      </c>
      <c r="B5" s="38">
        <v>1</v>
      </c>
      <c r="C5" s="39" t="str">
        <f>+[1]BDATOS!B4</f>
        <v xml:space="preserve">CONSTRUCCIÓN DE LA PAZ EN BOLÍVAR </v>
      </c>
      <c r="D5" s="38" t="str">
        <f>+[1]BDATOS!C4</f>
        <v>1.1</v>
      </c>
      <c r="E5" s="39" t="str">
        <f>+[1]BDATOS!D4</f>
        <v>ESTRATEGIA PARA CONSTRUCCION DE LA PAZ TERRITORIAL EN BOLIVAR</v>
      </c>
      <c r="F5" s="40"/>
      <c r="G5" s="32" t="str">
        <f>+[2]Hoja1!K7</f>
        <v>A.18.1.2</v>
      </c>
      <c r="H5" s="32">
        <f>+[2]Hoja1!G7</f>
        <v>0</v>
      </c>
      <c r="I5" s="40"/>
      <c r="J5" s="40"/>
      <c r="K5" s="41" t="str">
        <f>+[1]BDATOS!J4</f>
        <v>1.1.1.</v>
      </c>
      <c r="L5" s="42" t="str">
        <f>+[1]BDATOS!K4</f>
        <v xml:space="preserve">Observario de paz territorial </v>
      </c>
      <c r="M5" s="41" t="str">
        <f>+[1]BDATOS!L4</f>
        <v xml:space="preserve">Cuatro (4) Documentos de análisis sobre los avances, retos y dificultades del proceso de construcción de Paz en el Departamento y sus Municipios presentados </v>
      </c>
      <c r="N5" s="32" t="str">
        <f>+[2]Hoja1!V7</f>
        <v>A.18</v>
      </c>
      <c r="O5" s="41">
        <f>+[1]BDATOS!O4</f>
        <v>0</v>
      </c>
      <c r="P5" s="41">
        <f>+[1]BDATOS!P4</f>
        <v>4</v>
      </c>
      <c r="Q5" s="35">
        <f>+[1]BDATOS!AF4</f>
        <v>1</v>
      </c>
      <c r="R5" s="38">
        <f>+[1]BDATOS!BB4</f>
        <v>0</v>
      </c>
      <c r="S5" s="43">
        <f>+[1]BDATOS!BL4</f>
        <v>0</v>
      </c>
      <c r="T5" s="44"/>
      <c r="U5" s="37"/>
      <c r="V5" s="37"/>
      <c r="W5" s="41" t="str">
        <f>+[1]BDATOS!AC4</f>
        <v>SECRETARÍA DEL INTERIOR - CARCAMO</v>
      </c>
    </row>
    <row r="6" spans="1:23" ht="78.75" x14ac:dyDescent="0.25">
      <c r="A6" s="29">
        <f>+'[1]Planind DNP'!B4</f>
        <v>3</v>
      </c>
      <c r="B6" s="38">
        <v>1</v>
      </c>
      <c r="C6" s="39" t="str">
        <f>+[1]BDATOS!B5</f>
        <v xml:space="preserve">CONSTRUCCIÓN DE LA PAZ EN BOLÍVAR </v>
      </c>
      <c r="D6" s="38" t="str">
        <f>+[1]BDATOS!C5</f>
        <v>1.1</v>
      </c>
      <c r="E6" s="39" t="str">
        <f>+[1]BDATOS!D5</f>
        <v>ESTRATEGIA PARA CONSTRUCCION DE LA PAZ TERRITORIAL EN BOLIVAR</v>
      </c>
      <c r="F6" s="41" t="s">
        <v>610</v>
      </c>
      <c r="G6" s="32" t="str">
        <f>+[2]Hoja1!K8</f>
        <v>A.18.2.1</v>
      </c>
      <c r="H6" s="32">
        <f>+[2]Hoja1!G8</f>
        <v>0</v>
      </c>
      <c r="I6" s="41">
        <v>0</v>
      </c>
      <c r="J6" s="41">
        <v>33</v>
      </c>
      <c r="K6" s="41" t="str">
        <f>+[1]BDATOS!J5</f>
        <v>1.1.2</v>
      </c>
      <c r="L6" s="42" t="str">
        <f>+[1]BDATOS!K5</f>
        <v>Planeación Prospectiva para la Construcción de Paz</v>
      </c>
      <c r="M6" s="41" t="str">
        <f>+[1]BDATOS!L5</f>
        <v>Quince (15) Ejercicios de planeación prospectiva territorial para diseñar y desarrollar la estrategia de construcción de paz de la Gobernación de Bolívar.</v>
      </c>
      <c r="N6" s="32" t="str">
        <f>+[2]Hoja1!V8</f>
        <v>A.18</v>
      </c>
      <c r="O6" s="41">
        <f>+[1]BDATOS!O5</f>
        <v>0</v>
      </c>
      <c r="P6" s="41">
        <f>+[1]BDATOS!P5</f>
        <v>15</v>
      </c>
      <c r="Q6" s="35">
        <f>+[1]BDATOS!AF5</f>
        <v>6</v>
      </c>
      <c r="R6" s="38">
        <f>+[1]BDATOS!BB5</f>
        <v>6</v>
      </c>
      <c r="S6" s="43">
        <f>+[1]BDATOS!BL5</f>
        <v>1</v>
      </c>
      <c r="T6" s="43">
        <f>+S6</f>
        <v>1</v>
      </c>
      <c r="U6" s="37"/>
      <c r="V6" s="37"/>
      <c r="W6" s="41" t="str">
        <f>+[1]BDATOS!AC5</f>
        <v>SECRETARÍA DEL INTERIOR - CARCAMO</v>
      </c>
    </row>
    <row r="7" spans="1:23" ht="135" x14ac:dyDescent="0.25">
      <c r="A7" s="29">
        <f>+'[1]Planind DNP'!B5</f>
        <v>4</v>
      </c>
      <c r="B7" s="38">
        <v>1</v>
      </c>
      <c r="C7" s="39" t="str">
        <f>+[1]BDATOS!B6</f>
        <v xml:space="preserve">CONSTRUCCIÓN DE LA PAZ EN BOLÍVAR </v>
      </c>
      <c r="D7" s="38" t="str">
        <f>+[1]BDATOS!C6</f>
        <v>1.1</v>
      </c>
      <c r="E7" s="39" t="str">
        <f>+[1]BDATOS!D6</f>
        <v>ESTRATEGIA PARA CONSTRUCCION DE LA PAZ TERRITORIAL EN BOLIVAR</v>
      </c>
      <c r="F7" s="40" t="s">
        <v>611</v>
      </c>
      <c r="G7" s="32" t="str">
        <f>+[2]Hoja1!K9</f>
        <v>A.18.3.1</v>
      </c>
      <c r="H7" s="32">
        <f>+[2]Hoja1!G9</f>
        <v>0</v>
      </c>
      <c r="I7" s="40">
        <f t="shared" ref="I7" si="0">SUM(I6)</f>
        <v>0</v>
      </c>
      <c r="J7" s="45">
        <v>12</v>
      </c>
      <c r="K7" s="41" t="str">
        <f>+[1]BDATOS!J6</f>
        <v>1.1.3</v>
      </c>
      <c r="L7" s="42" t="str">
        <f>+[1]BDATOS!K6</f>
        <v>Alianzas Interinstitucionales para la Construcción de Paz Territorial</v>
      </c>
      <c r="M7" s="41" t="str">
        <f>+[1]BDATOS!L6</f>
        <v>Doce (12) Alianzas estratégicas interinstitucionales con centros de pensamiento, instituciones de educación superior, empresas, gremios, cooperación internacional e institucionalidad responsable del proceso de construcción de paz a nivel nacional, departamental y municipal para avanzar en la agenda de construcción de paz del Departamento formuladas</v>
      </c>
      <c r="N7" s="32" t="str">
        <f>+[2]Hoja1!V9</f>
        <v>A.18</v>
      </c>
      <c r="O7" s="41">
        <f>+[1]BDATOS!O6</f>
        <v>0</v>
      </c>
      <c r="P7" s="41">
        <f>+[1]BDATOS!P6</f>
        <v>12</v>
      </c>
      <c r="Q7" s="35">
        <f>+[1]BDATOS!AF6</f>
        <v>9</v>
      </c>
      <c r="R7" s="38">
        <f>+[1]BDATOS!BB6</f>
        <v>9</v>
      </c>
      <c r="S7" s="43">
        <f>+[1]BDATOS!BL6</f>
        <v>1</v>
      </c>
      <c r="T7" s="46">
        <f>SUM(S7:S8)/2</f>
        <v>0.66666666666666663</v>
      </c>
      <c r="U7" s="37"/>
      <c r="V7" s="37"/>
      <c r="W7" s="41" t="str">
        <f>+[1]BDATOS!AC6</f>
        <v>SECRETARÍA DEL INTERIOR - CARCAMO</v>
      </c>
    </row>
    <row r="8" spans="1:23" ht="56.25" x14ac:dyDescent="0.25">
      <c r="A8" s="29">
        <f>+'[1]Planind DNP'!B6</f>
        <v>5</v>
      </c>
      <c r="B8" s="38">
        <v>1</v>
      </c>
      <c r="C8" s="39" t="str">
        <f>+[1]BDATOS!B7</f>
        <v xml:space="preserve">CONSTRUCCIÓN DE LA PAZ EN BOLÍVAR </v>
      </c>
      <c r="D8" s="38" t="str">
        <f>+[1]BDATOS!C7</f>
        <v>1.1.</v>
      </c>
      <c r="E8" s="39" t="str">
        <f>+[1]BDATOS!D7</f>
        <v>ESTRATEGIA PARA CONSTRUCCION DE LA PAZ TERRITORIAL EN BOLIVAR</v>
      </c>
      <c r="F8" s="40"/>
      <c r="G8" s="32" t="str">
        <f>+[2]Hoja1!K10</f>
        <v>A.18.3.2</v>
      </c>
      <c r="H8" s="32">
        <f>+[2]Hoja1!G10</f>
        <v>0</v>
      </c>
      <c r="I8" s="40"/>
      <c r="J8" s="45"/>
      <c r="K8" s="41" t="str">
        <f>+[1]BDATOS!J7</f>
        <v>1.1.3</v>
      </c>
      <c r="L8" s="42" t="str">
        <f>+[1]BDATOS!K7</f>
        <v>Alianzas Interinstitucionales para la Construcción de Paz Territorial</v>
      </c>
      <c r="M8" s="41" t="str">
        <f>+[1]BDATOS!L7</f>
        <v>Doce (12) Programas, proyectos e iniciativas gestionadas y ejecutadas en el marco de  alianzas estratégicas interinstitucionales</v>
      </c>
      <c r="N8" s="32" t="str">
        <f>+[2]Hoja1!V10</f>
        <v>A.18</v>
      </c>
      <c r="O8" s="41">
        <f>+[1]BDATOS!O7</f>
        <v>0</v>
      </c>
      <c r="P8" s="41">
        <f>+[1]BDATOS!P7</f>
        <v>12</v>
      </c>
      <c r="Q8" s="35">
        <f>+[1]BDATOS!AF7</f>
        <v>9</v>
      </c>
      <c r="R8" s="38">
        <f>+[1]BDATOS!BB7</f>
        <v>3</v>
      </c>
      <c r="S8" s="43">
        <f>+[1]BDATOS!BL7</f>
        <v>0.33333333333333331</v>
      </c>
      <c r="T8" s="44"/>
      <c r="U8" s="37"/>
      <c r="V8" s="37"/>
      <c r="W8" s="41" t="str">
        <f>+[1]BDATOS!AC7</f>
        <v>SECRETARÍA DEL INTERIOR - CARCAMO</v>
      </c>
    </row>
    <row r="9" spans="1:23" ht="45" x14ac:dyDescent="0.25">
      <c r="A9" s="29">
        <f>+'[1]Planind DNP'!B7</f>
        <v>6</v>
      </c>
      <c r="B9" s="38">
        <v>1</v>
      </c>
      <c r="C9" s="39" t="str">
        <f>+[1]BDATOS!B8</f>
        <v xml:space="preserve">CONSTRUCCIÓN DE LA PAZ EN BOLÍVAR </v>
      </c>
      <c r="D9" s="38" t="str">
        <f>+[1]BDATOS!C8</f>
        <v>1.1.</v>
      </c>
      <c r="E9" s="39" t="str">
        <f>+[1]BDATOS!D8</f>
        <v>ESTRATEGIA PARA CONSTRUCCION DE LA PAZ TERRITORIAL EN BOLIVAR</v>
      </c>
      <c r="F9" s="47" t="s">
        <v>612</v>
      </c>
      <c r="G9" s="32" t="str">
        <f>+[2]Hoja1!K11</f>
        <v>A.18.4.1</v>
      </c>
      <c r="H9" s="32">
        <f>+[2]Hoja1!G11</f>
        <v>0</v>
      </c>
      <c r="I9" s="41">
        <v>0</v>
      </c>
      <c r="J9" s="41">
        <v>1</v>
      </c>
      <c r="K9" s="41" t="str">
        <f>+[1]BDATOS!J8</f>
        <v>1.1.4</v>
      </c>
      <c r="L9" s="42" t="str">
        <f>+[1]BDATOS!K8</f>
        <v xml:space="preserve">Proyecto Estratégico "Montes de Maria Territorio de Paz" </v>
      </c>
      <c r="M9" s="41" t="str">
        <f>+[1]BDATOS!L8</f>
        <v>Un Proyecto “Montes de Maria” en paz implementado</v>
      </c>
      <c r="N9" s="32" t="str">
        <f>+[2]Hoja1!V11</f>
        <v>A.18</v>
      </c>
      <c r="O9" s="41">
        <f>+[1]BDATOS!O8</f>
        <v>0</v>
      </c>
      <c r="P9" s="41">
        <f>+[1]BDATOS!P8</f>
        <v>1</v>
      </c>
      <c r="Q9" s="35">
        <f>+[1]BDATOS!AF8</f>
        <v>0</v>
      </c>
      <c r="R9" s="38">
        <f>+[1]BDATOS!BB8</f>
        <v>0</v>
      </c>
      <c r="S9" s="43" t="str">
        <f>+[1]BDATOS!BL8</f>
        <v>NA</v>
      </c>
      <c r="T9" s="43" t="str">
        <f>+S9</f>
        <v>NA</v>
      </c>
      <c r="U9" s="37"/>
      <c r="V9" s="37"/>
      <c r="W9" s="41" t="str">
        <f>+[1]BDATOS!AC8</f>
        <v>SECRETARÍA DEL INTERIOR - CARCAMO</v>
      </c>
    </row>
    <row r="10" spans="1:23" ht="33.75" x14ac:dyDescent="0.25">
      <c r="A10" s="29">
        <f>+'[1]Planind DNP'!B8</f>
        <v>7</v>
      </c>
      <c r="B10" s="38">
        <v>1</v>
      </c>
      <c r="C10" s="39" t="str">
        <f>+[1]BDATOS!B9</f>
        <v xml:space="preserve">CONSTRUCCIÓN DE LA PAZ EN BOLÍVAR </v>
      </c>
      <c r="D10" s="38" t="str">
        <f>+[1]BDATOS!C9</f>
        <v>1.1.</v>
      </c>
      <c r="E10" s="39" t="str">
        <f>+[1]BDATOS!D9</f>
        <v>ESTRATEGIA PARA CONSTRUCCION DE LA PAZ TERRITORIAL EN BOLIVAR</v>
      </c>
      <c r="F10" s="47" t="s">
        <v>613</v>
      </c>
      <c r="G10" s="32" t="str">
        <f>+[2]Hoja1!K12</f>
        <v>A.18.5.1</v>
      </c>
      <c r="H10" s="32">
        <f>+[2]Hoja1!G12</f>
        <v>0</v>
      </c>
      <c r="I10" s="41">
        <v>0</v>
      </c>
      <c r="J10" s="41" t="s">
        <v>614</v>
      </c>
      <c r="K10" s="41" t="str">
        <f>+[1]BDATOS!J9</f>
        <v>1.1.5</v>
      </c>
      <c r="L10" s="42" t="str">
        <f>+[1]BDATOS!K9</f>
        <v>Proyecto  Estratégico “Todos por el Sur”</v>
      </c>
      <c r="M10" s="41" t="str">
        <f>+[1]BDATOS!L9</f>
        <v>Un Proyecto “Todos por el Sur” implementado</v>
      </c>
      <c r="N10" s="32" t="str">
        <f>+[2]Hoja1!V12</f>
        <v>A.18</v>
      </c>
      <c r="O10" s="41">
        <f>+[1]BDATOS!O9</f>
        <v>0</v>
      </c>
      <c r="P10" s="41">
        <f>+[1]BDATOS!P9</f>
        <v>1</v>
      </c>
      <c r="Q10" s="35">
        <f>+[1]BDATOS!AF9</f>
        <v>0</v>
      </c>
      <c r="R10" s="38">
        <f>+[1]BDATOS!BB9</f>
        <v>0</v>
      </c>
      <c r="S10" s="43" t="str">
        <f>+[1]BDATOS!BL9</f>
        <v>NA</v>
      </c>
      <c r="T10" s="43" t="str">
        <f>+S10</f>
        <v>NA</v>
      </c>
      <c r="U10" s="37"/>
      <c r="V10" s="37"/>
      <c r="W10" s="41" t="str">
        <f>+[1]BDATOS!AC9</f>
        <v>SECRETARÍA DEL INTERIOR - CARCAMO</v>
      </c>
    </row>
    <row r="11" spans="1:23" ht="33.75" x14ac:dyDescent="0.25">
      <c r="A11" s="29">
        <f>+'[1]Planind DNP'!B9</f>
        <v>8</v>
      </c>
      <c r="B11" s="38">
        <v>1</v>
      </c>
      <c r="C11" s="39" t="str">
        <f>+[1]BDATOS!B10</f>
        <v xml:space="preserve">CONSTRUCCIÓN DE LA PAZ EN BOLÍVAR </v>
      </c>
      <c r="D11" s="38" t="str">
        <f>+[1]BDATOS!C10</f>
        <v>1.1.</v>
      </c>
      <c r="E11" s="39" t="str">
        <f>+[1]BDATOS!D10</f>
        <v>ESTRATEGIA PARA CONSTRUCCION DE LA PAZ TERRITORIAL EN BOLIVAR</v>
      </c>
      <c r="F11" s="47" t="s">
        <v>615</v>
      </c>
      <c r="G11" s="32" t="str">
        <f>+[2]Hoja1!K13</f>
        <v>A.18.6.1</v>
      </c>
      <c r="H11" s="32">
        <f>+[2]Hoja1!G13</f>
        <v>0</v>
      </c>
      <c r="I11" s="41">
        <v>0</v>
      </c>
      <c r="J11" s="41">
        <v>1</v>
      </c>
      <c r="K11" s="41" t="str">
        <f>+[1]BDATOS!J10</f>
        <v>1.1.6</v>
      </c>
      <c r="L11" s="42" t="str">
        <f>+[1]BDATOS!K10</f>
        <v>Plataforma Virtual “Educando para la paz”</v>
      </c>
      <c r="M11" s="41" t="str">
        <f>+[1]BDATOS!L10</f>
        <v>Un Sistema de Plataforma Virtual basado en el decreto 1038 de 2015 implementado</v>
      </c>
      <c r="N11" s="32" t="str">
        <f>+[2]Hoja1!V13</f>
        <v>A.18</v>
      </c>
      <c r="O11" s="41">
        <f>+[1]BDATOS!O10</f>
        <v>0</v>
      </c>
      <c r="P11" s="41">
        <f>+[1]BDATOS!P10</f>
        <v>1</v>
      </c>
      <c r="Q11" s="35">
        <f>+[1]BDATOS!AF10</f>
        <v>0</v>
      </c>
      <c r="R11" s="38">
        <f>+[1]BDATOS!BB10</f>
        <v>0</v>
      </c>
      <c r="S11" s="43" t="str">
        <f>+[1]BDATOS!BL10</f>
        <v>NA</v>
      </c>
      <c r="T11" s="43" t="str">
        <f>+S11</f>
        <v>NA</v>
      </c>
      <c r="U11" s="44"/>
      <c r="V11" s="37"/>
      <c r="W11" s="41" t="str">
        <f>+[1]BDATOS!AC10</f>
        <v>SECRETARÍA DEL INTERIOR - CARCAMO</v>
      </c>
    </row>
    <row r="12" spans="1:23" ht="67.5" x14ac:dyDescent="0.25">
      <c r="A12" s="29">
        <f>+'[1]Planind DNP'!B10</f>
        <v>9</v>
      </c>
      <c r="B12" s="38">
        <v>1</v>
      </c>
      <c r="C12" s="39" t="str">
        <f>+[1]BDATOS!B11</f>
        <v xml:space="preserve">CONSTRUCCIÓN DE LA PAZ EN BOLÍVAR </v>
      </c>
      <c r="D12" s="38" t="str">
        <f>+[1]BDATOS!C11</f>
        <v>1.2</v>
      </c>
      <c r="E12" s="39" t="str">
        <f>+[1]BDATOS!D11</f>
        <v>ATENCIÓN Y ASISTENCIA A POBLACIÓN EN PROCESO DE DESARME, DESMOVLIZACIÓN Y REINTEGRACIÓN</v>
      </c>
      <c r="F12" s="40" t="s">
        <v>616</v>
      </c>
      <c r="G12" s="32" t="str">
        <f>+[2]Hoja1!K14</f>
        <v>A.18.7.1</v>
      </c>
      <c r="H12" s="32">
        <f>+[2]Hoja1!G14</f>
        <v>0</v>
      </c>
      <c r="I12" s="40">
        <v>0</v>
      </c>
      <c r="J12" s="40">
        <v>1</v>
      </c>
      <c r="K12" s="41" t="str">
        <f>+[1]BDATOS!J11</f>
        <v>1.2.1</v>
      </c>
      <c r="L12" s="42" t="str">
        <f>+[1]BDATOS!K11</f>
        <v>Diseño de la Política Pública de Atención y Asistencia a Población en Proceso de Desmovilización y Reintegración</v>
      </c>
      <c r="M12" s="41" t="str">
        <f>+[1]BDATOS!L11</f>
        <v>Un documento de Caracterización de la Población en proceso deDesmovilizado , Desarme y Reintegración en Bolívar Diseñado</v>
      </c>
      <c r="N12" s="32" t="str">
        <f>+[2]Hoja1!V14</f>
        <v>A.18</v>
      </c>
      <c r="O12" s="41">
        <f>+[1]BDATOS!O11</f>
        <v>0</v>
      </c>
      <c r="P12" s="41">
        <f>+[1]BDATOS!P11</f>
        <v>1</v>
      </c>
      <c r="Q12" s="35">
        <f>+[1]BDATOS!AF11</f>
        <v>0</v>
      </c>
      <c r="R12" s="38">
        <f>+[1]BDATOS!BB11</f>
        <v>0</v>
      </c>
      <c r="S12" s="43" t="str">
        <f>+[1]BDATOS!BL11</f>
        <v>NA</v>
      </c>
      <c r="T12" s="46">
        <f>SUM(S12:S14)/1</f>
        <v>0</v>
      </c>
      <c r="U12" s="46">
        <f>SUM(S12:S20)/5</f>
        <v>0</v>
      </c>
      <c r="V12" s="37"/>
      <c r="W12" s="41" t="str">
        <f>+[1]BDATOS!AC11</f>
        <v>SECRETARÍA DE VÍCTIMAS</v>
      </c>
    </row>
    <row r="13" spans="1:23" ht="78.75" x14ac:dyDescent="0.25">
      <c r="A13" s="29">
        <f>+'[1]Planind DNP'!B11</f>
        <v>10</v>
      </c>
      <c r="B13" s="38">
        <v>1</v>
      </c>
      <c r="C13" s="39" t="str">
        <f>+[1]BDATOS!B12</f>
        <v xml:space="preserve">CONSTRUCCIÓN DE LA PAZ EN BOLÍVAR </v>
      </c>
      <c r="D13" s="38" t="str">
        <f>+[1]BDATOS!C12</f>
        <v>1.2</v>
      </c>
      <c r="E13" s="39" t="str">
        <f>+[1]BDATOS!D12</f>
        <v>ATENCIÓN Y ASISTENCIA A POBLACIÓN EN PROCESO DE DESARME, DESMOVLIZACIÓN Y REINTEGRACIÓN</v>
      </c>
      <c r="F13" s="40"/>
      <c r="G13" s="32" t="str">
        <f>+[2]Hoja1!K15</f>
        <v>A.18.7.2</v>
      </c>
      <c r="H13" s="32">
        <f>+[2]Hoja1!G15</f>
        <v>0</v>
      </c>
      <c r="I13" s="40"/>
      <c r="J13" s="40"/>
      <c r="K13" s="41" t="str">
        <f>+[1]BDATOS!J12</f>
        <v>1.2.1</v>
      </c>
      <c r="L13" s="42" t="str">
        <f>+[1]BDATOS!K12</f>
        <v>Diseño de la Política Pública de Atención y Asistencia a Población en Proceso de Desmovilización y Reintegración</v>
      </c>
      <c r="M13" s="41" t="str">
        <f>+[1]BDATOS!L12</f>
        <v xml:space="preserve">Seis (6) Mesas de construcción colectiva de la Política Pública de Atención y Asistencia a Población en Proceso de DDR. Soportados en Documentos de sistematización de la información recogida en mesas de trabajo realizadas </v>
      </c>
      <c r="N13" s="32" t="str">
        <f>+[2]Hoja1!V15</f>
        <v>A.18</v>
      </c>
      <c r="O13" s="41">
        <f>+[1]BDATOS!O12</f>
        <v>0</v>
      </c>
      <c r="P13" s="41">
        <f>+[1]BDATOS!P12</f>
        <v>6</v>
      </c>
      <c r="Q13" s="35">
        <f>+[1]BDATOS!AF12</f>
        <v>1</v>
      </c>
      <c r="R13" s="38">
        <f>+[1]BDATOS!BB12</f>
        <v>0</v>
      </c>
      <c r="S13" s="43">
        <f>+[1]BDATOS!BL12</f>
        <v>0</v>
      </c>
      <c r="T13" s="37"/>
      <c r="U13" s="37"/>
      <c r="V13" s="37"/>
      <c r="W13" s="41" t="str">
        <f>+[1]BDATOS!AC12</f>
        <v>SECRETARÍA DE VÍCTIMAS</v>
      </c>
    </row>
    <row r="14" spans="1:23" ht="67.5" x14ac:dyDescent="0.25">
      <c r="A14" s="29">
        <f>+'[1]Planind DNP'!B12</f>
        <v>11</v>
      </c>
      <c r="B14" s="38">
        <v>1</v>
      </c>
      <c r="C14" s="39" t="str">
        <f>+[1]BDATOS!B13</f>
        <v xml:space="preserve">CONSTRUCCIÓN DE LA PAZ EN BOLÍVAR </v>
      </c>
      <c r="D14" s="38" t="str">
        <f>+[1]BDATOS!C13</f>
        <v>1.2</v>
      </c>
      <c r="E14" s="39" t="str">
        <f>+[1]BDATOS!D13</f>
        <v>ATENCIÓN Y ASISTENCIA A POBLACIÓN EN PROCESO DE DESARME, DESMOVLIZACIÓN Y REINTEGRACIÓN</v>
      </c>
      <c r="F14" s="40"/>
      <c r="G14" s="32" t="str">
        <f>+[2]Hoja1!K16</f>
        <v>A.18.7.3</v>
      </c>
      <c r="H14" s="32">
        <f>+[2]Hoja1!G16</f>
        <v>0</v>
      </c>
      <c r="I14" s="40"/>
      <c r="J14" s="40"/>
      <c r="K14" s="41" t="str">
        <f>+[1]BDATOS!J13</f>
        <v>1.2.1</v>
      </c>
      <c r="L14" s="42" t="str">
        <f>+[1]BDATOS!K13</f>
        <v>Diseño de la Política Pública de Atención y Asistencia a Población en Proceso de Desmovilización y Reintegración</v>
      </c>
      <c r="M14" s="41" t="str">
        <f>+[1]BDATOS!L13</f>
        <v>Una Política Pública de Atención y Asistencia a Población en Proceso de Reintegración aprobada mediante Ordenanza Departamental.</v>
      </c>
      <c r="N14" s="32" t="str">
        <f>+[2]Hoja1!V16</f>
        <v>A.18</v>
      </c>
      <c r="O14" s="41">
        <f>+[1]BDATOS!O13</f>
        <v>0</v>
      </c>
      <c r="P14" s="41">
        <f>+[1]BDATOS!P13</f>
        <v>1</v>
      </c>
      <c r="Q14" s="35">
        <f>+[1]BDATOS!AF13</f>
        <v>0</v>
      </c>
      <c r="R14" s="38">
        <f>+[1]BDATOS!BB13</f>
        <v>0</v>
      </c>
      <c r="S14" s="43" t="str">
        <f>+[1]BDATOS!BL13</f>
        <v>NA</v>
      </c>
      <c r="T14" s="44"/>
      <c r="U14" s="37"/>
      <c r="V14" s="37"/>
      <c r="W14" s="41" t="str">
        <f>+[1]BDATOS!AC13</f>
        <v>SECRETARÍA DE VÍCTIMAS</v>
      </c>
    </row>
    <row r="15" spans="1:23" ht="56.25" x14ac:dyDescent="0.25">
      <c r="A15" s="29">
        <f>+'[1]Planind DNP'!B13</f>
        <v>12</v>
      </c>
      <c r="B15" s="38">
        <v>1</v>
      </c>
      <c r="C15" s="39" t="str">
        <f>+[1]BDATOS!B14</f>
        <v xml:space="preserve">CONSTRUCCIÓN DE LA PAZ EN BOLÍVAR </v>
      </c>
      <c r="D15" s="38" t="str">
        <f>+[1]BDATOS!C14</f>
        <v>1.2</v>
      </c>
      <c r="E15" s="39" t="str">
        <f>+[1]BDATOS!D14</f>
        <v>ATENCIÓN Y ASISTENCIA A POBLACIÓN EN PROCESO DE DESARME, DESMOVLIZACIÓN Y REINTEGRACIÓN</v>
      </c>
      <c r="F15" s="40" t="s">
        <v>617</v>
      </c>
      <c r="G15" s="32" t="str">
        <f>+[2]Hoja1!K17</f>
        <v>A.18.8.1</v>
      </c>
      <c r="H15" s="32">
        <f>+[2]Hoja1!G17</f>
        <v>0</v>
      </c>
      <c r="I15" s="40">
        <v>0</v>
      </c>
      <c r="J15" s="40">
        <v>500</v>
      </c>
      <c r="K15" s="41" t="str">
        <f>+[1]BDATOS!J14</f>
        <v>1.2.2</v>
      </c>
      <c r="L15" s="42" t="str">
        <f>+[1]BDATOS!K14</f>
        <v>Atención y Asistencia a Personas en Proceso de DDR</v>
      </c>
      <c r="M15" s="41" t="str">
        <f>+[1]BDATOS!L14</f>
        <v>Un  sistema de información y seguimiento al proceso de Desmovilizado , Desarme y Reintegración diseñado  e implementado</v>
      </c>
      <c r="N15" s="32" t="str">
        <f>+[2]Hoja1!V17</f>
        <v>A.18</v>
      </c>
      <c r="O15" s="41">
        <f>+[1]BDATOS!O14</f>
        <v>0</v>
      </c>
      <c r="P15" s="41">
        <f>+[1]BDATOS!P14</f>
        <v>1</v>
      </c>
      <c r="Q15" s="35">
        <f>+[1]BDATOS!AF14</f>
        <v>0</v>
      </c>
      <c r="R15" s="38">
        <f>+[1]BDATOS!BB14</f>
        <v>0</v>
      </c>
      <c r="S15" s="43" t="str">
        <f>+[1]BDATOS!BL14</f>
        <v>NA</v>
      </c>
      <c r="T15" s="46">
        <f>SUM(S15:S17)/1</f>
        <v>0</v>
      </c>
      <c r="U15" s="37"/>
      <c r="V15" s="37"/>
      <c r="W15" s="41" t="str">
        <f>+[1]BDATOS!AC14</f>
        <v>SECRETARÍA DE VÍCTIMAS</v>
      </c>
    </row>
    <row r="16" spans="1:23" ht="56.25" x14ac:dyDescent="0.25">
      <c r="A16" s="29">
        <f>+'[1]Planind DNP'!B14</f>
        <v>13</v>
      </c>
      <c r="B16" s="38">
        <v>1</v>
      </c>
      <c r="C16" s="39" t="str">
        <f>+[1]BDATOS!B15</f>
        <v xml:space="preserve">CONSTRUCCIÓN DE LA PAZ EN BOLÍVAR </v>
      </c>
      <c r="D16" s="38" t="str">
        <f>+[1]BDATOS!C15</f>
        <v>1.2</v>
      </c>
      <c r="E16" s="39" t="str">
        <f>+[1]BDATOS!D15</f>
        <v>ATENCIÓN Y ASISTENCIA A POBLACIÓN EN PROCESO DE DESARME, DESMOVLIZACIÓN Y REINTEGRACIÓN</v>
      </c>
      <c r="F16" s="40"/>
      <c r="G16" s="32" t="str">
        <f>+[2]Hoja1!K18</f>
        <v>A.18.8.2</v>
      </c>
      <c r="H16" s="32">
        <f>+[2]Hoja1!G18</f>
        <v>0</v>
      </c>
      <c r="I16" s="40"/>
      <c r="J16" s="40"/>
      <c r="K16" s="41" t="str">
        <f>+[1]BDATOS!J15</f>
        <v>1.2.2</v>
      </c>
      <c r="L16" s="42" t="str">
        <f>+[1]BDATOS!K15</f>
        <v>Atención y Asistencia a Personas en Proceso de DDR</v>
      </c>
      <c r="M16" s="41" t="str">
        <f>+[1]BDATOS!L15</f>
        <v>Siete (7)  informes presentadas , uno por  semestre sobre los avances del proceso de Desmovilizado , Desarme y Reintegración en Bolívar</v>
      </c>
      <c r="N16" s="32" t="str">
        <f>+[2]Hoja1!V18</f>
        <v>A.18</v>
      </c>
      <c r="O16" s="41">
        <f>+[1]BDATOS!O15</f>
        <v>0</v>
      </c>
      <c r="P16" s="41">
        <f>+[1]BDATOS!P15</f>
        <v>7</v>
      </c>
      <c r="Q16" s="35">
        <f>+[1]BDATOS!AF15</f>
        <v>1</v>
      </c>
      <c r="R16" s="38">
        <f>+[1]BDATOS!BB15</f>
        <v>0</v>
      </c>
      <c r="S16" s="43">
        <f>+[1]BDATOS!BL15</f>
        <v>0</v>
      </c>
      <c r="T16" s="37"/>
      <c r="U16" s="37"/>
      <c r="V16" s="37"/>
      <c r="W16" s="41" t="str">
        <f>+[1]BDATOS!AC15</f>
        <v>SECRETARÍA DE VÍCTIMAS</v>
      </c>
    </row>
    <row r="17" spans="1:23" ht="45" x14ac:dyDescent="0.25">
      <c r="A17" s="29">
        <f>+'[1]Planind DNP'!B15</f>
        <v>14</v>
      </c>
      <c r="B17" s="38">
        <v>1</v>
      </c>
      <c r="C17" s="39" t="str">
        <f>+[1]BDATOS!B16</f>
        <v xml:space="preserve">CONSTRUCCIÓN DE LA PAZ EN BOLÍVAR </v>
      </c>
      <c r="D17" s="38" t="str">
        <f>+[1]BDATOS!C16</f>
        <v>1.2</v>
      </c>
      <c r="E17" s="39" t="str">
        <f>+[1]BDATOS!D16</f>
        <v>ATENCIÓN Y ASISTENCIA A POBLACIÓN EN PROCESO DE DESARME, DESMOVLIZACIÓN Y REINTEGRACIÓN</v>
      </c>
      <c r="F17" s="40"/>
      <c r="G17" s="32" t="str">
        <f>+[2]Hoja1!K19</f>
        <v>A.18.8.3</v>
      </c>
      <c r="H17" s="32">
        <f>+[2]Hoja1!G19</f>
        <v>0</v>
      </c>
      <c r="I17" s="40"/>
      <c r="J17" s="40"/>
      <c r="K17" s="41" t="str">
        <f>+[1]BDATOS!J16</f>
        <v>1.2.2</v>
      </c>
      <c r="L17" s="42" t="str">
        <f>+[1]BDATOS!K16</f>
        <v>Atención y Asistencia a Personas en Proceso de DDR</v>
      </c>
      <c r="M17" s="41" t="str">
        <f>+[1]BDATOS!L16</f>
        <v>Seis (6)  proyectos ejecutados en beneficio de la población en proceso de DDR</v>
      </c>
      <c r="N17" s="32" t="str">
        <f>+[2]Hoja1!V19</f>
        <v>A.18</v>
      </c>
      <c r="O17" s="41">
        <f>+[1]BDATOS!O16</f>
        <v>0</v>
      </c>
      <c r="P17" s="41">
        <f>+[1]BDATOS!P16</f>
        <v>6</v>
      </c>
      <c r="Q17" s="35">
        <f>+[1]BDATOS!AF16</f>
        <v>0</v>
      </c>
      <c r="R17" s="38">
        <f>+[1]BDATOS!BB16</f>
        <v>0</v>
      </c>
      <c r="S17" s="43" t="str">
        <f>+[1]BDATOS!BL16</f>
        <v>NA</v>
      </c>
      <c r="T17" s="44"/>
      <c r="U17" s="37"/>
      <c r="V17" s="37"/>
      <c r="W17" s="41" t="str">
        <f>+[1]BDATOS!AC16</f>
        <v>SECRETARÍA DE VÍCTIMAS</v>
      </c>
    </row>
    <row r="18" spans="1:23" ht="101.25" x14ac:dyDescent="0.25">
      <c r="A18" s="29">
        <f>+'[1]Planind DNP'!B16</f>
        <v>15</v>
      </c>
      <c r="B18" s="38">
        <v>1</v>
      </c>
      <c r="C18" s="39" t="str">
        <f>+[1]BDATOS!B17</f>
        <v xml:space="preserve">CONSTRUCCIÓN DE LA PAZ EN BOLÍVAR </v>
      </c>
      <c r="D18" s="38" t="str">
        <f>+[1]BDATOS!C17</f>
        <v>1.2</v>
      </c>
      <c r="E18" s="39" t="str">
        <f>+[1]BDATOS!D17</f>
        <v>ATENCIÓN Y ASISTENCIA A POBLACIÓN EN PROCESO DE DESARME, DESMOVLIZACIÓN Y REINTEGRACIÓN</v>
      </c>
      <c r="F18" s="41" t="s">
        <v>618</v>
      </c>
      <c r="G18" s="32" t="str">
        <f>+[2]Hoja1!K20</f>
        <v>A.18.9.1</v>
      </c>
      <c r="H18" s="32">
        <f>+[2]Hoja1!G20</f>
        <v>0</v>
      </c>
      <c r="I18" s="41">
        <v>0</v>
      </c>
      <c r="J18" s="41">
        <v>10</v>
      </c>
      <c r="K18" s="41" t="str">
        <f>+[1]BDATOS!J17</f>
        <v>1.2.3</v>
      </c>
      <c r="L18" s="42" t="str">
        <f>+[1]BDATOS!K17</f>
        <v>Fortalecimiento de capacidades locales para el DDR</v>
      </c>
      <c r="M18" s="41" t="str">
        <f>+[1]BDATOS!L17</f>
        <v>Cuatro (4) Jornadas de fortalecimiento de capacidades para la atención a población en proceso de DDR dirigidas a  funcionarios de las dependencias de la Gobernación y de las Alcaldías Municipales responsables de la atención a población en proceso de DDR</v>
      </c>
      <c r="N18" s="32" t="str">
        <f>+[2]Hoja1!V20</f>
        <v>A.18</v>
      </c>
      <c r="O18" s="41">
        <f>+[1]BDATOS!O17</f>
        <v>0</v>
      </c>
      <c r="P18" s="41">
        <f>+[1]BDATOS!P17</f>
        <v>4</v>
      </c>
      <c r="Q18" s="35">
        <f>+[1]BDATOS!AF17</f>
        <v>1</v>
      </c>
      <c r="R18" s="38">
        <f>+[1]BDATOS!BB17</f>
        <v>0</v>
      </c>
      <c r="S18" s="43">
        <f>+[1]BDATOS!BL17</f>
        <v>0</v>
      </c>
      <c r="T18" s="43">
        <f>+S18</f>
        <v>0</v>
      </c>
      <c r="U18" s="37"/>
      <c r="V18" s="37"/>
      <c r="W18" s="41" t="str">
        <f>+[1]BDATOS!AC17</f>
        <v>SECRETARÍA DE VÍCTIMAS</v>
      </c>
    </row>
    <row r="19" spans="1:23" ht="67.5" x14ac:dyDescent="0.25">
      <c r="A19" s="29">
        <f>+'[1]Planind DNP'!B17</f>
        <v>16</v>
      </c>
      <c r="B19" s="38">
        <v>1</v>
      </c>
      <c r="C19" s="39" t="str">
        <f>+[1]BDATOS!B18</f>
        <v xml:space="preserve">CONSTRUCCIÓN DE LA PAZ EN BOLÍVAR </v>
      </c>
      <c r="D19" s="38" t="str">
        <f>+[1]BDATOS!C18</f>
        <v>1.2</v>
      </c>
      <c r="E19" s="39" t="str">
        <f>+[1]BDATOS!D18</f>
        <v>ATENCIÓN Y ASISTENCIA A POBLACIÓN EN PROCESO DE DESARME, DESMOVLIZACIÓN Y REINTEGRACIÓN</v>
      </c>
      <c r="F19" s="48" t="s">
        <v>619</v>
      </c>
      <c r="G19" s="32" t="str">
        <f>+[2]Hoja1!K21</f>
        <v>A.18.10.1</v>
      </c>
      <c r="H19" s="32">
        <f>+[2]Hoja1!G21</f>
        <v>0</v>
      </c>
      <c r="I19" s="48">
        <v>0</v>
      </c>
      <c r="J19" s="48">
        <v>5</v>
      </c>
      <c r="K19" s="41" t="str">
        <f>+[1]BDATOS!J18</f>
        <v>1.2.4</v>
      </c>
      <c r="L19" s="42" t="str">
        <f>+[1]BDATOS!K18</f>
        <v>Fortalecimiento a Comunidades Receptoras de Población en Proceso de DDR</v>
      </c>
      <c r="M19" s="41" t="str">
        <f>+[1]BDATOS!L18</f>
        <v>Cinco (5) comunidades acompañadas  donde se desarrollan procesos de DDR en el diseño y ejecución de planes de promoción, prevención y protección de Derechos Humanos</v>
      </c>
      <c r="N19" s="32" t="str">
        <f>+[2]Hoja1!V21</f>
        <v>A.18</v>
      </c>
      <c r="O19" s="41">
        <f>+[1]BDATOS!O18</f>
        <v>0</v>
      </c>
      <c r="P19" s="41">
        <f>+[1]BDATOS!P18</f>
        <v>5</v>
      </c>
      <c r="Q19" s="35">
        <f>+[1]BDATOS!AF18</f>
        <v>1</v>
      </c>
      <c r="R19" s="38">
        <f>+[1]BDATOS!BB18</f>
        <v>0</v>
      </c>
      <c r="S19" s="43">
        <f>+[1]BDATOS!BL18</f>
        <v>0</v>
      </c>
      <c r="T19" s="46">
        <f>SUM(S19:S20)/2</f>
        <v>0</v>
      </c>
      <c r="U19" s="37"/>
      <c r="V19" s="37"/>
      <c r="W19" s="41" t="str">
        <f>+[1]BDATOS!AC18</f>
        <v>SECRETARÍA DE VÍCTIMAS</v>
      </c>
    </row>
    <row r="20" spans="1:23" ht="56.25" x14ac:dyDescent="0.25">
      <c r="A20" s="29">
        <f>+'[1]Planind DNP'!B18</f>
        <v>17</v>
      </c>
      <c r="B20" s="38">
        <v>1</v>
      </c>
      <c r="C20" s="39" t="str">
        <f>+[1]BDATOS!B19</f>
        <v xml:space="preserve">CONSTRUCCIÓN DE LA PAZ EN BOLÍVAR </v>
      </c>
      <c r="D20" s="38" t="str">
        <f>+[1]BDATOS!C19</f>
        <v>1.2</v>
      </c>
      <c r="E20" s="39" t="str">
        <f>+[1]BDATOS!D19</f>
        <v>ATENCIÓN Y ASISTENCIA A POBLACIÓN EN PROCESO DE DESARME, DESMOVLIZACIÓN Y REINTEGRACIÓN</v>
      </c>
      <c r="F20" s="48"/>
      <c r="G20" s="32" t="str">
        <f>+[2]Hoja1!K22</f>
        <v>A.18.10.2</v>
      </c>
      <c r="H20" s="32">
        <f>+[2]Hoja1!G22</f>
        <v>0</v>
      </c>
      <c r="I20" s="48"/>
      <c r="J20" s="48"/>
      <c r="K20" s="41" t="str">
        <f>+[1]BDATOS!J19</f>
        <v>1.2.4</v>
      </c>
      <c r="L20" s="42" t="str">
        <f>+[1]BDATOS!K19</f>
        <v>Fortalecimiento a Comunidades Receptoras de Población en Proceso de DDR</v>
      </c>
      <c r="M20" s="41" t="str">
        <f>+[1]BDATOS!L19</f>
        <v>Seis (6) Iniciativas de reconciliación y Reintegración Comunitaria dirigidas proceso de reintegración social y otros actores comunitarios.</v>
      </c>
      <c r="N20" s="32" t="str">
        <f>+[2]Hoja1!V22</f>
        <v>A.18</v>
      </c>
      <c r="O20" s="41">
        <f>+[1]BDATOS!O19</f>
        <v>0</v>
      </c>
      <c r="P20" s="41">
        <f>+[1]BDATOS!P19</f>
        <v>6</v>
      </c>
      <c r="Q20" s="35">
        <f>+[1]BDATOS!AF19</f>
        <v>1</v>
      </c>
      <c r="R20" s="38">
        <f>+[1]BDATOS!BB19</f>
        <v>0</v>
      </c>
      <c r="S20" s="43">
        <f>+[1]BDATOS!BL19</f>
        <v>0</v>
      </c>
      <c r="T20" s="44"/>
      <c r="U20" s="44"/>
      <c r="V20" s="37"/>
      <c r="W20" s="41" t="str">
        <f>+[1]BDATOS!AC19</f>
        <v>SECRETARÍA DE VÍCTIMAS</v>
      </c>
    </row>
    <row r="21" spans="1:23" ht="45" x14ac:dyDescent="0.25">
      <c r="A21" s="29">
        <f>+'[1]Planind DNP'!B19</f>
        <v>18</v>
      </c>
      <c r="B21" s="38">
        <v>1</v>
      </c>
      <c r="C21" s="39" t="str">
        <f>+[1]BDATOS!B20</f>
        <v xml:space="preserve">CONSTRUCCIÓN DE LA PAZ EN BOLÍVAR </v>
      </c>
      <c r="D21" s="38" t="str">
        <f>+[1]BDATOS!C20</f>
        <v>1.3</v>
      </c>
      <c r="E21" s="39" t="str">
        <f>+[1]BDATOS!D20</f>
        <v>ATENCIÓN Y ASISTENCIA A POBLACIÓN VÍCTIMA DEL CONFLICTO ARMADO EN BOLIVAR</v>
      </c>
      <c r="F21" s="40" t="s">
        <v>620</v>
      </c>
      <c r="G21" s="32" t="str">
        <f>+[2]Hoja1!K23</f>
        <v>A.18.11.1</v>
      </c>
      <c r="H21" s="32">
        <f>+[2]Hoja1!G23</f>
        <v>0</v>
      </c>
      <c r="I21" s="41"/>
      <c r="J21" s="41"/>
      <c r="K21" s="41" t="str">
        <f>+[1]BDATOS!J20</f>
        <v>1.3.1</v>
      </c>
      <c r="L21" s="42" t="str">
        <f>+[1]BDATOS!K20</f>
        <v>Componente Prevención y Protección Riesgos de Victimización</v>
      </c>
      <c r="M21" s="41" t="str">
        <f>+[1]BDATOS!L20</f>
        <v xml:space="preserve">Un Plan departamental de prevención y protección con enfoque de género, diferencial y étnico formulado </v>
      </c>
      <c r="N21" s="32" t="str">
        <f>+[2]Hoja1!V23</f>
        <v>A.18</v>
      </c>
      <c r="O21" s="41">
        <f>+[1]BDATOS!O20</f>
        <v>0</v>
      </c>
      <c r="P21" s="41">
        <f>+[1]BDATOS!P20</f>
        <v>1</v>
      </c>
      <c r="Q21" s="35">
        <f>+[1]BDATOS!AF20</f>
        <v>0</v>
      </c>
      <c r="R21" s="38">
        <f>+[1]BDATOS!BB20</f>
        <v>0</v>
      </c>
      <c r="S21" s="43" t="str">
        <f>+[1]BDATOS!BL20</f>
        <v>NA</v>
      </c>
      <c r="T21" s="46">
        <f>SUM(S21:S24)/2</f>
        <v>0</v>
      </c>
      <c r="U21" s="46">
        <f>SUM(S21:S43)/17</f>
        <v>0.13235294117647059</v>
      </c>
      <c r="V21" s="37"/>
      <c r="W21" s="41" t="str">
        <f>+[1]BDATOS!AC20</f>
        <v>SECRETARÍA DE VÍCTIMAS</v>
      </c>
    </row>
    <row r="22" spans="1:23" ht="45" x14ac:dyDescent="0.25">
      <c r="A22" s="29">
        <f>+'[1]Planind DNP'!B20</f>
        <v>19</v>
      </c>
      <c r="B22" s="38">
        <v>1</v>
      </c>
      <c r="C22" s="39" t="str">
        <f>+[1]BDATOS!B21</f>
        <v xml:space="preserve">CONSTRUCCIÓN DE LA PAZ EN BOLÍVAR </v>
      </c>
      <c r="D22" s="38" t="str">
        <f>+[1]BDATOS!C21</f>
        <v>1.3</v>
      </c>
      <c r="E22" s="39" t="str">
        <f>+[1]BDATOS!D21</f>
        <v>ATENCIÓN Y ASISTENCIA A POBLACIÓN VÍCTIMA DEL CONFLICTO ARMADO EN BOLIVAR</v>
      </c>
      <c r="F22" s="40"/>
      <c r="G22" s="32" t="str">
        <f>+[2]Hoja1!K24</f>
        <v>A.18.11.2</v>
      </c>
      <c r="H22" s="32">
        <f>+[2]Hoja1!G24</f>
        <v>0</v>
      </c>
      <c r="I22" s="40">
        <v>0</v>
      </c>
      <c r="J22" s="40">
        <v>20</v>
      </c>
      <c r="K22" s="41" t="str">
        <f>+[1]BDATOS!J21</f>
        <v>1.3.1</v>
      </c>
      <c r="L22" s="42" t="str">
        <f>+[1]BDATOS!K21</f>
        <v>Componente Prevención y Protección Riesgos de Victimización</v>
      </c>
      <c r="M22" s="41" t="str">
        <f>+[1]BDATOS!L21</f>
        <v>Una ruta de  prevención de mujeres víctimas de violencia sexual dentro del conflicto armado formulada y socializada</v>
      </c>
      <c r="N22" s="32" t="str">
        <f>+[2]Hoja1!V24</f>
        <v>A.18</v>
      </c>
      <c r="O22" s="41">
        <f>+[1]BDATOS!O21</f>
        <v>0</v>
      </c>
      <c r="P22" s="41">
        <f>+[1]BDATOS!P21</f>
        <v>1</v>
      </c>
      <c r="Q22" s="35">
        <f>+[1]BDATOS!AF21</f>
        <v>0</v>
      </c>
      <c r="R22" s="38">
        <f>+[1]BDATOS!BB21</f>
        <v>0</v>
      </c>
      <c r="S22" s="43" t="str">
        <f>+[1]BDATOS!BL21</f>
        <v>NA</v>
      </c>
      <c r="T22" s="37"/>
      <c r="U22" s="37"/>
      <c r="V22" s="37"/>
      <c r="W22" s="41" t="str">
        <f>+[1]BDATOS!AC21</f>
        <v>SECRETARÍA DE VÍCTIMAS</v>
      </c>
    </row>
    <row r="23" spans="1:23" ht="78.75" x14ac:dyDescent="0.25">
      <c r="A23" s="29">
        <f>+'[1]Planind DNP'!B21</f>
        <v>20</v>
      </c>
      <c r="B23" s="38">
        <v>1</v>
      </c>
      <c r="C23" s="39" t="str">
        <f>+[1]BDATOS!B22</f>
        <v xml:space="preserve">CONSTRUCCIÓN DE LA PAZ EN BOLÍVAR </v>
      </c>
      <c r="D23" s="38" t="str">
        <f>+[1]BDATOS!C22</f>
        <v>1.3</v>
      </c>
      <c r="E23" s="39" t="str">
        <f>+[1]BDATOS!D22</f>
        <v>ATENCIÓN Y ASISTENCIA A POBLACIÓN VÍCTIMA DEL CONFLICTO ARMADO EN BOLIVAR</v>
      </c>
      <c r="F23" s="40"/>
      <c r="G23" s="32" t="str">
        <f>+[2]Hoja1!K25</f>
        <v>A.18.11.3</v>
      </c>
      <c r="H23" s="32">
        <f>+[2]Hoja1!G25</f>
        <v>0</v>
      </c>
      <c r="I23" s="40"/>
      <c r="J23" s="40"/>
      <c r="K23" s="41" t="str">
        <f>+[1]BDATOS!J22</f>
        <v>1.3.1</v>
      </c>
      <c r="L23" s="42" t="str">
        <f>+[1]BDATOS!K22</f>
        <v>Componente Prevención y Protección Riesgos de Victimización</v>
      </c>
      <c r="M23" s="41" t="str">
        <f>+[1]BDATOS!L22</f>
        <v>Nueve (9) informes de recomendaciones cumplidas (Cumplimiento de las recomendaciones emanadas de los informes de riesgo y sus notas de seguimiento por la Defensoría del Pueblo)</v>
      </c>
      <c r="N23" s="32" t="str">
        <f>+[2]Hoja1!V25</f>
        <v>A.18</v>
      </c>
      <c r="O23" s="41">
        <f>+[1]BDATOS!O22</f>
        <v>0</v>
      </c>
      <c r="P23" s="41">
        <f>+[1]BDATOS!P22</f>
        <v>9</v>
      </c>
      <c r="Q23" s="35">
        <f>+[1]BDATOS!AF22</f>
        <v>1</v>
      </c>
      <c r="R23" s="38">
        <f>+[1]BDATOS!BB22</f>
        <v>0</v>
      </c>
      <c r="S23" s="43">
        <f>+[1]BDATOS!BL22</f>
        <v>0</v>
      </c>
      <c r="T23" s="37"/>
      <c r="U23" s="37"/>
      <c r="V23" s="37"/>
      <c r="W23" s="41" t="str">
        <f>+[1]BDATOS!AC22</f>
        <v>SECRETARÍA DE VÍCTIMAS</v>
      </c>
    </row>
    <row r="24" spans="1:23" ht="45" x14ac:dyDescent="0.25">
      <c r="A24" s="29">
        <f>+'[1]Planind DNP'!B22</f>
        <v>21</v>
      </c>
      <c r="B24" s="38">
        <v>1</v>
      </c>
      <c r="C24" s="39" t="str">
        <f>+[1]BDATOS!B23</f>
        <v xml:space="preserve">CONSTRUCCIÓN DE LA PAZ EN BOLÍVAR </v>
      </c>
      <c r="D24" s="38" t="str">
        <f>+[1]BDATOS!C23</f>
        <v>1.3</v>
      </c>
      <c r="E24" s="39" t="str">
        <f>+[1]BDATOS!D23</f>
        <v>PROGRAMA DE ATENCIÓN Y ASISTENCIA A POBLACIÓN VÍCTIMA DEL CONFLICTO ARMADO EN BOLIVAR</v>
      </c>
      <c r="F24" s="40"/>
      <c r="G24" s="32" t="str">
        <f>+[2]Hoja1!K26</f>
        <v>A.18.11.4</v>
      </c>
      <c r="H24" s="32">
        <f>+[2]Hoja1!G26</f>
        <v>0</v>
      </c>
      <c r="I24" s="40"/>
      <c r="J24" s="40"/>
      <c r="K24" s="41" t="str">
        <f>+[1]BDATOS!J23</f>
        <v>1.3.1</v>
      </c>
      <c r="L24" s="42" t="str">
        <f>+[1]BDATOS!K23</f>
        <v>Componente Prevención y Protección Riesgos de Victimización</v>
      </c>
      <c r="M24" s="41" t="str">
        <f>+[1]BDATOS!L23</f>
        <v>Formulación del plan de contingencia departamental y apoyo a los Planes municipales</v>
      </c>
      <c r="N24" s="32" t="str">
        <f>+[2]Hoja1!V26</f>
        <v>A.18</v>
      </c>
      <c r="O24" s="41">
        <f>+[1]BDATOS!O23</f>
        <v>0</v>
      </c>
      <c r="P24" s="41">
        <f>+[1]BDATOS!P23</f>
        <v>1</v>
      </c>
      <c r="Q24" s="35">
        <f>+[1]BDATOS!AF23</f>
        <v>1</v>
      </c>
      <c r="R24" s="38">
        <f>+[1]BDATOS!BB23</f>
        <v>0</v>
      </c>
      <c r="S24" s="43">
        <f>+[1]BDATOS!BL23</f>
        <v>0</v>
      </c>
      <c r="T24" s="44"/>
      <c r="U24" s="37"/>
      <c r="V24" s="37"/>
      <c r="W24" s="41" t="str">
        <f>+[1]BDATOS!AC23</f>
        <v>SECRETARÍA DE VÍCTIMAS</v>
      </c>
    </row>
    <row r="25" spans="1:23" ht="45" x14ac:dyDescent="0.25">
      <c r="A25" s="29">
        <f>+'[1]Planind DNP'!B23</f>
        <v>22</v>
      </c>
      <c r="B25" s="38">
        <v>1</v>
      </c>
      <c r="C25" s="39" t="str">
        <f>+[1]BDATOS!B24</f>
        <v xml:space="preserve">CONSTRUCCIÓN DE LA PAZ EN BOLÍVAR </v>
      </c>
      <c r="D25" s="38" t="str">
        <f>+[1]BDATOS!C24</f>
        <v>1.3</v>
      </c>
      <c r="E25" s="39" t="str">
        <f>+[1]BDATOS!D24</f>
        <v>PROGRAMA DE ATENCIÓN Y ASISTENCIA A POBLACIÓN VÍCTIMA DEL CONFLICTO ARMADO EN BOLIVAR</v>
      </c>
      <c r="F25" s="40" t="s">
        <v>621</v>
      </c>
      <c r="G25" s="32" t="str">
        <f>+[2]Hoja1!K27</f>
        <v>A.18.12.1</v>
      </c>
      <c r="H25" s="32">
        <f>+[2]Hoja1!G27</f>
        <v>0</v>
      </c>
      <c r="I25" s="40">
        <v>0</v>
      </c>
      <c r="J25" s="40">
        <v>20</v>
      </c>
      <c r="K25" s="41" t="str">
        <f>+[1]BDATOS!J24</f>
        <v>1.3.2</v>
      </c>
      <c r="L25" s="42" t="str">
        <f>+[1]BDATOS!K24</f>
        <v>Componente de Asistencia y Atención</v>
      </c>
      <c r="M25" s="41" t="str">
        <f>+[1]BDATOS!L24</f>
        <v>2 Centros Construidos y en funcionamiento</v>
      </c>
      <c r="N25" s="32" t="str">
        <f>+[2]Hoja1!V27</f>
        <v>A.18</v>
      </c>
      <c r="O25" s="41">
        <f>+[1]BDATOS!O24</f>
        <v>0</v>
      </c>
      <c r="P25" s="41">
        <f>+[1]BDATOS!P24</f>
        <v>2</v>
      </c>
      <c r="Q25" s="35">
        <f>+[1]BDATOS!AF24</f>
        <v>0</v>
      </c>
      <c r="R25" s="38">
        <f>+[1]BDATOS!BB24</f>
        <v>0</v>
      </c>
      <c r="S25" s="43" t="str">
        <f>+[1]BDATOS!BL24</f>
        <v>NA</v>
      </c>
      <c r="T25" s="46">
        <f>SUM(S25:S29)/2</f>
        <v>0</v>
      </c>
      <c r="U25" s="37"/>
      <c r="V25" s="37"/>
      <c r="W25" s="41" t="str">
        <f>+[1]BDATOS!AC24</f>
        <v>SECRETARÍA DE VÍCTIMAS</v>
      </c>
    </row>
    <row r="26" spans="1:23" ht="45" x14ac:dyDescent="0.25">
      <c r="A26" s="29">
        <f>+'[1]Planind DNP'!B24</f>
        <v>23</v>
      </c>
      <c r="B26" s="38">
        <v>1</v>
      </c>
      <c r="C26" s="39" t="str">
        <f>+[1]BDATOS!B25</f>
        <v xml:space="preserve">CONSTRUCCIÓN DE LA PAZ EN BOLÍVAR </v>
      </c>
      <c r="D26" s="38" t="str">
        <f>+[1]BDATOS!C25</f>
        <v>1.3</v>
      </c>
      <c r="E26" s="39" t="str">
        <f>+[1]BDATOS!D25</f>
        <v>PROGRAMA DE ATENCIÓN Y ASISTENCIA A POBLACIÓN VÍCTIMA DEL CONFLICTO ARMADO EN BOLIVAR</v>
      </c>
      <c r="F26" s="40"/>
      <c r="G26" s="32" t="str">
        <f>+[2]Hoja1!K28</f>
        <v>A.18.12.2</v>
      </c>
      <c r="H26" s="32">
        <f>+[2]Hoja1!G28</f>
        <v>0</v>
      </c>
      <c r="I26" s="40"/>
      <c r="J26" s="40"/>
      <c r="K26" s="41" t="str">
        <f>+[1]BDATOS!J25</f>
        <v>1.3.2</v>
      </c>
      <c r="L26" s="42" t="str">
        <f>+[1]BDATOS!K25</f>
        <v>Componente de Asistencia y Atención</v>
      </c>
      <c r="M26" s="41" t="str">
        <f>+[1]BDATOS!L25</f>
        <v>1 Convenio ejecutado.</v>
      </c>
      <c r="N26" s="32" t="str">
        <f>+[2]Hoja1!V28</f>
        <v>A.18</v>
      </c>
      <c r="O26" s="41">
        <f>+[1]BDATOS!O25</f>
        <v>0</v>
      </c>
      <c r="P26" s="41">
        <f>+[1]BDATOS!P25</f>
        <v>1</v>
      </c>
      <c r="Q26" s="35">
        <f>+[1]BDATOS!AF25</f>
        <v>0</v>
      </c>
      <c r="R26" s="38">
        <f>+[1]BDATOS!BB25</f>
        <v>0</v>
      </c>
      <c r="S26" s="43" t="str">
        <f>+[1]BDATOS!BL25</f>
        <v>NA</v>
      </c>
      <c r="T26" s="37"/>
      <c r="U26" s="37"/>
      <c r="V26" s="37"/>
      <c r="W26" s="41" t="str">
        <f>+[1]BDATOS!AC25</f>
        <v>SECRETARÍA DE VÍCTIMAS</v>
      </c>
    </row>
    <row r="27" spans="1:23" ht="45" x14ac:dyDescent="0.25">
      <c r="A27" s="29">
        <f>+'[1]Planind DNP'!B25</f>
        <v>24</v>
      </c>
      <c r="B27" s="38">
        <v>1</v>
      </c>
      <c r="C27" s="39" t="str">
        <f>+[1]BDATOS!B26</f>
        <v xml:space="preserve">CONSTRUCCIÓN DE LA PAZ EN BOLÍVAR </v>
      </c>
      <c r="D27" s="38" t="str">
        <f>+[1]BDATOS!C26</f>
        <v>1.3</v>
      </c>
      <c r="E27" s="39" t="str">
        <f>+[1]BDATOS!D26</f>
        <v>PROGRAMA DE ATENCIÓN Y ASISTENCIA A POBLACIÓN VÍCTIMA DEL CONFLICTO ARMADO EN BOLIVAR</v>
      </c>
      <c r="F27" s="40"/>
      <c r="G27" s="32" t="str">
        <f>+[2]Hoja1!K29</f>
        <v>A.18.12.3</v>
      </c>
      <c r="H27" s="32">
        <f>+[2]Hoja1!G29</f>
        <v>0</v>
      </c>
      <c r="I27" s="40"/>
      <c r="J27" s="40"/>
      <c r="K27" s="41" t="str">
        <f>+[1]BDATOS!J26</f>
        <v>1.3.2</v>
      </c>
      <c r="L27" s="42" t="str">
        <f>+[1]BDATOS!K26</f>
        <v>Componente de Asistencia y Atención</v>
      </c>
      <c r="M27" s="41" t="str">
        <f>+[1]BDATOS!L26</f>
        <v>80 Becas para jóvenes Víctimas en Bolívar</v>
      </c>
      <c r="N27" s="32" t="str">
        <f>+[2]Hoja1!V29</f>
        <v>A.18</v>
      </c>
      <c r="O27" s="41">
        <f>+[1]BDATOS!O26</f>
        <v>0</v>
      </c>
      <c r="P27" s="41">
        <f>+[1]BDATOS!P26</f>
        <v>80</v>
      </c>
      <c r="Q27" s="35">
        <f>+[1]BDATOS!AF26</f>
        <v>10</v>
      </c>
      <c r="R27" s="38">
        <f>+[1]BDATOS!BB26</f>
        <v>0</v>
      </c>
      <c r="S27" s="43">
        <f>+[1]BDATOS!BL26</f>
        <v>0</v>
      </c>
      <c r="T27" s="37"/>
      <c r="U27" s="37"/>
      <c r="V27" s="37"/>
      <c r="W27" s="41" t="str">
        <f>+[1]BDATOS!AC26</f>
        <v>SECRETARÍA DE VÍCTIMAS</v>
      </c>
    </row>
    <row r="28" spans="1:23" ht="45" x14ac:dyDescent="0.25">
      <c r="A28" s="29">
        <f>+'[1]Planind DNP'!B26</f>
        <v>25</v>
      </c>
      <c r="B28" s="38">
        <v>1</v>
      </c>
      <c r="C28" s="39" t="str">
        <f>+[1]BDATOS!B27</f>
        <v xml:space="preserve">CONSTRUCCIÓN DE LA PAZ EN BOLÍVAR </v>
      </c>
      <c r="D28" s="38" t="str">
        <f>+[1]BDATOS!C27</f>
        <v>1.3</v>
      </c>
      <c r="E28" s="39" t="str">
        <f>+[1]BDATOS!D27</f>
        <v>PROGRAMA DE ATENCIÓN Y ASISTENCIA A POBLACIÓN VÍCTIMA DEL CONFLICTO ARMADO EN BOLIVAR</v>
      </c>
      <c r="F28" s="40"/>
      <c r="G28" s="32" t="str">
        <f>+[2]Hoja1!K30</f>
        <v>A.18.12.4</v>
      </c>
      <c r="H28" s="32">
        <f>+[2]Hoja1!G30</f>
        <v>0</v>
      </c>
      <c r="I28" s="40"/>
      <c r="J28" s="40"/>
      <c r="K28" s="41" t="str">
        <f>+[1]BDATOS!J27</f>
        <v>1.3.2</v>
      </c>
      <c r="L28" s="42" t="str">
        <f>+[1]BDATOS!K27</f>
        <v>Componente de Asistencia y Atención</v>
      </c>
      <c r="M28" s="41" t="str">
        <f>+[1]BDATOS!L27</f>
        <v>1 Programa diseñado e implementado</v>
      </c>
      <c r="N28" s="32" t="str">
        <f>+[2]Hoja1!V30</f>
        <v>A.18</v>
      </c>
      <c r="O28" s="41">
        <f>+[1]BDATOS!O27</f>
        <v>0</v>
      </c>
      <c r="P28" s="41">
        <f>+[1]BDATOS!P27</f>
        <v>1</v>
      </c>
      <c r="Q28" s="35">
        <f>+[1]BDATOS!AF27</f>
        <v>0</v>
      </c>
      <c r="R28" s="38">
        <f>+[1]BDATOS!BB27</f>
        <v>0</v>
      </c>
      <c r="S28" s="43" t="str">
        <f>+[1]BDATOS!BL27</f>
        <v>NA</v>
      </c>
      <c r="T28" s="37"/>
      <c r="U28" s="37"/>
      <c r="V28" s="37"/>
      <c r="W28" s="41" t="str">
        <f>+[1]BDATOS!AC27</f>
        <v>SECRETARÍA DE VÍCTIMAS</v>
      </c>
    </row>
    <row r="29" spans="1:23" ht="45" x14ac:dyDescent="0.25">
      <c r="A29" s="29">
        <f>+'[1]Planind DNP'!B27</f>
        <v>26</v>
      </c>
      <c r="B29" s="38">
        <v>1</v>
      </c>
      <c r="C29" s="39" t="str">
        <f>+[1]BDATOS!B28</f>
        <v xml:space="preserve">CONSTRUCCIÓN DE LA PAZ EN BOLÍVAR </v>
      </c>
      <c r="D29" s="38" t="str">
        <f>+[1]BDATOS!C28</f>
        <v>1.3</v>
      </c>
      <c r="E29" s="39" t="str">
        <f>+[1]BDATOS!D28</f>
        <v>PROGRAMA DE ATENCIÓN Y ASISTENCIA A POBLACIÓN VÍCTIMA DEL CONFLICTO ARMADO EN BOLIVAR</v>
      </c>
      <c r="F29" s="40"/>
      <c r="G29" s="32" t="str">
        <f>+[2]Hoja1!K31</f>
        <v>A.18.12.5</v>
      </c>
      <c r="H29" s="32">
        <f>+[2]Hoja1!G31</f>
        <v>0</v>
      </c>
      <c r="I29" s="40"/>
      <c r="J29" s="40"/>
      <c r="K29" s="41" t="str">
        <f>+[1]BDATOS!J28</f>
        <v>1.3.2</v>
      </c>
      <c r="L29" s="42" t="str">
        <f>+[1]BDATOS!K28</f>
        <v>Componente de Asistencia y Atención</v>
      </c>
      <c r="M29" s="41" t="str">
        <f>+[1]BDATOS!L28</f>
        <v>24.000 Víctimas atendidas dentro del Programa (6.000 por año)</v>
      </c>
      <c r="N29" s="32" t="str">
        <f>+[2]Hoja1!V31</f>
        <v>A.18</v>
      </c>
      <c r="O29" s="41">
        <f>+[1]BDATOS!O28</f>
        <v>0</v>
      </c>
      <c r="P29" s="41">
        <f>+[1]BDATOS!P28</f>
        <v>24000</v>
      </c>
      <c r="Q29" s="35">
        <f>+[1]BDATOS!AF28</f>
        <v>6000</v>
      </c>
      <c r="R29" s="38">
        <f>+[1]BDATOS!BB28</f>
        <v>0</v>
      </c>
      <c r="S29" s="43">
        <f>+[1]BDATOS!BL28</f>
        <v>0</v>
      </c>
      <c r="T29" s="44"/>
      <c r="U29" s="37"/>
      <c r="V29" s="37"/>
      <c r="W29" s="41" t="str">
        <f>+[1]BDATOS!AC28</f>
        <v>SECRETARÍA DE VÍCTIMAS</v>
      </c>
    </row>
    <row r="30" spans="1:23" ht="45" x14ac:dyDescent="0.25">
      <c r="A30" s="29">
        <f>+'[1]Planind DNP'!B28</f>
        <v>27</v>
      </c>
      <c r="B30" s="38">
        <v>1</v>
      </c>
      <c r="C30" s="39" t="str">
        <f>+[1]BDATOS!B29</f>
        <v xml:space="preserve">CONSTRUCCIÓN DE LA PAZ EN BOLÍVAR </v>
      </c>
      <c r="D30" s="38" t="str">
        <f>+[1]BDATOS!C29</f>
        <v>1.3</v>
      </c>
      <c r="E30" s="39" t="str">
        <f>+[1]BDATOS!D29</f>
        <v>PROGRAMA DE ATENCIÓN Y ASISTENCIA A POBLACIÓN VÍCTIMA DEL CONFLICTO ARMADO EN BOLIVAR</v>
      </c>
      <c r="F30" s="40" t="s">
        <v>621</v>
      </c>
      <c r="G30" s="32" t="str">
        <f>+[2]Hoja1!K32</f>
        <v>A.18.13.1</v>
      </c>
      <c r="H30" s="32">
        <f>+[2]Hoja1!G32</f>
        <v>0</v>
      </c>
      <c r="I30" s="40">
        <v>0</v>
      </c>
      <c r="J30" s="40">
        <v>20</v>
      </c>
      <c r="K30" s="41" t="str">
        <f>+[1]BDATOS!J29</f>
        <v>1.3.3</v>
      </c>
      <c r="L30" s="42" t="str">
        <f>+[1]BDATOS!K29</f>
        <v>Reparación Integral</v>
      </c>
      <c r="M30" s="41" t="str">
        <f>+[1]BDATOS!L29</f>
        <v>16 procesos acompañados</v>
      </c>
      <c r="N30" s="32" t="str">
        <f>+[2]Hoja1!V32</f>
        <v>A.18</v>
      </c>
      <c r="O30" s="41">
        <f>+[1]BDATOS!O29</f>
        <v>0</v>
      </c>
      <c r="P30" s="41">
        <f>+[1]BDATOS!P29</f>
        <v>16</v>
      </c>
      <c r="Q30" s="35">
        <f>+[1]BDATOS!AF29</f>
        <v>4</v>
      </c>
      <c r="R30" s="38">
        <f>+[1]BDATOS!BB29</f>
        <v>0</v>
      </c>
      <c r="S30" s="43">
        <f>+[1]BDATOS!BL29</f>
        <v>0</v>
      </c>
      <c r="T30" s="46">
        <f>SUM(S30:S33)/3</f>
        <v>0</v>
      </c>
      <c r="U30" s="37"/>
      <c r="V30" s="37"/>
      <c r="W30" s="41" t="str">
        <f>+[1]BDATOS!AC29</f>
        <v>SECRETARÍA DE VÍCTIMAS</v>
      </c>
    </row>
    <row r="31" spans="1:23" ht="45" x14ac:dyDescent="0.25">
      <c r="A31" s="29">
        <f>+'[1]Planind DNP'!B29</f>
        <v>28</v>
      </c>
      <c r="B31" s="38">
        <v>1</v>
      </c>
      <c r="C31" s="39" t="str">
        <f>+[1]BDATOS!B30</f>
        <v xml:space="preserve">CONSTRUCCIÓN DE LA PAZ EN BOLÍVAR </v>
      </c>
      <c r="D31" s="38" t="str">
        <f>+[1]BDATOS!C30</f>
        <v>1.3</v>
      </c>
      <c r="E31" s="39" t="str">
        <f>+[1]BDATOS!D30</f>
        <v>PROGRAMA DE ATENCIÓN Y ASISTENCIA A POBLACIÓN VÍCTIMA DEL CONFLICTO ARMADO EN BOLIVAR</v>
      </c>
      <c r="F31" s="40"/>
      <c r="G31" s="32" t="str">
        <f>+[2]Hoja1!K33</f>
        <v>A.18.13.2</v>
      </c>
      <c r="H31" s="32">
        <f>+[2]Hoja1!G33</f>
        <v>0</v>
      </c>
      <c r="I31" s="40"/>
      <c r="J31" s="40"/>
      <c r="K31" s="41" t="str">
        <f>+[1]BDATOS!J30</f>
        <v>1.3.3</v>
      </c>
      <c r="L31" s="42" t="str">
        <f>+[1]BDATOS!K30</f>
        <v>Reparación Integral</v>
      </c>
      <c r="M31" s="41" t="str">
        <f>+[1]BDATOS!L30</f>
        <v>16 sujetos de reparación colectiva</v>
      </c>
      <c r="N31" s="32" t="str">
        <f>+[2]Hoja1!V33</f>
        <v>A.18</v>
      </c>
      <c r="O31" s="41">
        <f>+[1]BDATOS!O30</f>
        <v>0</v>
      </c>
      <c r="P31" s="41">
        <f>+[1]BDATOS!P30</f>
        <v>16</v>
      </c>
      <c r="Q31" s="35">
        <f>+[1]BDATOS!AF30</f>
        <v>4</v>
      </c>
      <c r="R31" s="38">
        <f>+[1]BDATOS!BB30</f>
        <v>0</v>
      </c>
      <c r="S31" s="43">
        <f>+[1]BDATOS!BL30</f>
        <v>0</v>
      </c>
      <c r="T31" s="37"/>
      <c r="U31" s="37"/>
      <c r="V31" s="37"/>
      <c r="W31" s="41" t="str">
        <f>+[1]BDATOS!AC30</f>
        <v>SECRETARÍA DE VÍCTIMAS</v>
      </c>
    </row>
    <row r="32" spans="1:23" ht="45" x14ac:dyDescent="0.25">
      <c r="A32" s="29">
        <f>+'[1]Planind DNP'!B30</f>
        <v>29</v>
      </c>
      <c r="B32" s="38">
        <v>1</v>
      </c>
      <c r="C32" s="39" t="str">
        <f>+[1]BDATOS!B31</f>
        <v xml:space="preserve">CONSTRUCCIÓN DE LA PAZ EN BOLÍVAR </v>
      </c>
      <c r="D32" s="38" t="str">
        <f>+[1]BDATOS!C31</f>
        <v>1.3</v>
      </c>
      <c r="E32" s="39" t="str">
        <f>+[1]BDATOS!D31</f>
        <v>PROGRAMA DE ATENCIÓN Y ASISTENCIA A POBLACIÓN VÍCTIMA DEL CONFLICTO ARMADO EN BOLIVAR</v>
      </c>
      <c r="F32" s="40"/>
      <c r="G32" s="32" t="str">
        <f>+[2]Hoja1!K34</f>
        <v>A.18.13.3</v>
      </c>
      <c r="H32" s="32">
        <f>+[2]Hoja1!G34</f>
        <v>0</v>
      </c>
      <c r="I32" s="40"/>
      <c r="J32" s="40"/>
      <c r="K32" s="41" t="str">
        <f>+[1]BDATOS!J31</f>
        <v>1.3.3</v>
      </c>
      <c r="L32" s="42" t="str">
        <f>+[1]BDATOS!K31</f>
        <v>Reparación Integral</v>
      </c>
      <c r="M32" s="41" t="str">
        <f>+[1]BDATOS!L31</f>
        <v>20 Proyectos implementados</v>
      </c>
      <c r="N32" s="32" t="str">
        <f>+[2]Hoja1!V34</f>
        <v>A.18</v>
      </c>
      <c r="O32" s="41">
        <f>+[1]BDATOS!O31</f>
        <v>0</v>
      </c>
      <c r="P32" s="41">
        <f>+[1]BDATOS!P31</f>
        <v>20</v>
      </c>
      <c r="Q32" s="35">
        <f>+[1]BDATOS!AF31</f>
        <v>2</v>
      </c>
      <c r="R32" s="38">
        <f>+[1]BDATOS!BB31</f>
        <v>0</v>
      </c>
      <c r="S32" s="43">
        <f>+[1]BDATOS!BL31</f>
        <v>0</v>
      </c>
      <c r="T32" s="37"/>
      <c r="U32" s="37"/>
      <c r="V32" s="37"/>
      <c r="W32" s="41" t="str">
        <f>+[1]BDATOS!AC31</f>
        <v>SECRETARÍA DE VÍCTIMAS</v>
      </c>
    </row>
    <row r="33" spans="1:23" ht="45" x14ac:dyDescent="0.25">
      <c r="A33" s="29">
        <f>+'[1]Planind DNP'!B31</f>
        <v>30</v>
      </c>
      <c r="B33" s="38">
        <v>1</v>
      </c>
      <c r="C33" s="39" t="str">
        <f>+[1]BDATOS!B32</f>
        <v xml:space="preserve">CONSTRUCCIÓN DE LA PAZ EN BOLÍVAR </v>
      </c>
      <c r="D33" s="38" t="str">
        <f>+[1]BDATOS!C32</f>
        <v>1.3</v>
      </c>
      <c r="E33" s="39" t="str">
        <f>+[1]BDATOS!D32</f>
        <v>PROGRAMA DE ATENCIÓN Y ASISTENCIA A POBLACIÓN VÍCTIMA DEL CONFLICTO ARMADO EN BOLIVAR</v>
      </c>
      <c r="F33" s="40"/>
      <c r="G33" s="32" t="str">
        <f>+[2]Hoja1!K35</f>
        <v>A.18.13.4</v>
      </c>
      <c r="H33" s="32">
        <f>+[2]Hoja1!G35</f>
        <v>0</v>
      </c>
      <c r="I33" s="40"/>
      <c r="J33" s="40"/>
      <c r="K33" s="41" t="str">
        <f>+[1]BDATOS!J32</f>
        <v>1.3.3</v>
      </c>
      <c r="L33" s="42" t="str">
        <f>+[1]BDATOS!K32</f>
        <v>Reparación Integral</v>
      </c>
      <c r="M33" s="41" t="str">
        <f>+[1]BDATOS!L32</f>
        <v>Un convenio Ejecutado para el cumplimiento de los exhirtos y decisiones judiciales para la población victima</v>
      </c>
      <c r="N33" s="32" t="str">
        <f>+[2]Hoja1!V35</f>
        <v>A.18</v>
      </c>
      <c r="O33" s="41">
        <f>+[1]BDATOS!O32</f>
        <v>0</v>
      </c>
      <c r="P33" s="41">
        <f>+[1]BDATOS!P32</f>
        <v>1</v>
      </c>
      <c r="Q33" s="35">
        <f>+[1]BDATOS!AF32</f>
        <v>0</v>
      </c>
      <c r="R33" s="38">
        <f>+[1]BDATOS!BB32</f>
        <v>0</v>
      </c>
      <c r="S33" s="43" t="str">
        <f>+[1]BDATOS!BL32</f>
        <v>NA</v>
      </c>
      <c r="T33" s="44"/>
      <c r="U33" s="37"/>
      <c r="V33" s="37"/>
      <c r="W33" s="41" t="str">
        <f>+[1]BDATOS!AC32</f>
        <v>SECRETARÍA DE VÍCTIMAS</v>
      </c>
    </row>
    <row r="34" spans="1:23" ht="45" x14ac:dyDescent="0.25">
      <c r="A34" s="29">
        <f>+'[1]Planind DNP'!B32</f>
        <v>31</v>
      </c>
      <c r="B34" s="38">
        <v>1</v>
      </c>
      <c r="C34" s="39" t="str">
        <f>+[1]BDATOS!B33</f>
        <v xml:space="preserve">CONSTRUCCIÓN DE LA PAZ EN BOLÍVAR </v>
      </c>
      <c r="D34" s="38" t="str">
        <f>+[1]BDATOS!C33</f>
        <v>1.3</v>
      </c>
      <c r="E34" s="39" t="str">
        <f>+[1]BDATOS!D33</f>
        <v>PROGRAMA DE ATENCIÓN Y ASISTENCIA A POBLACIÓN VÍCTIMA DEL CONFLICTO ARMADO EN BOLIVAR</v>
      </c>
      <c r="F34" s="40" t="s">
        <v>622</v>
      </c>
      <c r="G34" s="32" t="str">
        <f>+[2]Hoja1!K36</f>
        <v>A.18.14.1</v>
      </c>
      <c r="H34" s="32">
        <f>+[2]Hoja1!G36</f>
        <v>0</v>
      </c>
      <c r="I34" s="40">
        <v>0</v>
      </c>
      <c r="J34" s="40">
        <v>20</v>
      </c>
      <c r="K34" s="41" t="str">
        <f>+[1]BDATOS!J33</f>
        <v>1.3.4</v>
      </c>
      <c r="L34" s="42" t="str">
        <f>+[1]BDATOS!K33</f>
        <v>Memoria Histórica  Medidas de Satisfacción</v>
      </c>
      <c r="M34" s="41" t="str">
        <f>+[1]BDATOS!L33</f>
        <v>7 fechasrepresentativasconmemoradas</v>
      </c>
      <c r="N34" s="32" t="str">
        <f>+[2]Hoja1!V36</f>
        <v>A.18</v>
      </c>
      <c r="O34" s="41">
        <f>+[1]BDATOS!O33</f>
        <v>0</v>
      </c>
      <c r="P34" s="41">
        <f>+[1]BDATOS!P33</f>
        <v>7</v>
      </c>
      <c r="Q34" s="35">
        <f>+[1]BDATOS!AF33</f>
        <v>1</v>
      </c>
      <c r="R34" s="38">
        <f>+[1]BDATOS!BB33</f>
        <v>0</v>
      </c>
      <c r="S34" s="43">
        <f>+[1]BDATOS!BL33</f>
        <v>0</v>
      </c>
      <c r="T34" s="46">
        <f>SUM(S34:S36)/3</f>
        <v>0</v>
      </c>
      <c r="U34" s="37"/>
      <c r="V34" s="37"/>
      <c r="W34" s="41" t="str">
        <f>+[1]BDATOS!AC33</f>
        <v>SECRETARÍA DE VÍCTIMAS</v>
      </c>
    </row>
    <row r="35" spans="1:23" ht="45" x14ac:dyDescent="0.25">
      <c r="A35" s="29">
        <f>+'[1]Planind DNP'!B33</f>
        <v>32</v>
      </c>
      <c r="B35" s="38">
        <v>1</v>
      </c>
      <c r="C35" s="39" t="str">
        <f>+[1]BDATOS!B34</f>
        <v xml:space="preserve">CONSTRUCCIÓN DE LA PAZ EN BOLÍVAR </v>
      </c>
      <c r="D35" s="38" t="str">
        <f>+[1]BDATOS!C34</f>
        <v>1.3</v>
      </c>
      <c r="E35" s="39" t="str">
        <f>+[1]BDATOS!D34</f>
        <v>PROGRAMA DE ATENCIÓN Y ASISTENCIA A POBLACIÓN VÍCTIMA DEL CONFLICTO ARMADO EN BOLIVAR</v>
      </c>
      <c r="F35" s="40"/>
      <c r="G35" s="32" t="str">
        <f>+[2]Hoja1!K37</f>
        <v>A.18.14.2</v>
      </c>
      <c r="H35" s="32">
        <f>+[2]Hoja1!G37</f>
        <v>0</v>
      </c>
      <c r="I35" s="40"/>
      <c r="J35" s="40"/>
      <c r="K35" s="41" t="str">
        <f>+[1]BDATOS!J34</f>
        <v>1.3.4</v>
      </c>
      <c r="L35" s="42" t="str">
        <f>+[1]BDATOS!K34</f>
        <v>Memoria Histórica  Medidas de Satisfacción</v>
      </c>
      <c r="M35" s="41" t="str">
        <f>+[1]BDATOS!L34</f>
        <v>1 Proyecto formulado y ejecutado (Financiación con recursos de Contrato  Plan)</v>
      </c>
      <c r="N35" s="32" t="str">
        <f>+[2]Hoja1!V37</f>
        <v>A.18</v>
      </c>
      <c r="O35" s="41">
        <f>+[1]BDATOS!O34</f>
        <v>0</v>
      </c>
      <c r="P35" s="41">
        <f>+[1]BDATOS!P34</f>
        <v>1</v>
      </c>
      <c r="Q35" s="35">
        <f>+[1]BDATOS!AF34</f>
        <v>1</v>
      </c>
      <c r="R35" s="38">
        <f>+[1]BDATOS!BB34</f>
        <v>0</v>
      </c>
      <c r="S35" s="43">
        <f>+[1]BDATOS!BL34</f>
        <v>0</v>
      </c>
      <c r="T35" s="37"/>
      <c r="U35" s="37"/>
      <c r="V35" s="37"/>
      <c r="W35" s="41" t="str">
        <f>+[1]BDATOS!AC34</f>
        <v>SECRETARÍA DE VÍCTIMAS</v>
      </c>
    </row>
    <row r="36" spans="1:23" ht="45" x14ac:dyDescent="0.25">
      <c r="A36" s="29">
        <f>+'[1]Planind DNP'!B34</f>
        <v>33</v>
      </c>
      <c r="B36" s="38">
        <v>1</v>
      </c>
      <c r="C36" s="39" t="str">
        <f>+[1]BDATOS!B35</f>
        <v xml:space="preserve">CONSTRUCCIÓN DE LA PAZ EN BOLÍVAR </v>
      </c>
      <c r="D36" s="38" t="str">
        <f>+[1]BDATOS!C35</f>
        <v>1.3</v>
      </c>
      <c r="E36" s="39" t="str">
        <f>+[1]BDATOS!D35</f>
        <v>PROGRAMA DE ATENCIÓN Y ASISTENCIA A POBLACIÓN VÍCTIMA DEL CONFLICTO ARMADO EN BOLIVAR</v>
      </c>
      <c r="F36" s="40"/>
      <c r="G36" s="32" t="str">
        <f>+[2]Hoja1!K38</f>
        <v>A.18.14.3</v>
      </c>
      <c r="H36" s="32">
        <f>+[2]Hoja1!G38</f>
        <v>0</v>
      </c>
      <c r="I36" s="40"/>
      <c r="J36" s="40"/>
      <c r="K36" s="41" t="str">
        <f>+[1]BDATOS!J35</f>
        <v>1.3.4</v>
      </c>
      <c r="L36" s="42" t="str">
        <f>+[1]BDATOS!K35</f>
        <v>Memoria Histórica  Medidas de Satisfacción</v>
      </c>
      <c r="M36" s="41" t="str">
        <f>+[1]BDATOS!L35</f>
        <v>20 iniciativas</v>
      </c>
      <c r="N36" s="32" t="str">
        <f>+[2]Hoja1!V38</f>
        <v>A.18</v>
      </c>
      <c r="O36" s="41">
        <f>+[1]BDATOS!O35</f>
        <v>0</v>
      </c>
      <c r="P36" s="41">
        <f>+[1]BDATOS!P35</f>
        <v>20</v>
      </c>
      <c r="Q36" s="35">
        <f>+[1]BDATOS!AF35</f>
        <v>5</v>
      </c>
      <c r="R36" s="38">
        <f>+[1]BDATOS!BB35</f>
        <v>0</v>
      </c>
      <c r="S36" s="43">
        <f>+[1]BDATOS!BL35</f>
        <v>0</v>
      </c>
      <c r="T36" s="44"/>
      <c r="U36" s="37"/>
      <c r="V36" s="37"/>
      <c r="W36" s="41" t="str">
        <f>+[1]BDATOS!AC35</f>
        <v>SECRETARÍA DE VÍCTIMAS</v>
      </c>
    </row>
    <row r="37" spans="1:23" ht="45" x14ac:dyDescent="0.25">
      <c r="A37" s="29">
        <f>+'[1]Planind DNP'!B35</f>
        <v>34</v>
      </c>
      <c r="B37" s="38">
        <v>1</v>
      </c>
      <c r="C37" s="39" t="str">
        <f>+[1]BDATOS!B36</f>
        <v xml:space="preserve">CONSTRUCCIÓN DE LA PAZ EN BOLÍVAR </v>
      </c>
      <c r="D37" s="38" t="str">
        <f>+[1]BDATOS!C36</f>
        <v>1.3</v>
      </c>
      <c r="E37" s="39" t="str">
        <f>+[1]BDATOS!D36</f>
        <v>PROGRAMA DE ATENCIÓN Y ASISTENCIA A POBLACIÓN VÍCTIMA DEL CONFLICTO ARMADO EN BOLIVAR</v>
      </c>
      <c r="F37" s="40" t="s">
        <v>623</v>
      </c>
      <c r="G37" s="32" t="str">
        <f>+[2]Hoja1!K39</f>
        <v>A.18.15.1</v>
      </c>
      <c r="H37" s="32">
        <f>+[2]Hoja1!G39</f>
        <v>0</v>
      </c>
      <c r="I37" s="40">
        <v>0</v>
      </c>
      <c r="J37" s="40">
        <v>43</v>
      </c>
      <c r="K37" s="41" t="str">
        <f>+[1]BDATOS!J36</f>
        <v>1.3.5</v>
      </c>
      <c r="L37" s="42" t="str">
        <f>+[1]BDATOS!K36</f>
        <v>ParticipaciónEfectiva</v>
      </c>
      <c r="M37" s="41" t="str">
        <f>+[1]BDATOS!L36</f>
        <v>1 Plan acordado y concertado</v>
      </c>
      <c r="N37" s="32" t="str">
        <f>+[2]Hoja1!V39</f>
        <v>A.18</v>
      </c>
      <c r="O37" s="41">
        <f>+[1]BDATOS!O36</f>
        <v>0</v>
      </c>
      <c r="P37" s="41">
        <f>+[1]BDATOS!P36</f>
        <v>1</v>
      </c>
      <c r="Q37" s="35">
        <f>+[1]BDATOS!AF36</f>
        <v>1</v>
      </c>
      <c r="R37" s="38">
        <f>+[1]BDATOS!BB36</f>
        <v>0</v>
      </c>
      <c r="S37" s="43">
        <f>+[1]BDATOS!BL36</f>
        <v>0</v>
      </c>
      <c r="T37" s="46">
        <f>SUM(S37:S38)/2</f>
        <v>0</v>
      </c>
      <c r="U37" s="37"/>
      <c r="V37" s="37"/>
      <c r="W37" s="41" t="str">
        <f>+[1]BDATOS!AC36</f>
        <v>SECRETARÍA DE VÍCTIMAS</v>
      </c>
    </row>
    <row r="38" spans="1:23" ht="45" x14ac:dyDescent="0.25">
      <c r="A38" s="29">
        <f>+'[1]Planind DNP'!B36</f>
        <v>35</v>
      </c>
      <c r="B38" s="38">
        <v>1</v>
      </c>
      <c r="C38" s="39" t="str">
        <f>+[1]BDATOS!B37</f>
        <v xml:space="preserve">CONSTRUCCIÓN DE LA PAZ EN BOLÍVAR </v>
      </c>
      <c r="D38" s="38" t="str">
        <f>+[1]BDATOS!C37</f>
        <v>1.3</v>
      </c>
      <c r="E38" s="39" t="str">
        <f>+[1]BDATOS!D37</f>
        <v>PROGRAMA DE ATENCIÓN Y ASISTENCIA A POBLACIÓN VÍCTIMA DEL CONFLICTO ARMADO EN BOLIVAR</v>
      </c>
      <c r="F38" s="40"/>
      <c r="G38" s="32" t="str">
        <f>+[2]Hoja1!K40</f>
        <v>A.18.15.2</v>
      </c>
      <c r="H38" s="32">
        <f>+[2]Hoja1!G40</f>
        <v>0</v>
      </c>
      <c r="I38" s="40"/>
      <c r="J38" s="40"/>
      <c r="K38" s="41" t="str">
        <f>+[1]BDATOS!J37</f>
        <v>1.3.5</v>
      </c>
      <c r="L38" s="42" t="str">
        <f>+[1]BDATOS!K37</f>
        <v>ParticipaciónEfectiva</v>
      </c>
      <c r="M38" s="41" t="str">
        <f>+[1]BDATOS!L37</f>
        <v>19 Mesas de Victimas</v>
      </c>
      <c r="N38" s="32" t="str">
        <f>+[2]Hoja1!V40</f>
        <v>A.18</v>
      </c>
      <c r="O38" s="41">
        <f>+[1]BDATOS!O37</f>
        <v>5</v>
      </c>
      <c r="P38" s="41">
        <f>+[1]BDATOS!P37</f>
        <v>19</v>
      </c>
      <c r="Q38" s="35">
        <f>+[1]BDATOS!AF37</f>
        <v>4</v>
      </c>
      <c r="R38" s="38">
        <f>+[1]BDATOS!BB37</f>
        <v>0</v>
      </c>
      <c r="S38" s="43">
        <f>+[1]BDATOS!BL37</f>
        <v>0</v>
      </c>
      <c r="T38" s="44"/>
      <c r="U38" s="37"/>
      <c r="V38" s="37"/>
      <c r="W38" s="41" t="str">
        <f>+[1]BDATOS!AC37</f>
        <v>SECRETARÍA DE VÍCTIMAS</v>
      </c>
    </row>
    <row r="39" spans="1:23" ht="45" x14ac:dyDescent="0.25">
      <c r="A39" s="29">
        <f>+'[1]Planind DNP'!B37</f>
        <v>36</v>
      </c>
      <c r="B39" s="38">
        <v>1</v>
      </c>
      <c r="C39" s="39" t="str">
        <f>+[1]BDATOS!B38</f>
        <v xml:space="preserve">CONSTRUCCIÓN DE LA PAZ EN BOLÍVAR </v>
      </c>
      <c r="D39" s="38" t="str">
        <f>+[1]BDATOS!C38</f>
        <v>1.3</v>
      </c>
      <c r="E39" s="39" t="str">
        <f>+[1]BDATOS!D38</f>
        <v>PROGRAMA DE ATENCIÓN Y ASISTENCIA A POBLACIÓN VÍCTIMA DEL CONFLICTO ARMADO EN BOLIVAR</v>
      </c>
      <c r="F39" s="40" t="s">
        <v>624</v>
      </c>
      <c r="G39" s="32" t="str">
        <f>+[2]Hoja1!K41</f>
        <v>A.18.16.1</v>
      </c>
      <c r="H39" s="32">
        <f>+[2]Hoja1!G41</f>
        <v>0</v>
      </c>
      <c r="I39" s="40">
        <v>0</v>
      </c>
      <c r="J39" s="40">
        <v>40</v>
      </c>
      <c r="K39" s="41" t="str">
        <f>+[1]BDATOS!J38</f>
        <v>1.3.6</v>
      </c>
      <c r="L39" s="42" t="str">
        <f>+[1]BDATOS!K38</f>
        <v>Sistemas de Información y Fortalecimiento Institucional</v>
      </c>
      <c r="M39" s="41" t="str">
        <f>+[1]BDATOS!L38</f>
        <v>19 Municipios</v>
      </c>
      <c r="N39" s="32" t="str">
        <f>+[2]Hoja1!V41</f>
        <v>A.18</v>
      </c>
      <c r="O39" s="41">
        <f>+[1]BDATOS!O38</f>
        <v>1</v>
      </c>
      <c r="P39" s="41">
        <f>+[1]BDATOS!P38</f>
        <v>19</v>
      </c>
      <c r="Q39" s="35">
        <f>+[1]BDATOS!AF38</f>
        <v>3</v>
      </c>
      <c r="R39" s="38">
        <f>+[1]BDATOS!BB38</f>
        <v>0</v>
      </c>
      <c r="S39" s="43">
        <f>+[1]BDATOS!BL38</f>
        <v>0</v>
      </c>
      <c r="T39" s="46">
        <f>SUM(S39:S43)/5</f>
        <v>0.45</v>
      </c>
      <c r="U39" s="37"/>
      <c r="V39" s="37"/>
      <c r="W39" s="41" t="str">
        <f>+[1]BDATOS!AC38</f>
        <v>SECRETARÍA DE VÍCTIMAS</v>
      </c>
    </row>
    <row r="40" spans="1:23" ht="45" x14ac:dyDescent="0.25">
      <c r="A40" s="29">
        <f>+'[1]Planind DNP'!B38</f>
        <v>37</v>
      </c>
      <c r="B40" s="38">
        <v>1</v>
      </c>
      <c r="C40" s="39" t="str">
        <f>+[1]BDATOS!B39</f>
        <v xml:space="preserve">CONSTRUCCIÓN DE LA PAZ EN BOLÍVAR </v>
      </c>
      <c r="D40" s="38" t="str">
        <f>+[1]BDATOS!C39</f>
        <v>1.3</v>
      </c>
      <c r="E40" s="39" t="str">
        <f>+[1]BDATOS!D39</f>
        <v>PROGRAMA DE ATENCIÓN Y ASISTENCIA A POBLACIÓN VÍCTIMA DEL CONFLICTO ARMADO EN BOLIVAR</v>
      </c>
      <c r="F40" s="40"/>
      <c r="G40" s="32" t="str">
        <f>+[2]Hoja1!K42</f>
        <v>A.18.16.2</v>
      </c>
      <c r="H40" s="32">
        <f>+[2]Hoja1!G42</f>
        <v>0</v>
      </c>
      <c r="I40" s="40"/>
      <c r="J40" s="40"/>
      <c r="K40" s="41" t="str">
        <f>+[1]BDATOS!J39</f>
        <v>1.3.6</v>
      </c>
      <c r="L40" s="42" t="str">
        <f>+[1]BDATOS!K39</f>
        <v>Sistemas de Información y Fortalecimiento Institucional</v>
      </c>
      <c r="M40" s="41" t="str">
        <f>+[1]BDATOS!L39</f>
        <v>1 PAT de acuerdo a la ley 1448 de 2011</v>
      </c>
      <c r="N40" s="32" t="str">
        <f>+[2]Hoja1!V42</f>
        <v>A.18</v>
      </c>
      <c r="O40" s="41">
        <f>+[1]BDATOS!O39</f>
        <v>1</v>
      </c>
      <c r="P40" s="41">
        <f>+[1]BDATOS!P39</f>
        <v>1</v>
      </c>
      <c r="Q40" s="35">
        <f>+[1]BDATOS!AF39</f>
        <v>1</v>
      </c>
      <c r="R40" s="38">
        <f>+[1]BDATOS!BB39</f>
        <v>0</v>
      </c>
      <c r="S40" s="43">
        <f>+[1]BDATOS!BL39</f>
        <v>0</v>
      </c>
      <c r="T40" s="37"/>
      <c r="U40" s="37"/>
      <c r="V40" s="37"/>
      <c r="W40" s="41" t="str">
        <f>+[1]BDATOS!AC39</f>
        <v>SECRETARÍA DE VÍCTIMAS</v>
      </c>
    </row>
    <row r="41" spans="1:23" ht="45" x14ac:dyDescent="0.25">
      <c r="A41" s="29">
        <f>+'[1]Planind DNP'!B39</f>
        <v>38</v>
      </c>
      <c r="B41" s="38">
        <v>1</v>
      </c>
      <c r="C41" s="39" t="str">
        <f>+[1]BDATOS!B40</f>
        <v xml:space="preserve">CONSTRUCCIÓN DE LA PAZ EN BOLÍVAR </v>
      </c>
      <c r="D41" s="38" t="str">
        <f>+[1]BDATOS!C40</f>
        <v>1.3</v>
      </c>
      <c r="E41" s="39" t="str">
        <f>+[1]BDATOS!D40</f>
        <v>PROGRAMA DE ATENCIÓN Y ASISTENCIA A POBLACIÓN VÍCTIMA DEL CONFLICTO ARMADO EN BOLIVAR</v>
      </c>
      <c r="F41" s="40"/>
      <c r="G41" s="32" t="str">
        <f>+[2]Hoja1!K43</f>
        <v>A.18.16.3</v>
      </c>
      <c r="H41" s="32">
        <f>+[2]Hoja1!G43</f>
        <v>0</v>
      </c>
      <c r="I41" s="40"/>
      <c r="J41" s="40"/>
      <c r="K41" s="41" t="str">
        <f>+[1]BDATOS!J40</f>
        <v>1.3.6</v>
      </c>
      <c r="L41" s="42" t="str">
        <f>+[1]BDATOS!K40</f>
        <v>Sistemas de Información y Fortalecimiento Institucional</v>
      </c>
      <c r="M41" s="41" t="str">
        <f>+[1]BDATOS!L40</f>
        <v>19 Municipios</v>
      </c>
      <c r="N41" s="32" t="str">
        <f>+[2]Hoja1!V43</f>
        <v>A.18</v>
      </c>
      <c r="O41" s="41">
        <f>+[1]BDATOS!O40</f>
        <v>0</v>
      </c>
      <c r="P41" s="41">
        <f>+[1]BDATOS!P40</f>
        <v>19</v>
      </c>
      <c r="Q41" s="35">
        <f>+[1]BDATOS!AF40</f>
        <v>5</v>
      </c>
      <c r="R41" s="38">
        <f>+[1]BDATOS!BB40</f>
        <v>5</v>
      </c>
      <c r="S41" s="43">
        <f>+[1]BDATOS!BL40</f>
        <v>1</v>
      </c>
      <c r="T41" s="37"/>
      <c r="U41" s="37"/>
      <c r="V41" s="37"/>
      <c r="W41" s="41" t="str">
        <f>+[1]BDATOS!AC40</f>
        <v>SECRETARÍA DE VÍCTIMAS</v>
      </c>
    </row>
    <row r="42" spans="1:23" ht="45" x14ac:dyDescent="0.25">
      <c r="A42" s="29">
        <f>+'[1]Planind DNP'!B40</f>
        <v>39</v>
      </c>
      <c r="B42" s="38">
        <v>1</v>
      </c>
      <c r="C42" s="39" t="str">
        <f>+[1]BDATOS!B41</f>
        <v xml:space="preserve">CONSTRUCCIÓN DE LA PAZ EN BOLÍVAR </v>
      </c>
      <c r="D42" s="38" t="str">
        <f>+[1]BDATOS!C41</f>
        <v>1.3</v>
      </c>
      <c r="E42" s="39" t="str">
        <f>+[1]BDATOS!D41</f>
        <v>PROGRAMA DE ATENCIÓN Y ASISTENCIA A POBLACIÓN VÍCTIMA DEL CONFLICTO ARMADO EN BOLIVAR</v>
      </c>
      <c r="F42" s="40"/>
      <c r="G42" s="32" t="str">
        <f>+[2]Hoja1!K44</f>
        <v>A.18.16.4</v>
      </c>
      <c r="H42" s="32">
        <f>+[2]Hoja1!G44</f>
        <v>0</v>
      </c>
      <c r="I42" s="40"/>
      <c r="J42" s="40"/>
      <c r="K42" s="41" t="str">
        <f>+[1]BDATOS!J41</f>
        <v>1.3.6</v>
      </c>
      <c r="L42" s="42" t="str">
        <f>+[1]BDATOS!K41</f>
        <v>Sistemas de Información y Fortalecimiento Institucional</v>
      </c>
      <c r="M42" s="41" t="str">
        <f>+[1]BDATOS!L41</f>
        <v>16 Comités y Subcomités</v>
      </c>
      <c r="N42" s="32" t="str">
        <f>+[2]Hoja1!V44</f>
        <v>A.18</v>
      </c>
      <c r="O42" s="41">
        <f>+[1]BDATOS!O41</f>
        <v>16</v>
      </c>
      <c r="P42" s="41">
        <f>+[1]BDATOS!P41</f>
        <v>16</v>
      </c>
      <c r="Q42" s="35">
        <f>+[1]BDATOS!AF41</f>
        <v>4</v>
      </c>
      <c r="R42" s="38">
        <f>+[1]BDATOS!BB41</f>
        <v>1</v>
      </c>
      <c r="S42" s="43">
        <f>+[1]BDATOS!BL41</f>
        <v>0.25</v>
      </c>
      <c r="T42" s="37"/>
      <c r="U42" s="37"/>
      <c r="V42" s="37"/>
      <c r="W42" s="41" t="str">
        <f>+[1]BDATOS!AC41</f>
        <v>SECRETARÍA DE VÍCTIMAS</v>
      </c>
    </row>
    <row r="43" spans="1:23" ht="45" x14ac:dyDescent="0.25">
      <c r="A43" s="29">
        <f>+'[1]Planind DNP'!B41</f>
        <v>40</v>
      </c>
      <c r="B43" s="38">
        <v>1</v>
      </c>
      <c r="C43" s="39" t="str">
        <f>+[1]BDATOS!B42</f>
        <v xml:space="preserve">CONSTRUCCIÓN DE LA PAZ EN BOLÍVAR </v>
      </c>
      <c r="D43" s="38" t="str">
        <f>+[1]BDATOS!C42</f>
        <v>1.3</v>
      </c>
      <c r="E43" s="39" t="str">
        <f>+[1]BDATOS!D42</f>
        <v>PROGRAMA DE ATENCIÓN Y ASISTENCIA A POBLACIÓN VÍCTIMA DEL CONFLICTO ARMADO EN BOLIVAR</v>
      </c>
      <c r="F43" s="40"/>
      <c r="G43" s="32" t="str">
        <f>+[2]Hoja1!K45</f>
        <v>A.18.16.5</v>
      </c>
      <c r="H43" s="32">
        <f>+[2]Hoja1!G45</f>
        <v>0</v>
      </c>
      <c r="I43" s="40"/>
      <c r="J43" s="40"/>
      <c r="K43" s="41" t="str">
        <f>+[1]BDATOS!J42</f>
        <v>1.3.6</v>
      </c>
      <c r="L43" s="42" t="str">
        <f>+[1]BDATOS!K42</f>
        <v>Sistemas de Información y Fortalecimiento Institucional</v>
      </c>
      <c r="M43" s="41" t="str">
        <f>+[1]BDATOS!L42</f>
        <v>1 Estrategia expedida por decreto departamental de acuerdo al Decreto Nacional 2460 del 15 de Diciembre de 2015</v>
      </c>
      <c r="N43" s="32" t="str">
        <f>+[2]Hoja1!V45</f>
        <v>A.18</v>
      </c>
      <c r="O43" s="41">
        <f>+[1]BDATOS!O42</f>
        <v>1</v>
      </c>
      <c r="P43" s="41">
        <f>+[1]BDATOS!P42</f>
        <v>1</v>
      </c>
      <c r="Q43" s="35">
        <f>+[1]BDATOS!AF42</f>
        <v>1</v>
      </c>
      <c r="R43" s="38">
        <f>+[1]BDATOS!BB42</f>
        <v>1</v>
      </c>
      <c r="S43" s="43">
        <f>+[1]BDATOS!BL42</f>
        <v>1</v>
      </c>
      <c r="T43" s="44"/>
      <c r="U43" s="44"/>
      <c r="V43" s="37"/>
      <c r="W43" s="41" t="str">
        <f>+[1]BDATOS!AC42</f>
        <v>SECRETARÍA DE VÍCTIMAS</v>
      </c>
    </row>
    <row r="44" spans="1:23" ht="56.25" x14ac:dyDescent="0.25">
      <c r="A44" s="29">
        <f>+'[1]Planind DNP'!B42</f>
        <v>41</v>
      </c>
      <c r="B44" s="38">
        <v>1</v>
      </c>
      <c r="C44" s="39" t="str">
        <f>+[1]BDATOS!B43</f>
        <v xml:space="preserve">CONSTRUCCIÓN DE LA PAZ EN BOLÍVAR </v>
      </c>
      <c r="D44" s="38" t="str">
        <f>+[1]BDATOS!C43</f>
        <v>1.4</v>
      </c>
      <c r="E44" s="39" t="str">
        <f>+[1]BDATOS!D43</f>
        <v xml:space="preserve">SEGURIDAD Y CONVIVENCIA </v>
      </c>
      <c r="F44" s="41" t="s">
        <v>625</v>
      </c>
      <c r="G44" s="32" t="str">
        <f>+[2]Hoja1!K46</f>
        <v>A.18.17.1</v>
      </c>
      <c r="H44" s="32">
        <f>+[2]Hoja1!G46</f>
        <v>100</v>
      </c>
      <c r="I44" s="41">
        <v>100</v>
      </c>
      <c r="J44" s="41">
        <v>100</v>
      </c>
      <c r="K44" s="41" t="str">
        <f>+[1]BDATOS!J43</f>
        <v>1.4.1</v>
      </c>
      <c r="L44" s="42" t="str">
        <f>+[1]BDATOS!K43</f>
        <v>Planeación Institucional Para Avanzar En Seguridad Y Convivencia</v>
      </c>
      <c r="M44" s="41" t="str">
        <f>+[1]BDATOS!L43</f>
        <v>Un Plan Integral de Seguridad y Convivencia formulado e implementado</v>
      </c>
      <c r="N44" s="32" t="str">
        <f>+[2]Hoja1!V46</f>
        <v>A.18</v>
      </c>
      <c r="O44" s="38">
        <f>+[1]BDATOS!O43</f>
        <v>1</v>
      </c>
      <c r="P44" s="38">
        <f>+[1]BDATOS!P43</f>
        <v>1</v>
      </c>
      <c r="Q44" s="35">
        <f>+[1]BDATOS!AF43</f>
        <v>1</v>
      </c>
      <c r="R44" s="38">
        <f>+[1]BDATOS!BB43</f>
        <v>1</v>
      </c>
      <c r="S44" s="43">
        <f>+[1]BDATOS!BL43</f>
        <v>1</v>
      </c>
      <c r="T44" s="43">
        <f>+S44</f>
        <v>1</v>
      </c>
      <c r="U44" s="46">
        <f>SUM(S44:S51)/7</f>
        <v>0.8571428571428571</v>
      </c>
      <c r="V44" s="37"/>
      <c r="W44" s="41" t="str">
        <f>+[1]BDATOS!AC43</f>
        <v>SECRETARÍA DEL INTERIOR - DIRECCION DE SEGURIDAD Y CONVIVENCIA</v>
      </c>
    </row>
    <row r="45" spans="1:23" ht="56.25" x14ac:dyDescent="0.25">
      <c r="A45" s="29">
        <f>+'[1]Planind DNP'!B43</f>
        <v>42</v>
      </c>
      <c r="B45" s="38">
        <v>1</v>
      </c>
      <c r="C45" s="39" t="str">
        <f>+[1]BDATOS!B44</f>
        <v xml:space="preserve">CONSTRUCCIÓN DE LA PAZ EN BOLÍVAR </v>
      </c>
      <c r="D45" s="38" t="str">
        <f>+[1]BDATOS!C44</f>
        <v>1.4</v>
      </c>
      <c r="E45" s="39" t="str">
        <f>+[1]BDATOS!D44</f>
        <v xml:space="preserve">SEGURIDAD Y CONVIVENCIA </v>
      </c>
      <c r="F45" s="41" t="s">
        <v>626</v>
      </c>
      <c r="G45" s="32" t="str">
        <f>+[2]Hoja1!K47</f>
        <v>A.18.18.1</v>
      </c>
      <c r="H45" s="32">
        <f>+[2]Hoja1!G47</f>
        <v>47</v>
      </c>
      <c r="I45" s="41">
        <v>47</v>
      </c>
      <c r="J45" s="41">
        <v>70</v>
      </c>
      <c r="K45" s="41" t="str">
        <f>+[1]BDATOS!J44</f>
        <v>1.4.2</v>
      </c>
      <c r="L45" s="42" t="str">
        <f>+[1]BDATOS!K44</f>
        <v>Provisión Tecnológica Para Fortalecer La Seguridad Y Convivencia</v>
      </c>
      <c r="M45" s="41" t="str">
        <f>+[1]BDATOS!L44</f>
        <v>27  Dotaciones  y/o mejoramientos de equipamiento tecnológico para la seguridad ciudadana en municipios priorizados por mayores índices de criminalidad</v>
      </c>
      <c r="N45" s="32" t="str">
        <f>+[2]Hoja1!V47</f>
        <v>A.18</v>
      </c>
      <c r="O45" s="38">
        <f>+[1]BDATOS!O44</f>
        <v>10</v>
      </c>
      <c r="P45" s="38">
        <f>+[1]BDATOS!P44</f>
        <v>27</v>
      </c>
      <c r="Q45" s="35">
        <f>+[1]BDATOS!AF44</f>
        <v>0</v>
      </c>
      <c r="R45" s="38">
        <f>+[1]BDATOS!BB44</f>
        <v>0</v>
      </c>
      <c r="S45" s="43" t="str">
        <f>+[1]BDATOS!BL44</f>
        <v>NA</v>
      </c>
      <c r="T45" s="43" t="str">
        <f>+S45</f>
        <v>NA</v>
      </c>
      <c r="U45" s="37"/>
      <c r="V45" s="37"/>
      <c r="W45" s="41" t="str">
        <f>+[1]BDATOS!AC44</f>
        <v>SECRETARÍA DEL INTERIOR - DIRECCION DE SEGURIDAD Y CONVIVENCIA</v>
      </c>
    </row>
    <row r="46" spans="1:23" ht="56.25" x14ac:dyDescent="0.25">
      <c r="A46" s="29">
        <f>+'[1]Planind DNP'!B44</f>
        <v>43</v>
      </c>
      <c r="B46" s="38">
        <v>1</v>
      </c>
      <c r="C46" s="39" t="str">
        <f>+[1]BDATOS!B45</f>
        <v xml:space="preserve">CONSTRUCCIÓN DE LA PAZ EN BOLÍVAR </v>
      </c>
      <c r="D46" s="38" t="str">
        <f>+[1]BDATOS!C45</f>
        <v>1.4</v>
      </c>
      <c r="E46" s="39" t="str">
        <f>+[1]BDATOS!D45</f>
        <v xml:space="preserve">SEGURIDAD Y CONVIVENCIA </v>
      </c>
      <c r="F46" s="41" t="s">
        <v>627</v>
      </c>
      <c r="G46" s="32" t="str">
        <f>+[2]Hoja1!K48</f>
        <v>A.18.19.1</v>
      </c>
      <c r="H46" s="32">
        <f>+[2]Hoja1!G48</f>
        <v>17</v>
      </c>
      <c r="I46" s="41">
        <v>17</v>
      </c>
      <c r="J46" s="41">
        <v>20</v>
      </c>
      <c r="K46" s="41" t="str">
        <f>+[1]BDATOS!J45</f>
        <v>1.4.3</v>
      </c>
      <c r="L46" s="42" t="str">
        <f>+[1]BDATOS!K45</f>
        <v>Infraestructura Para La Seguridad</v>
      </c>
      <c r="M46" s="41" t="str">
        <f>+[1]BDATOS!L45</f>
        <v>Diez (10) apoyos en infraestructura y/o predios para el uso de la fuerza publica</v>
      </c>
      <c r="N46" s="32" t="str">
        <f>+[2]Hoja1!V48</f>
        <v>A.18</v>
      </c>
      <c r="O46" s="38">
        <f>+[1]BDATOS!O45</f>
        <v>8</v>
      </c>
      <c r="P46" s="38">
        <f>+[1]BDATOS!P45</f>
        <v>10</v>
      </c>
      <c r="Q46" s="35">
        <f>+[1]BDATOS!AF45</f>
        <v>2</v>
      </c>
      <c r="R46" s="38">
        <f>+[1]BDATOS!BB45</f>
        <v>0</v>
      </c>
      <c r="S46" s="43">
        <f>+[1]BDATOS!BL45</f>
        <v>0</v>
      </c>
      <c r="T46" s="43">
        <f>+S46</f>
        <v>0</v>
      </c>
      <c r="U46" s="37"/>
      <c r="V46" s="37"/>
      <c r="W46" s="41" t="str">
        <f>+[1]BDATOS!AC45</f>
        <v>SECRETARÍA DEL INTERIOR - DIRECCION DE SEGURIDAD Y CONVIVENCIA</v>
      </c>
    </row>
    <row r="47" spans="1:23" ht="56.25" x14ac:dyDescent="0.25">
      <c r="A47" s="29">
        <f>+'[1]Planind DNP'!B45</f>
        <v>44</v>
      </c>
      <c r="B47" s="38">
        <v>1</v>
      </c>
      <c r="C47" s="39" t="str">
        <f>+[1]BDATOS!B46</f>
        <v xml:space="preserve">CONSTRUCCIÓN DE LA PAZ EN BOLÍVAR </v>
      </c>
      <c r="D47" s="38" t="str">
        <f>+[1]BDATOS!C46</f>
        <v>1.4</v>
      </c>
      <c r="E47" s="39" t="str">
        <f>+[1]BDATOS!D46</f>
        <v xml:space="preserve">SEGURIDAD Y CONVIVENCIA </v>
      </c>
      <c r="F47" s="41" t="s">
        <v>627</v>
      </c>
      <c r="G47" s="32" t="str">
        <f>+[2]Hoja1!K49</f>
        <v>A.18.20.1</v>
      </c>
      <c r="H47" s="32">
        <f>+[2]Hoja1!G49</f>
        <v>17</v>
      </c>
      <c r="I47" s="41">
        <v>17</v>
      </c>
      <c r="J47" s="41">
        <v>20</v>
      </c>
      <c r="K47" s="41" t="str">
        <f>+[1]BDATOS!J46</f>
        <v>1.4.4</v>
      </c>
      <c r="L47" s="42" t="str">
        <f>+[1]BDATOS!K46</f>
        <v>Fortalecimiento De La Movilidad De Los Organismos De Seguridad</v>
      </c>
      <c r="M47" s="41" t="str">
        <f>+[1]BDATOS!L46</f>
        <v>45  municipios beneficiados con parque automotor de la fuerza pública</v>
      </c>
      <c r="N47" s="32" t="str">
        <f>+[2]Hoja1!V49</f>
        <v>A.18</v>
      </c>
      <c r="O47" s="38">
        <f>+[1]BDATOS!O46</f>
        <v>45</v>
      </c>
      <c r="P47" s="38">
        <f>+[1]BDATOS!P46</f>
        <v>45</v>
      </c>
      <c r="Q47" s="35">
        <f>+[1]BDATOS!AF46</f>
        <v>45</v>
      </c>
      <c r="R47" s="38">
        <f>+[1]BDATOS!BB46</f>
        <v>45</v>
      </c>
      <c r="S47" s="43">
        <f>+[1]BDATOS!BL46</f>
        <v>1</v>
      </c>
      <c r="T47" s="43">
        <f>+S47</f>
        <v>1</v>
      </c>
      <c r="U47" s="37"/>
      <c r="V47" s="37"/>
      <c r="W47" s="41" t="str">
        <f>+[1]BDATOS!AC46</f>
        <v>SECRETARÍA DEL INTERIOR - DIRECCION DE SEGURIDAD Y CONVIVENCIA</v>
      </c>
    </row>
    <row r="48" spans="1:23" ht="56.25" x14ac:dyDescent="0.25">
      <c r="A48" s="29">
        <f>+'[1]Planind DNP'!B46</f>
        <v>45</v>
      </c>
      <c r="B48" s="38">
        <v>1</v>
      </c>
      <c r="C48" s="39" t="str">
        <f>+[1]BDATOS!B47</f>
        <v xml:space="preserve">CONSTRUCCIÓN DE LA PAZ EN BOLÍVAR </v>
      </c>
      <c r="D48" s="38" t="str">
        <f>+[1]BDATOS!C47</f>
        <v>1.4</v>
      </c>
      <c r="E48" s="39" t="str">
        <f>+[1]BDATOS!D47</f>
        <v xml:space="preserve">SEGURIDAD Y CONVIVENCIA </v>
      </c>
      <c r="F48" s="40" t="s">
        <v>628</v>
      </c>
      <c r="G48" s="32" t="str">
        <f>+[2]Hoja1!K50</f>
        <v>A.18.21.1</v>
      </c>
      <c r="H48" s="32">
        <f>+[2]Hoja1!G50</f>
        <v>0</v>
      </c>
      <c r="I48" s="40">
        <v>0</v>
      </c>
      <c r="J48" s="40">
        <v>100</v>
      </c>
      <c r="K48" s="41" t="str">
        <f>+[1]BDATOS!J47</f>
        <v>1.4.5</v>
      </c>
      <c r="L48" s="42" t="str">
        <f>+[1]BDATOS!K47</f>
        <v>Observación Y Seguimiento De Delitos</v>
      </c>
      <c r="M48" s="41" t="str">
        <f>+[1]BDATOS!L47</f>
        <v>6 nuevas variables de evaluación y seguimiento de delitos implementadas.</v>
      </c>
      <c r="N48" s="32" t="str">
        <f>+[2]Hoja1!V50</f>
        <v>A.18</v>
      </c>
      <c r="O48" s="38">
        <f>+[1]BDATOS!O47</f>
        <v>6</v>
      </c>
      <c r="P48" s="38">
        <f>+[1]BDATOS!P47</f>
        <v>12</v>
      </c>
      <c r="Q48" s="35">
        <f>+[1]BDATOS!AF47</f>
        <v>3</v>
      </c>
      <c r="R48" s="38">
        <f>+[1]BDATOS!BB47</f>
        <v>3</v>
      </c>
      <c r="S48" s="43">
        <f>+[1]BDATOS!BL47</f>
        <v>1</v>
      </c>
      <c r="T48" s="46">
        <f>SUM(S48:S51)/4</f>
        <v>1</v>
      </c>
      <c r="U48" s="37"/>
      <c r="V48" s="37"/>
      <c r="W48" s="41" t="str">
        <f>+[1]BDATOS!AC47</f>
        <v>SECRETARÍA DEL INTERIOR - DIRECCION DE SEGURIDAD Y CONVIVENCIA</v>
      </c>
    </row>
    <row r="49" spans="1:23" ht="56.25" x14ac:dyDescent="0.25">
      <c r="A49" s="29">
        <f>+'[1]Planind DNP'!B47</f>
        <v>46</v>
      </c>
      <c r="B49" s="38">
        <v>1</v>
      </c>
      <c r="C49" s="39" t="str">
        <f>+[1]BDATOS!B48</f>
        <v xml:space="preserve">CONSTRUCCIÓN DE LA PAZ EN BOLÍVAR </v>
      </c>
      <c r="D49" s="38" t="str">
        <f>+[1]BDATOS!C48</f>
        <v>1.4</v>
      </c>
      <c r="E49" s="39" t="str">
        <f>+[1]BDATOS!D48</f>
        <v xml:space="preserve">SEGURIDAD Y CONVIVENCIA </v>
      </c>
      <c r="F49" s="40"/>
      <c r="G49" s="32" t="str">
        <f>+[2]Hoja1!K51</f>
        <v>A.18.21.2</v>
      </c>
      <c r="H49" s="32">
        <f>+[2]Hoja1!G51</f>
        <v>0</v>
      </c>
      <c r="I49" s="40"/>
      <c r="J49" s="40"/>
      <c r="K49" s="41" t="str">
        <f>+[1]BDATOS!J48</f>
        <v>1.4.5</v>
      </c>
      <c r="L49" s="42" t="str">
        <f>+[1]BDATOS!K48</f>
        <v>Observación Y Seguimiento De Delitos</v>
      </c>
      <c r="M49" s="41" t="str">
        <f>+[1]BDATOS!L48</f>
        <v>4 investigaciones en el cuatrienio sobre delitos que impactan en la seguridad y la convivencia realizadas</v>
      </c>
      <c r="N49" s="32" t="str">
        <f>+[2]Hoja1!V51</f>
        <v>A.18</v>
      </c>
      <c r="O49" s="38">
        <f>+[1]BDATOS!O48</f>
        <v>0</v>
      </c>
      <c r="P49" s="38">
        <f>+[1]BDATOS!P48</f>
        <v>4</v>
      </c>
      <c r="Q49" s="35">
        <f>+[1]BDATOS!AF48</f>
        <v>1</v>
      </c>
      <c r="R49" s="38">
        <f>+[1]BDATOS!BB48</f>
        <v>1</v>
      </c>
      <c r="S49" s="43">
        <f>+[1]BDATOS!BL48</f>
        <v>1</v>
      </c>
      <c r="T49" s="37"/>
      <c r="U49" s="37"/>
      <c r="V49" s="37"/>
      <c r="W49" s="41" t="str">
        <f>+[1]BDATOS!AC48</f>
        <v>SECRETARÍA DEL INTERIOR - DIRECCION DE SEGURIDAD Y CONVIVENCIA</v>
      </c>
    </row>
    <row r="50" spans="1:23" ht="56.25" x14ac:dyDescent="0.25">
      <c r="A50" s="29">
        <f>+'[1]Planind DNP'!B48</f>
        <v>47</v>
      </c>
      <c r="B50" s="38">
        <v>1</v>
      </c>
      <c r="C50" s="39" t="str">
        <f>+[1]BDATOS!B49</f>
        <v xml:space="preserve">CONSTRUCCIÓN DE LA PAZ EN BOLÍVAR </v>
      </c>
      <c r="D50" s="38" t="str">
        <f>+[1]BDATOS!C49</f>
        <v>1.4</v>
      </c>
      <c r="E50" s="39" t="str">
        <f>+[1]BDATOS!D49</f>
        <v xml:space="preserve">SEGURIDAD Y CONVIVENCIA </v>
      </c>
      <c r="F50" s="40"/>
      <c r="G50" s="32" t="str">
        <f>+[2]Hoja1!K52</f>
        <v>A.18.21.3</v>
      </c>
      <c r="H50" s="32">
        <f>+[2]Hoja1!G52</f>
        <v>0</v>
      </c>
      <c r="I50" s="40"/>
      <c r="J50" s="40"/>
      <c r="K50" s="41" t="str">
        <f>+[1]BDATOS!J49</f>
        <v>1.4.5</v>
      </c>
      <c r="L50" s="42" t="str">
        <f>+[1]BDATOS!K49</f>
        <v>Observación Y Seguimiento De Delitos</v>
      </c>
      <c r="M50" s="41" t="str">
        <f>+[1]BDATOS!L49</f>
        <v>Cuatro (4) encuentros para el análisis del delito realizados en el Departamento</v>
      </c>
      <c r="N50" s="32" t="str">
        <f>+[2]Hoja1!V52</f>
        <v>A.18</v>
      </c>
      <c r="O50" s="38">
        <f>+[1]BDATOS!O49</f>
        <v>3</v>
      </c>
      <c r="P50" s="38">
        <f>+[1]BDATOS!P49</f>
        <v>4</v>
      </c>
      <c r="Q50" s="35">
        <f>+[1]BDATOS!AF49</f>
        <v>1</v>
      </c>
      <c r="R50" s="38">
        <f>+[1]BDATOS!BB49</f>
        <v>1</v>
      </c>
      <c r="S50" s="43">
        <f>+[1]BDATOS!BL49</f>
        <v>1</v>
      </c>
      <c r="T50" s="37"/>
      <c r="U50" s="37"/>
      <c r="V50" s="37"/>
      <c r="W50" s="41" t="str">
        <f>+[1]BDATOS!AC49</f>
        <v>SECRETARÍA DEL INTERIOR - DIRECCION DE SEGURIDAD Y CONVIVENCIA</v>
      </c>
    </row>
    <row r="51" spans="1:23" ht="56.25" x14ac:dyDescent="0.25">
      <c r="A51" s="29">
        <f>+'[1]Planind DNP'!B49</f>
        <v>48</v>
      </c>
      <c r="B51" s="38">
        <v>1</v>
      </c>
      <c r="C51" s="39" t="str">
        <f>+[1]BDATOS!B50</f>
        <v xml:space="preserve">CONSTRUCCIÓN DE LA PAZ EN BOLÍVAR </v>
      </c>
      <c r="D51" s="38" t="str">
        <f>+[1]BDATOS!C50</f>
        <v>1.4</v>
      </c>
      <c r="E51" s="39" t="str">
        <f>+[1]BDATOS!D50</f>
        <v xml:space="preserve">SEGURIDAD Y CONVIVENCIA </v>
      </c>
      <c r="F51" s="40"/>
      <c r="G51" s="32" t="str">
        <f>+[2]Hoja1!K53</f>
        <v>A.18.21.4</v>
      </c>
      <c r="H51" s="32">
        <f>+[2]Hoja1!G53</f>
        <v>0</v>
      </c>
      <c r="I51" s="40"/>
      <c r="J51" s="40"/>
      <c r="K51" s="41" t="str">
        <f>+[1]BDATOS!J50</f>
        <v>1.4.5</v>
      </c>
      <c r="L51" s="42" t="str">
        <f>+[1]BDATOS!K50</f>
        <v>Observación Y Seguimiento De Delitos</v>
      </c>
      <c r="M51" s="41" t="str">
        <f>+[1]BDATOS!L50</f>
        <v>Cuatro (4) publicaciones realizadas  sobre investigaciones y estadísticas en seguridad y convivencia.</v>
      </c>
      <c r="N51" s="32" t="str">
        <f>+[2]Hoja1!V53</f>
        <v>A.18</v>
      </c>
      <c r="O51" s="38">
        <f>+[1]BDATOS!O50</f>
        <v>1</v>
      </c>
      <c r="P51" s="38">
        <f>+[1]BDATOS!P50</f>
        <v>4</v>
      </c>
      <c r="Q51" s="35">
        <f>+[1]BDATOS!AF50</f>
        <v>1</v>
      </c>
      <c r="R51" s="38">
        <f>+[1]BDATOS!BB50</f>
        <v>1</v>
      </c>
      <c r="S51" s="43">
        <f>+[1]BDATOS!BL50</f>
        <v>1</v>
      </c>
      <c r="T51" s="44"/>
      <c r="U51" s="44"/>
      <c r="V51" s="37"/>
      <c r="W51" s="41" t="str">
        <f>+[1]BDATOS!AC50</f>
        <v>SECRETARÍA DEL INTERIOR - DIRECCION DE SEGURIDAD Y CONVIVENCIA</v>
      </c>
    </row>
    <row r="52" spans="1:23" ht="45" x14ac:dyDescent="0.25">
      <c r="A52" s="29">
        <f>+'[1]Planind DNP'!B50</f>
        <v>49</v>
      </c>
      <c r="B52" s="38">
        <v>1</v>
      </c>
      <c r="C52" s="39" t="str">
        <f>+[1]BDATOS!B51</f>
        <v xml:space="preserve">CONSTRUCCIÓN DE LA PAZ EN BOLÍVAR </v>
      </c>
      <c r="D52" s="38" t="str">
        <f>+[1]BDATOS!C51</f>
        <v>1.5</v>
      </c>
      <c r="E52" s="39" t="str">
        <f>+[1]BDATOS!D51</f>
        <v>DERECHOS HUMANOS Y DERECHO INTERNACIONAL HUMANITARIO</v>
      </c>
      <c r="F52" s="40" t="s">
        <v>629</v>
      </c>
      <c r="G52" s="32" t="str">
        <f>+[2]Hoja1!K54</f>
        <v>A.18.22.1</v>
      </c>
      <c r="H52" s="32">
        <f>+[2]Hoja1!G54</f>
        <v>0</v>
      </c>
      <c r="I52" s="40">
        <v>0</v>
      </c>
      <c r="J52" s="40">
        <v>50</v>
      </c>
      <c r="K52" s="41" t="str">
        <f>+[1]BDATOS!J51</f>
        <v>1.5.1</v>
      </c>
      <c r="L52" s="42" t="str">
        <f>+[1]BDATOS!K51</f>
        <v>Promoción de los Derechos Humanos y Derecho Internacional Humanitario</v>
      </c>
      <c r="M52" s="41" t="str">
        <f>+[1]BDATOS!L51</f>
        <v>Un documento del plan Departamental de derechos Humanos formulado</v>
      </c>
      <c r="N52" s="32" t="str">
        <f>+[2]Hoja1!V54</f>
        <v>A.18</v>
      </c>
      <c r="O52" s="38">
        <f>+[1]BDATOS!O51</f>
        <v>0</v>
      </c>
      <c r="P52" s="38">
        <f>+[1]BDATOS!P51</f>
        <v>1</v>
      </c>
      <c r="Q52" s="35">
        <f>+[1]BDATOS!AF51</f>
        <v>0</v>
      </c>
      <c r="R52" s="38">
        <f>+[1]BDATOS!BB51</f>
        <v>0</v>
      </c>
      <c r="S52" s="43" t="str">
        <f>+[1]BDATOS!BL51</f>
        <v>NA</v>
      </c>
      <c r="T52" s="46">
        <f>SUM(S52:S58)/5</f>
        <v>0.4</v>
      </c>
      <c r="U52" s="46">
        <f>SUM(S52:S65)/10</f>
        <v>0.2</v>
      </c>
      <c r="V52" s="37"/>
      <c r="W52" s="41" t="str">
        <f>+[1]BDATOS!AC51</f>
        <v>SECRETARÍA DE VÍCTIMAS</v>
      </c>
    </row>
    <row r="53" spans="1:23" ht="56.25" x14ac:dyDescent="0.25">
      <c r="A53" s="29">
        <f>+'[1]Planind DNP'!B51</f>
        <v>50</v>
      </c>
      <c r="B53" s="38">
        <v>1</v>
      </c>
      <c r="C53" s="39" t="str">
        <f>+[1]BDATOS!B52</f>
        <v xml:space="preserve">CONSTRUCCIÓN DE LA PAZ EN BOLÍVAR </v>
      </c>
      <c r="D53" s="38" t="str">
        <f>+[1]BDATOS!C52</f>
        <v>1.5</v>
      </c>
      <c r="E53" s="39" t="str">
        <f>+[1]BDATOS!D52</f>
        <v>DERECHOS HUMANOS Y DERECHO INTERNACIONAL HUMANITARIO</v>
      </c>
      <c r="F53" s="40"/>
      <c r="G53" s="32" t="str">
        <f>+[2]Hoja1!K55</f>
        <v>A.18.22.2</v>
      </c>
      <c r="H53" s="32">
        <f>+[2]Hoja1!G55</f>
        <v>0</v>
      </c>
      <c r="I53" s="40"/>
      <c r="J53" s="40"/>
      <c r="K53" s="41" t="str">
        <f>+[1]BDATOS!J52</f>
        <v>1.5.1</v>
      </c>
      <c r="L53" s="42" t="str">
        <f>+[1]BDATOS!K52</f>
        <v>Promoción de los Derechos Humanos y Derecho Internacional Humanitario</v>
      </c>
      <c r="M53" s="41" t="str">
        <f>+[1]BDATOS!L52</f>
        <v xml:space="preserve">Cuatro (4)  diplomados realizados  (dos en Derechos Humanos y Derecho Internacional Humanitario) dirigido a funcionarios y liderez sociales </v>
      </c>
      <c r="N53" s="32" t="str">
        <f>+[2]Hoja1!V55</f>
        <v>A.18</v>
      </c>
      <c r="O53" s="38">
        <f>+[1]BDATOS!O52</f>
        <v>0</v>
      </c>
      <c r="P53" s="38">
        <f>+[1]BDATOS!P52</f>
        <v>4</v>
      </c>
      <c r="Q53" s="35">
        <f>+[1]BDATOS!AF52</f>
        <v>1</v>
      </c>
      <c r="R53" s="38">
        <f>+[1]BDATOS!BB52</f>
        <v>1</v>
      </c>
      <c r="S53" s="43">
        <f>+[1]BDATOS!BL52</f>
        <v>1</v>
      </c>
      <c r="T53" s="37"/>
      <c r="U53" s="37"/>
      <c r="V53" s="37"/>
      <c r="W53" s="41" t="str">
        <f>+[1]BDATOS!AC52</f>
        <v>SECRETARÍA DE VÍCTIMAS</v>
      </c>
    </row>
    <row r="54" spans="1:23" ht="56.25" x14ac:dyDescent="0.25">
      <c r="A54" s="29">
        <f>+'[1]Planind DNP'!B52</f>
        <v>51</v>
      </c>
      <c r="B54" s="38">
        <v>1</v>
      </c>
      <c r="C54" s="39" t="str">
        <f>+[1]BDATOS!B53</f>
        <v xml:space="preserve">CONSTRUCCIÓN DE LA PAZ EN BOLÍVAR </v>
      </c>
      <c r="D54" s="38" t="str">
        <f>+[1]BDATOS!C53</f>
        <v>1.5</v>
      </c>
      <c r="E54" s="39" t="str">
        <f>+[1]BDATOS!D53</f>
        <v>DERECHOS HUMANOS Y DERECHO INTERNACIONAL HUMANITARIO</v>
      </c>
      <c r="F54" s="40"/>
      <c r="G54" s="32" t="str">
        <f>+[2]Hoja1!K56</f>
        <v>A.18.22.3</v>
      </c>
      <c r="H54" s="32">
        <f>+[2]Hoja1!G56</f>
        <v>0</v>
      </c>
      <c r="I54" s="40"/>
      <c r="J54" s="40"/>
      <c r="K54" s="41" t="str">
        <f>+[1]BDATOS!J53</f>
        <v>1.5.1</v>
      </c>
      <c r="L54" s="42" t="str">
        <f>+[1]BDATOS!K53</f>
        <v>Promoción de los Derechos Humanos y Derecho Internacional Humanitario</v>
      </c>
      <c r="M54" s="41" t="str">
        <f>+[1]BDATOS!L53</f>
        <v xml:space="preserve"> Siete (7) capacitaciones realizadas en Derechos Humanos y Derecho Internacional Humanitario dirigido a funcionarios de la Fuerza pública y militares del departamento</v>
      </c>
      <c r="N54" s="32" t="str">
        <f>+[2]Hoja1!V56</f>
        <v>A.18</v>
      </c>
      <c r="O54" s="38">
        <f>+[1]BDATOS!O53</f>
        <v>0</v>
      </c>
      <c r="P54" s="38">
        <f>+[1]BDATOS!P53</f>
        <v>7</v>
      </c>
      <c r="Q54" s="35">
        <f>+[1]BDATOS!AF53</f>
        <v>1</v>
      </c>
      <c r="R54" s="38">
        <f>+[1]BDATOS!BB53</f>
        <v>1</v>
      </c>
      <c r="S54" s="43">
        <f>+[1]BDATOS!BL53</f>
        <v>1</v>
      </c>
      <c r="T54" s="37"/>
      <c r="U54" s="37"/>
      <c r="V54" s="37"/>
      <c r="W54" s="41" t="str">
        <f>+[1]BDATOS!AC53</f>
        <v>SECRETARÍA DE VÍCTIMAS</v>
      </c>
    </row>
    <row r="55" spans="1:23" ht="78.75" x14ac:dyDescent="0.25">
      <c r="A55" s="29">
        <f>+'[1]Planind DNP'!B53</f>
        <v>52</v>
      </c>
      <c r="B55" s="38">
        <v>1</v>
      </c>
      <c r="C55" s="39" t="str">
        <f>+[1]BDATOS!B54</f>
        <v xml:space="preserve">CONSTRUCCIÓN DE LA PAZ EN BOLÍVAR </v>
      </c>
      <c r="D55" s="38" t="str">
        <f>+[1]BDATOS!C54</f>
        <v>1.5</v>
      </c>
      <c r="E55" s="39" t="str">
        <f>+[1]BDATOS!D54</f>
        <v>DERECHOS HUMANOS Y DERECHO INTERNACIONAL HUMANITARIO</v>
      </c>
      <c r="F55" s="40"/>
      <c r="G55" s="32" t="str">
        <f>+[2]Hoja1!K57</f>
        <v>A.18.22.4</v>
      </c>
      <c r="H55" s="32">
        <f>+[2]Hoja1!G57</f>
        <v>0</v>
      </c>
      <c r="I55" s="40"/>
      <c r="J55" s="40"/>
      <c r="K55" s="41" t="str">
        <f>+[1]BDATOS!J54</f>
        <v>1.5.1</v>
      </c>
      <c r="L55" s="42" t="str">
        <f>+[1]BDATOS!K54</f>
        <v>Promoción de los Derechos Humanos y Derecho Internacional Humanitario</v>
      </c>
      <c r="M55" s="41" t="str">
        <f>+[1]BDATOS!L54</f>
        <v>24 Municipios beneficiados y a través de encuentros, actividades y acciones que promuevan en la población bolivarense los Derechos Humanos y capacite en Derecho Internacional Humanitario</v>
      </c>
      <c r="N55" s="32" t="str">
        <f>+[2]Hoja1!V57</f>
        <v>A.18</v>
      </c>
      <c r="O55" s="38">
        <f>+[1]BDATOS!O54</f>
        <v>0</v>
      </c>
      <c r="P55" s="38">
        <f>+[1]BDATOS!P54</f>
        <v>24</v>
      </c>
      <c r="Q55" s="35">
        <f>+[1]BDATOS!AF54</f>
        <v>5</v>
      </c>
      <c r="R55" s="38">
        <f>+[1]BDATOS!BB54</f>
        <v>0</v>
      </c>
      <c r="S55" s="43">
        <f>+[1]BDATOS!BL54</f>
        <v>0</v>
      </c>
      <c r="T55" s="37"/>
      <c r="U55" s="37"/>
      <c r="V55" s="37"/>
      <c r="W55" s="41" t="str">
        <f>+[1]BDATOS!AC54</f>
        <v>SECRETARÍA DE VÍCTIMAS</v>
      </c>
    </row>
    <row r="56" spans="1:23" ht="56.25" x14ac:dyDescent="0.25">
      <c r="A56" s="29">
        <f>+'[1]Planind DNP'!B54</f>
        <v>53</v>
      </c>
      <c r="B56" s="38">
        <v>1</v>
      </c>
      <c r="C56" s="39" t="str">
        <f>+[1]BDATOS!B55</f>
        <v xml:space="preserve">CONSTRUCCIÓN DE LA PAZ EN BOLÍVAR </v>
      </c>
      <c r="D56" s="38" t="str">
        <f>+[1]BDATOS!C55</f>
        <v>1.5</v>
      </c>
      <c r="E56" s="39" t="str">
        <f>+[1]BDATOS!D55</f>
        <v>DERECHOS HUMANOS Y DERECHO INTERNACIONAL HUMANITARIO</v>
      </c>
      <c r="F56" s="40"/>
      <c r="G56" s="32" t="str">
        <f>+[2]Hoja1!K58</f>
        <v>A.18.22.5</v>
      </c>
      <c r="H56" s="32">
        <f>+[2]Hoja1!G58</f>
        <v>0</v>
      </c>
      <c r="I56" s="40"/>
      <c r="J56" s="40"/>
      <c r="K56" s="41" t="str">
        <f>+[1]BDATOS!J55</f>
        <v>1.5.1</v>
      </c>
      <c r="L56" s="42" t="str">
        <f>+[1]BDATOS!K55</f>
        <v>Promoción de los Derechos Humanos y Derecho Internacional Humanitario</v>
      </c>
      <c r="M56" s="41" t="str">
        <f>+[1]BDATOS!L55</f>
        <v>19 Proyectos elaborados para reducir los casos de violación de los derechos humanos y del Derecho Internacional Humanitario</v>
      </c>
      <c r="N56" s="32" t="str">
        <f>+[2]Hoja1!V58</f>
        <v>A.18</v>
      </c>
      <c r="O56" s="38">
        <f>+[1]BDATOS!O55</f>
        <v>0</v>
      </c>
      <c r="P56" s="38">
        <f>+[1]BDATOS!P55</f>
        <v>19</v>
      </c>
      <c r="Q56" s="35">
        <f>+[1]BDATOS!AF55</f>
        <v>6</v>
      </c>
      <c r="R56" s="38">
        <f>+[1]BDATOS!BB55</f>
        <v>0</v>
      </c>
      <c r="S56" s="43">
        <f>+[1]BDATOS!BL55</f>
        <v>0</v>
      </c>
      <c r="T56" s="37"/>
      <c r="U56" s="37"/>
      <c r="V56" s="37"/>
      <c r="W56" s="41" t="str">
        <f>+[1]BDATOS!AC55</f>
        <v>SECRETARÍA DE VÍCTIMAS</v>
      </c>
    </row>
    <row r="57" spans="1:23" ht="45" x14ac:dyDescent="0.25">
      <c r="A57" s="29">
        <f>+'[1]Planind DNP'!B55</f>
        <v>54</v>
      </c>
      <c r="B57" s="38">
        <v>1</v>
      </c>
      <c r="C57" s="39" t="str">
        <f>+[1]BDATOS!B56</f>
        <v xml:space="preserve">CONSTRUCCIÓN DE LA PAZ EN BOLÍVAR </v>
      </c>
      <c r="D57" s="38" t="str">
        <f>+[1]BDATOS!C56</f>
        <v>1.5</v>
      </c>
      <c r="E57" s="39" t="str">
        <f>+[1]BDATOS!D56</f>
        <v>DERECHOS HUMANOS Y DERECHO INTERNACIONAL HUMANITARIO</v>
      </c>
      <c r="F57" s="40"/>
      <c r="G57" s="32" t="str">
        <f>+[2]Hoja1!K59</f>
        <v>A.18.22.6</v>
      </c>
      <c r="H57" s="32">
        <f>+[2]Hoja1!G59</f>
        <v>0</v>
      </c>
      <c r="I57" s="40"/>
      <c r="J57" s="40"/>
      <c r="K57" s="41" t="str">
        <f>+[1]BDATOS!J56</f>
        <v>1.5.1</v>
      </c>
      <c r="L57" s="42" t="str">
        <f>+[1]BDATOS!K56</f>
        <v>Promoción de los Derechos Humanos y Derecho Internacional Humanitario</v>
      </c>
      <c r="M57" s="41" t="str">
        <f>+[1]BDATOS!L56</f>
        <v>19 municipios con implementación de los planes integrales de prevención</v>
      </c>
      <c r="N57" s="32" t="str">
        <f>+[2]Hoja1!V59</f>
        <v>A.18</v>
      </c>
      <c r="O57" s="38">
        <f>+[1]BDATOS!O56</f>
        <v>0</v>
      </c>
      <c r="P57" s="38">
        <f>+[1]BDATOS!P56</f>
        <v>19</v>
      </c>
      <c r="Q57" s="35">
        <f>+[1]BDATOS!AF56</f>
        <v>4</v>
      </c>
      <c r="R57" s="38">
        <f>+[1]BDATOS!BB56</f>
        <v>0</v>
      </c>
      <c r="S57" s="43">
        <f>+[1]BDATOS!BL56</f>
        <v>0</v>
      </c>
      <c r="T57" s="37"/>
      <c r="U57" s="37"/>
      <c r="V57" s="37"/>
      <c r="W57" s="41" t="str">
        <f>+[1]BDATOS!AC56</f>
        <v>SECRETARÍA DE VÍCTIMAS</v>
      </c>
    </row>
    <row r="58" spans="1:23" ht="45" x14ac:dyDescent="0.25">
      <c r="A58" s="29">
        <f>+'[1]Planind DNP'!B56</f>
        <v>55</v>
      </c>
      <c r="B58" s="38">
        <v>1</v>
      </c>
      <c r="C58" s="39" t="str">
        <f>+[1]BDATOS!B57</f>
        <v xml:space="preserve">CONSTRUCCIÓN DE LA PAZ EN BOLÍVAR </v>
      </c>
      <c r="D58" s="38" t="str">
        <f>+[1]BDATOS!C57</f>
        <v>1.5</v>
      </c>
      <c r="E58" s="39" t="str">
        <f>+[1]BDATOS!D57</f>
        <v>DERECHOS HUMANOS Y DERECHO INTERNACIONAL HUMANITARIO</v>
      </c>
      <c r="F58" s="40"/>
      <c r="G58" s="32" t="str">
        <f>+[2]Hoja1!K60</f>
        <v>A.18.22.7</v>
      </c>
      <c r="H58" s="32">
        <f>+[2]Hoja1!G60</f>
        <v>0</v>
      </c>
      <c r="I58" s="40"/>
      <c r="J58" s="40"/>
      <c r="K58" s="41" t="str">
        <f>+[1]BDATOS!J57</f>
        <v>1.5.1</v>
      </c>
      <c r="L58" s="42" t="str">
        <f>+[1]BDATOS!K57</f>
        <v>Promoción de los Derechos Humanos y Derecho Internacional Humanitario</v>
      </c>
      <c r="M58" s="41" t="str">
        <f>+[1]BDATOS!L57</f>
        <v>Una estrategia anti discriminación “Bolívar si Avanza contra la Discriminación” diseñada</v>
      </c>
      <c r="N58" s="32" t="str">
        <f>+[2]Hoja1!V60</f>
        <v>A.18</v>
      </c>
      <c r="O58" s="38">
        <f>+[1]BDATOS!O57</f>
        <v>0</v>
      </c>
      <c r="P58" s="38">
        <f>+[1]BDATOS!P57</f>
        <v>1</v>
      </c>
      <c r="Q58" s="35">
        <f>+[1]BDATOS!AF57</f>
        <v>0</v>
      </c>
      <c r="R58" s="38">
        <f>+[1]BDATOS!BB57</f>
        <v>0</v>
      </c>
      <c r="S58" s="43" t="str">
        <f>+[1]BDATOS!BL57</f>
        <v>NA</v>
      </c>
      <c r="T58" s="44"/>
      <c r="U58" s="37"/>
      <c r="V58" s="37"/>
      <c r="W58" s="41" t="str">
        <f>+[1]BDATOS!AC57</f>
        <v>SECRETARÍA DE VÍCTIMAS</v>
      </c>
    </row>
    <row r="59" spans="1:23" ht="45" x14ac:dyDescent="0.25">
      <c r="A59" s="29">
        <f>+'[1]Planind DNP'!B57</f>
        <v>56</v>
      </c>
      <c r="B59" s="38">
        <v>1</v>
      </c>
      <c r="C59" s="39" t="str">
        <f>+[1]BDATOS!B58</f>
        <v xml:space="preserve">CONSTRUCCIÓN DE LA PAZ EN BOLÍVAR </v>
      </c>
      <c r="D59" s="38" t="str">
        <f>+[1]BDATOS!C58</f>
        <v>1.5</v>
      </c>
      <c r="E59" s="39" t="str">
        <f>+[1]BDATOS!D58</f>
        <v>DERECHOS HUMANOS Y DERECHO INTERNACIONAL HUMANITARIO</v>
      </c>
      <c r="F59" s="40" t="s">
        <v>630</v>
      </c>
      <c r="G59" s="32" t="str">
        <f>+[2]Hoja1!K61</f>
        <v>A.18.23.1</v>
      </c>
      <c r="H59" s="32">
        <f>+[2]Hoja1!G61</f>
        <v>0</v>
      </c>
      <c r="I59" s="40">
        <v>0</v>
      </c>
      <c r="J59" s="40">
        <v>16</v>
      </c>
      <c r="K59" s="41" t="str">
        <f>+[1]BDATOS!J58</f>
        <v>1.5.2</v>
      </c>
      <c r="L59" s="42" t="str">
        <f>+[1]BDATOS!K58</f>
        <v>Desminado Humanitario</v>
      </c>
      <c r="M59" s="41" t="str">
        <f>+[1]BDATOS!L58</f>
        <v>Dos (2) proyectos para promover la autoprotección contra minas antipersona, en poblaciones con mayor vulnerabilidad formulados.</v>
      </c>
      <c r="N59" s="32" t="str">
        <f>+[2]Hoja1!V61</f>
        <v>A.18</v>
      </c>
      <c r="O59" s="38">
        <f>+[1]BDATOS!O58</f>
        <v>0</v>
      </c>
      <c r="P59" s="38">
        <f>+[1]BDATOS!P58</f>
        <v>2</v>
      </c>
      <c r="Q59" s="35">
        <f>+[1]BDATOS!AF58</f>
        <v>0</v>
      </c>
      <c r="R59" s="38">
        <f>+[1]BDATOS!BB58</f>
        <v>0</v>
      </c>
      <c r="S59" s="43" t="str">
        <f>+[1]BDATOS!BL58</f>
        <v>NA</v>
      </c>
      <c r="T59" s="46">
        <f>SUM(S59:S61)/2</f>
        <v>0</v>
      </c>
      <c r="U59" s="37"/>
      <c r="V59" s="37"/>
      <c r="W59" s="41" t="str">
        <f>+[1]BDATOS!AC58</f>
        <v>SECRETARÍA DE VÍCTIMAS</v>
      </c>
    </row>
    <row r="60" spans="1:23" ht="45" x14ac:dyDescent="0.25">
      <c r="A60" s="29">
        <f>+'[1]Planind DNP'!B58</f>
        <v>57</v>
      </c>
      <c r="B60" s="38">
        <v>1</v>
      </c>
      <c r="C60" s="39" t="str">
        <f>+[1]BDATOS!B59</f>
        <v xml:space="preserve">CONSTRUCCIÓN DE LA PAZ EN BOLÍVAR </v>
      </c>
      <c r="D60" s="38" t="str">
        <f>+[1]BDATOS!C59</f>
        <v>1.5</v>
      </c>
      <c r="E60" s="39" t="str">
        <f>+[1]BDATOS!D59</f>
        <v>DERECHOS HUMANOS Y DERECHO INTERNACIONAL HUMANITARIO</v>
      </c>
      <c r="F60" s="40"/>
      <c r="G60" s="32" t="str">
        <f>+[2]Hoja1!K62</f>
        <v>A.18.23.2</v>
      </c>
      <c r="H60" s="32">
        <f>+[2]Hoja1!G62</f>
        <v>0</v>
      </c>
      <c r="I60" s="40"/>
      <c r="J60" s="40"/>
      <c r="K60" s="41" t="str">
        <f>+[1]BDATOS!J59</f>
        <v>1.5.2</v>
      </c>
      <c r="L60" s="42" t="str">
        <f>+[1]BDATOS!K59</f>
        <v>Desminado Humanitario</v>
      </c>
      <c r="M60" s="41" t="str">
        <f>+[1]BDATOS!L59</f>
        <v>100 victictimas con atención integral a víctimas registradas y a nuevas víctimas de minas anti-personales</v>
      </c>
      <c r="N60" s="32" t="str">
        <f>+[2]Hoja1!V62</f>
        <v>A.18</v>
      </c>
      <c r="O60" s="38">
        <f>+[1]BDATOS!O59</f>
        <v>0</v>
      </c>
      <c r="P60" s="38">
        <f>+[1]BDATOS!P59</f>
        <v>100</v>
      </c>
      <c r="Q60" s="35">
        <f>+[1]BDATOS!AF59</f>
        <v>25</v>
      </c>
      <c r="R60" s="38">
        <f>+[1]BDATOS!BB59</f>
        <v>0</v>
      </c>
      <c r="S60" s="43">
        <f>+[1]BDATOS!BL59</f>
        <v>0</v>
      </c>
      <c r="T60" s="37"/>
      <c r="U60" s="37"/>
      <c r="V60" s="37"/>
      <c r="W60" s="41" t="str">
        <f>+[1]BDATOS!AC59</f>
        <v>SECRETARÍA DE VÍCTIMAS</v>
      </c>
    </row>
    <row r="61" spans="1:23" ht="45" x14ac:dyDescent="0.25">
      <c r="A61" s="29">
        <f>+'[1]Planind DNP'!B59</f>
        <v>58</v>
      </c>
      <c r="B61" s="38">
        <v>1</v>
      </c>
      <c r="C61" s="39" t="str">
        <f>+[1]BDATOS!B60</f>
        <v xml:space="preserve">CONSTRUCCIÓN DE LA PAZ EN BOLÍVAR </v>
      </c>
      <c r="D61" s="38" t="str">
        <f>+[1]BDATOS!C60</f>
        <v>1.5</v>
      </c>
      <c r="E61" s="39" t="str">
        <f>+[1]BDATOS!D60</f>
        <v>DERECHOS HUMANOS Y DERECHO INTERNACIONAL HUMANITARIO</v>
      </c>
      <c r="F61" s="40"/>
      <c r="G61" s="32" t="str">
        <f>+[2]Hoja1!K63</f>
        <v>A.18.23.3</v>
      </c>
      <c r="H61" s="32">
        <f>+[2]Hoja1!G63</f>
        <v>0</v>
      </c>
      <c r="I61" s="40"/>
      <c r="J61" s="40"/>
      <c r="K61" s="41" t="str">
        <f>+[1]BDATOS!J60</f>
        <v>1.5.2</v>
      </c>
      <c r="L61" s="42" t="str">
        <f>+[1]BDATOS!K60</f>
        <v>Desminado Humanitario</v>
      </c>
      <c r="M61" s="41" t="str">
        <f>+[1]BDATOS!L60</f>
        <v>Siete (7) talleres de Educación en riesgo de minas realizados en zonas de vulnerabilidad en el departamento</v>
      </c>
      <c r="N61" s="32" t="str">
        <f>+[2]Hoja1!V63</f>
        <v>A.18</v>
      </c>
      <c r="O61" s="38">
        <f>+[1]BDATOS!O60</f>
        <v>0</v>
      </c>
      <c r="P61" s="38">
        <f>+[1]BDATOS!P60</f>
        <v>7</v>
      </c>
      <c r="Q61" s="35">
        <f>+[1]BDATOS!AF60</f>
        <v>1</v>
      </c>
      <c r="R61" s="38">
        <f>+[1]BDATOS!BB60</f>
        <v>0</v>
      </c>
      <c r="S61" s="43">
        <f>+[1]BDATOS!BL60</f>
        <v>0</v>
      </c>
      <c r="T61" s="44"/>
      <c r="U61" s="37"/>
      <c r="V61" s="37"/>
      <c r="W61" s="41" t="str">
        <f>+[1]BDATOS!AC60</f>
        <v>SECRETARÍA DE VÍCTIMAS</v>
      </c>
    </row>
    <row r="62" spans="1:23" ht="67.5" x14ac:dyDescent="0.25">
      <c r="A62" s="29">
        <f>+'[1]Planind DNP'!B60</f>
        <v>59</v>
      </c>
      <c r="B62" s="38">
        <v>1</v>
      </c>
      <c r="C62" s="39" t="str">
        <f>+[1]BDATOS!B61</f>
        <v xml:space="preserve">CONSTRUCCIÓN DE LA PAZ EN BOLÍVAR </v>
      </c>
      <c r="D62" s="38" t="str">
        <f>+[1]BDATOS!C61</f>
        <v>1.5</v>
      </c>
      <c r="E62" s="39" t="str">
        <f>+[1]BDATOS!D61</f>
        <v>DERECHOS HUMANOS Y DERECHO INTERNACIONAL HUMANITARIO</v>
      </c>
      <c r="F62" s="40" t="s">
        <v>631</v>
      </c>
      <c r="G62" s="32" t="str">
        <f>+[2]Hoja1!K64</f>
        <v>A.18.24.1</v>
      </c>
      <c r="H62" s="32" t="str">
        <f>+[2]Hoja1!G64</f>
        <v>ND</v>
      </c>
      <c r="I62" s="40" t="s">
        <v>632</v>
      </c>
      <c r="J62" s="40">
        <v>100</v>
      </c>
      <c r="K62" s="41" t="str">
        <f>+[1]BDATOS!J61</f>
        <v>1.5.3</v>
      </c>
      <c r="L62" s="42" t="str">
        <f>+[1]BDATOS!K61</f>
        <v>Prevención del reclutamiento ilícito de Niños, Niñas y Adolescentes en el departamento de Bolívar</v>
      </c>
      <c r="M62" s="41" t="str">
        <f>+[1]BDATOS!L61</f>
        <v>Una Caracterización de la población de NNA víctimas del reclutamiento forzoso, zonas de mayor vulnerabilidad, planes de acción intersectorial para la prevención del fenómeno rezalida</v>
      </c>
      <c r="N62" s="32" t="str">
        <f>+[2]Hoja1!V64</f>
        <v>A.18</v>
      </c>
      <c r="O62" s="38">
        <f>+[1]BDATOS!O61</f>
        <v>0</v>
      </c>
      <c r="P62" s="38">
        <f>+[1]BDATOS!P61</f>
        <v>1</v>
      </c>
      <c r="Q62" s="35">
        <f>+[1]BDATOS!AF61</f>
        <v>0</v>
      </c>
      <c r="R62" s="38">
        <f>+[1]BDATOS!BB61</f>
        <v>0</v>
      </c>
      <c r="S62" s="43" t="str">
        <f>+[1]BDATOS!BL61</f>
        <v>NA</v>
      </c>
      <c r="T62" s="46">
        <f>SUM(S62:S63)/1</f>
        <v>0</v>
      </c>
      <c r="U62" s="37"/>
      <c r="V62" s="37"/>
      <c r="W62" s="41" t="str">
        <f>+[1]BDATOS!AC61</f>
        <v>SECRETARÍA DE VÍCTIMAS</v>
      </c>
    </row>
    <row r="63" spans="1:23" ht="56.25" x14ac:dyDescent="0.25">
      <c r="A63" s="29">
        <f>+'[1]Planind DNP'!B61</f>
        <v>60</v>
      </c>
      <c r="B63" s="38">
        <v>1</v>
      </c>
      <c r="C63" s="39" t="str">
        <f>+[1]BDATOS!B62</f>
        <v xml:space="preserve">CONSTRUCCIÓN DE LA PAZ EN BOLÍVAR </v>
      </c>
      <c r="D63" s="38" t="str">
        <f>+[1]BDATOS!C62</f>
        <v>1.5</v>
      </c>
      <c r="E63" s="39" t="str">
        <f>+[1]BDATOS!D62</f>
        <v>DERECHOS HUMANOS Y DERECHO INTERNACIONAL HUMANITARIO</v>
      </c>
      <c r="F63" s="40"/>
      <c r="G63" s="32" t="str">
        <f>+[2]Hoja1!K65</f>
        <v>A.18.24.2</v>
      </c>
      <c r="H63" s="32" t="str">
        <f>+[2]Hoja1!G65</f>
        <v>ND</v>
      </c>
      <c r="I63" s="40"/>
      <c r="J63" s="40"/>
      <c r="K63" s="41" t="str">
        <f>+[1]BDATOS!J62</f>
        <v>1.5.3</v>
      </c>
      <c r="L63" s="42" t="str">
        <f>+[1]BDATOS!K62</f>
        <v>Prevención del reclutamiento ilícito de Niños, Niñas y Adolescentes en el departamento de Bolívar</v>
      </c>
      <c r="M63" s="41" t="str">
        <f>+[1]BDATOS!L62</f>
        <v>Cuatro (4) Proyectos  para la prevención del reclutamiento en municipios priorizados</v>
      </c>
      <c r="N63" s="32" t="str">
        <f>+[2]Hoja1!V65</f>
        <v>A.18</v>
      </c>
      <c r="O63" s="38">
        <f>+[1]BDATOS!O62</f>
        <v>0</v>
      </c>
      <c r="P63" s="38">
        <f>+[1]BDATOS!P62</f>
        <v>4</v>
      </c>
      <c r="Q63" s="35">
        <f>+[1]BDATOS!AF62</f>
        <v>1</v>
      </c>
      <c r="R63" s="38">
        <f>+[1]BDATOS!BB62</f>
        <v>0</v>
      </c>
      <c r="S63" s="43">
        <f>+[1]BDATOS!BL62</f>
        <v>0</v>
      </c>
      <c r="T63" s="44"/>
      <c r="U63" s="37"/>
      <c r="V63" s="37"/>
      <c r="W63" s="41" t="str">
        <f>+[1]BDATOS!AC62</f>
        <v>SECRETARÍA DE VÍCTIMAS</v>
      </c>
    </row>
    <row r="64" spans="1:23" ht="33.75" x14ac:dyDescent="0.25">
      <c r="A64" s="29">
        <f>+'[1]Planind DNP'!B62</f>
        <v>61</v>
      </c>
      <c r="B64" s="38">
        <v>1</v>
      </c>
      <c r="C64" s="39" t="str">
        <f>+[1]BDATOS!B63</f>
        <v xml:space="preserve">CONSTRUCCIÓN DE LA PAZ EN BOLÍVAR </v>
      </c>
      <c r="D64" s="38" t="str">
        <f>+[1]BDATOS!C63</f>
        <v>1.5</v>
      </c>
      <c r="E64" s="39" t="str">
        <f>+[1]BDATOS!D63</f>
        <v>DERECHOS HUMANOS Y DERECHO INTERNACIONAL HUMANITARIO</v>
      </c>
      <c r="F64" s="40" t="s">
        <v>633</v>
      </c>
      <c r="G64" s="32" t="str">
        <f>+[2]Hoja1!K66</f>
        <v>A.18.25.1</v>
      </c>
      <c r="H64" s="32">
        <f>+[2]Hoja1!G66</f>
        <v>0</v>
      </c>
      <c r="I64" s="40">
        <v>0</v>
      </c>
      <c r="J64" s="40">
        <v>100</v>
      </c>
      <c r="K64" s="41" t="str">
        <f>+[1]BDATOS!J63</f>
        <v>1.5.4</v>
      </c>
      <c r="L64" s="42" t="str">
        <f>+[1]BDATOS!K63</f>
        <v>Lucha contra la trata de personas</v>
      </c>
      <c r="M64" s="41" t="str">
        <f>+[1]BDATOS!L63</f>
        <v>Cinco (5) Campañas de prevención del delito de trata de personas en zonas vulnerables realizadas</v>
      </c>
      <c r="N64" s="32" t="str">
        <f>+[2]Hoja1!V66</f>
        <v>A.18</v>
      </c>
      <c r="O64" s="38">
        <f>+[1]BDATOS!O63</f>
        <v>0</v>
      </c>
      <c r="P64" s="38">
        <f>+[1]BDATOS!P63</f>
        <v>5</v>
      </c>
      <c r="Q64" s="35">
        <f>+[1]BDATOS!AF63</f>
        <v>1</v>
      </c>
      <c r="R64" s="38">
        <f>+[1]BDATOS!BB63</f>
        <v>0</v>
      </c>
      <c r="S64" s="43">
        <f>+[1]BDATOS!BL63</f>
        <v>0</v>
      </c>
      <c r="T64" s="46">
        <f>SUM(S64:S65)/2</f>
        <v>0</v>
      </c>
      <c r="U64" s="37"/>
      <c r="V64" s="37"/>
      <c r="W64" s="41" t="str">
        <f>+[1]BDATOS!AC63</f>
        <v>SECRETARÍA DE VÍCTIMAS</v>
      </c>
    </row>
    <row r="65" spans="1:23" ht="33.75" x14ac:dyDescent="0.25">
      <c r="A65" s="29">
        <f>+'[1]Planind DNP'!B63</f>
        <v>62</v>
      </c>
      <c r="B65" s="38">
        <v>1</v>
      </c>
      <c r="C65" s="39" t="str">
        <f>+[1]BDATOS!B64</f>
        <v xml:space="preserve">CONSTRUCCIÓN DE LA PAZ EN BOLÍVAR </v>
      </c>
      <c r="D65" s="38" t="str">
        <f>+[1]BDATOS!C64</f>
        <v>1.5</v>
      </c>
      <c r="E65" s="39" t="str">
        <f>+[1]BDATOS!D64</f>
        <v>DERECHOS HUMANOS Y DERECHO INTERNACIONAL HUMANITARIO</v>
      </c>
      <c r="F65" s="40"/>
      <c r="G65" s="32" t="str">
        <f>+[2]Hoja1!K67</f>
        <v>A.18.25.2</v>
      </c>
      <c r="H65" s="32">
        <f>+[2]Hoja1!G67</f>
        <v>0</v>
      </c>
      <c r="I65" s="40"/>
      <c r="J65" s="40"/>
      <c r="K65" s="41" t="str">
        <f>+[1]BDATOS!J64</f>
        <v>1.5.4</v>
      </c>
      <c r="L65" s="42" t="str">
        <f>+[1]BDATOS!K64</f>
        <v>Lucha contra la trata de personas</v>
      </c>
      <c r="M65" s="41" t="str">
        <f>+[1]BDATOS!L64</f>
        <v>Cinco (5)  de comités de lucha contra la trata creados en el Departamento</v>
      </c>
      <c r="N65" s="32" t="str">
        <f>+[2]Hoja1!V67</f>
        <v>A.18</v>
      </c>
      <c r="O65" s="38">
        <f>+[1]BDATOS!O64</f>
        <v>0</v>
      </c>
      <c r="P65" s="38">
        <f>+[1]BDATOS!P64</f>
        <v>5</v>
      </c>
      <c r="Q65" s="35">
        <f>+[1]BDATOS!AF64</f>
        <v>1</v>
      </c>
      <c r="R65" s="38">
        <f>+[1]BDATOS!BB64</f>
        <v>0</v>
      </c>
      <c r="S65" s="43">
        <f>+[1]BDATOS!BL64</f>
        <v>0</v>
      </c>
      <c r="T65" s="44"/>
      <c r="U65" s="44"/>
      <c r="V65" s="37"/>
      <c r="W65" s="41" t="str">
        <f>+[1]BDATOS!AC64</f>
        <v>SECRETARÍA DE VÍCTIMAS</v>
      </c>
    </row>
    <row r="66" spans="1:23" ht="56.25" x14ac:dyDescent="0.25">
      <c r="A66" s="29">
        <f>+'[1]Planind DNP'!B64</f>
        <v>63</v>
      </c>
      <c r="B66" s="38">
        <v>1</v>
      </c>
      <c r="C66" s="39" t="str">
        <f>+[1]BDATOS!B65</f>
        <v xml:space="preserve">CONSTRUCCIÓN DE LA PAZ EN BOLÍVAR </v>
      </c>
      <c r="D66" s="38" t="str">
        <f>+[1]BDATOS!C65</f>
        <v>1.6</v>
      </c>
      <c r="E66" s="39" t="str">
        <f>+[1]BDATOS!D65</f>
        <v xml:space="preserve">JUSTICIA Y ORDEN PÚBLICO </v>
      </c>
      <c r="F66" s="41" t="s">
        <v>634</v>
      </c>
      <c r="G66" s="32" t="str">
        <f>+[2]Hoja1!K68</f>
        <v>A.18.26.1</v>
      </c>
      <c r="H66" s="32">
        <f>+[2]Hoja1!G68</f>
        <v>0</v>
      </c>
      <c r="I66" s="41">
        <v>0</v>
      </c>
      <c r="J66" s="41">
        <v>100</v>
      </c>
      <c r="K66" s="41" t="str">
        <f>+[1]BDATOS!J65</f>
        <v>1.6.1</v>
      </c>
      <c r="L66" s="42" t="str">
        <f>+[1]BDATOS!K65</f>
        <v>Centros De Convivencia</v>
      </c>
      <c r="M66" s="41" t="str">
        <f>+[1]BDATOS!L65</f>
        <v>Dos (2) centros de convivencia construidos</v>
      </c>
      <c r="N66" s="32" t="str">
        <f>+[2]Hoja1!V68</f>
        <v>A.18</v>
      </c>
      <c r="O66" s="38">
        <f>+[1]BDATOS!O65</f>
        <v>2</v>
      </c>
      <c r="P66" s="38">
        <f>+[1]BDATOS!P65</f>
        <v>2</v>
      </c>
      <c r="Q66" s="35">
        <f>+[1]BDATOS!AF65</f>
        <v>0</v>
      </c>
      <c r="R66" s="38">
        <f>+[1]BDATOS!BB65</f>
        <v>0</v>
      </c>
      <c r="S66" s="43" t="str">
        <f>+[1]BDATOS!BL65</f>
        <v>NA</v>
      </c>
      <c r="T66" s="43" t="str">
        <f>+S66</f>
        <v>NA</v>
      </c>
      <c r="U66" s="46" t="s">
        <v>23</v>
      </c>
      <c r="V66" s="37"/>
      <c r="W66" s="41" t="str">
        <f>+[1]BDATOS!AC65</f>
        <v>SECRETARÍA DEL INTERIOR - CIRA</v>
      </c>
    </row>
    <row r="67" spans="1:23" ht="45" x14ac:dyDescent="0.25">
      <c r="A67" s="29">
        <f>+'[1]Planind DNP'!B65</f>
        <v>64</v>
      </c>
      <c r="B67" s="38">
        <v>1</v>
      </c>
      <c r="C67" s="39" t="str">
        <f>+[1]BDATOS!B66</f>
        <v xml:space="preserve">CONSTRUCCIÓN DE LA PAZ EN BOLÍVAR </v>
      </c>
      <c r="D67" s="38" t="str">
        <f>+[1]BDATOS!C66</f>
        <v>1.6</v>
      </c>
      <c r="E67" s="39" t="str">
        <f>+[1]BDATOS!D66</f>
        <v xml:space="preserve">JUSTICIA Y ORDEN PÚBLICO </v>
      </c>
      <c r="F67" s="41" t="s">
        <v>635</v>
      </c>
      <c r="G67" s="32" t="str">
        <f>+[2]Hoja1!K69</f>
        <v>A.18.27.1</v>
      </c>
      <c r="H67" s="32">
        <f>+[2]Hoja1!G69</f>
        <v>0</v>
      </c>
      <c r="I67" s="41">
        <v>0</v>
      </c>
      <c r="J67" s="41">
        <v>1</v>
      </c>
      <c r="K67" s="41" t="str">
        <f>+[1]BDATOS!J66</f>
        <v>1.6.2</v>
      </c>
      <c r="L67" s="42" t="str">
        <f>+[1]BDATOS!K66</f>
        <v>Fortalecimiento de acceso a la justifica</v>
      </c>
      <c r="M67" s="41" t="str">
        <f>+[1]BDATOS!L66</f>
        <v>Un (1) proceso pedagógico apoyado en las TICs para promover en el ciudadano el acceso a la justicia Implementado</v>
      </c>
      <c r="N67" s="32" t="str">
        <f>+[2]Hoja1!V69</f>
        <v>A.18</v>
      </c>
      <c r="O67" s="38">
        <f>+[1]BDATOS!O66</f>
        <v>0</v>
      </c>
      <c r="P67" s="38">
        <f>+[1]BDATOS!P66</f>
        <v>1</v>
      </c>
      <c r="Q67" s="35">
        <f>+[1]BDATOS!AF66</f>
        <v>0</v>
      </c>
      <c r="R67" s="38">
        <f>+[1]BDATOS!BB66</f>
        <v>0</v>
      </c>
      <c r="S67" s="43" t="str">
        <f>+[1]BDATOS!BL66</f>
        <v>NA</v>
      </c>
      <c r="T67" s="43" t="str">
        <f>+S67</f>
        <v>NA</v>
      </c>
      <c r="U67" s="44"/>
      <c r="V67" s="37"/>
      <c r="W67" s="41" t="str">
        <f>+[1]BDATOS!AC66</f>
        <v>SECRETARÍA DEL INTERIOR - CIRA</v>
      </c>
    </row>
    <row r="68" spans="1:23" ht="67.5" x14ac:dyDescent="0.25">
      <c r="A68" s="29">
        <f>+'[1]Planind DNP'!B66</f>
        <v>65</v>
      </c>
      <c r="B68" s="38">
        <v>1</v>
      </c>
      <c r="C68" s="39" t="str">
        <f>+[1]BDATOS!B67</f>
        <v xml:space="preserve">CONSTRUCCIÓN DE LA PAZ EN BOLÍVAR </v>
      </c>
      <c r="D68" s="38" t="str">
        <f>+[1]BDATOS!C67</f>
        <v>1.7</v>
      </c>
      <c r="E68" s="39" t="str">
        <f>+[1]BDATOS!D67</f>
        <v>PARTICIPACIÓN POLÍTICA Y DEMOCRACIA PARA LA PAZ</v>
      </c>
      <c r="F68" s="40" t="s">
        <v>636</v>
      </c>
      <c r="G68" s="32" t="str">
        <f>+[2]Hoja1!K70</f>
        <v>A.18.28.1</v>
      </c>
      <c r="H68" s="32">
        <f>+[2]Hoja1!G70</f>
        <v>0</v>
      </c>
      <c r="I68" s="40">
        <v>0</v>
      </c>
      <c r="J68" s="40">
        <v>100</v>
      </c>
      <c r="K68" s="41" t="str">
        <f>+[1]BDATOS!J67</f>
        <v>1.7.1</v>
      </c>
      <c r="L68" s="42" t="str">
        <f>+[1]BDATOS!K67</f>
        <v>Fortalecimiento de las instancias de participación ciudadana, y la planeación participativa para la paz</v>
      </c>
      <c r="M68" s="41" t="str">
        <f>+[1]BDATOS!L67</f>
        <v>Siete (7) jornadas de fortalecimiento de capacidades a representantes de organizaciones sociales, en especial organizaciones de mujeres constructoras de paz realizadas.</v>
      </c>
      <c r="N68" s="32" t="str">
        <f>+[2]Hoja1!V70</f>
        <v>A.18</v>
      </c>
      <c r="O68" s="38">
        <f>+[1]BDATOS!O67</f>
        <v>0</v>
      </c>
      <c r="P68" s="38">
        <f>+[1]BDATOS!P67</f>
        <v>7</v>
      </c>
      <c r="Q68" s="35">
        <f>+[1]BDATOS!AF67</f>
        <v>1</v>
      </c>
      <c r="R68" s="38">
        <f>+[1]BDATOS!BB67</f>
        <v>1</v>
      </c>
      <c r="S68" s="43">
        <f>+[1]BDATOS!BL67</f>
        <v>1</v>
      </c>
      <c r="T68" s="46">
        <f>SUM(S68:S70)/2</f>
        <v>0.5</v>
      </c>
      <c r="U68" s="46">
        <f>SUM(S68:S70)/2</f>
        <v>0.5</v>
      </c>
      <c r="V68" s="37"/>
      <c r="W68" s="41" t="str">
        <f>+[1]BDATOS!AC67</f>
        <v>SECRETARÍA DEL INTERIOR - CARCAMO</v>
      </c>
    </row>
    <row r="69" spans="1:23" ht="56.25" x14ac:dyDescent="0.25">
      <c r="A69" s="29">
        <f>+'[1]Planind DNP'!B67</f>
        <v>66</v>
      </c>
      <c r="B69" s="38">
        <v>1</v>
      </c>
      <c r="C69" s="39" t="str">
        <f>+[1]BDATOS!B68</f>
        <v xml:space="preserve">CONSTRUCCIÓN DE LA PAZ EN BOLÍVAR </v>
      </c>
      <c r="D69" s="38" t="str">
        <f>+[1]BDATOS!C68</f>
        <v>1.7</v>
      </c>
      <c r="E69" s="39" t="str">
        <f>+[1]BDATOS!D68</f>
        <v>PARTICIPACIÓN POLÍTICA Y DEMOCRACIA PARA LA PAZ</v>
      </c>
      <c r="F69" s="40"/>
      <c r="G69" s="32" t="str">
        <f>+[2]Hoja1!K71</f>
        <v>A.18.28.2</v>
      </c>
      <c r="H69" s="32">
        <f>+[2]Hoja1!G71</f>
        <v>0</v>
      </c>
      <c r="I69" s="40"/>
      <c r="J69" s="40"/>
      <c r="K69" s="41" t="str">
        <f>+[1]BDATOS!J68</f>
        <v>1.7.1</v>
      </c>
      <c r="L69" s="42" t="str">
        <f>+[1]BDATOS!K68</f>
        <v>Fortalecimiento de las instancias de participación ciudadana, y la planeación participativa para la paz</v>
      </c>
      <c r="M69" s="41" t="str">
        <f>+[1]BDATOS!L68</f>
        <v xml:space="preserve">Un Consejo Departamental de Paz conformado y funcionando </v>
      </c>
      <c r="N69" s="32" t="str">
        <f>+[2]Hoja1!V71</f>
        <v>A.18</v>
      </c>
      <c r="O69" s="38">
        <f>+[1]BDATOS!O68</f>
        <v>0</v>
      </c>
      <c r="P69" s="38">
        <f>+[1]BDATOS!P68</f>
        <v>1</v>
      </c>
      <c r="Q69" s="35">
        <f>+[1]BDATOS!AF68</f>
        <v>0</v>
      </c>
      <c r="R69" s="38">
        <f>+[1]BDATOS!BB68</f>
        <v>0</v>
      </c>
      <c r="S69" s="43" t="str">
        <f>+[1]BDATOS!BL68</f>
        <v>NA</v>
      </c>
      <c r="T69" s="37"/>
      <c r="U69" s="37"/>
      <c r="V69" s="37"/>
      <c r="W69" s="41" t="str">
        <f>+[1]BDATOS!AC68</f>
        <v>SECRETARÍA DEL INTERIOR - CARCAMO</v>
      </c>
    </row>
    <row r="70" spans="1:23" ht="112.5" x14ac:dyDescent="0.25">
      <c r="A70" s="29">
        <f>+'[1]Planind DNP'!B68</f>
        <v>67</v>
      </c>
      <c r="B70" s="38">
        <v>1</v>
      </c>
      <c r="C70" s="39" t="str">
        <f>+[1]BDATOS!B69</f>
        <v xml:space="preserve">CONSTRUCCIÓN DE LA PAZ EN BOLÍVAR </v>
      </c>
      <c r="D70" s="38" t="str">
        <f>+[1]BDATOS!C69</f>
        <v>1.7</v>
      </c>
      <c r="E70" s="39" t="str">
        <f>+[1]BDATOS!D69</f>
        <v>PARTICIPACIÓN POLÍTICA Y DEMOCRACIA PARA LA PAZ</v>
      </c>
      <c r="F70" s="40"/>
      <c r="G70" s="32" t="str">
        <f>+[2]Hoja1!K72</f>
        <v>A.18.28.3</v>
      </c>
      <c r="H70" s="32">
        <f>+[2]Hoja1!G72</f>
        <v>0</v>
      </c>
      <c r="I70" s="40"/>
      <c r="J70" s="40"/>
      <c r="K70" s="41" t="str">
        <f>+[1]BDATOS!J69</f>
        <v>1.7.1</v>
      </c>
      <c r="L70" s="42" t="str">
        <f>+[1]BDATOS!K69</f>
        <v>Fortalecimiento de las instancias de participación ciudadana, y la planeación participativa para la paz</v>
      </c>
      <c r="M70" s="41" t="str">
        <f>+[1]BDATOS!L69</f>
        <v xml:space="preserve">Veinte (20)  JAC en los municipios de Bolívar contaron con acompañamiento técnico al proceso de constitución y operación, con el fin de generar capacidades organizacionales para una participación efectiva con la ciudadanía y el Estado, vinculándolas en el proceso de construcción de paz territorial. </v>
      </c>
      <c r="N70" s="32" t="str">
        <f>+[2]Hoja1!V72</f>
        <v>A.18</v>
      </c>
      <c r="O70" s="38">
        <f>+[1]BDATOS!O69</f>
        <v>0</v>
      </c>
      <c r="P70" s="38">
        <f>+[1]BDATOS!P69</f>
        <v>20</v>
      </c>
      <c r="Q70" s="35">
        <f>+[1]BDATOS!AF69</f>
        <v>5</v>
      </c>
      <c r="R70" s="38">
        <f>+[1]BDATOS!BB69</f>
        <v>0</v>
      </c>
      <c r="S70" s="43">
        <f>+[1]BDATOS!BL69</f>
        <v>0</v>
      </c>
      <c r="T70" s="44"/>
      <c r="U70" s="44"/>
      <c r="V70" s="37"/>
      <c r="W70" s="41" t="str">
        <f>+[1]BDATOS!AC69</f>
        <v>SECRETARÍA DEL INTERIOR - CARCAMO</v>
      </c>
    </row>
    <row r="71" spans="1:23" ht="112.5" x14ac:dyDescent="0.25">
      <c r="A71" s="29">
        <f>+'[1]Planind DNP'!B69</f>
        <v>68</v>
      </c>
      <c r="B71" s="38">
        <v>1</v>
      </c>
      <c r="C71" s="39" t="str">
        <f>+[1]BDATOS!B70</f>
        <v xml:space="preserve">CONSTRUCCIÓN DE LA PAZ EN BOLÍVAR </v>
      </c>
      <c r="D71" s="38" t="str">
        <f>+[1]BDATOS!C70</f>
        <v>1.8</v>
      </c>
      <c r="E71" s="39" t="str">
        <f>+[1]BDATOS!D70</f>
        <v>EDUCACIÓN PARA AVANZAR HACIA UNA CULTURA DE PAZ</v>
      </c>
      <c r="F71" s="41" t="s">
        <v>637</v>
      </c>
      <c r="G71" s="32" t="str">
        <f>+[2]Hoja1!K73</f>
        <v>A.18.29.1</v>
      </c>
      <c r="H71" s="32">
        <f>+[2]Hoja1!G73</f>
        <v>0</v>
      </c>
      <c r="I71" s="41">
        <v>0</v>
      </c>
      <c r="J71" s="41">
        <v>45</v>
      </c>
      <c r="K71" s="41" t="str">
        <f>+[1]BDATOS!J70</f>
        <v>1.8.1</v>
      </c>
      <c r="L71" s="42" t="str">
        <f>+[1]BDATOS!K70</f>
        <v xml:space="preserve">Educación como medio para edificar una cultura de paz </v>
      </c>
      <c r="M71" s="41" t="str">
        <f>+[1]BDATOS!L70</f>
        <v xml:space="preserve">45 de talleres de educación para la paz y la convivencia realizados,  dirigidos a funcionarios públicos del nivel departamental y municipal, estudiantes, docentes, líderes sociales, líderes empresariales, víctimas, personas en proceso de reintegración, comunidades y representantes de otros sectores de la sociedad </v>
      </c>
      <c r="N71" s="32" t="str">
        <f>+[2]Hoja1!V73</f>
        <v>A.18</v>
      </c>
      <c r="O71" s="38">
        <f>+[1]BDATOS!O70</f>
        <v>0</v>
      </c>
      <c r="P71" s="38">
        <f>+[1]BDATOS!P70</f>
        <v>45</v>
      </c>
      <c r="Q71" s="35">
        <f>+[1]BDATOS!AF70</f>
        <v>0</v>
      </c>
      <c r="R71" s="38">
        <f>+[1]BDATOS!BB70</f>
        <v>0</v>
      </c>
      <c r="S71" s="43" t="str">
        <f>+[1]BDATOS!BL70</f>
        <v>NA</v>
      </c>
      <c r="T71" s="43" t="str">
        <f>+S71</f>
        <v>NA</v>
      </c>
      <c r="U71" s="46">
        <f>SUM(S71:S73)/1</f>
        <v>0</v>
      </c>
      <c r="V71" s="37"/>
      <c r="W71" s="41" t="str">
        <f>+[1]BDATOS!AC70</f>
        <v>SECRETARÍA DEL INTERIOR - CARCAMO</v>
      </c>
    </row>
    <row r="72" spans="1:23" ht="78.75" x14ac:dyDescent="0.25">
      <c r="A72" s="29">
        <f>+'[1]Planind DNP'!B70</f>
        <v>69</v>
      </c>
      <c r="B72" s="38">
        <v>1</v>
      </c>
      <c r="C72" s="39" t="str">
        <f>+[1]BDATOS!B71</f>
        <v xml:space="preserve">CONSTRUCCIÓN DE LA PAZ EN BOLÍVAR </v>
      </c>
      <c r="D72" s="38" t="str">
        <f>+[1]BDATOS!C71</f>
        <v>1.8</v>
      </c>
      <c r="E72" s="39" t="str">
        <f>+[1]BDATOS!D71</f>
        <v>EDUCACIÓN PARA AVANZAR HACIA UNA CULTURA DE PAZ</v>
      </c>
      <c r="F72" s="40" t="s">
        <v>638</v>
      </c>
      <c r="G72" s="32" t="str">
        <f>+[2]Hoja1!K74</f>
        <v>A.18.30.1</v>
      </c>
      <c r="H72" s="32">
        <f>+[2]Hoja1!G74</f>
        <v>0</v>
      </c>
      <c r="I72" s="40">
        <v>0</v>
      </c>
      <c r="J72" s="40">
        <v>100</v>
      </c>
      <c r="K72" s="41" t="str">
        <f>+[1]BDATOS!J71</f>
        <v>1.8.2</v>
      </c>
      <c r="L72" s="42" t="str">
        <f>+[1]BDATOS!K71</f>
        <v>Pedagogía sobre el proceso de paz</v>
      </c>
      <c r="M72" s="41" t="str">
        <f>+[1]BDATOS!L71</f>
        <v>180 procesos de formación y sensibilización sobre la ley antidiscriminación y derechos de los grupos históricamente discriminados, tanto a la población como a los funcionarios (Uno anual por cada Municipio)</v>
      </c>
      <c r="N72" s="32" t="str">
        <f>+[2]Hoja1!V74</f>
        <v>A.18</v>
      </c>
      <c r="O72" s="38">
        <f>+[1]BDATOS!O71</f>
        <v>0</v>
      </c>
      <c r="P72" s="38">
        <f>+[1]BDATOS!P71</f>
        <v>180</v>
      </c>
      <c r="Q72" s="35">
        <f>+[1]BDATOS!AF71</f>
        <v>45</v>
      </c>
      <c r="R72" s="38">
        <f>+[1]BDATOS!BB71</f>
        <v>0</v>
      </c>
      <c r="S72" s="43">
        <f>+[1]BDATOS!BL71</f>
        <v>0</v>
      </c>
      <c r="T72" s="46">
        <f>SUM(S72:S73)/1</f>
        <v>0</v>
      </c>
      <c r="U72" s="37"/>
      <c r="V72" s="37"/>
      <c r="W72" s="41" t="str">
        <f>+[1]BDATOS!AC71</f>
        <v>SECRETARÍA DEL INTERIOR - CARCAMO</v>
      </c>
    </row>
    <row r="73" spans="1:23" ht="67.5" x14ac:dyDescent="0.25">
      <c r="A73" s="29">
        <f>+'[1]Planind DNP'!B71</f>
        <v>70</v>
      </c>
      <c r="B73" s="38">
        <v>1</v>
      </c>
      <c r="C73" s="39" t="str">
        <f>+[1]BDATOS!B72</f>
        <v xml:space="preserve">CONSTRUCCIÓN DE LA PAZ EN BOLÍVAR </v>
      </c>
      <c r="D73" s="38" t="str">
        <f>+[1]BDATOS!C72</f>
        <v>1.8</v>
      </c>
      <c r="E73" s="39" t="str">
        <f>+[1]BDATOS!D72</f>
        <v>EDUCACIÓN PARA AVANZAR HACIA UNA CULTURA DE PAZ</v>
      </c>
      <c r="F73" s="40"/>
      <c r="G73" s="32" t="str">
        <f>+[2]Hoja1!K75</f>
        <v>A.18.30.2</v>
      </c>
      <c r="H73" s="32">
        <f>+[2]Hoja1!G75</f>
        <v>0</v>
      </c>
      <c r="I73" s="40"/>
      <c r="J73" s="40"/>
      <c r="K73" s="41" t="str">
        <f>+[1]BDATOS!J72</f>
        <v>1.8.3</v>
      </c>
      <c r="L73" s="42" t="str">
        <f>+[1]BDATOS!K72</f>
        <v>Pedagogía sobre el proceso de paz</v>
      </c>
      <c r="M73" s="41" t="str">
        <f>+[1]BDATOS!L72</f>
        <v>Un documento elaborado de sistematización y análisis sobre las discusiones, percepciones y aportes de los participantes alrededor de los temas trabajados en los espacios.</v>
      </c>
      <c r="N73" s="32" t="str">
        <f>+[2]Hoja1!V75</f>
        <v>A.18</v>
      </c>
      <c r="O73" s="38">
        <f>+[1]BDATOS!O72</f>
        <v>0</v>
      </c>
      <c r="P73" s="38">
        <f>+[1]BDATOS!P72</f>
        <v>1</v>
      </c>
      <c r="Q73" s="35">
        <f>+[1]BDATOS!AF72</f>
        <v>0</v>
      </c>
      <c r="R73" s="38">
        <f>+[1]BDATOS!BB72</f>
        <v>0</v>
      </c>
      <c r="S73" s="43" t="str">
        <f>+[1]BDATOS!BL72</f>
        <v>NA</v>
      </c>
      <c r="T73" s="44"/>
      <c r="U73" s="44"/>
      <c r="V73" s="37"/>
      <c r="W73" s="41" t="str">
        <f>+[1]BDATOS!AC72</f>
        <v>SECRETARÍA DEL INTERIOR - CARCAMO</v>
      </c>
    </row>
    <row r="74" spans="1:23" ht="67.5" x14ac:dyDescent="0.25">
      <c r="A74" s="29">
        <f>+'[1]Planind DNP'!B72</f>
        <v>71</v>
      </c>
      <c r="B74" s="38">
        <v>1</v>
      </c>
      <c r="C74" s="39" t="str">
        <f>+[1]BDATOS!B73</f>
        <v xml:space="preserve">CONSTRUCCIÓN DE LA PAZ EN BOLÍVAR </v>
      </c>
      <c r="D74" s="38" t="str">
        <f>+[1]BDATOS!C73</f>
        <v>1.9</v>
      </c>
      <c r="E74" s="39" t="str">
        <f>+[1]BDATOS!D73</f>
        <v xml:space="preserve">BOLÍVAR SÍ AVANZA, TRANSFORMANDO EL CAMPO </v>
      </c>
      <c r="F74" s="41" t="s">
        <v>639</v>
      </c>
      <c r="G74" s="32" t="str">
        <f>+[2]Hoja1!K76</f>
        <v>A.8.1.1</v>
      </c>
      <c r="H74" s="32">
        <f>+[2]Hoja1!G76</f>
        <v>0</v>
      </c>
      <c r="I74" s="41">
        <v>0</v>
      </c>
      <c r="J74" s="41">
        <v>3000</v>
      </c>
      <c r="K74" s="41" t="str">
        <f>+[1]BDATOS!J73</f>
        <v>1.9.1</v>
      </c>
      <c r="L74" s="42" t="str">
        <f>+[1]BDATOS!K73</f>
        <v>Apoyo técnico y financiero a los proyectos productivos, agropecuarios y pesqueros para la seguridad alimentaria</v>
      </c>
      <c r="M74" s="41" t="str">
        <f>+[1]BDATOS!L73</f>
        <v>3000 beneficiados con proyectos productivos, agropecuarios y pesqueros para la seguridad alimentaria</v>
      </c>
      <c r="N74" s="32" t="str">
        <f>+[2]Hoja1!V76</f>
        <v>A.8</v>
      </c>
      <c r="O74" s="38">
        <f>+[1]BDATOS!O73</f>
        <v>8508</v>
      </c>
      <c r="P74" s="38">
        <f>+[1]BDATOS!P73</f>
        <v>3000</v>
      </c>
      <c r="Q74" s="35">
        <f>+[1]BDATOS!AF73</f>
        <v>1500</v>
      </c>
      <c r="R74" s="38">
        <f>+[1]BDATOS!BB73</f>
        <v>1496</v>
      </c>
      <c r="S74" s="43">
        <f>+[1]BDATOS!BL73</f>
        <v>0.99733333333333329</v>
      </c>
      <c r="T74" s="43">
        <f t="shared" ref="T74:T83" si="1">+S74</f>
        <v>0.99733333333333329</v>
      </c>
      <c r="U74" s="46">
        <f>SUM(T74:T83)/6</f>
        <v>0.81955555555555559</v>
      </c>
      <c r="V74" s="37"/>
      <c r="W74" s="41" t="str">
        <f>+[1]BDATOS!AC73</f>
        <v>SECRETARÍA DE AGRICULTURA</v>
      </c>
    </row>
    <row r="75" spans="1:23" ht="45" x14ac:dyDescent="0.25">
      <c r="A75" s="29">
        <f>+'[1]Planind DNP'!B73</f>
        <v>72</v>
      </c>
      <c r="B75" s="38">
        <v>1</v>
      </c>
      <c r="C75" s="39" t="str">
        <f>+[1]BDATOS!B74</f>
        <v xml:space="preserve">CONSTRUCCIÓN DE LA PAZ EN BOLÍVAR </v>
      </c>
      <c r="D75" s="38" t="str">
        <f>+[1]BDATOS!C74</f>
        <v>1.9</v>
      </c>
      <c r="E75" s="39" t="str">
        <f>+[1]BDATOS!D74</f>
        <v xml:space="preserve">BOLÍVAR SÍ AVANZA, TRANSFORMANDO EL CAMPO </v>
      </c>
      <c r="F75" s="41" t="s">
        <v>640</v>
      </c>
      <c r="G75" s="32" t="str">
        <f>+[2]Hoja1!K77</f>
        <v>A.8.2.1</v>
      </c>
      <c r="H75" s="32">
        <f>+[2]Hoja1!G77</f>
        <v>0</v>
      </c>
      <c r="I75" s="41">
        <v>0</v>
      </c>
      <c r="J75" s="41">
        <v>500</v>
      </c>
      <c r="K75" s="41" t="str">
        <f>+[1]BDATOS!J74</f>
        <v>1.9.2</v>
      </c>
      <c r="L75" s="42" t="str">
        <f>+[1]BDATOS!K74</f>
        <v>Seguimiento y evaluación al servicio de Asistencia técnica directa rural</v>
      </c>
      <c r="M75" s="41" t="str">
        <f>+[1]BDATOS!L74</f>
        <v>500  beneficiados con seguimiento y evaluación del servicio de Asistencia técnica rural</v>
      </c>
      <c r="N75" s="32" t="str">
        <f>+[2]Hoja1!V77</f>
        <v>A.8</v>
      </c>
      <c r="O75" s="38">
        <f>+[1]BDATOS!O74</f>
        <v>46</v>
      </c>
      <c r="P75" s="38">
        <f>+[1]BDATOS!P74</f>
        <v>500</v>
      </c>
      <c r="Q75" s="35">
        <f>+[1]BDATOS!AF74</f>
        <v>50</v>
      </c>
      <c r="R75" s="38">
        <f>+[1]BDATOS!BB74</f>
        <v>46</v>
      </c>
      <c r="S75" s="43">
        <f>+[1]BDATOS!BL74</f>
        <v>0.92</v>
      </c>
      <c r="T75" s="43">
        <f t="shared" si="1"/>
        <v>0.92</v>
      </c>
      <c r="U75" s="37"/>
      <c r="V75" s="37"/>
      <c r="W75" s="41" t="str">
        <f>+[1]BDATOS!AC74</f>
        <v>SECRETARÍA DE AGRICULTURA</v>
      </c>
    </row>
    <row r="76" spans="1:23" ht="33.75" x14ac:dyDescent="0.25">
      <c r="A76" s="29">
        <f>+'[1]Planind DNP'!B74</f>
        <v>73</v>
      </c>
      <c r="B76" s="38">
        <v>1</v>
      </c>
      <c r="C76" s="39" t="str">
        <f>+[1]BDATOS!B75</f>
        <v xml:space="preserve">CONSTRUCCIÓN DE LA PAZ EN BOLÍVAR </v>
      </c>
      <c r="D76" s="38" t="str">
        <f>+[1]BDATOS!C75</f>
        <v>1.9</v>
      </c>
      <c r="E76" s="39" t="str">
        <f>+[1]BDATOS!D75</f>
        <v xml:space="preserve">BOLÍVAR SÍ AVANZA, TRANSFORMANDO EL CAMPO </v>
      </c>
      <c r="F76" s="41" t="s">
        <v>641</v>
      </c>
      <c r="G76" s="32" t="str">
        <f>+[2]Hoja1!K78</f>
        <v>A.8.3.1</v>
      </c>
      <c r="H76" s="32">
        <f>+[2]Hoja1!G78</f>
        <v>0</v>
      </c>
      <c r="I76" s="41">
        <v>0</v>
      </c>
      <c r="J76" s="41">
        <v>1</v>
      </c>
      <c r="K76" s="41" t="str">
        <f>+[1]BDATOS!J75</f>
        <v>1.9.3</v>
      </c>
      <c r="L76" s="42" t="str">
        <f>+[1]BDATOS!K75</f>
        <v>Sistema de información agropecuario</v>
      </c>
      <c r="M76" s="41" t="str">
        <f>+[1]BDATOS!L75</f>
        <v>45 Municipios atendidos con sistema de información Agropecuario</v>
      </c>
      <c r="N76" s="32" t="str">
        <f>+[2]Hoja1!V78</f>
        <v>A.8</v>
      </c>
      <c r="O76" s="38">
        <f>+[1]BDATOS!O75</f>
        <v>0</v>
      </c>
      <c r="P76" s="38">
        <f>+[1]BDATOS!P75</f>
        <v>45</v>
      </c>
      <c r="Q76" s="35">
        <f>+[1]BDATOS!AF75</f>
        <v>10</v>
      </c>
      <c r="R76" s="38">
        <f>+[1]BDATOS!BB75</f>
        <v>10</v>
      </c>
      <c r="S76" s="43">
        <f>+[1]BDATOS!BL75</f>
        <v>1</v>
      </c>
      <c r="T76" s="43">
        <f t="shared" si="1"/>
        <v>1</v>
      </c>
      <c r="U76" s="37"/>
      <c r="V76" s="37"/>
      <c r="W76" s="41" t="str">
        <f>+[1]BDATOS!AC75</f>
        <v>SECRETARÍA DE AGRICULTURA</v>
      </c>
    </row>
    <row r="77" spans="1:23" ht="45" x14ac:dyDescent="0.25">
      <c r="A77" s="29">
        <f>+'[1]Planind DNP'!B75</f>
        <v>74</v>
      </c>
      <c r="B77" s="38">
        <v>1</v>
      </c>
      <c r="C77" s="39" t="str">
        <f>+[1]BDATOS!B76</f>
        <v xml:space="preserve">CONSTRUCCIÓN DE LA PAZ EN BOLÍVAR </v>
      </c>
      <c r="D77" s="38" t="str">
        <f>+[1]BDATOS!C76</f>
        <v>1.9</v>
      </c>
      <c r="E77" s="39" t="str">
        <f>+[1]BDATOS!D76</f>
        <v xml:space="preserve">BOLÍVAR SÍ AVANZA, TRANSFORMANDO EL CAMPO </v>
      </c>
      <c r="F77" s="41" t="s">
        <v>642</v>
      </c>
      <c r="G77" s="32" t="str">
        <f>+[2]Hoja1!K79</f>
        <v>A.8.4.1</v>
      </c>
      <c r="H77" s="32">
        <f>+[2]Hoja1!G79</f>
        <v>0</v>
      </c>
      <c r="I77" s="41">
        <v>0</v>
      </c>
      <c r="J77" s="41">
        <v>500</v>
      </c>
      <c r="K77" s="41" t="str">
        <f>+[1]BDATOS!J76</f>
        <v>1.9.4</v>
      </c>
      <c r="L77" s="42" t="str">
        <f>+[1]BDATOS!K76</f>
        <v>Construcción de infraestructura agropecuaria y pesquera</v>
      </c>
      <c r="M77" s="41" t="str">
        <f>+[1]BDATOS!L76</f>
        <v>Número de beneficiarios atendidos con infraestructura agropecuaria</v>
      </c>
      <c r="N77" s="32" t="str">
        <f>+[2]Hoja1!V79</f>
        <v>A.8</v>
      </c>
      <c r="O77" s="38">
        <f>+[1]BDATOS!O76</f>
        <v>0</v>
      </c>
      <c r="P77" s="38">
        <f>+[1]BDATOS!P76</f>
        <v>500</v>
      </c>
      <c r="Q77" s="35">
        <f>+[1]BDATOS!AF76</f>
        <v>0</v>
      </c>
      <c r="R77" s="38">
        <f>+[1]BDATOS!BB76</f>
        <v>0</v>
      </c>
      <c r="S77" s="43" t="str">
        <f>+[1]BDATOS!BL76</f>
        <v>NA</v>
      </c>
      <c r="T77" s="43" t="str">
        <f t="shared" si="1"/>
        <v>NA</v>
      </c>
      <c r="U77" s="37"/>
      <c r="V77" s="37"/>
      <c r="W77" s="41" t="str">
        <f>+[1]BDATOS!AC76</f>
        <v>SECRETARÍA DE AGRICULTURA</v>
      </c>
    </row>
    <row r="78" spans="1:23" ht="33.75" x14ac:dyDescent="0.25">
      <c r="A78" s="29">
        <f>+'[1]Planind DNP'!B76</f>
        <v>75</v>
      </c>
      <c r="B78" s="38">
        <v>1</v>
      </c>
      <c r="C78" s="39" t="str">
        <f>+[1]BDATOS!B77</f>
        <v xml:space="preserve">CONSTRUCCIÓN DE LA PAZ EN BOLÍVAR </v>
      </c>
      <c r="D78" s="38" t="str">
        <f>+[1]BDATOS!C77</f>
        <v>1.9</v>
      </c>
      <c r="E78" s="39" t="str">
        <f>+[1]BDATOS!D77</f>
        <v xml:space="preserve">BOLÍVAR SÍ AVANZA, TRANSFORMANDO EL CAMPO </v>
      </c>
      <c r="F78" s="41" t="s">
        <v>643</v>
      </c>
      <c r="G78" s="32" t="str">
        <f>+[2]Hoja1!K80</f>
        <v>A.8.5.1</v>
      </c>
      <c r="H78" s="32">
        <f>+[2]Hoja1!G80</f>
        <v>0</v>
      </c>
      <c r="I78" s="41">
        <v>0</v>
      </c>
      <c r="J78" s="41">
        <v>100</v>
      </c>
      <c r="K78" s="41" t="str">
        <f>+[1]BDATOS!J77</f>
        <v>1.9.5</v>
      </c>
      <c r="L78" s="42" t="str">
        <f>+[1]BDATOS!K77</f>
        <v>Apoyo a las zonas de reservas campesina del Departamento de Bolívar</v>
      </c>
      <c r="M78" s="41" t="str">
        <f>+[1]BDATOS!L77</f>
        <v>100 beneficiarios atendidos en zonas de reserva campesina</v>
      </c>
      <c r="N78" s="32" t="str">
        <f>+[2]Hoja1!V80</f>
        <v>A.8</v>
      </c>
      <c r="O78" s="38">
        <f>+[1]BDATOS!O77</f>
        <v>0</v>
      </c>
      <c r="P78" s="38">
        <f>+[1]BDATOS!P77</f>
        <v>100</v>
      </c>
      <c r="Q78" s="35">
        <f>+[1]BDATOS!AF77</f>
        <v>0</v>
      </c>
      <c r="R78" s="38">
        <f>+[1]BDATOS!BB77</f>
        <v>0</v>
      </c>
      <c r="S78" s="43" t="str">
        <f>+[1]BDATOS!BL77</f>
        <v>NA</v>
      </c>
      <c r="T78" s="43" t="str">
        <f t="shared" si="1"/>
        <v>NA</v>
      </c>
      <c r="U78" s="37"/>
      <c r="V78" s="37"/>
      <c r="W78" s="41" t="str">
        <f>+[1]BDATOS!AC77</f>
        <v>SECRETARÍA DE AGRICULTURA</v>
      </c>
    </row>
    <row r="79" spans="1:23" ht="33.75" x14ac:dyDescent="0.25">
      <c r="A79" s="29">
        <f>+'[1]Planind DNP'!B77</f>
        <v>76</v>
      </c>
      <c r="B79" s="38">
        <v>1</v>
      </c>
      <c r="C79" s="39" t="str">
        <f>+[1]BDATOS!B78</f>
        <v xml:space="preserve">CONSTRUCCIÓN DE LA PAZ EN BOLÍVAR </v>
      </c>
      <c r="D79" s="38" t="str">
        <f>+[1]BDATOS!C78</f>
        <v>1.9</v>
      </c>
      <c r="E79" s="39" t="str">
        <f>+[1]BDATOS!D78</f>
        <v xml:space="preserve">BOLÍVAR SÍ AVANZA, TRANSFORMANDO EL CAMPO </v>
      </c>
      <c r="F79" s="41" t="s">
        <v>644</v>
      </c>
      <c r="G79" s="32" t="str">
        <f>+[2]Hoja1!K81</f>
        <v>A.8.6.1</v>
      </c>
      <c r="H79" s="32">
        <f>+[2]Hoja1!G81</f>
        <v>0</v>
      </c>
      <c r="I79" s="41">
        <v>0</v>
      </c>
      <c r="J79" s="41">
        <v>1</v>
      </c>
      <c r="K79" s="41" t="str">
        <f>+[1]BDATOS!J78</f>
        <v>1.9.6</v>
      </c>
      <c r="L79" s="42" t="str">
        <f>+[1]BDATOS!K78</f>
        <v>Plan Maestro de Distrito de Riego</v>
      </c>
      <c r="M79" s="41" t="str">
        <f>+[1]BDATOS!L78</f>
        <v>Cuatro (4)  distritos de riego en el Departamento optimizados, construídos y/o mejorados</v>
      </c>
      <c r="N79" s="32" t="str">
        <f>+[2]Hoja1!V81</f>
        <v>A.8</v>
      </c>
      <c r="O79" s="38">
        <f>+[1]BDATOS!O78</f>
        <v>0</v>
      </c>
      <c r="P79" s="38">
        <f>+[1]BDATOS!P78</f>
        <v>4</v>
      </c>
      <c r="Q79" s="35">
        <f>+[1]BDATOS!AF78</f>
        <v>1</v>
      </c>
      <c r="R79" s="38">
        <f>+[1]BDATOS!BB78</f>
        <v>0</v>
      </c>
      <c r="S79" s="43">
        <f>+[1]BDATOS!BL78</f>
        <v>0</v>
      </c>
      <c r="T79" s="43">
        <f t="shared" si="1"/>
        <v>0</v>
      </c>
      <c r="U79" s="37"/>
      <c r="V79" s="37"/>
      <c r="W79" s="41" t="str">
        <f>+[1]BDATOS!AC78</f>
        <v>SECRETARÍA DE AGRICULTURA</v>
      </c>
    </row>
    <row r="80" spans="1:23" ht="33.75" x14ac:dyDescent="0.25">
      <c r="A80" s="29">
        <f>+'[1]Planind DNP'!B78</f>
        <v>77</v>
      </c>
      <c r="B80" s="38">
        <v>1</v>
      </c>
      <c r="C80" s="39" t="str">
        <f>+[1]BDATOS!B79</f>
        <v xml:space="preserve">CONSTRUCCIÓN DE LA PAZ EN BOLÍVAR </v>
      </c>
      <c r="D80" s="38" t="str">
        <f>+[1]BDATOS!C79</f>
        <v>1.9</v>
      </c>
      <c r="E80" s="39" t="str">
        <f>+[1]BDATOS!D79</f>
        <v xml:space="preserve">BOLÍVAR SÍ AVANZA, TRANSFORMANDO EL CAMPO </v>
      </c>
      <c r="F80" s="41" t="s">
        <v>645</v>
      </c>
      <c r="G80" s="32" t="str">
        <f>+[2]Hoja1!K82</f>
        <v>A.8.7.1</v>
      </c>
      <c r="H80" s="32">
        <f>+[2]Hoja1!G82</f>
        <v>0</v>
      </c>
      <c r="I80" s="41">
        <v>0</v>
      </c>
      <c r="J80" s="41">
        <v>1</v>
      </c>
      <c r="K80" s="41" t="str">
        <f>+[1]BDATOS!J79</f>
        <v>1.9.7</v>
      </c>
      <c r="L80" s="42" t="str">
        <f>+[1]BDATOS!K79</f>
        <v>Mapa de Zonificación agrícola  para optimizar el uso del suelo</v>
      </c>
      <c r="M80" s="41" t="str">
        <f>+[1]BDATOS!L79</f>
        <v>Un mapa de zonificación agrícola del Departamento diseñado</v>
      </c>
      <c r="N80" s="32" t="str">
        <f>+[2]Hoja1!V82</f>
        <v>A.8</v>
      </c>
      <c r="O80" s="38">
        <f>+[1]BDATOS!O79</f>
        <v>0</v>
      </c>
      <c r="P80" s="38">
        <f>+[1]BDATOS!P79</f>
        <v>1</v>
      </c>
      <c r="Q80" s="35">
        <f>+[1]BDATOS!AF79</f>
        <v>0</v>
      </c>
      <c r="R80" s="38">
        <f>+[1]BDATOS!BB79</f>
        <v>0</v>
      </c>
      <c r="S80" s="43" t="str">
        <f>+[1]BDATOS!BL79</f>
        <v>NA</v>
      </c>
      <c r="T80" s="43" t="str">
        <f t="shared" si="1"/>
        <v>NA</v>
      </c>
      <c r="U80" s="37"/>
      <c r="V80" s="37"/>
      <c r="W80" s="41" t="str">
        <f>+[1]BDATOS!AC79</f>
        <v>SECRETARÍA DE AGRICULTURA</v>
      </c>
    </row>
    <row r="81" spans="1:23" ht="45" x14ac:dyDescent="0.25">
      <c r="A81" s="29">
        <f>+'[1]Planind DNP'!B79</f>
        <v>78</v>
      </c>
      <c r="B81" s="38">
        <v>1</v>
      </c>
      <c r="C81" s="39" t="str">
        <f>+[1]BDATOS!B80</f>
        <v xml:space="preserve">CONSTRUCCIÓN DE LA PAZ EN BOLÍVAR </v>
      </c>
      <c r="D81" s="38" t="str">
        <f>+[1]BDATOS!C80</f>
        <v>1.9</v>
      </c>
      <c r="E81" s="39" t="str">
        <f>+[1]BDATOS!D80</f>
        <v xml:space="preserve">BOLÍVAR SÍ AVANZA, TRANSFORMANDO EL CAMPO </v>
      </c>
      <c r="F81" s="41" t="s">
        <v>646</v>
      </c>
      <c r="G81" s="32" t="str">
        <f>+[2]Hoja1!K83</f>
        <v>A.8.8.1</v>
      </c>
      <c r="H81" s="32">
        <f>+[2]Hoja1!G83</f>
        <v>0</v>
      </c>
      <c r="I81" s="41">
        <v>0</v>
      </c>
      <c r="J81" s="41">
        <v>45</v>
      </c>
      <c r="K81" s="41" t="str">
        <f>+[1]BDATOS!J80</f>
        <v>1.9.8</v>
      </c>
      <c r="L81" s="42" t="str">
        <f>+[1]BDATOS!K80</f>
        <v>Fortalecimiento a organizaciones campesinas</v>
      </c>
      <c r="M81" s="41" t="str">
        <f>+[1]BDATOS!L80</f>
        <v>45  organizaciones campesinas creadas y/o fortalecidas</v>
      </c>
      <c r="N81" s="32" t="str">
        <f>+[2]Hoja1!V83</f>
        <v>A.8</v>
      </c>
      <c r="O81" s="38">
        <f>+[1]BDATOS!O80</f>
        <v>0</v>
      </c>
      <c r="P81" s="38">
        <f>+[1]BDATOS!P80</f>
        <v>45</v>
      </c>
      <c r="Q81" s="35">
        <f>+[1]BDATOS!AF80</f>
        <v>10</v>
      </c>
      <c r="R81" s="38">
        <f>+[1]BDATOS!BB80</f>
        <v>10</v>
      </c>
      <c r="S81" s="43">
        <f>+[1]BDATOS!BL80</f>
        <v>1</v>
      </c>
      <c r="T81" s="43">
        <f t="shared" si="1"/>
        <v>1</v>
      </c>
      <c r="U81" s="37"/>
      <c r="V81" s="37"/>
      <c r="W81" s="41" t="str">
        <f>+[1]BDATOS!AC80</f>
        <v>SECRETARÍA DE AGRICULTURA</v>
      </c>
    </row>
    <row r="82" spans="1:23" ht="67.5" x14ac:dyDescent="0.25">
      <c r="A82" s="29">
        <f>+'[1]Planind DNP'!B80</f>
        <v>79</v>
      </c>
      <c r="B82" s="38">
        <v>1</v>
      </c>
      <c r="C82" s="39" t="str">
        <f>+[1]BDATOS!B81</f>
        <v xml:space="preserve">CONSTRUCCIÓN DE LA PAZ EN BOLÍVAR </v>
      </c>
      <c r="D82" s="38" t="str">
        <f>+[1]BDATOS!C81</f>
        <v>1.9</v>
      </c>
      <c r="E82" s="39" t="str">
        <f>+[1]BDATOS!D81</f>
        <v xml:space="preserve">BOLÍVAR SÍ AVANZA, TRANSFORMANDO EL CAMPO </v>
      </c>
      <c r="F82" s="41" t="s">
        <v>647</v>
      </c>
      <c r="G82" s="32" t="str">
        <f>+[2]Hoja1!K84</f>
        <v>A.8.9.1</v>
      </c>
      <c r="H82" s="32">
        <f>+[2]Hoja1!G84</f>
        <v>0</v>
      </c>
      <c r="I82" s="41">
        <v>0</v>
      </c>
      <c r="J82" s="41">
        <v>8</v>
      </c>
      <c r="K82" s="41" t="str">
        <f>+[1]BDATOS!J81</f>
        <v>1.9.9</v>
      </c>
      <c r="L82" s="42" t="str">
        <f>+[1]BDATOS!K81</f>
        <v>Promoción de escenarios para la comercialización y articulación entre pequeños productores y el sector productivo empresarial</v>
      </c>
      <c r="M82" s="41" t="str">
        <f>+[1]BDATOS!L81</f>
        <v>Ocho (8) escenarios creados para la comercialización y articulación entre pequeños productores y sector empresarial</v>
      </c>
      <c r="N82" s="32" t="str">
        <f>+[2]Hoja1!V84</f>
        <v>A.8</v>
      </c>
      <c r="O82" s="38">
        <f>+[1]BDATOS!O81</f>
        <v>0</v>
      </c>
      <c r="P82" s="38">
        <f>+[1]BDATOS!P81</f>
        <v>8</v>
      </c>
      <c r="Q82" s="35">
        <f>+[1]BDATOS!AF81</f>
        <v>1</v>
      </c>
      <c r="R82" s="38">
        <f>+[1]BDATOS!BB81</f>
        <v>1</v>
      </c>
      <c r="S82" s="43">
        <f>+[1]BDATOS!BL81</f>
        <v>1</v>
      </c>
      <c r="T82" s="43">
        <f t="shared" si="1"/>
        <v>1</v>
      </c>
      <c r="U82" s="37"/>
      <c r="V82" s="37"/>
      <c r="W82" s="41" t="str">
        <f>+[1]BDATOS!AC81</f>
        <v>SECRETARÍA DE AGRICULTURA</v>
      </c>
    </row>
    <row r="83" spans="1:23" ht="45" x14ac:dyDescent="0.25">
      <c r="A83" s="29">
        <f>+'[1]Planind DNP'!B81</f>
        <v>80</v>
      </c>
      <c r="B83" s="38">
        <v>1</v>
      </c>
      <c r="C83" s="39" t="str">
        <f>+[1]BDATOS!B82</f>
        <v xml:space="preserve">CONSTRUCCIÓN DE LA PAZ EN BOLÍVAR </v>
      </c>
      <c r="D83" s="38" t="str">
        <f>+[1]BDATOS!C82</f>
        <v>1.9</v>
      </c>
      <c r="E83" s="39" t="str">
        <f>+[1]BDATOS!D82</f>
        <v xml:space="preserve">BOLÍVAR SÍ AVANZA, TRANSFORMANDO EL CAMPO </v>
      </c>
      <c r="F83" s="41" t="s">
        <v>648</v>
      </c>
      <c r="G83" s="32" t="str">
        <f>+[2]Hoja1!K85</f>
        <v>A.8.10.1</v>
      </c>
      <c r="H83" s="32">
        <f>+[2]Hoja1!G85</f>
        <v>0</v>
      </c>
      <c r="I83" s="41">
        <v>0</v>
      </c>
      <c r="J83" s="41">
        <v>1</v>
      </c>
      <c r="K83" s="41" t="str">
        <f>+[1]BDATOS!J82</f>
        <v>1.9.10</v>
      </c>
      <c r="L83" s="42" t="str">
        <f>+[1]BDATOS!K82</f>
        <v>Impulso a Zonas de Interés de Desarrollo Rural Económico y Social en el Departamento</v>
      </c>
      <c r="M83" s="41" t="str">
        <f>+[1]BDATOS!L82</f>
        <v xml:space="preserve">Un ZIDRES en el Departamento para beneficiar a familias campesinas creado </v>
      </c>
      <c r="N83" s="32" t="str">
        <f>+[2]Hoja1!V85</f>
        <v>A.8</v>
      </c>
      <c r="O83" s="38">
        <f>+[1]BDATOS!O82</f>
        <v>0</v>
      </c>
      <c r="P83" s="38">
        <f>+[1]BDATOS!P82</f>
        <v>1</v>
      </c>
      <c r="Q83" s="35">
        <f>+[1]BDATOS!AF82</f>
        <v>0</v>
      </c>
      <c r="R83" s="38">
        <f>+[1]BDATOS!BB82</f>
        <v>0</v>
      </c>
      <c r="S83" s="43" t="str">
        <f>+[1]BDATOS!BL82</f>
        <v>NA</v>
      </c>
      <c r="T83" s="43" t="str">
        <f t="shared" si="1"/>
        <v>NA</v>
      </c>
      <c r="U83" s="44"/>
      <c r="V83" s="44"/>
      <c r="W83" s="41" t="str">
        <f>+[1]BDATOS!AC82</f>
        <v>SECRETARÍA DE AGRICULTURA</v>
      </c>
    </row>
    <row r="84" spans="1:23" ht="56.25" x14ac:dyDescent="0.25">
      <c r="A84" s="29">
        <f>+'[1]Planind DNP'!B82</f>
        <v>81</v>
      </c>
      <c r="B84" s="38">
        <f>+[1]BDATOS!A83</f>
        <v>2</v>
      </c>
      <c r="C84" s="39" t="str">
        <f>+[1]BDATOS!B83</f>
        <v xml:space="preserve">BOLÍVAR SÍ AVANZA, LIBRE DE POBREZA A TRAVÉS DE LA EDUCACIÓN Y LA EQUIDAD </v>
      </c>
      <c r="D84" s="38" t="str">
        <f>+[1]BDATOS!C83</f>
        <v>2.1</v>
      </c>
      <c r="E84" s="39" t="str">
        <f>+[1]BDATOS!D83</f>
        <v xml:space="preserve">BOLÍVAR SÍ AVANZA, LIBRE DE POBREZA </v>
      </c>
      <c r="F84" s="40" t="s">
        <v>649</v>
      </c>
      <c r="G84" s="32" t="str">
        <f>+[2]Hoja1!K86</f>
        <v>A.14.1.1</v>
      </c>
      <c r="H84" s="32">
        <f>+[2]Hoja1!G86</f>
        <v>10.1</v>
      </c>
      <c r="I84" s="40">
        <v>10.1</v>
      </c>
      <c r="J84" s="40">
        <v>8</v>
      </c>
      <c r="K84" s="41" t="str">
        <f>+[1]BDATOS!J83</f>
        <v>2.1.1</v>
      </c>
      <c r="L84" s="42" t="str">
        <f>+[1]BDATOS!K83</f>
        <v>Hogares RED UNIDOS acompañados y asistidos</v>
      </c>
      <c r="M84" s="41" t="str">
        <f>+[1]BDATOS!L83</f>
        <v>Cinco (5)  proyectos productivos elaborados para hogares RED UNIDOS, priorizando a mujeres y víctimas del conflicto armado</v>
      </c>
      <c r="N84" s="32" t="str">
        <f>+[2]Hoja1!V86</f>
        <v>A.14</v>
      </c>
      <c r="O84" s="38">
        <f>+[1]BDATOS!O83</f>
        <v>0</v>
      </c>
      <c r="P84" s="38">
        <f>+[1]BDATOS!P83</f>
        <v>5</v>
      </c>
      <c r="Q84" s="35">
        <f>+[1]BDATOS!AF83</f>
        <v>0</v>
      </c>
      <c r="R84" s="38">
        <f>+[1]BDATOS!BB83</f>
        <v>0</v>
      </c>
      <c r="S84" s="43" t="str">
        <f>+[1]BDATOS!BL83</f>
        <v>NA</v>
      </c>
      <c r="T84" s="46">
        <f>SUM(S84:S85)/1</f>
        <v>0</v>
      </c>
      <c r="U84" s="46">
        <f>SUM(S84:S90)/4</f>
        <v>0</v>
      </c>
      <c r="V84" s="46">
        <f>SUM(S84:S367)/229</f>
        <v>0.60446026121405172</v>
      </c>
      <c r="W84" s="41" t="str">
        <f>+[1]BDATOS!AC83</f>
        <v>DIRECCIÓN DE DESARROLLO SOCIAL</v>
      </c>
    </row>
    <row r="85" spans="1:23" ht="56.25" x14ac:dyDescent="0.25">
      <c r="A85" s="29">
        <f>+'[1]Planind DNP'!B83</f>
        <v>82</v>
      </c>
      <c r="B85" s="38">
        <f>+[1]BDATOS!A84</f>
        <v>2</v>
      </c>
      <c r="C85" s="39" t="str">
        <f>+[1]BDATOS!B84</f>
        <v xml:space="preserve">BOLÍVAR SÍ AVANZA, LIBRE DE POBREZA A TRAVÉS DE LA EDUCACIÓN Y LA EQUIDAD </v>
      </c>
      <c r="D85" s="38" t="str">
        <f>+[1]BDATOS!C84</f>
        <v>2.1</v>
      </c>
      <c r="E85" s="39" t="str">
        <f>+[1]BDATOS!D84</f>
        <v xml:space="preserve">BOLÍVAR SÍ AVANZA, LIBRE DE POBREZA </v>
      </c>
      <c r="F85" s="40"/>
      <c r="G85" s="32" t="str">
        <f>+[2]Hoja1!K87</f>
        <v>A.14.1.2</v>
      </c>
      <c r="H85" s="32">
        <f>+[2]Hoja1!G87</f>
        <v>10.1</v>
      </c>
      <c r="I85" s="40"/>
      <c r="J85" s="40"/>
      <c r="K85" s="41" t="str">
        <f>+[1]BDATOS!J84</f>
        <v>2.1.1</v>
      </c>
      <c r="L85" s="42" t="str">
        <f>+[1]BDATOS!K84</f>
        <v>Hogares RED UNIDOS acompañados y asistidos</v>
      </c>
      <c r="M85" s="41" t="str">
        <f>+[1]BDATOS!L84</f>
        <v>100% de  acompañamiento a las familias miembros de RED UNIDOS</v>
      </c>
      <c r="N85" s="32" t="str">
        <f>+[2]Hoja1!V87</f>
        <v>A.14</v>
      </c>
      <c r="O85" s="38">
        <f>+[1]BDATOS!O84</f>
        <v>0</v>
      </c>
      <c r="P85" s="38">
        <f>+[1]BDATOS!P84</f>
        <v>100</v>
      </c>
      <c r="Q85" s="35">
        <f>+[1]BDATOS!AF84</f>
        <v>25</v>
      </c>
      <c r="R85" s="38">
        <f>+[1]BDATOS!BB84</f>
        <v>0</v>
      </c>
      <c r="S85" s="43">
        <f>+[1]BDATOS!BL84</f>
        <v>0</v>
      </c>
      <c r="T85" s="44"/>
      <c r="U85" s="37"/>
      <c r="V85" s="37"/>
      <c r="W85" s="41" t="str">
        <f>+[1]BDATOS!AC84</f>
        <v>DIRECCIÓN DE DESARROLLO SOCIAL</v>
      </c>
    </row>
    <row r="86" spans="1:23" ht="56.25" x14ac:dyDescent="0.25">
      <c r="A86" s="29">
        <f>+'[1]Planind DNP'!B84</f>
        <v>83</v>
      </c>
      <c r="B86" s="38">
        <f>+[1]BDATOS!A85</f>
        <v>2</v>
      </c>
      <c r="C86" s="39" t="str">
        <f>+[1]BDATOS!B85</f>
        <v xml:space="preserve">BOLÍVAR SÍ AVANZA, LIBRE DE POBREZA A TRAVÉS DE LA EDUCACIÓN Y LA EQUIDAD </v>
      </c>
      <c r="D86" s="38" t="str">
        <f>+[1]BDATOS!C85</f>
        <v>2.1</v>
      </c>
      <c r="E86" s="39" t="str">
        <f>+[1]BDATOS!D85</f>
        <v xml:space="preserve">BOLÍVAR SÍ AVANZA, LIBRE DE POBREZA </v>
      </c>
      <c r="F86" s="41" t="s">
        <v>650</v>
      </c>
      <c r="G86" s="32" t="str">
        <f>+[2]Hoja1!K88</f>
        <v>A.14.2.1</v>
      </c>
      <c r="H86" s="32">
        <f>+[2]Hoja1!G88</f>
        <v>31.1</v>
      </c>
      <c r="I86" s="41">
        <v>31.1</v>
      </c>
      <c r="J86" s="41">
        <v>28</v>
      </c>
      <c r="K86" s="41" t="str">
        <f>+[1]BDATOS!J85</f>
        <v>2.1.2</v>
      </c>
      <c r="L86" s="42" t="str">
        <f>+[1]BDATOS!K85</f>
        <v>Disminuir Índice de Población con NBI Insatisfechas</v>
      </c>
      <c r="M86" s="41" t="str">
        <f>+[1]BDATOS!L85</f>
        <v>Implementar 1 programa para la atención de las NBI del departamento</v>
      </c>
      <c r="N86" s="32" t="str">
        <f>+[2]Hoja1!V88</f>
        <v>A.14</v>
      </c>
      <c r="O86" s="38">
        <f>+[1]BDATOS!O85</f>
        <v>0</v>
      </c>
      <c r="P86" s="38">
        <f>+[1]BDATOS!P85</f>
        <v>1</v>
      </c>
      <c r="Q86" s="35">
        <f>+[1]BDATOS!AF85</f>
        <v>0</v>
      </c>
      <c r="R86" s="38">
        <f>+[1]BDATOS!BB85</f>
        <v>0</v>
      </c>
      <c r="S86" s="43" t="str">
        <f>+[1]BDATOS!BL85</f>
        <v>NA</v>
      </c>
      <c r="T86" s="43" t="str">
        <f>+S86</f>
        <v>NA</v>
      </c>
      <c r="U86" s="37"/>
      <c r="V86" s="37"/>
      <c r="W86" s="41" t="str">
        <f>+[1]BDATOS!AC85</f>
        <v>DIRECCIÓN DE DESARROLLO SOCIAL</v>
      </c>
    </row>
    <row r="87" spans="1:23" ht="101.25" x14ac:dyDescent="0.25">
      <c r="A87" s="29">
        <f>+'[1]Planind DNP'!B85</f>
        <v>84</v>
      </c>
      <c r="B87" s="38">
        <f>+[1]BDATOS!A86</f>
        <v>2</v>
      </c>
      <c r="C87" s="39" t="str">
        <f>+[1]BDATOS!B86</f>
        <v xml:space="preserve">BOLÍVAR SÍ AVANZA, LIBRE DE POBREZA A TRAVÉS DE LA EDUCACIÓN Y LA EQUIDAD </v>
      </c>
      <c r="D87" s="38" t="str">
        <f>+[1]BDATOS!C86</f>
        <v>2.1</v>
      </c>
      <c r="E87" s="39" t="str">
        <f>+[1]BDATOS!D86</f>
        <v xml:space="preserve">BOLÍVAR SÍ AVANZA, LIBRE DE POBREZA </v>
      </c>
      <c r="F87" s="41" t="s">
        <v>651</v>
      </c>
      <c r="G87" s="32" t="str">
        <f>+[2]Hoja1!K89</f>
        <v>A.14.3.1</v>
      </c>
      <c r="H87" s="32">
        <f>+[2]Hoja1!G89</f>
        <v>0</v>
      </c>
      <c r="I87" s="41">
        <v>0</v>
      </c>
      <c r="J87" s="41">
        <v>1</v>
      </c>
      <c r="K87" s="41" t="str">
        <f>+[1]BDATOS!J86</f>
        <v>2.1.3</v>
      </c>
      <c r="L87" s="42" t="str">
        <f>+[1]BDATOS!K86</f>
        <v>Observatorio para la Superación de la Pobreza</v>
      </c>
      <c r="M87" s="41" t="str">
        <f>+[1]BDATOS!L86</f>
        <v>Siete (7) Análisis estadísticos,  seguimiento e informes semestrales por parte del Observatorio para la Superación de la Pobreza de población que supera la pobreza de acuerdo a IPM – NBI- POBREZA EXTREMA, y demás medidas reconocidas para análisis de su evolución</v>
      </c>
      <c r="N87" s="32" t="str">
        <f>+[2]Hoja1!V89</f>
        <v>A.14</v>
      </c>
      <c r="O87" s="38">
        <f>+[1]BDATOS!O86</f>
        <v>0</v>
      </c>
      <c r="P87" s="38">
        <f>+[1]BDATOS!P86</f>
        <v>7</v>
      </c>
      <c r="Q87" s="35">
        <f>+[1]BDATOS!AF86</f>
        <v>1</v>
      </c>
      <c r="R87" s="38">
        <f>+[1]BDATOS!BB86</f>
        <v>0</v>
      </c>
      <c r="S87" s="43">
        <f>+[1]BDATOS!BL86</f>
        <v>0</v>
      </c>
      <c r="T87" s="43">
        <f>+S87</f>
        <v>0</v>
      </c>
      <c r="U87" s="37"/>
      <c r="V87" s="37"/>
      <c r="W87" s="41" t="str">
        <f>+[1]BDATOS!AC86</f>
        <v>DIRECCIÓN DE DESARROLLO SOCIAL</v>
      </c>
    </row>
    <row r="88" spans="1:23" ht="56.25" x14ac:dyDescent="0.25">
      <c r="A88" s="29">
        <f>+'[1]Planind DNP'!B86</f>
        <v>85</v>
      </c>
      <c r="B88" s="38">
        <f>+[1]BDATOS!A87</f>
        <v>2</v>
      </c>
      <c r="C88" s="39" t="str">
        <f>+[1]BDATOS!B87</f>
        <v xml:space="preserve">BOLÍVAR SÍ AVANZA, LIBRE DE POBREZA A TRAVÉS DE LA EDUCACIÓN Y LA EQUIDAD </v>
      </c>
      <c r="D88" s="38" t="str">
        <f>+[1]BDATOS!C87</f>
        <v>2.1</v>
      </c>
      <c r="E88" s="39" t="str">
        <f>+[1]BDATOS!D87</f>
        <v xml:space="preserve">BOLÍVAR SÍ AVANZA, LIBRE DE POBREZA </v>
      </c>
      <c r="F88" s="41" t="s">
        <v>652</v>
      </c>
      <c r="G88" s="32" t="str">
        <f>+[2]Hoja1!K90</f>
        <v>A.14.4.1</v>
      </c>
      <c r="H88" s="32">
        <f>+[2]Hoja1!G90</f>
        <v>80.7</v>
      </c>
      <c r="I88" s="41">
        <v>80.7</v>
      </c>
      <c r="J88" s="41">
        <v>70.7</v>
      </c>
      <c r="K88" s="41" t="str">
        <f>+[1]BDATOS!J87</f>
        <v>2.1.4</v>
      </c>
      <c r="L88" s="42" t="str">
        <f>+[1]BDATOS!K87</f>
        <v>Construyendo un nuevo hogar para Turbana</v>
      </c>
      <c r="M88" s="41" t="str">
        <f>+[1]BDATOS!L87</f>
        <v xml:space="preserve">Un  Programa de Intervención Integral para Turbana implementado </v>
      </c>
      <c r="N88" s="32" t="str">
        <f>+[2]Hoja1!V90</f>
        <v>A.14</v>
      </c>
      <c r="O88" s="38">
        <f>+[1]BDATOS!O87</f>
        <v>0</v>
      </c>
      <c r="P88" s="41">
        <f>+[1]BDATOS!P87</f>
        <v>1</v>
      </c>
      <c r="Q88" s="35">
        <f>+[1]BDATOS!AF87</f>
        <v>1</v>
      </c>
      <c r="R88" s="38">
        <f>+[1]BDATOS!BB87</f>
        <v>0</v>
      </c>
      <c r="S88" s="43">
        <f>+[1]BDATOS!BL87</f>
        <v>0</v>
      </c>
      <c r="T88" s="43">
        <f>+S88</f>
        <v>0</v>
      </c>
      <c r="U88" s="37"/>
      <c r="V88" s="37"/>
      <c r="W88" s="41" t="str">
        <f>+[1]BDATOS!AC87</f>
        <v>DIRECCIÓN DE DESARROLLO SOCIAL</v>
      </c>
    </row>
    <row r="89" spans="1:23" ht="56.25" x14ac:dyDescent="0.25">
      <c r="A89" s="29">
        <f>+'[1]Planind DNP'!B87</f>
        <v>86</v>
      </c>
      <c r="B89" s="38">
        <f>+[1]BDATOS!A88</f>
        <v>2</v>
      </c>
      <c r="C89" s="39" t="str">
        <f>+[1]BDATOS!B88</f>
        <v xml:space="preserve">BOLÍVAR SÍ AVANZA, LIBRE DE POBREZA A TRAVÉS DE LA EDUCACIÓN Y LA EQUIDAD </v>
      </c>
      <c r="D89" s="38" t="str">
        <f>+[1]BDATOS!C88</f>
        <v>2.1</v>
      </c>
      <c r="E89" s="39" t="str">
        <f>+[1]BDATOS!D88</f>
        <v xml:space="preserve">BOLÍVAR SÍ AVANZA, LIBRE DE POBREZA </v>
      </c>
      <c r="F89" s="41" t="s">
        <v>653</v>
      </c>
      <c r="G89" s="32" t="str">
        <f>+[2]Hoja1!K91</f>
        <v>A.14.5.1</v>
      </c>
      <c r="H89" s="32">
        <f>+[2]Hoja1!G91</f>
        <v>0</v>
      </c>
      <c r="I89" s="41">
        <v>0</v>
      </c>
      <c r="J89" s="41">
        <v>1</v>
      </c>
      <c r="K89" s="41" t="str">
        <f>+[1]BDATOS!J88</f>
        <v>2.1.5</v>
      </c>
      <c r="L89" s="42" t="str">
        <f>+[1]BDATOS!K88</f>
        <v>Laboratorio Social para Santa Catalina</v>
      </c>
      <c r="M89" s="41" t="str">
        <f>+[1]BDATOS!L88</f>
        <v>Un Laboratorio Social implementado y ejecutado para los habitantes de Santa Catalina</v>
      </c>
      <c r="N89" s="32" t="str">
        <f>+[2]Hoja1!V91</f>
        <v>A.14</v>
      </c>
      <c r="O89" s="38">
        <f>+[1]BDATOS!O88</f>
        <v>0</v>
      </c>
      <c r="P89" s="38">
        <f>+[1]BDATOS!P88</f>
        <v>1</v>
      </c>
      <c r="Q89" s="35">
        <f>+[1]BDATOS!AF88</f>
        <v>0</v>
      </c>
      <c r="R89" s="38">
        <f>+[1]BDATOS!BB88</f>
        <v>0</v>
      </c>
      <c r="S89" s="43" t="str">
        <f>+[1]BDATOS!BL88</f>
        <v>NA</v>
      </c>
      <c r="T89" s="43" t="str">
        <f>+S89</f>
        <v>NA</v>
      </c>
      <c r="U89" s="37"/>
      <c r="V89" s="37"/>
      <c r="W89" s="41" t="str">
        <f>+[1]BDATOS!AC88</f>
        <v>DIRECCIÓN DE DESARROLLO SOCIAL</v>
      </c>
    </row>
    <row r="90" spans="1:23" ht="56.25" x14ac:dyDescent="0.25">
      <c r="A90" s="29">
        <f>+'[1]Planind DNP'!B88</f>
        <v>87</v>
      </c>
      <c r="B90" s="38">
        <f>+[1]BDATOS!A89</f>
        <v>2</v>
      </c>
      <c r="C90" s="39" t="str">
        <f>+[1]BDATOS!B89</f>
        <v xml:space="preserve">BOLÍVAR SÍ AVANZA, LIBRE DE POBREZA A TRAVÉS DE LA EDUCACIÓN Y LA EQUIDAD </v>
      </c>
      <c r="D90" s="38" t="str">
        <f>+[1]BDATOS!C89</f>
        <v>2.1</v>
      </c>
      <c r="E90" s="39" t="str">
        <f>+[1]BDATOS!D89</f>
        <v xml:space="preserve">BOLÍVAR SÍ AVANZA, LIBRE DE POBREZA </v>
      </c>
      <c r="F90" s="41" t="s">
        <v>654</v>
      </c>
      <c r="G90" s="32" t="str">
        <f>+[2]Hoja1!K92</f>
        <v>A.14.6.1</v>
      </c>
      <c r="H90" s="32">
        <f>+[2]Hoja1!G92</f>
        <v>0</v>
      </c>
      <c r="I90" s="41">
        <v>0</v>
      </c>
      <c r="J90" s="41">
        <v>1</v>
      </c>
      <c r="K90" s="41" t="str">
        <f>+[1]BDATOS!J89</f>
        <v>2.1.6</v>
      </c>
      <c r="L90" s="42" t="str">
        <f>+[1]BDATOS!K89</f>
        <v>PALENQUE productivo, seguro y sostenible</v>
      </c>
      <c r="M90" s="41" t="str">
        <f>+[1]BDATOS!L89</f>
        <v>Un Plan de Seguridad para la convivencia de la población palanquera en alianzas con las fuerzas públicas y militares del país implementado</v>
      </c>
      <c r="N90" s="32" t="str">
        <f>+[2]Hoja1!V92</f>
        <v>A.14</v>
      </c>
      <c r="O90" s="38">
        <f>+[1]BDATOS!O89</f>
        <v>0</v>
      </c>
      <c r="P90" s="38">
        <f>+[1]BDATOS!P89</f>
        <v>1</v>
      </c>
      <c r="Q90" s="35">
        <f>+[1]BDATOS!AF89</f>
        <v>1</v>
      </c>
      <c r="R90" s="38">
        <f>+[1]BDATOS!BB89</f>
        <v>0</v>
      </c>
      <c r="S90" s="43">
        <f>+[1]BDATOS!BL89</f>
        <v>0</v>
      </c>
      <c r="T90" s="43">
        <f>+S90</f>
        <v>0</v>
      </c>
      <c r="U90" s="44"/>
      <c r="V90" s="37"/>
      <c r="W90" s="41" t="str">
        <f>+[1]BDATOS!AC89</f>
        <v>DIRECCIÓN DE DESARROLLO SOCIAL</v>
      </c>
    </row>
    <row r="91" spans="1:23" ht="56.25" x14ac:dyDescent="0.25">
      <c r="A91" s="29">
        <f>+'[1]Planind DNP'!B89</f>
        <v>88</v>
      </c>
      <c r="B91" s="38">
        <f>+[1]BDATOS!A90</f>
        <v>2</v>
      </c>
      <c r="C91" s="39" t="str">
        <f>+[1]BDATOS!B90</f>
        <v xml:space="preserve">BOLÍVAR SÍ AVANZA, LIBRE DE POBREZA A TRAVÉS DE LA EDUCACIÓN Y LA EQUIDAD </v>
      </c>
      <c r="D91" s="38" t="str">
        <f>+[1]BDATOS!C90</f>
        <v>2.2</v>
      </c>
      <c r="E91" s="39" t="str">
        <f>+[1]BDATOS!D90</f>
        <v>BOLÍVAR SI AVANZA CON AGUA POTABLE Y SANEAMIENTO BÁSICO INTEGRAL</v>
      </c>
      <c r="F91" s="41" t="s">
        <v>655</v>
      </c>
      <c r="G91" s="32" t="str">
        <f>+[2]Hoja1!K93</f>
        <v>A.3.1.1</v>
      </c>
      <c r="H91" s="32">
        <f>+[2]Hoja1!G93</f>
        <v>90</v>
      </c>
      <c r="I91" s="41">
        <v>90</v>
      </c>
      <c r="J91" s="41">
        <v>100</v>
      </c>
      <c r="K91" s="41" t="str">
        <f>+[1]BDATOS!J90</f>
        <v>2.2.1</v>
      </c>
      <c r="L91" s="42" t="str">
        <f>+[1]BDATOS!K90</f>
        <v>Infraestructura para la prestación de los servicios</v>
      </c>
      <c r="M91" s="41" t="str">
        <f>+[1]BDATOS!L90</f>
        <v xml:space="preserve">Once (11) proyectos de obras de acueducto para cabeceras municipales elaborados  </v>
      </c>
      <c r="N91" s="32" t="str">
        <f>+[2]Hoja1!V93</f>
        <v>A.3</v>
      </c>
      <c r="O91" s="38">
        <f>+[1]BDATOS!O90</f>
        <v>0</v>
      </c>
      <c r="P91" s="38">
        <f>+[1]BDATOS!P90</f>
        <v>11</v>
      </c>
      <c r="Q91" s="35">
        <f>+[1]BDATOS!AF90</f>
        <v>4</v>
      </c>
      <c r="R91" s="38">
        <f>+[1]BDATOS!BB90</f>
        <v>3</v>
      </c>
      <c r="S91" s="43">
        <f>+[1]BDATOS!BL90</f>
        <v>0.75</v>
      </c>
      <c r="T91" s="46">
        <f>SUM(S91:S95)/5</f>
        <v>0.95</v>
      </c>
      <c r="U91" s="46">
        <f>SUM(S91:S99)/9</f>
        <v>0.86111111111111116</v>
      </c>
      <c r="V91" s="37"/>
      <c r="W91" s="41" t="str">
        <f>+[1]BDATOS!AC90</f>
        <v>AGUAS DE BOLIVAR</v>
      </c>
    </row>
    <row r="92" spans="1:23" ht="56.25" x14ac:dyDescent="0.25">
      <c r="A92" s="29">
        <f>+'[1]Planind DNP'!B90</f>
        <v>89</v>
      </c>
      <c r="B92" s="38">
        <f>+[1]BDATOS!A91</f>
        <v>2</v>
      </c>
      <c r="C92" s="39" t="str">
        <f>+[1]BDATOS!B91</f>
        <v xml:space="preserve">BOLÍVAR SÍ AVANZA, LIBRE DE POBREZA A TRAVÉS DE LA EDUCACIÓN Y LA EQUIDAD </v>
      </c>
      <c r="D92" s="38" t="str">
        <f>+[1]BDATOS!C91</f>
        <v>2.2</v>
      </c>
      <c r="E92" s="39" t="str">
        <f>+[1]BDATOS!D91</f>
        <v>BOLÍVAR SI AVANZA CON AGUA POTABLE Y SANEAMIENTO BÁSICO INTEGRAL</v>
      </c>
      <c r="F92" s="41" t="s">
        <v>656</v>
      </c>
      <c r="G92" s="32" t="str">
        <f>+[2]Hoja1!K94</f>
        <v>A.3.2.1</v>
      </c>
      <c r="H92" s="32">
        <f>+[2]Hoja1!G94</f>
        <v>35</v>
      </c>
      <c r="I92" s="41">
        <v>35</v>
      </c>
      <c r="J92" s="41">
        <v>50</v>
      </c>
      <c r="K92" s="41" t="str">
        <f>+[1]BDATOS!J91</f>
        <v>2.2.1</v>
      </c>
      <c r="L92" s="42" t="str">
        <f>+[1]BDATOS!K91</f>
        <v>Infraestructura para la prestación de los servicios</v>
      </c>
      <c r="M92" s="41" t="str">
        <f>+[1]BDATOS!L91</f>
        <v>64  proyectos para aumentar la cobertura de agua potable en la zona rural a un 50%</v>
      </c>
      <c r="N92" s="32" t="str">
        <f>+[2]Hoja1!V94</f>
        <v>A.3</v>
      </c>
      <c r="O92" s="38">
        <f>+[1]BDATOS!O91</f>
        <v>0</v>
      </c>
      <c r="P92" s="38">
        <f>+[1]BDATOS!P91</f>
        <v>64</v>
      </c>
      <c r="Q92" s="35">
        <f>+[1]BDATOS!AF91</f>
        <v>2</v>
      </c>
      <c r="R92" s="38">
        <f>+[1]BDATOS!BB91</f>
        <v>2</v>
      </c>
      <c r="S92" s="43">
        <f>+[1]BDATOS!BL91</f>
        <v>1</v>
      </c>
      <c r="T92" s="37"/>
      <c r="U92" s="37"/>
      <c r="V92" s="37"/>
      <c r="W92" s="41" t="str">
        <f>+[1]BDATOS!AC91</f>
        <v>AGUAS DE BOLIVAR</v>
      </c>
    </row>
    <row r="93" spans="1:23" ht="56.25" x14ac:dyDescent="0.25">
      <c r="A93" s="29">
        <f>+'[1]Planind DNP'!B91</f>
        <v>90</v>
      </c>
      <c r="B93" s="38">
        <f>+[1]BDATOS!A92</f>
        <v>2</v>
      </c>
      <c r="C93" s="39" t="str">
        <f>+[1]BDATOS!B92</f>
        <v xml:space="preserve">BOLÍVAR SÍ AVANZA, LIBRE DE POBREZA A TRAVÉS DE LA EDUCACIÓN Y LA EQUIDAD </v>
      </c>
      <c r="D93" s="38" t="str">
        <f>+[1]BDATOS!C92</f>
        <v>2.2</v>
      </c>
      <c r="E93" s="39" t="str">
        <f>+[1]BDATOS!D92</f>
        <v>BOLÍVAR SI AVANZA CON AGUA POTABLE Y SANEAMIENTO BÁSICO INTEGRAL</v>
      </c>
      <c r="F93" s="41" t="s">
        <v>657</v>
      </c>
      <c r="G93" s="32" t="str">
        <f>+[2]Hoja1!K95</f>
        <v>A.3.3.1</v>
      </c>
      <c r="H93" s="32">
        <f>+[2]Hoja1!G95</f>
        <v>17</v>
      </c>
      <c r="I93" s="41">
        <v>17</v>
      </c>
      <c r="J93" s="41">
        <v>35</v>
      </c>
      <c r="K93" s="41" t="str">
        <f>+[1]BDATOS!J92</f>
        <v>2.2.1</v>
      </c>
      <c r="L93" s="42" t="str">
        <f>+[1]BDATOS!K92</f>
        <v>Infraestructura para la prestación de los servicios</v>
      </c>
      <c r="M93" s="41" t="str">
        <f>+[1]BDATOS!L92</f>
        <v xml:space="preserve">Nueve (9) proyectos para ampliación a un 35% del alcantarillado en cabeceras municipales </v>
      </c>
      <c r="N93" s="32" t="str">
        <f>+[2]Hoja1!V95</f>
        <v>A.3</v>
      </c>
      <c r="O93" s="38">
        <f>+[1]BDATOS!O92</f>
        <v>0</v>
      </c>
      <c r="P93" s="38">
        <f>+[1]BDATOS!P92</f>
        <v>9</v>
      </c>
      <c r="Q93" s="35">
        <f>+[1]BDATOS!AF92</f>
        <v>2</v>
      </c>
      <c r="R93" s="38">
        <f>+[1]BDATOS!BB92</f>
        <v>2</v>
      </c>
      <c r="S93" s="43">
        <f>+[1]BDATOS!BL92</f>
        <v>1</v>
      </c>
      <c r="T93" s="37"/>
      <c r="U93" s="37"/>
      <c r="V93" s="37"/>
      <c r="W93" s="41" t="str">
        <f>+[1]BDATOS!AC92</f>
        <v>AGUAS DE BOLIVAR</v>
      </c>
    </row>
    <row r="94" spans="1:23" ht="56.25" x14ac:dyDescent="0.25">
      <c r="A94" s="29">
        <f>+'[1]Planind DNP'!B92</f>
        <v>91</v>
      </c>
      <c r="B94" s="38">
        <f>+[1]BDATOS!A93</f>
        <v>2</v>
      </c>
      <c r="C94" s="39" t="str">
        <f>+[1]BDATOS!B93</f>
        <v xml:space="preserve">BOLÍVAR SÍ AVANZA, LIBRE DE POBREZA A TRAVÉS DE LA EDUCACIÓN Y LA EQUIDAD </v>
      </c>
      <c r="D94" s="38" t="str">
        <f>+[1]BDATOS!C93</f>
        <v>2.2</v>
      </c>
      <c r="E94" s="39" t="str">
        <f>+[1]BDATOS!D93</f>
        <v>BOLÍVAR SI AVANZA CON AGUA POTABLE Y SANEAMIENTO BÁSICO INTEGRAL</v>
      </c>
      <c r="F94" s="41" t="s">
        <v>658</v>
      </c>
      <c r="G94" s="32" t="str">
        <f>+[2]Hoja1!K96</f>
        <v>A.3.4.1</v>
      </c>
      <c r="H94" s="32">
        <f>+[2]Hoja1!G96</f>
        <v>44</v>
      </c>
      <c r="I94" s="41">
        <v>44</v>
      </c>
      <c r="J94" s="41">
        <v>55</v>
      </c>
      <c r="K94" s="41" t="str">
        <f>+[1]BDATOS!J93</f>
        <v>2.2.1</v>
      </c>
      <c r="L94" s="42" t="str">
        <f>+[1]BDATOS!K93</f>
        <v>Infraestructura para la prestación de los servicios</v>
      </c>
      <c r="M94" s="41" t="str">
        <f>+[1]BDATOS!L93</f>
        <v>Seis (6)  Proyectos para aumentar a 55% cobertura de aseo, a través de obras de de rellenos sanitarios</v>
      </c>
      <c r="N94" s="32" t="str">
        <f>+[2]Hoja1!V96</f>
        <v>A.3</v>
      </c>
      <c r="O94" s="38">
        <f>+[1]BDATOS!O93</f>
        <v>0</v>
      </c>
      <c r="P94" s="38">
        <f>+[1]BDATOS!P93</f>
        <v>6</v>
      </c>
      <c r="Q94" s="35">
        <f>+[1]BDATOS!AF93</f>
        <v>4</v>
      </c>
      <c r="R94" s="38">
        <f>+[1]BDATOS!BB93</f>
        <v>4</v>
      </c>
      <c r="S94" s="43">
        <f>+[1]BDATOS!BL93</f>
        <v>1</v>
      </c>
      <c r="T94" s="37"/>
      <c r="U94" s="37"/>
      <c r="V94" s="37"/>
      <c r="W94" s="41" t="str">
        <f>+[1]BDATOS!AC93</f>
        <v>AGUAS DE BOLIVAR</v>
      </c>
    </row>
    <row r="95" spans="1:23" ht="56.25" x14ac:dyDescent="0.25">
      <c r="A95" s="29">
        <f>+'[1]Planind DNP'!B93</f>
        <v>92</v>
      </c>
      <c r="B95" s="38">
        <f>+[1]BDATOS!A94</f>
        <v>2</v>
      </c>
      <c r="C95" s="39" t="str">
        <f>+[1]BDATOS!B94</f>
        <v xml:space="preserve">BOLÍVAR SÍ AVANZA, LIBRE DE POBREZA A TRAVÉS DE LA EDUCACIÓN Y LA EQUIDAD </v>
      </c>
      <c r="D95" s="38" t="str">
        <f>+[1]BDATOS!C94</f>
        <v>2.2</v>
      </c>
      <c r="E95" s="39" t="str">
        <f>+[1]BDATOS!D94</f>
        <v>BOLÍVAR SI AVANZA CON AGUA POTABLE Y SANEAMIENTO BÁSICO INTEGRAL</v>
      </c>
      <c r="F95" s="41" t="s">
        <v>659</v>
      </c>
      <c r="G95" s="32" t="str">
        <f>+[2]Hoja1!K97</f>
        <v>A.3.5.1</v>
      </c>
      <c r="H95" s="32">
        <f>+[2]Hoja1!G97</f>
        <v>0</v>
      </c>
      <c r="I95" s="41">
        <v>0</v>
      </c>
      <c r="J95" s="41">
        <v>3000</v>
      </c>
      <c r="K95" s="41" t="str">
        <f>+[1]BDATOS!J94</f>
        <v>2.2.1</v>
      </c>
      <c r="L95" s="42" t="str">
        <f>+[1]BDATOS!K94</f>
        <v>Infraestructura para la prestación de los servicios</v>
      </c>
      <c r="M95" s="41" t="str">
        <f>+[1]BDATOS!L94</f>
        <v xml:space="preserve">3000 Unidades de viviendas rurales con baterías sanitarias construidas  </v>
      </c>
      <c r="N95" s="32" t="str">
        <f>+[2]Hoja1!V97</f>
        <v>A.3</v>
      </c>
      <c r="O95" s="38">
        <f>+[1]BDATOS!O94</f>
        <v>0</v>
      </c>
      <c r="P95" s="38">
        <f>+[1]BDATOS!P94</f>
        <v>3000</v>
      </c>
      <c r="Q95" s="35">
        <f>+[1]BDATOS!AF94</f>
        <v>100</v>
      </c>
      <c r="R95" s="38">
        <f>+[1]BDATOS!BB94</f>
        <v>100</v>
      </c>
      <c r="S95" s="43">
        <f>+[1]BDATOS!BL94</f>
        <v>1</v>
      </c>
      <c r="T95" s="44"/>
      <c r="U95" s="37"/>
      <c r="V95" s="37"/>
      <c r="W95" s="41" t="str">
        <f>+[1]BDATOS!AC94</f>
        <v>SECRETARÍA DE HÁBITAT  - SERVICIOS PUBLICOS</v>
      </c>
    </row>
    <row r="96" spans="1:23" ht="56.25" x14ac:dyDescent="0.25">
      <c r="A96" s="29">
        <f>+'[1]Planind DNP'!B94</f>
        <v>93</v>
      </c>
      <c r="B96" s="38">
        <f>+[1]BDATOS!A95</f>
        <v>2</v>
      </c>
      <c r="C96" s="39" t="str">
        <f>+[1]BDATOS!B95</f>
        <v xml:space="preserve">BOLÍVAR SÍ AVANZA, LIBRE DE POBREZA A TRAVÉS DE LA EDUCACIÓN Y LA EQUIDAD </v>
      </c>
      <c r="D96" s="38" t="str">
        <f>+[1]BDATOS!C95</f>
        <v>2.2</v>
      </c>
      <c r="E96" s="39" t="str">
        <f>+[1]BDATOS!D95</f>
        <v>BOLÍVAR SI AVANZA CON AGUA POTABLE Y SANEAMIENTO BÁSICO INTEGRAL</v>
      </c>
      <c r="F96" s="41" t="s">
        <v>660</v>
      </c>
      <c r="G96" s="32" t="str">
        <f>+[2]Hoja1!K98</f>
        <v>A.3.5.1</v>
      </c>
      <c r="H96" s="32">
        <f>+[2]Hoja1!G98</f>
        <v>36</v>
      </c>
      <c r="I96" s="41">
        <v>36</v>
      </c>
      <c r="J96" s="41">
        <v>45</v>
      </c>
      <c r="K96" s="41" t="str">
        <f>+[1]BDATOS!J95</f>
        <v>2.2.2</v>
      </c>
      <c r="L96" s="42" t="str">
        <f>+[1]BDATOS!K95</f>
        <v>Aseguramiento en la prestación del servicio</v>
      </c>
      <c r="M96" s="41" t="str">
        <f>+[1]BDATOS!L95</f>
        <v>45 de municipios asesorados en organización empresarial para la creación y puesta en funcionamiento de sus operadores de servicios públicos</v>
      </c>
      <c r="N96" s="32" t="str">
        <f>+[2]Hoja1!V98</f>
        <v>A.3</v>
      </c>
      <c r="O96" s="38">
        <f>+[1]BDATOS!O95</f>
        <v>0</v>
      </c>
      <c r="P96" s="41">
        <f>+[1]BDATOS!P95</f>
        <v>45</v>
      </c>
      <c r="Q96" s="35">
        <f>+[1]BDATOS!AF95</f>
        <v>25</v>
      </c>
      <c r="R96" s="38">
        <f>+[1]BDATOS!BB95</f>
        <v>25</v>
      </c>
      <c r="S96" s="43">
        <f>+[1]BDATOS!BL95</f>
        <v>1</v>
      </c>
      <c r="T96" s="46">
        <f>SUM(S96:S98)/3</f>
        <v>1</v>
      </c>
      <c r="U96" s="37"/>
      <c r="V96" s="37"/>
      <c r="W96" s="41" t="str">
        <f>+[1]BDATOS!AC95</f>
        <v>AGUAS DE BOLIVAR</v>
      </c>
    </row>
    <row r="97" spans="1:23" ht="56.25" x14ac:dyDescent="0.25">
      <c r="A97" s="29">
        <f>+'[1]Planind DNP'!B95</f>
        <v>94</v>
      </c>
      <c r="B97" s="38">
        <f>+[1]BDATOS!A96</f>
        <v>2</v>
      </c>
      <c r="C97" s="39" t="str">
        <f>+[1]BDATOS!B96</f>
        <v xml:space="preserve">BOLÍVAR SÍ AVANZA, LIBRE DE POBREZA A TRAVÉS DE LA EDUCACIÓN Y LA EQUIDAD </v>
      </c>
      <c r="D97" s="38" t="str">
        <f>+[1]BDATOS!C96</f>
        <v>2.2</v>
      </c>
      <c r="E97" s="39" t="str">
        <f>+[1]BDATOS!D96</f>
        <v>BOLÍVAR SI AVANZA CON AGUA POTABLE Y SANEAMIENTO BÁSICO INTEGRAL</v>
      </c>
      <c r="F97" s="41" t="s">
        <v>661</v>
      </c>
      <c r="G97" s="32" t="str">
        <f>+[2]Hoja1!K99</f>
        <v>A.3.6.1</v>
      </c>
      <c r="H97" s="32">
        <f>+[2]Hoja1!G99</f>
        <v>26</v>
      </c>
      <c r="I97" s="41">
        <v>26</v>
      </c>
      <c r="J97" s="41">
        <v>21</v>
      </c>
      <c r="K97" s="41" t="str">
        <f>+[1]BDATOS!J96</f>
        <v>2.2.2</v>
      </c>
      <c r="L97" s="42" t="str">
        <f>+[1]BDATOS!K96</f>
        <v>Aseguramiento en la prestación del servicio</v>
      </c>
      <c r="M97" s="41" t="str">
        <f>+[1]BDATOS!L96</f>
        <v>IRCA reducido hasta un 5% que corresponde a categoría “Sin Riesgo”</v>
      </c>
      <c r="N97" s="32" t="str">
        <f>+[2]Hoja1!V99</f>
        <v>A.3</v>
      </c>
      <c r="O97" s="38">
        <f>+[1]BDATOS!O96</f>
        <v>0</v>
      </c>
      <c r="P97" s="41">
        <f>+[1]BDATOS!P96</f>
        <v>5</v>
      </c>
      <c r="Q97" s="35">
        <f>+[1]BDATOS!AF96</f>
        <v>4</v>
      </c>
      <c r="R97" s="38">
        <f>+[1]BDATOS!BB96</f>
        <v>4</v>
      </c>
      <c r="S97" s="43">
        <f>+[1]BDATOS!BL96</f>
        <v>1</v>
      </c>
      <c r="T97" s="37"/>
      <c r="U97" s="37"/>
      <c r="V97" s="37"/>
      <c r="W97" s="41" t="str">
        <f>+[1]BDATOS!AC96</f>
        <v>SECRETARÍA DE HÁBITAT  - SERVICIOS PUBLICOS</v>
      </c>
    </row>
    <row r="98" spans="1:23" ht="56.25" x14ac:dyDescent="0.25">
      <c r="A98" s="29">
        <f>+'[1]Planind DNP'!B96</f>
        <v>95</v>
      </c>
      <c r="B98" s="38">
        <f>+[1]BDATOS!A97</f>
        <v>2</v>
      </c>
      <c r="C98" s="39" t="str">
        <f>+[1]BDATOS!B97</f>
        <v xml:space="preserve">BOLÍVAR SÍ AVANZA, LIBRE DE POBREZA A TRAVÉS DE LA EDUCACIÓN Y LA EQUIDAD </v>
      </c>
      <c r="D98" s="38" t="str">
        <f>+[1]BDATOS!C97</f>
        <v>2.2</v>
      </c>
      <c r="E98" s="39" t="str">
        <f>+[1]BDATOS!D97</f>
        <v>BOLÍVAR SI AVANZA CON AGUA POTABLE Y SANEAMIENTO BÁSICO INTEGRAL</v>
      </c>
      <c r="F98" s="41" t="s">
        <v>662</v>
      </c>
      <c r="G98" s="32" t="str">
        <f>+[2]Hoja1!K100</f>
        <v>A.3.7.1</v>
      </c>
      <c r="H98" s="32">
        <f>+[2]Hoja1!G100</f>
        <v>13</v>
      </c>
      <c r="I98" s="41">
        <v>13</v>
      </c>
      <c r="J98" s="41">
        <v>18</v>
      </c>
      <c r="K98" s="41" t="str">
        <f>+[1]BDATOS!J97</f>
        <v>2.2.2</v>
      </c>
      <c r="L98" s="42" t="str">
        <f>+[1]BDATOS!K97</f>
        <v>Aseguramiento en la prestación del servicio</v>
      </c>
      <c r="M98" s="41" t="str">
        <f>+[1]BDATOS!L97</f>
        <v>Continuidad del servicio de Agua  potable aumentando en 18 H/día</v>
      </c>
      <c r="N98" s="32" t="str">
        <f>+[2]Hoja1!V100</f>
        <v>A.3</v>
      </c>
      <c r="O98" s="38">
        <f>+[1]BDATOS!O97</f>
        <v>13</v>
      </c>
      <c r="P98" s="38">
        <f>+[1]BDATOS!P97</f>
        <v>18</v>
      </c>
      <c r="Q98" s="35">
        <f>+[1]BDATOS!AF97</f>
        <v>4</v>
      </c>
      <c r="R98" s="38">
        <f>+[1]BDATOS!BB97</f>
        <v>4</v>
      </c>
      <c r="S98" s="43">
        <f>+[1]BDATOS!BL97</f>
        <v>1</v>
      </c>
      <c r="T98" s="44"/>
      <c r="U98" s="37"/>
      <c r="V98" s="37"/>
      <c r="W98" s="41" t="str">
        <f>+[1]BDATOS!AC97</f>
        <v>SECRETARÍA DE HÁBITAT  - SERVICIOS PUBLICOS</v>
      </c>
    </row>
    <row r="99" spans="1:23" ht="56.25" x14ac:dyDescent="0.25">
      <c r="A99" s="29">
        <f>+'[1]Planind DNP'!B97</f>
        <v>96</v>
      </c>
      <c r="B99" s="38">
        <f>+[1]BDATOS!A98</f>
        <v>2</v>
      </c>
      <c r="C99" s="39" t="str">
        <f>+[1]BDATOS!B98</f>
        <v xml:space="preserve">BOLÍVAR SÍ AVANZA, LIBRE DE POBREZA A TRAVÉS DE LA EDUCACIÓN Y LA EQUIDAD </v>
      </c>
      <c r="D99" s="38" t="str">
        <f>+[1]BDATOS!C98</f>
        <v>2.2</v>
      </c>
      <c r="E99" s="39" t="str">
        <f>+[1]BDATOS!D98</f>
        <v>BOLÍVAR SI AVANZA CON AGUA POTABLE Y SANEAMIENTO BÁSICO INTEGRAL</v>
      </c>
      <c r="F99" s="41" t="s">
        <v>663</v>
      </c>
      <c r="G99" s="32" t="str">
        <f>+[2]Hoja1!K101</f>
        <v>A.3.8.1</v>
      </c>
      <c r="H99" s="32">
        <f>+[2]Hoja1!G101</f>
        <v>0</v>
      </c>
      <c r="I99" s="41">
        <v>0</v>
      </c>
      <c r="J99" s="41">
        <v>40</v>
      </c>
      <c r="K99" s="41" t="str">
        <f>+[1]BDATOS!J98</f>
        <v>2.2.3</v>
      </c>
      <c r="L99" s="42" t="str">
        <f>+[1]BDATOS!K98</f>
        <v xml:space="preserve">Seguimiento y Control al saneamiento y temas de basuras </v>
      </c>
      <c r="M99" s="41" t="str">
        <f>+[1]BDATOS!L98</f>
        <v xml:space="preserve">Cuarenta (40)  Botaderos satélites clausurados </v>
      </c>
      <c r="N99" s="32" t="str">
        <f>+[2]Hoja1!V101</f>
        <v>A.3</v>
      </c>
      <c r="O99" s="38">
        <f>+[1]BDATOS!O98</f>
        <v>0</v>
      </c>
      <c r="P99" s="38">
        <f>+[1]BDATOS!P98</f>
        <v>40</v>
      </c>
      <c r="Q99" s="35">
        <f>+[1]BDATOS!AF98</f>
        <v>10</v>
      </c>
      <c r="R99" s="38">
        <f>+[1]BDATOS!BB98</f>
        <v>0</v>
      </c>
      <c r="S99" s="43">
        <f>+[1]BDATOS!BL98</f>
        <v>0</v>
      </c>
      <c r="T99" s="43">
        <f>+S99</f>
        <v>0</v>
      </c>
      <c r="U99" s="44"/>
      <c r="V99" s="37"/>
      <c r="W99" s="41" t="str">
        <f>+[1]BDATOS!AC98</f>
        <v xml:space="preserve">SECRETARÍA DE HÁBITAT </v>
      </c>
    </row>
    <row r="100" spans="1:23" ht="56.25" x14ac:dyDescent="0.25">
      <c r="A100" s="29">
        <f>+'[1]Planind DNP'!B98</f>
        <v>97</v>
      </c>
      <c r="B100" s="38">
        <f>+[1]BDATOS!A99</f>
        <v>2</v>
      </c>
      <c r="C100" s="39" t="str">
        <f>+[1]BDATOS!B99</f>
        <v xml:space="preserve">BOLÍVAR SÍ AVANZA, LIBRE DE POBREZA A TRAVÉS DE LA EDUCACIÓN Y LA EQUIDAD </v>
      </c>
      <c r="D100" s="38" t="str">
        <f>+[1]BDATOS!C99</f>
        <v>2.3</v>
      </c>
      <c r="E100" s="39" t="str">
        <f>+[1]BDATOS!D99</f>
        <v xml:space="preserve">BOLÍVAR SÍ AVANZA CON EFICIENCIA ENERGÉTICA </v>
      </c>
      <c r="F100" s="40" t="s">
        <v>664</v>
      </c>
      <c r="G100" s="32" t="str">
        <f>+[2]Hoja1!K102</f>
        <v>A.6.1.1</v>
      </c>
      <c r="H100" s="32">
        <f>+[2]Hoja1!G102</f>
        <v>94</v>
      </c>
      <c r="I100" s="40">
        <v>94</v>
      </c>
      <c r="J100" s="40">
        <v>100</v>
      </c>
      <c r="K100" s="41" t="str">
        <f>+[1]BDATOS!J99</f>
        <v>2.3.1</v>
      </c>
      <c r="L100" s="42" t="str">
        <f>+[1]BDATOS!K99</f>
        <v>Energía de Calidad para todos</v>
      </c>
      <c r="M100" s="41" t="str">
        <f>+[1]BDATOS!L99</f>
        <v>Cinco (5) Asentamientos mineros del sur funcionando con energías alternativas</v>
      </c>
      <c r="N100" s="32" t="str">
        <f>+[2]Hoja1!V102</f>
        <v>A.6</v>
      </c>
      <c r="O100" s="38">
        <f>+[1]BDATOS!O99</f>
        <v>0</v>
      </c>
      <c r="P100" s="38">
        <f>+[1]BDATOS!P99</f>
        <v>5</v>
      </c>
      <c r="Q100" s="35">
        <f>+[1]BDATOS!AF99</f>
        <v>0</v>
      </c>
      <c r="R100" s="38">
        <f>+[1]BDATOS!BB99</f>
        <v>0</v>
      </c>
      <c r="S100" s="43" t="str">
        <f>+[1]BDATOS!BL99</f>
        <v>NA</v>
      </c>
      <c r="T100" s="46">
        <f>SUM(S100:S103)/1</f>
        <v>0</v>
      </c>
      <c r="U100" s="46">
        <f>SUBTOTAL(9,S100:S103)/1</f>
        <v>0</v>
      </c>
      <c r="V100" s="37"/>
      <c r="W100" s="41" t="str">
        <f>+[1]BDATOS!AC99</f>
        <v xml:space="preserve">SECRETARÍA DE MINAS Y ENERGIA </v>
      </c>
    </row>
    <row r="101" spans="1:23" ht="56.25" x14ac:dyDescent="0.25">
      <c r="A101" s="29">
        <f>+'[1]Planind DNP'!B99</f>
        <v>98</v>
      </c>
      <c r="B101" s="38">
        <f>+[1]BDATOS!A100</f>
        <v>2</v>
      </c>
      <c r="C101" s="39" t="str">
        <f>+[1]BDATOS!B100</f>
        <v xml:space="preserve">BOLÍVAR SÍ AVANZA, LIBRE DE POBREZA A TRAVÉS DE LA EDUCACIÓN Y LA EQUIDAD </v>
      </c>
      <c r="D101" s="38" t="str">
        <f>+[1]BDATOS!C100</f>
        <v>2.3</v>
      </c>
      <c r="E101" s="39" t="str">
        <f>+[1]BDATOS!D100</f>
        <v xml:space="preserve">BOLÍVAR SÍ AVANZA CON EFICIENCIA ENERGÉTICA </v>
      </c>
      <c r="F101" s="40"/>
      <c r="G101" s="32" t="str">
        <f>+[2]Hoja1!K103</f>
        <v>A.6.1.2</v>
      </c>
      <c r="H101" s="32">
        <f>+[2]Hoja1!G103</f>
        <v>94</v>
      </c>
      <c r="I101" s="40"/>
      <c r="J101" s="40"/>
      <c r="K101" s="41" t="str">
        <f>+[1]BDATOS!J100</f>
        <v>2.3.1</v>
      </c>
      <c r="L101" s="42" t="str">
        <f>+[1]BDATOS!K100</f>
        <v>Energía de Calidad para todos</v>
      </c>
      <c r="M101" s="41" t="str">
        <f>+[1]BDATOS!L100</f>
        <v xml:space="preserve">100% de Cobertura Eléctrica en Bolívar  </v>
      </c>
      <c r="N101" s="32" t="str">
        <f>+[2]Hoja1!V103</f>
        <v>A.6</v>
      </c>
      <c r="O101" s="38">
        <f>+[1]BDATOS!O100</f>
        <v>94</v>
      </c>
      <c r="P101" s="38">
        <f>+[1]BDATOS!P100</f>
        <v>100</v>
      </c>
      <c r="Q101" s="35">
        <f>+[1]BDATOS!AF100</f>
        <v>0</v>
      </c>
      <c r="R101" s="38">
        <f>+[1]BDATOS!BB100</f>
        <v>0</v>
      </c>
      <c r="S101" s="43" t="str">
        <f>+[1]BDATOS!BL100</f>
        <v>NA</v>
      </c>
      <c r="T101" s="37"/>
      <c r="U101" s="37"/>
      <c r="V101" s="37"/>
      <c r="W101" s="41" t="str">
        <f>+[1]BDATOS!AC100</f>
        <v xml:space="preserve">SECRETARÍA DE MINAS Y ENERGIA </v>
      </c>
    </row>
    <row r="102" spans="1:23" ht="56.25" x14ac:dyDescent="0.25">
      <c r="A102" s="29">
        <f>+'[1]Planind DNP'!B100</f>
        <v>99</v>
      </c>
      <c r="B102" s="38">
        <f>+[1]BDATOS!A101</f>
        <v>2</v>
      </c>
      <c r="C102" s="39" t="str">
        <f>+[1]BDATOS!B101</f>
        <v xml:space="preserve">BOLÍVAR SÍ AVANZA, LIBRE DE POBREZA A TRAVÉS DE LA EDUCACIÓN Y LA EQUIDAD </v>
      </c>
      <c r="D102" s="38" t="str">
        <f>+[1]BDATOS!C101</f>
        <v>2.3</v>
      </c>
      <c r="E102" s="39" t="str">
        <f>+[1]BDATOS!D101</f>
        <v xml:space="preserve">BOLÍVAR SÍ AVANZA CON EFICIENCIA ENERGÉTICA </v>
      </c>
      <c r="F102" s="40"/>
      <c r="G102" s="32" t="str">
        <f>+[2]Hoja1!K104</f>
        <v>A.6.1.3</v>
      </c>
      <c r="H102" s="32">
        <f>+[2]Hoja1!G104</f>
        <v>94</v>
      </c>
      <c r="I102" s="40"/>
      <c r="J102" s="40"/>
      <c r="K102" s="41" t="str">
        <f>+[1]BDATOS!J101</f>
        <v>2.3.1</v>
      </c>
      <c r="L102" s="42" t="str">
        <f>+[1]BDATOS!K101</f>
        <v>Energía de Calidad para todos</v>
      </c>
      <c r="M102" s="41" t="str">
        <f>+[1]BDATOS!L101</f>
        <v xml:space="preserve">Cuatro (4) proyectos de energías no convencionales para zonas rurales implementados y ejecutados </v>
      </c>
      <c r="N102" s="32" t="str">
        <f>+[2]Hoja1!V104</f>
        <v>A.6</v>
      </c>
      <c r="O102" s="38">
        <f>+[1]BDATOS!O101</f>
        <v>0</v>
      </c>
      <c r="P102" s="38">
        <f>+[1]BDATOS!P101</f>
        <v>4</v>
      </c>
      <c r="Q102" s="35">
        <f>+[1]BDATOS!AF101</f>
        <v>1</v>
      </c>
      <c r="R102" s="38">
        <f>+[1]BDATOS!BB101</f>
        <v>0</v>
      </c>
      <c r="S102" s="43">
        <f>+[1]BDATOS!BL101</f>
        <v>0</v>
      </c>
      <c r="T102" s="37"/>
      <c r="U102" s="37"/>
      <c r="V102" s="37"/>
      <c r="W102" s="41" t="str">
        <f>+[1]BDATOS!AC101</f>
        <v xml:space="preserve">SECRETARÍA DE MINAS Y ENERGIA </v>
      </c>
    </row>
    <row r="103" spans="1:23" ht="56.25" x14ac:dyDescent="0.25">
      <c r="A103" s="29">
        <f>+'[1]Planind DNP'!B101</f>
        <v>100</v>
      </c>
      <c r="B103" s="38">
        <f>+[1]BDATOS!A102</f>
        <v>2</v>
      </c>
      <c r="C103" s="39" t="str">
        <f>+[1]BDATOS!B102</f>
        <v xml:space="preserve">BOLÍVAR SÍ AVANZA, LIBRE DE POBREZA A TRAVÉS DE LA EDUCACIÓN Y LA EQUIDAD </v>
      </c>
      <c r="D103" s="38" t="str">
        <f>+[1]BDATOS!C102</f>
        <v>2.3</v>
      </c>
      <c r="E103" s="39" t="str">
        <f>+[1]BDATOS!D102</f>
        <v xml:space="preserve">BOLÍVAR SÍ AVANZA CON EFICIENCIA ENERGÉTICA </v>
      </c>
      <c r="F103" s="40"/>
      <c r="G103" s="32" t="str">
        <f>+[2]Hoja1!K105</f>
        <v>A.6.1.4</v>
      </c>
      <c r="H103" s="32">
        <f>+[2]Hoja1!G105</f>
        <v>94</v>
      </c>
      <c r="I103" s="40"/>
      <c r="J103" s="40"/>
      <c r="K103" s="41" t="str">
        <f>+[1]BDATOS!J102</f>
        <v>2.3.1</v>
      </c>
      <c r="L103" s="42" t="str">
        <f>+[1]BDATOS!K102</f>
        <v>Energía de Calidad para todos</v>
      </c>
      <c r="M103" s="41" t="str">
        <f>+[1]BDATOS!L102</f>
        <v>100 instalaciones de acueductos, administrativas, educativas y de salud convertidas a energías alternativas en Bolívar funcionando</v>
      </c>
      <c r="N103" s="32" t="str">
        <f>+[2]Hoja1!V105</f>
        <v>A.6</v>
      </c>
      <c r="O103" s="38">
        <f>+[1]BDATOS!O102</f>
        <v>0</v>
      </c>
      <c r="P103" s="38">
        <f>+[1]BDATOS!P102</f>
        <v>100</v>
      </c>
      <c r="Q103" s="35">
        <f>+[1]BDATOS!AF102</f>
        <v>0</v>
      </c>
      <c r="R103" s="38">
        <f>+[1]BDATOS!BB102</f>
        <v>0</v>
      </c>
      <c r="S103" s="43" t="str">
        <f>+[1]BDATOS!BL102</f>
        <v>NA</v>
      </c>
      <c r="T103" s="44"/>
      <c r="U103" s="44"/>
      <c r="V103" s="37"/>
      <c r="W103" s="41" t="str">
        <f>+[1]BDATOS!AC102</f>
        <v xml:space="preserve">SECRETARÍA DE MINAS Y ENERGIA </v>
      </c>
    </row>
    <row r="104" spans="1:23" ht="56.25" x14ac:dyDescent="0.25">
      <c r="A104" s="29">
        <f>+'[1]Planind DNP'!B102</f>
        <v>101</v>
      </c>
      <c r="B104" s="38">
        <f>+[1]BDATOS!A103</f>
        <v>2</v>
      </c>
      <c r="C104" s="39" t="str">
        <f>+[1]BDATOS!B103</f>
        <v xml:space="preserve">BOLÍVAR SÍ AVANZA, LIBRE DE POBREZA A TRAVÉS DE LA EDUCACIÓN Y LA EQUIDAD </v>
      </c>
      <c r="D104" s="38" t="str">
        <f>+[1]BDATOS!C103</f>
        <v>2.4</v>
      </c>
      <c r="E104" s="39" t="str">
        <f>+[1]BDATOS!D103</f>
        <v xml:space="preserve">EFICIENCIA ENERGÉTICA - GAS NATURA </v>
      </c>
      <c r="F104" s="40" t="s">
        <v>665</v>
      </c>
      <c r="G104" s="32" t="str">
        <f>+[2]Hoja1!K106</f>
        <v>A.6.2.1</v>
      </c>
      <c r="H104" s="32">
        <f>+[2]Hoja1!G106</f>
        <v>60</v>
      </c>
      <c r="I104" s="40">
        <v>60</v>
      </c>
      <c r="J104" s="40">
        <v>80</v>
      </c>
      <c r="K104" s="41" t="str">
        <f>+[1]BDATOS!J103</f>
        <v>2.4.1</v>
      </c>
      <c r="L104" s="42" t="str">
        <f>+[1]BDATOS!K103</f>
        <v>Gas Natural Domiciliario para todos</v>
      </c>
      <c r="M104" s="41" t="str">
        <f>+[1]BDATOS!L103</f>
        <v>80% de  cobertura del Servicio de Gas Natural en el Departamento</v>
      </c>
      <c r="N104" s="32" t="str">
        <f>+[2]Hoja1!V106</f>
        <v>A.6</v>
      </c>
      <c r="O104" s="38">
        <f>+[1]BDATOS!O103</f>
        <v>60</v>
      </c>
      <c r="P104" s="38">
        <f>+[1]BDATOS!P103</f>
        <v>20</v>
      </c>
      <c r="Q104" s="35">
        <f>+[1]BDATOS!AF103</f>
        <v>80</v>
      </c>
      <c r="R104" s="38">
        <f>+[1]BDATOS!BB103</f>
        <v>61</v>
      </c>
      <c r="S104" s="43">
        <f>+[1]BDATOS!BL103</f>
        <v>0.76249999999999996</v>
      </c>
      <c r="T104" s="46">
        <f>SUM(S104:S106)/2</f>
        <v>0.88124999999999998</v>
      </c>
      <c r="U104" s="46">
        <f>SUBTOTAL(9,S104:S106)/2</f>
        <v>0.88124999999999998</v>
      </c>
      <c r="V104" s="37"/>
      <c r="W104" s="41" t="str">
        <f>+[1]BDATOS!AC103</f>
        <v xml:space="preserve">SECRETARÍA DE MINAS Y ENERGIA </v>
      </c>
    </row>
    <row r="105" spans="1:23" ht="56.25" x14ac:dyDescent="0.25">
      <c r="A105" s="29">
        <f>+'[1]Planind DNP'!B103</f>
        <v>102</v>
      </c>
      <c r="B105" s="38">
        <f>+[1]BDATOS!A104</f>
        <v>2</v>
      </c>
      <c r="C105" s="39" t="str">
        <f>+[1]BDATOS!B104</f>
        <v xml:space="preserve">BOLÍVAR SÍ AVANZA, LIBRE DE POBREZA A TRAVÉS DE LA EDUCACIÓN Y LA EQUIDAD </v>
      </c>
      <c r="D105" s="38" t="str">
        <f>+[1]BDATOS!C104</f>
        <v>2.4</v>
      </c>
      <c r="E105" s="39" t="str">
        <f>+[1]BDATOS!D104</f>
        <v xml:space="preserve">EFICIENCIA ENERGÉTICA - GAS NATURA </v>
      </c>
      <c r="F105" s="40"/>
      <c r="G105" s="32" t="str">
        <f>+[2]Hoja1!K107</f>
        <v>A.6.2.2</v>
      </c>
      <c r="H105" s="32">
        <f>+[2]Hoja1!G107</f>
        <v>60</v>
      </c>
      <c r="I105" s="40"/>
      <c r="J105" s="40"/>
      <c r="K105" s="41" t="str">
        <f>+[1]BDATOS!J104</f>
        <v>2.4.1</v>
      </c>
      <c r="L105" s="42" t="str">
        <f>+[1]BDATOS!K104</f>
        <v>Gas Natural Domiciliario para todos</v>
      </c>
      <c r="M105" s="41" t="str">
        <f>+[1]BDATOS!L104</f>
        <v xml:space="preserve">Quince (15)  municipios del sur con prestación del servicio de gas natural </v>
      </c>
      <c r="N105" s="32" t="str">
        <f>+[2]Hoja1!V107</f>
        <v>A.6</v>
      </c>
      <c r="O105" s="38">
        <f>+[1]BDATOS!O104</f>
        <v>0</v>
      </c>
      <c r="P105" s="38">
        <f>+[1]BDATOS!P104</f>
        <v>15</v>
      </c>
      <c r="Q105" s="35">
        <f>+[1]BDATOS!AF104</f>
        <v>15</v>
      </c>
      <c r="R105" s="38">
        <f>+[1]BDATOS!BB104</f>
        <v>15</v>
      </c>
      <c r="S105" s="43">
        <f>+[1]BDATOS!BL104</f>
        <v>1</v>
      </c>
      <c r="T105" s="37"/>
      <c r="U105" s="37"/>
      <c r="V105" s="37"/>
      <c r="W105" s="41" t="str">
        <f>+[1]BDATOS!AC104</f>
        <v xml:space="preserve">SECRETARÍA DE MINAS Y ENERGIA </v>
      </c>
    </row>
    <row r="106" spans="1:23" ht="56.25" x14ac:dyDescent="0.25">
      <c r="A106" s="29">
        <f>+'[1]Planind DNP'!B104</f>
        <v>103</v>
      </c>
      <c r="B106" s="38">
        <f>+[1]BDATOS!A105</f>
        <v>2</v>
      </c>
      <c r="C106" s="39" t="str">
        <f>+[1]BDATOS!B105</f>
        <v xml:space="preserve">BOLÍVAR SÍ AVANZA, LIBRE DE POBREZA A TRAVÉS DE LA EDUCACIÓN Y LA EQUIDAD </v>
      </c>
      <c r="D106" s="38" t="str">
        <f>+[1]BDATOS!C105</f>
        <v>2.4</v>
      </c>
      <c r="E106" s="39" t="str">
        <f>+[1]BDATOS!D105</f>
        <v xml:space="preserve">EFICIENCIA ENERGÉTICA - GAS NATURA </v>
      </c>
      <c r="F106" s="40"/>
      <c r="G106" s="32" t="str">
        <f>+[2]Hoja1!K108</f>
        <v>A.6.2.3</v>
      </c>
      <c r="H106" s="32">
        <f>+[2]Hoja1!G108</f>
        <v>60</v>
      </c>
      <c r="I106" s="40"/>
      <c r="J106" s="40"/>
      <c r="K106" s="41" t="str">
        <f>+[1]BDATOS!J105</f>
        <v>2.4.1</v>
      </c>
      <c r="L106" s="42" t="str">
        <f>+[1]BDATOS!K105</f>
        <v>Gas Natural Domiciliario para todos</v>
      </c>
      <c r="M106" s="41" t="str">
        <f>+[1]BDATOS!L105</f>
        <v>Diez (10)  corregimientos con cobertura ampliada de Gas Natural</v>
      </c>
      <c r="N106" s="32" t="str">
        <f>+[2]Hoja1!V108</f>
        <v>A.6</v>
      </c>
      <c r="O106" s="38">
        <f>+[1]BDATOS!O105</f>
        <v>0</v>
      </c>
      <c r="P106" s="38">
        <f>+[1]BDATOS!P105</f>
        <v>10</v>
      </c>
      <c r="Q106" s="35">
        <f>+[1]BDATOS!AF105</f>
        <v>0</v>
      </c>
      <c r="R106" s="38">
        <f>+[1]BDATOS!BB105</f>
        <v>0</v>
      </c>
      <c r="S106" s="43" t="str">
        <f>+[1]BDATOS!BL105</f>
        <v>NA</v>
      </c>
      <c r="T106" s="44"/>
      <c r="U106" s="44"/>
      <c r="V106" s="37"/>
      <c r="W106" s="41" t="str">
        <f>+[1]BDATOS!AC105</f>
        <v xml:space="preserve">SECRETARÍA DE MINAS Y ENERGIA </v>
      </c>
    </row>
    <row r="107" spans="1:23" ht="56.25" x14ac:dyDescent="0.25">
      <c r="A107" s="29">
        <f>+'[1]Planind DNP'!B105</f>
        <v>104</v>
      </c>
      <c r="B107" s="38">
        <f>+[1]BDATOS!A106</f>
        <v>2</v>
      </c>
      <c r="C107" s="39" t="str">
        <f>+[1]BDATOS!B106</f>
        <v xml:space="preserve">BOLÍVAR SÍ AVANZA, LIBRE DE POBREZA A TRAVÉS DE LA EDUCACIÓN Y LA EQUIDAD </v>
      </c>
      <c r="D107" s="38" t="str">
        <f>+[1]BDATOS!C106</f>
        <v>2.5</v>
      </c>
      <c r="E107" s="39" t="str">
        <f>+[1]BDATOS!D106</f>
        <v xml:space="preserve">BOLÍVAR SÍ AVANZA CON VIVIENDA DIGNA </v>
      </c>
      <c r="F107" s="41" t="s">
        <v>666</v>
      </c>
      <c r="G107" s="32" t="str">
        <f>+[2]Hoja1!K109</f>
        <v>A.7.1.1</v>
      </c>
      <c r="H107" s="32">
        <f>+[2]Hoja1!G109</f>
        <v>13.11</v>
      </c>
      <c r="I107" s="41">
        <v>13.11</v>
      </c>
      <c r="J107" s="41">
        <v>11.11</v>
      </c>
      <c r="K107" s="41" t="str">
        <f>+[1]BDATOS!J106</f>
        <v>2.5.1</v>
      </c>
      <c r="L107" s="42" t="str">
        <f>+[1]BDATOS!K106</f>
        <v>Déficit cuantitativo de vivienda en Bolívar</v>
      </c>
      <c r="M107" s="41" t="str">
        <f>+[1]BDATOS!L106</f>
        <v>8000 Viviendas nuevas iniciadas a partir de la destinación de recursos propios, app’s, gestión ante gobierno nacional y/o cooperación internacional</v>
      </c>
      <c r="N107" s="32" t="str">
        <f>+[2]Hoja1!V109</f>
        <v>A.7</v>
      </c>
      <c r="O107" s="38">
        <f>+[1]BDATOS!O106</f>
        <v>0</v>
      </c>
      <c r="P107" s="38">
        <f>+[1]BDATOS!P106</f>
        <v>8000</v>
      </c>
      <c r="Q107" s="35">
        <f>+[1]BDATOS!AF106</f>
        <v>8000</v>
      </c>
      <c r="R107" s="38">
        <f>+[1]BDATOS!BB106</f>
        <v>316</v>
      </c>
      <c r="S107" s="43">
        <f>+[1]BDATOS!BL106</f>
        <v>3.95E-2</v>
      </c>
      <c r="T107" s="43">
        <f t="shared" ref="T107:T115" si="2">+S107</f>
        <v>3.95E-2</v>
      </c>
      <c r="U107" s="46">
        <f>SUM(S107:S109)/1</f>
        <v>3.95E-2</v>
      </c>
      <c r="V107" s="37"/>
      <c r="W107" s="41" t="str">
        <f>+[1]BDATOS!AC106</f>
        <v xml:space="preserve">SECRETARÍA DE HÁBITAT </v>
      </c>
    </row>
    <row r="108" spans="1:23" ht="67.5" x14ac:dyDescent="0.25">
      <c r="A108" s="29">
        <f>+'[1]Planind DNP'!B106</f>
        <v>105</v>
      </c>
      <c r="B108" s="38">
        <v>2</v>
      </c>
      <c r="C108" s="39" t="str">
        <f>+[1]BDATOS!B107</f>
        <v xml:space="preserve">LÍNEA ESTRATÉGICA 2. BOLÍVAR SÍ AVANZA, LIBRE DE POBREZA A TRAVÉS DE LA EDUCACIÓN Y LA EQUIDAD </v>
      </c>
      <c r="D108" s="38" t="str">
        <f>+[1]BDATOS!C107</f>
        <v>2.5</v>
      </c>
      <c r="E108" s="39" t="str">
        <f>+[1]BDATOS!D107</f>
        <v xml:space="preserve">BOLÍVAR SÍ AVANZA CON VIVIENDA DIGNA </v>
      </c>
      <c r="F108" s="41" t="s">
        <v>667</v>
      </c>
      <c r="G108" s="32" t="str">
        <f>+[2]Hoja1!K110</f>
        <v>A.7.2.1</v>
      </c>
      <c r="H108" s="32">
        <f>+[2]Hoja1!G110</f>
        <v>45.04</v>
      </c>
      <c r="I108" s="41">
        <v>45.04</v>
      </c>
      <c r="J108" s="41">
        <v>43.56</v>
      </c>
      <c r="K108" s="41" t="str">
        <f>+[1]BDATOS!J107</f>
        <v>2.5.2</v>
      </c>
      <c r="L108" s="42" t="str">
        <f>+[1]BDATOS!K107</f>
        <v>Reducción de déficit cualitativo de vivienda en Bolívar</v>
      </c>
      <c r="M108" s="41" t="str">
        <f>+[1]BDATOS!L107</f>
        <v>2700 viviendas mejoradas integralmente, con el propósito de reducir el déficit cualitativo de la vivienda en Bolívar</v>
      </c>
      <c r="N108" s="32" t="str">
        <f>+[2]Hoja1!V110</f>
        <v>A.7</v>
      </c>
      <c r="O108" s="38">
        <f>+[1]BDATOS!O107</f>
        <v>0</v>
      </c>
      <c r="P108" s="38">
        <f>+[1]BDATOS!P107</f>
        <v>2700</v>
      </c>
      <c r="Q108" s="35">
        <f>+[1]BDATOS!AF107</f>
        <v>0</v>
      </c>
      <c r="R108" s="38">
        <f>+[1]BDATOS!BB107</f>
        <v>0</v>
      </c>
      <c r="S108" s="43" t="str">
        <f>+[1]BDATOS!BL107</f>
        <v>NA</v>
      </c>
      <c r="T108" s="43" t="str">
        <f t="shared" si="2"/>
        <v>NA</v>
      </c>
      <c r="U108" s="37"/>
      <c r="V108" s="37"/>
      <c r="W108" s="41" t="str">
        <f>+[1]BDATOS!AC107</f>
        <v xml:space="preserve">SECRETARÍA DE HÁBITAT </v>
      </c>
    </row>
    <row r="109" spans="1:23" ht="67.5" x14ac:dyDescent="0.25">
      <c r="A109" s="29">
        <f>+'[1]Planind DNP'!B107</f>
        <v>106</v>
      </c>
      <c r="B109" s="38">
        <v>2</v>
      </c>
      <c r="C109" s="39" t="str">
        <f>+[1]BDATOS!B108</f>
        <v xml:space="preserve">LÍNEA ESTRATÉGICA 2. BOLÍVAR SÍ AVANZA, LIBRE DE POBREZA A TRAVÉS DE LA EDUCACIÓN Y LA EQUIDAD </v>
      </c>
      <c r="D109" s="38" t="str">
        <f>+[1]BDATOS!C108</f>
        <v>2.5</v>
      </c>
      <c r="E109" s="39" t="str">
        <f>+[1]BDATOS!D108</f>
        <v xml:space="preserve">BOLÍVAR SÍ AVANZA CON VIVIENDA DIGNA </v>
      </c>
      <c r="F109" s="41" t="s">
        <v>668</v>
      </c>
      <c r="G109" s="32" t="str">
        <f>+[2]Hoja1!K111</f>
        <v>A.7.3.1</v>
      </c>
      <c r="H109" s="32">
        <f>+[2]Hoja1!G111</f>
        <v>0</v>
      </c>
      <c r="I109" s="41">
        <v>0</v>
      </c>
      <c r="J109" s="41">
        <v>3000</v>
      </c>
      <c r="K109" s="41" t="str">
        <f>+[1]BDATOS!J108</f>
        <v>2.5.3</v>
      </c>
      <c r="L109" s="42" t="str">
        <f>+[1]BDATOS!K108</f>
        <v>Titulación</v>
      </c>
      <c r="M109" s="41" t="str">
        <f>+[1]BDATOS!L108</f>
        <v>3000  Títulos de viviendas legalizados</v>
      </c>
      <c r="N109" s="32" t="str">
        <f>+[2]Hoja1!V111</f>
        <v>A.7</v>
      </c>
      <c r="O109" s="38">
        <f>+[1]BDATOS!O108</f>
        <v>0</v>
      </c>
      <c r="P109" s="38">
        <f>+[1]BDATOS!P108</f>
        <v>3000</v>
      </c>
      <c r="Q109" s="35">
        <f>+[1]BDATOS!AF108</f>
        <v>0</v>
      </c>
      <c r="R109" s="38">
        <f>+[1]BDATOS!BB108</f>
        <v>0</v>
      </c>
      <c r="S109" s="43" t="str">
        <f>+[1]BDATOS!BL108</f>
        <v>NA</v>
      </c>
      <c r="T109" s="43" t="str">
        <f t="shared" si="2"/>
        <v>NA</v>
      </c>
      <c r="U109" s="44"/>
      <c r="V109" s="37"/>
      <c r="W109" s="41" t="str">
        <f>+[1]BDATOS!AC108</f>
        <v xml:space="preserve">SECRETARÍA DE HÁBITAT </v>
      </c>
    </row>
    <row r="110" spans="1:23" ht="56.25" x14ac:dyDescent="0.25">
      <c r="A110" s="29">
        <f>+'[1]Planind DNP'!B108</f>
        <v>107</v>
      </c>
      <c r="B110" s="38">
        <f>+[1]BDATOS!A109</f>
        <v>2</v>
      </c>
      <c r="C110" s="39" t="str">
        <f>+[1]BDATOS!B109</f>
        <v xml:space="preserve">BOLÍVAR SÍ AVANZA, LIBRE DE POBREZA A TRAVÉS DE LA EDUCACIÓN Y LA EQUIDAD </v>
      </c>
      <c r="D110" s="38" t="str">
        <f>+[1]BDATOS!C109</f>
        <v>2.6</v>
      </c>
      <c r="E110" s="39" t="str">
        <f>+[1]BDATOS!D109</f>
        <v>SEGURIDAD ALIMENTARIA Y NUTRICIONAL</v>
      </c>
      <c r="F110" s="49" t="s">
        <v>669</v>
      </c>
      <c r="G110" s="49">
        <v>7.0000000000000007E-2</v>
      </c>
      <c r="H110" s="49">
        <v>0</v>
      </c>
      <c r="I110" s="49">
        <v>7.0000000000000007E-2</v>
      </c>
      <c r="J110" s="49">
        <v>0</v>
      </c>
      <c r="K110" s="41" t="str">
        <f>+[1]BDATOS!J109</f>
        <v>2.6.1</v>
      </c>
      <c r="L110" s="42" t="str">
        <f>+[1]BDATOS!K109</f>
        <v>Prevalencia De Desnutrición Global O Bajo Peso Para La Edad En Menores De 5 Años</v>
      </c>
      <c r="M110" s="41" t="str">
        <f>+[1]BDATOS!L109</f>
        <v>No. de municipios beneficiados con programas y actividades para la promoción de hábitos alimenticios saludables</v>
      </c>
      <c r="N110" s="32" t="str">
        <f>+[2]Hoja1!V112</f>
        <v>A.2</v>
      </c>
      <c r="O110" s="38" t="str">
        <f>+[1]BDATOS!O109</f>
        <v>ND</v>
      </c>
      <c r="P110" s="38">
        <f>+[1]BDATOS!P109</f>
        <v>45</v>
      </c>
      <c r="Q110" s="35">
        <f>+[1]BDATOS!AF109</f>
        <v>0</v>
      </c>
      <c r="R110" s="38">
        <f>+[1]BDATOS!BB109</f>
        <v>0</v>
      </c>
      <c r="S110" s="43" t="str">
        <f>+[1]BDATOS!BL109</f>
        <v>NA</v>
      </c>
      <c r="T110" s="46">
        <f>SUM(S110:S111)/1</f>
        <v>1</v>
      </c>
      <c r="U110" s="46">
        <f>SUBTOTAL(9,T110:T120)/9</f>
        <v>0.1111111111111111</v>
      </c>
      <c r="V110" s="37"/>
      <c r="W110" s="41"/>
    </row>
    <row r="111" spans="1:23" ht="67.5" x14ac:dyDescent="0.25">
      <c r="A111" s="29">
        <f>+'[1]Planind DNP'!B109</f>
        <v>108</v>
      </c>
      <c r="B111" s="38">
        <f>+[1]BDATOS!A110</f>
        <v>2</v>
      </c>
      <c r="C111" s="39" t="str">
        <f>+[1]BDATOS!B110</f>
        <v xml:space="preserve">BOLÍVAR SÍ AVANZA, LIBRE DE POBREZA A TRAVÉS DE LA EDUCACIÓN Y LA EQUIDAD </v>
      </c>
      <c r="D111" s="38" t="str">
        <f>+[1]BDATOS!C110</f>
        <v>2.6</v>
      </c>
      <c r="E111" s="39" t="str">
        <f>+[1]BDATOS!D110</f>
        <v>SEGURIDAD ALIMENTARIA Y NUTRICIONAL</v>
      </c>
      <c r="F111" s="31"/>
      <c r="G111" s="31"/>
      <c r="H111" s="31"/>
      <c r="I111" s="31"/>
      <c r="J111" s="31"/>
      <c r="K111" s="41" t="str">
        <f>+[1]BDATOS!J110</f>
        <v>2.6.1</v>
      </c>
      <c r="L111" s="42" t="str">
        <f>+[1]BDATOS!K110</f>
        <v>Prevalencia De Desnutrición Global O Bajo Peso Para La Edad En Menores De 5 Años</v>
      </c>
      <c r="M111" s="41" t="str">
        <f>+[1]BDATOS!L110</f>
        <v>Construcción de 25 Centros de Desarrollo Integral para la atención de niños entre los 0 y 5 años de edad, que permitirá garantizar para esta población dos de sus comidas diarias necesarias.</v>
      </c>
      <c r="N111" s="32" t="str">
        <f>+[2]Hoja1!V113</f>
        <v>A.2</v>
      </c>
      <c r="O111" s="38" t="str">
        <f>+[1]BDATOS!O110</f>
        <v>ND</v>
      </c>
      <c r="P111" s="38">
        <f>+[1]BDATOS!P110</f>
        <v>25</v>
      </c>
      <c r="Q111" s="35">
        <f>+[1]BDATOS!AF110</f>
        <v>1</v>
      </c>
      <c r="R111" s="38">
        <f>+[1]BDATOS!BB110</f>
        <v>1</v>
      </c>
      <c r="S111" s="43">
        <f>+[1]BDATOS!BL110</f>
        <v>1</v>
      </c>
      <c r="T111" s="44"/>
      <c r="U111" s="37"/>
      <c r="V111" s="37"/>
      <c r="W111" s="41"/>
    </row>
    <row r="112" spans="1:23" ht="90" x14ac:dyDescent="0.25">
      <c r="A112" s="29">
        <f>+'[1]Planind DNP'!B110</f>
        <v>109</v>
      </c>
      <c r="B112" s="38">
        <f>+[1]BDATOS!A111</f>
        <v>2</v>
      </c>
      <c r="C112" s="39" t="str">
        <f>+[1]BDATOS!B111</f>
        <v xml:space="preserve">BOLÍVAR SÍ AVANZA, LIBRE DE POBREZA A TRAVÉS DE LA EDUCACIÓN Y LA EQUIDAD </v>
      </c>
      <c r="D112" s="38" t="str">
        <f>+[1]BDATOS!C111</f>
        <v>2.6</v>
      </c>
      <c r="E112" s="39" t="str">
        <f>+[1]BDATOS!D111</f>
        <v>SEGURIDAD ALIMENTARIA Y NUTRICIONAL</v>
      </c>
      <c r="F112" s="41" t="s">
        <v>670</v>
      </c>
      <c r="G112" s="32" t="str">
        <f>+[2]Hoja1!K112</f>
        <v>A.2.1.1</v>
      </c>
      <c r="H112" s="32">
        <f>+[2]Hoja1!G112</f>
        <v>1.41</v>
      </c>
      <c r="I112" s="41">
        <v>1.41</v>
      </c>
      <c r="J112" s="41">
        <v>1</v>
      </c>
      <c r="K112" s="41" t="str">
        <f>+[1]BDATOS!J111</f>
        <v>2.6.2</v>
      </c>
      <c r="L112" s="42" t="str">
        <f>+[1]BDATOS!K111</f>
        <v xml:space="preserve">Prevalencia de la desnutrición crónica o retraso en talla en menores de 5 años </v>
      </c>
      <c r="M112" s="41" t="str">
        <f>+[1]BDATOS!L111</f>
        <v>Un programa de atención prioritaria a niños menores de 5 años con desnutrición crónica, suministro de servicio médico, acompañamiento y garantía de suministro de alimentos y tratamientos médicos requeridos implementado</v>
      </c>
      <c r="N112" s="32" t="str">
        <f>+[2]Hoja1!V114</f>
        <v>A.2</v>
      </c>
      <c r="O112" s="50">
        <f>+[1]BDATOS!O111</f>
        <v>0</v>
      </c>
      <c r="P112" s="50">
        <f>+[1]BDATOS!P111</f>
        <v>1</v>
      </c>
      <c r="Q112" s="35">
        <f>+[1]BDATOS!AF111</f>
        <v>0</v>
      </c>
      <c r="R112" s="38">
        <f>+[1]BDATOS!BB111</f>
        <v>0</v>
      </c>
      <c r="S112" s="43" t="str">
        <f>+[1]BDATOS!BL111</f>
        <v>NA</v>
      </c>
      <c r="T112" s="43" t="str">
        <f t="shared" si="2"/>
        <v>NA</v>
      </c>
      <c r="U112" s="37"/>
      <c r="V112" s="37"/>
      <c r="W112" s="41" t="str">
        <f>+[1]BDATOS!AC111</f>
        <v xml:space="preserve">SECRETARÍA DE AGRICULTURA -  SALUD Y DESARROLLO SOCIAL </v>
      </c>
    </row>
    <row r="113" spans="1:23" ht="67.5" x14ac:dyDescent="0.25">
      <c r="A113" s="29">
        <f>+'[1]Planind DNP'!B111</f>
        <v>110</v>
      </c>
      <c r="B113" s="38">
        <f>+[1]BDATOS!A112</f>
        <v>2</v>
      </c>
      <c r="C113" s="39" t="str">
        <f>+[1]BDATOS!B112</f>
        <v xml:space="preserve">BOLÍVAR SÍ AVANZA, LIBRE DE POBREZA A TRAVÉS DE LA EDUCACIÓN Y LA EQUIDAD </v>
      </c>
      <c r="D113" s="38" t="str">
        <f>+[1]BDATOS!C112</f>
        <v>2.6</v>
      </c>
      <c r="E113" s="39" t="str">
        <f>+[1]BDATOS!D112</f>
        <v>SEGURIDAD ALIMENTARIA Y NUTRICIONAL</v>
      </c>
      <c r="F113" s="41" t="s">
        <v>671</v>
      </c>
      <c r="G113" s="32" t="str">
        <f>+[2]Hoja1!K113</f>
        <v>A.2.2.1</v>
      </c>
      <c r="H113" s="32">
        <f>+[2]Hoja1!G113</f>
        <v>1.5</v>
      </c>
      <c r="I113" s="41">
        <v>1.5</v>
      </c>
      <c r="J113" s="41">
        <v>1.1000000000000001</v>
      </c>
      <c r="K113" s="41" t="str">
        <f>+[1]BDATOS!J112</f>
        <v>2.6.3</v>
      </c>
      <c r="L113" s="42" t="str">
        <f>+[1]BDATOS!K112</f>
        <v xml:space="preserve">Porcentaje de niños con bajo peso al nacer </v>
      </c>
      <c r="M113" s="41" t="str">
        <f>+[1]BDATOS!L112</f>
        <v>Un programa para el acompañamiento, orientación nutricional y  Controles prenatales y cuidados para mujeres en estado de embarazo con alta vulnerabilidad implementado</v>
      </c>
      <c r="N113" s="32" t="str">
        <f>+[2]Hoja1!V115</f>
        <v>A.2</v>
      </c>
      <c r="O113" s="50">
        <f>+[1]BDATOS!O112</f>
        <v>0</v>
      </c>
      <c r="P113" s="50">
        <f>+[1]BDATOS!P112</f>
        <v>1</v>
      </c>
      <c r="Q113" s="35">
        <f>+[1]BDATOS!AF112</f>
        <v>1</v>
      </c>
      <c r="R113" s="38">
        <f>+[1]BDATOS!BB112</f>
        <v>0</v>
      </c>
      <c r="S113" s="43">
        <f>+[1]BDATOS!BL112</f>
        <v>0</v>
      </c>
      <c r="T113" s="43">
        <f t="shared" si="2"/>
        <v>0</v>
      </c>
      <c r="U113" s="37"/>
      <c r="V113" s="37"/>
      <c r="W113" s="41" t="str">
        <f>+[1]BDATOS!AC112</f>
        <v xml:space="preserve">SECRETARÍA DE AGRICULTURA -  SALUD Y DESARROLLO SOCIAL </v>
      </c>
    </row>
    <row r="114" spans="1:23" ht="112.5" x14ac:dyDescent="0.25">
      <c r="A114" s="29">
        <f>+'[1]Planind DNP'!B112</f>
        <v>111</v>
      </c>
      <c r="B114" s="38">
        <f>+[1]BDATOS!A113</f>
        <v>2</v>
      </c>
      <c r="C114" s="39" t="str">
        <f>+[1]BDATOS!B113</f>
        <v xml:space="preserve">BOLÍVAR SÍ AVANZA, LIBRE DE POBREZA A TRAVÉS DE LA EDUCACIÓN Y LA EQUIDAD </v>
      </c>
      <c r="D114" s="38" t="str">
        <f>+[1]BDATOS!C113</f>
        <v>2.6</v>
      </c>
      <c r="E114" s="39" t="str">
        <f>+[1]BDATOS!D113</f>
        <v>SEGURIDAD ALIMENTARIA Y NUTRICIONAL</v>
      </c>
      <c r="F114" s="41" t="s">
        <v>672</v>
      </c>
      <c r="G114" s="32" t="str">
        <f>+[2]Hoja1!K114</f>
        <v>A.2.3.1</v>
      </c>
      <c r="H114" s="32" t="str">
        <f>+[2]Hoja1!G114</f>
        <v>ND</v>
      </c>
      <c r="I114" s="41" t="s">
        <v>632</v>
      </c>
      <c r="J114" s="41">
        <v>25</v>
      </c>
      <c r="K114" s="41" t="str">
        <f>+[1]BDATOS!J113</f>
        <v>2.6.4</v>
      </c>
      <c r="L114" s="42" t="str">
        <f>+[1]BDATOS!K113</f>
        <v>Asistencia técnica a pequeños y medianos productores de alimentos</v>
      </c>
      <c r="M114" s="41" t="str">
        <f>+[1]BDATOS!L113</f>
        <v>Veinte (20) municipios beneficiados con asistencia técnica a pequeños y medianos productores de alimentos prioritarios para la Seguridad Alimentaria y Nutricional e intensificación sostenible de la producción agropecuaria, buenas prácticas agrícolas y buenas prácticas de manufactura</v>
      </c>
      <c r="N114" s="32" t="str">
        <f>+[2]Hoja1!V116</f>
        <v>A.2</v>
      </c>
      <c r="O114" s="50">
        <f>+[1]BDATOS!O113</f>
        <v>0</v>
      </c>
      <c r="P114" s="50">
        <f>+[1]BDATOS!P113</f>
        <v>25</v>
      </c>
      <c r="Q114" s="35">
        <f>+[1]BDATOS!AF113</f>
        <v>5</v>
      </c>
      <c r="R114" s="38">
        <f>+[1]BDATOS!BB113</f>
        <v>0</v>
      </c>
      <c r="S114" s="43">
        <f>+[1]BDATOS!BL113</f>
        <v>0</v>
      </c>
      <c r="T114" s="43">
        <f t="shared" si="2"/>
        <v>0</v>
      </c>
      <c r="U114" s="37"/>
      <c r="V114" s="37"/>
      <c r="W114" s="41" t="str">
        <f>+[1]BDATOS!AC113</f>
        <v xml:space="preserve">SECRETARÍA DE AGRICULTURA -  SALUD Y DESARROLLO SOCIAL </v>
      </c>
    </row>
    <row r="115" spans="1:23" ht="112.5" x14ac:dyDescent="0.25">
      <c r="A115" s="29">
        <f>+'[1]Planind DNP'!B113</f>
        <v>112</v>
      </c>
      <c r="B115" s="38">
        <f>+[1]BDATOS!A114</f>
        <v>2</v>
      </c>
      <c r="C115" s="39" t="str">
        <f>+[1]BDATOS!B114</f>
        <v xml:space="preserve">BOLÍVAR SÍ AVANZA, LIBRE DE POBREZA A TRAVÉS DE LA EDUCACIÓN Y LA EQUIDAD </v>
      </c>
      <c r="D115" s="38" t="str">
        <f>+[1]BDATOS!C114</f>
        <v>2.6</v>
      </c>
      <c r="E115" s="39" t="str">
        <f>+[1]BDATOS!D114</f>
        <v>SEGURIDAD ALIMENTARIA Y NUTRICIONAL</v>
      </c>
      <c r="F115" s="41" t="s">
        <v>673</v>
      </c>
      <c r="G115" s="32" t="str">
        <f>+[2]Hoja1!K115</f>
        <v>A.2.4.1</v>
      </c>
      <c r="H115" s="32">
        <f>+[2]Hoja1!G115</f>
        <v>61.7</v>
      </c>
      <c r="I115" s="41">
        <v>61.7</v>
      </c>
      <c r="J115" s="41">
        <v>58</v>
      </c>
      <c r="K115" s="41" t="str">
        <f>+[1]BDATOS!J114</f>
        <v>2.6.5</v>
      </c>
      <c r="L115" s="42" t="str">
        <f>+[1]BDATOS!K114</f>
        <v>Disponibilidad y acceso a los alimentos</v>
      </c>
      <c r="M115" s="41" t="str">
        <f>+[1]BDATOS!L114</f>
        <v>Una  estrategia de abordaje integral e intersectorial de población infantil, mujeres gestantes y adolescentes con estado nutricional e índice de pobreza de alto riesgo implementada, para mejorar garantizar el acceso a los alimentos y generación de hábitos alimenticios saludables.</v>
      </c>
      <c r="N115" s="32" t="str">
        <f>+[2]Hoja1!V117</f>
        <v>A.2</v>
      </c>
      <c r="O115" s="38">
        <f>+[1]BDATOS!O114</f>
        <v>0</v>
      </c>
      <c r="P115" s="38">
        <f>+[1]BDATOS!P114</f>
        <v>1</v>
      </c>
      <c r="Q115" s="35">
        <f>+[1]BDATOS!AF114</f>
        <v>1</v>
      </c>
      <c r="R115" s="38">
        <f>+[1]BDATOS!BB114</f>
        <v>0</v>
      </c>
      <c r="S115" s="43">
        <f>+[1]BDATOS!BL114</f>
        <v>0</v>
      </c>
      <c r="T115" s="43">
        <f t="shared" si="2"/>
        <v>0</v>
      </c>
      <c r="U115" s="37"/>
      <c r="V115" s="37"/>
      <c r="W115" s="41" t="str">
        <f>+[1]BDATOS!AC114</f>
        <v xml:space="preserve">SECRETARÍA DE AGRICULTURA -  SALUD Y DESARROLLO SOCIAL </v>
      </c>
    </row>
    <row r="116" spans="1:23" ht="146.25" x14ac:dyDescent="0.25">
      <c r="A116" s="29">
        <f>+'[1]Planind DNP'!B114</f>
        <v>113</v>
      </c>
      <c r="B116" s="38">
        <f>+[1]BDATOS!A115</f>
        <v>2</v>
      </c>
      <c r="C116" s="39" t="str">
        <f>+[1]BDATOS!B115</f>
        <v xml:space="preserve">BOLÍVAR SÍ AVANZA, LIBRE DE POBREZA A TRAVÉS DE LA EDUCACIÓN Y LA EQUIDAD </v>
      </c>
      <c r="D116" s="38" t="str">
        <f>+[1]BDATOS!C115</f>
        <v>2.6</v>
      </c>
      <c r="E116" s="39" t="str">
        <f>+[1]BDATOS!D115</f>
        <v>SEGURIDAD ALIMENTARIA Y NUTRICIONAL</v>
      </c>
      <c r="F116" s="40" t="s">
        <v>674</v>
      </c>
      <c r="G116" s="32" t="str">
        <f>+[2]Hoja1!K116</f>
        <v>A.2.5.1</v>
      </c>
      <c r="H116" s="32">
        <f>+[2]Hoja1!G116</f>
        <v>22.8</v>
      </c>
      <c r="I116" s="40">
        <v>22.8</v>
      </c>
      <c r="J116" s="40">
        <v>20</v>
      </c>
      <c r="K116" s="41" t="str">
        <f>+[1]BDATOS!J115</f>
        <v>2.6.6</v>
      </c>
      <c r="L116" s="42" t="str">
        <f>+[1]BDATOS!K115</f>
        <v>Consumo y aprovechamiento biológico de los alimentos.</v>
      </c>
      <c r="M116" s="41" t="str">
        <f>+[1]BDATOS!L115</f>
        <v>100% de cobertura de estrategias de educación y comunicación para el fortalecimiento de la seguridad alimentaria y nutricional en  María la baja,  Barranco de loba, Achi, Zambrano , Turbana, Turbaco, San Estanislao, Arjona, Mahates, Carmen de Bolivar, Magangue, Santa Rosa Sur, Villanueva, Clemencia, Calamar, San Jacinto, El Guamo, Cicuco, Montecristo, San Juan Nepomuceno, Rio Viejo, Santa Catalina.</v>
      </c>
      <c r="N116" s="32" t="str">
        <f>+[2]Hoja1!V118</f>
        <v>A.2</v>
      </c>
      <c r="O116" s="38">
        <f>+[1]BDATOS!O115</f>
        <v>0</v>
      </c>
      <c r="P116" s="38">
        <f>+[1]BDATOS!P115</f>
        <v>100</v>
      </c>
      <c r="Q116" s="35">
        <f>+[1]BDATOS!AF115</f>
        <v>25</v>
      </c>
      <c r="R116" s="38">
        <f>+[1]BDATOS!BB115</f>
        <v>0</v>
      </c>
      <c r="S116" s="43">
        <f>+[1]BDATOS!BL115</f>
        <v>0</v>
      </c>
      <c r="T116" s="46">
        <f>SUM(S116:S120)/5</f>
        <v>0</v>
      </c>
      <c r="U116" s="37"/>
      <c r="V116" s="37"/>
      <c r="W116" s="41" t="str">
        <f>+[1]BDATOS!AC115</f>
        <v xml:space="preserve">SECRETARÍA DE AGRICULTURA -  SALUD Y DESARROLLO SOCIAL </v>
      </c>
    </row>
    <row r="117" spans="1:23" ht="56.25" x14ac:dyDescent="0.25">
      <c r="A117" s="29">
        <f>+'[1]Planind DNP'!B115</f>
        <v>114</v>
      </c>
      <c r="B117" s="38">
        <f>+[1]BDATOS!A116</f>
        <v>2</v>
      </c>
      <c r="C117" s="39" t="str">
        <f>+[1]BDATOS!B116</f>
        <v xml:space="preserve">BOLÍVAR SÍ AVANZA, LIBRE DE POBREZA A TRAVÉS DE LA EDUCACIÓN Y LA EQUIDAD </v>
      </c>
      <c r="D117" s="38" t="str">
        <f>+[1]BDATOS!C116</f>
        <v>2.6</v>
      </c>
      <c r="E117" s="39" t="str">
        <f>+[1]BDATOS!D116</f>
        <v>SEGURIDAD ALIMENTARIA Y NUTRICIONAL</v>
      </c>
      <c r="F117" s="40"/>
      <c r="G117" s="32" t="str">
        <f>+[2]Hoja1!K117</f>
        <v>A.2.5.2</v>
      </c>
      <c r="H117" s="32">
        <f>+[2]Hoja1!G117</f>
        <v>22.8</v>
      </c>
      <c r="I117" s="40"/>
      <c r="J117" s="40"/>
      <c r="K117" s="41" t="str">
        <f>+[1]BDATOS!J116</f>
        <v>2.6.6</v>
      </c>
      <c r="L117" s="42" t="str">
        <f>+[1]BDATOS!K116</f>
        <v>Consumo y aprovechamiento biológico de los alimentos.</v>
      </c>
      <c r="M117" s="41" t="str">
        <f>+[1]BDATOS!L116</f>
        <v>No de meses de duración media de la lactancia materna.</v>
      </c>
      <c r="N117" s="32" t="str">
        <f>+[2]Hoja1!V119</f>
        <v>A.2</v>
      </c>
      <c r="O117" s="38">
        <f>+[1]BDATOS!O116</f>
        <v>1</v>
      </c>
      <c r="P117" s="38">
        <f>+[1]BDATOS!P116</f>
        <v>8</v>
      </c>
      <c r="Q117" s="35">
        <f>+[1]BDATOS!AF116</f>
        <v>2</v>
      </c>
      <c r="R117" s="38">
        <f>+[1]BDATOS!BB116</f>
        <v>0</v>
      </c>
      <c r="S117" s="43">
        <f>+[1]BDATOS!BL116</f>
        <v>0</v>
      </c>
      <c r="T117" s="37"/>
      <c r="U117" s="37"/>
      <c r="V117" s="37"/>
      <c r="W117" s="41" t="str">
        <f>+[1]BDATOS!AC116</f>
        <v xml:space="preserve">SECRETARÍA DE AGRICULTURA -  SALUD Y DESARROLLO SOCIAL </v>
      </c>
    </row>
    <row r="118" spans="1:23" ht="56.25" x14ac:dyDescent="0.25">
      <c r="A118" s="29">
        <f>+'[1]Planind DNP'!B116</f>
        <v>115</v>
      </c>
      <c r="B118" s="38">
        <f>+[1]BDATOS!A117</f>
        <v>2</v>
      </c>
      <c r="C118" s="39" t="str">
        <f>+[1]BDATOS!B117</f>
        <v xml:space="preserve">BOLÍVAR SÍ AVANZA, LIBRE DE POBREZA A TRAVÉS DE LA EDUCACIÓN Y LA EQUIDAD </v>
      </c>
      <c r="D118" s="38" t="str">
        <f>+[1]BDATOS!C117</f>
        <v>2.6</v>
      </c>
      <c r="E118" s="39" t="str">
        <f>+[1]BDATOS!D117</f>
        <v>SEGURIDAD ALIMENTARIA Y NUTRICIONAL</v>
      </c>
      <c r="F118" s="40"/>
      <c r="G118" s="32" t="str">
        <f>+[2]Hoja1!K118</f>
        <v>A.2.5.3</v>
      </c>
      <c r="H118" s="32">
        <f>+[2]Hoja1!G118</f>
        <v>22.8</v>
      </c>
      <c r="I118" s="40"/>
      <c r="J118" s="40"/>
      <c r="K118" s="41" t="str">
        <f>+[1]BDATOS!J117</f>
        <v>2.6.6</v>
      </c>
      <c r="L118" s="42" t="str">
        <f>+[1]BDATOS!K117</f>
        <v>Consumo y aprovechamiento biológico de los alimentos.</v>
      </c>
      <c r="M118" s="41" t="str">
        <f>+[1]BDATOS!L117</f>
        <v>No. de municipios con alianzas estratégicas entre sectores.</v>
      </c>
      <c r="N118" s="32" t="str">
        <f>+[2]Hoja1!V120</f>
        <v>A.2</v>
      </c>
      <c r="O118" s="38" t="str">
        <f>+[1]BDATOS!O117</f>
        <v>ND</v>
      </c>
      <c r="P118" s="38">
        <f>+[1]BDATOS!P117</f>
        <v>22</v>
      </c>
      <c r="Q118" s="35">
        <f>+[1]BDATOS!AF117</f>
        <v>5</v>
      </c>
      <c r="R118" s="38">
        <f>+[1]BDATOS!BB117</f>
        <v>0</v>
      </c>
      <c r="S118" s="43">
        <f>+[1]BDATOS!BL117</f>
        <v>0</v>
      </c>
      <c r="T118" s="37"/>
      <c r="U118" s="37"/>
      <c r="V118" s="37"/>
      <c r="W118" s="41" t="str">
        <f>+[1]BDATOS!AC117</f>
        <v xml:space="preserve">SECRETARÍA DE AGRICULTURA -  SALUD Y DESARROLLO SOCIAL </v>
      </c>
    </row>
    <row r="119" spans="1:23" ht="67.5" x14ac:dyDescent="0.25">
      <c r="A119" s="29">
        <f>+'[1]Planind DNP'!B117</f>
        <v>116</v>
      </c>
      <c r="B119" s="38">
        <f>+[1]BDATOS!A118</f>
        <v>2</v>
      </c>
      <c r="C119" s="39" t="str">
        <f>+[1]BDATOS!B118</f>
        <v xml:space="preserve">BOLÍVAR SÍ AVANZA, LIBRE DE POBREZA A TRAVÉS DE LA EDUCACIÓN Y LA EQUIDAD </v>
      </c>
      <c r="D119" s="38" t="str">
        <f>+[1]BDATOS!C118</f>
        <v>2.6</v>
      </c>
      <c r="E119" s="39" t="str">
        <f>+[1]BDATOS!D118</f>
        <v>SEGURIDAD ALIMENTARIA Y NUTRICIONAL</v>
      </c>
      <c r="F119" s="40"/>
      <c r="G119" s="32" t="str">
        <f>+[2]Hoja1!K119</f>
        <v>A.2.5.4</v>
      </c>
      <c r="H119" s="32">
        <f>+[2]Hoja1!G119</f>
        <v>22.8</v>
      </c>
      <c r="I119" s="40"/>
      <c r="J119" s="40"/>
      <c r="K119" s="41" t="str">
        <f>+[1]BDATOS!J118</f>
        <v>2.6.6</v>
      </c>
      <c r="L119" s="42" t="str">
        <f>+[1]BDATOS!K118</f>
        <v>Consumo y aprovechamiento biológico de los alimentos.</v>
      </c>
      <c r="M119" s="41" t="str">
        <f>+[1]BDATOS!L118</f>
        <v>100% de los municipios desarrollando estrategias para fortalecer la vigilancia nutricional en los eventos de mortalidad por o asociada a desnutrición y bajo peso al nacer.</v>
      </c>
      <c r="N119" s="32" t="str">
        <f>+[2]Hoja1!V121</f>
        <v>A.14</v>
      </c>
      <c r="O119" s="38" t="str">
        <f>+[1]BDATOS!O118</f>
        <v>ND</v>
      </c>
      <c r="P119" s="38">
        <f>+[1]BDATOS!P118</f>
        <v>100</v>
      </c>
      <c r="Q119" s="35">
        <f>+[1]BDATOS!AF118</f>
        <v>25</v>
      </c>
      <c r="R119" s="38">
        <f>+[1]BDATOS!BB118</f>
        <v>0</v>
      </c>
      <c r="S119" s="43">
        <f>+[1]BDATOS!BL118</f>
        <v>0</v>
      </c>
      <c r="T119" s="37"/>
      <c r="U119" s="37"/>
      <c r="V119" s="37"/>
      <c r="W119" s="41" t="str">
        <f>+[1]BDATOS!AC118</f>
        <v xml:space="preserve">SECRETARÍA DE AGRICULTURA -  SALUD Y DESARROLLO SOCIAL </v>
      </c>
    </row>
    <row r="120" spans="1:23" ht="56.25" x14ac:dyDescent="0.25">
      <c r="A120" s="29">
        <f>+'[1]Planind DNP'!B118</f>
        <v>117</v>
      </c>
      <c r="B120" s="38">
        <f>+[1]BDATOS!A119</f>
        <v>2</v>
      </c>
      <c r="C120" s="39" t="str">
        <f>+[1]BDATOS!B119</f>
        <v xml:space="preserve">BOLÍVAR SÍ AVANZA, LIBRE DE POBREZA A TRAVÉS DE LA EDUCACIÓN Y LA EQUIDAD </v>
      </c>
      <c r="D120" s="38" t="str">
        <f>+[1]BDATOS!C119</f>
        <v>2.6</v>
      </c>
      <c r="E120" s="39" t="str">
        <f>+[1]BDATOS!D119</f>
        <v>SEGURIDAD ALIMENTARIA Y NUTRICIONAL</v>
      </c>
      <c r="F120" s="40"/>
      <c r="G120" s="32" t="str">
        <f>+[2]Hoja1!K120</f>
        <v>A.2.5.5</v>
      </c>
      <c r="H120" s="32">
        <f>+[2]Hoja1!G120</f>
        <v>22.8</v>
      </c>
      <c r="I120" s="40"/>
      <c r="J120" s="40"/>
      <c r="K120" s="41" t="str">
        <f>+[1]BDATOS!J119</f>
        <v>2.6.6</v>
      </c>
      <c r="L120" s="42" t="str">
        <f>+[1]BDATOS!K119</f>
        <v>Consumo y aprovechamiento biológico de los alimentos.</v>
      </c>
      <c r="M120" s="41" t="str">
        <f>+[1]BDATOS!L119</f>
        <v>Cobertura de Inspección Vigilancia y Control a establecimientos de interés sanitario.</v>
      </c>
      <c r="N120" s="32" t="str">
        <f>+[2]Hoja1!V122</f>
        <v>A.14</v>
      </c>
      <c r="O120" s="38" t="str">
        <f>+[1]BDATOS!O119</f>
        <v>ND</v>
      </c>
      <c r="P120" s="38">
        <f>+[1]BDATOS!P119</f>
        <v>90</v>
      </c>
      <c r="Q120" s="35">
        <f>+[1]BDATOS!AF119</f>
        <v>10</v>
      </c>
      <c r="R120" s="38">
        <f>+[1]BDATOS!BB119</f>
        <v>0</v>
      </c>
      <c r="S120" s="43">
        <f>+[1]BDATOS!BL119</f>
        <v>0</v>
      </c>
      <c r="T120" s="44"/>
      <c r="U120" s="44"/>
      <c r="V120" s="37"/>
      <c r="W120" s="41" t="str">
        <f>+[1]BDATOS!AC119</f>
        <v xml:space="preserve">SECRETARÍA DE AGRICULTURA -  SALUD Y DESARROLLO SOCIAL </v>
      </c>
    </row>
    <row r="121" spans="1:23" ht="57" x14ac:dyDescent="0.25">
      <c r="A121" s="29">
        <f>+'[1]Planind DNP'!B119</f>
        <v>118</v>
      </c>
      <c r="B121" s="38">
        <f>+[1]BDATOS!A120</f>
        <v>2</v>
      </c>
      <c r="C121" s="39" t="str">
        <f>+[1]BDATOS!B120</f>
        <v xml:space="preserve">BOLÍVAR SÍ AVANZA, LIBRE DE POBREZA A TRAVÉS DE LA EDUCACIÓN Y LA EQUIDAD </v>
      </c>
      <c r="D121" s="38" t="str">
        <f>+[1]BDATOS!C120</f>
        <v>2.7</v>
      </c>
      <c r="E121" s="39" t="str">
        <f>+[1]BDATOS!D120</f>
        <v>NIÑOS, NIÑAS, ADOLESCENTES Y FAMILIA</v>
      </c>
      <c r="F121" s="41" t="s">
        <v>675</v>
      </c>
      <c r="G121" s="32" t="str">
        <f>+[2]Hoja1!K121</f>
        <v>A.14.1.1</v>
      </c>
      <c r="H121" s="32" t="str">
        <f>+[2]Hoja1!G121</f>
        <v>ND</v>
      </c>
      <c r="I121" s="41" t="s">
        <v>632</v>
      </c>
      <c r="J121" s="41">
        <v>25</v>
      </c>
      <c r="K121" s="41" t="str">
        <f>+[1]BDATOS!J120</f>
        <v>2.7.1</v>
      </c>
      <c r="L121" s="51" t="str">
        <f>+[1]BDATOS!K120</f>
        <v>Implementar la estrategia de Cero a siempre en los 20 Municipios con CDI en el departamento de Bolívar</v>
      </c>
      <c r="M121" s="41" t="str">
        <f>+[1]BDATOS!L120</f>
        <v>25 CDI con la Estrategia Implementada Implementar la estrategia de Cero a Siempre</v>
      </c>
      <c r="N121" s="32" t="str">
        <f>+[2]Hoja1!V123</f>
        <v>A.14</v>
      </c>
      <c r="O121" s="38">
        <f>+[1]BDATOS!O120</f>
        <v>6</v>
      </c>
      <c r="P121" s="38">
        <f>+[1]BDATOS!P120</f>
        <v>25</v>
      </c>
      <c r="Q121" s="35">
        <f>+[1]BDATOS!AF120</f>
        <v>5</v>
      </c>
      <c r="R121" s="38">
        <f>+[1]BDATOS!BB120</f>
        <v>0</v>
      </c>
      <c r="S121" s="43">
        <f>+[1]BDATOS!BL120</f>
        <v>0</v>
      </c>
      <c r="T121" s="43">
        <f>+S121</f>
        <v>0</v>
      </c>
      <c r="U121" s="46">
        <f>SUM(S121:S128)/6</f>
        <v>1</v>
      </c>
      <c r="V121" s="37"/>
      <c r="W121" s="41" t="str">
        <f>+[1]BDATOS!AC120</f>
        <v>DIRECCIÓN DE DESARROLLO SOCIAL</v>
      </c>
    </row>
    <row r="122" spans="1:23" ht="56.25" x14ac:dyDescent="0.25">
      <c r="A122" s="29">
        <f>+'[1]Planind DNP'!B120</f>
        <v>119</v>
      </c>
      <c r="B122" s="38">
        <f>+[1]BDATOS!A121</f>
        <v>2</v>
      </c>
      <c r="C122" s="39" t="str">
        <f>+[1]BDATOS!B121</f>
        <v xml:space="preserve">BOLÍVAR SÍ AVANZA, LIBRE DE POBREZA A TRAVÉS DE LA EDUCACIÓN Y LA EQUIDAD </v>
      </c>
      <c r="D122" s="38" t="str">
        <f>+[1]BDATOS!C121</f>
        <v>2.7</v>
      </c>
      <c r="E122" s="39" t="str">
        <f>+[1]BDATOS!D121</f>
        <v>NIÑOS, NIÑAS, ADOLESCENTES Y FAMILIA</v>
      </c>
      <c r="F122" s="41" t="s">
        <v>676</v>
      </c>
      <c r="G122" s="32" t="str">
        <f>+[2]Hoja1!K122</f>
        <v>A.14.2.1</v>
      </c>
      <c r="H122" s="32">
        <f>+[2]Hoja1!G122</f>
        <v>1</v>
      </c>
      <c r="I122" s="41">
        <v>1</v>
      </c>
      <c r="J122" s="41">
        <v>45</v>
      </c>
      <c r="K122" s="41" t="str">
        <f>+[1]BDATOS!J121</f>
        <v>2.7.2</v>
      </c>
      <c r="L122" s="42" t="str">
        <f>+[1]BDATOS!K121</f>
        <v>Implementación y actualización de la política pública de infancia, adolescencia y familia</v>
      </c>
      <c r="M122" s="41" t="str">
        <f>+[1]BDATOS!L121</f>
        <v>Número de mesas de trabajo realizadas para la actualización de la Política Pública para beneficiar a los NNA de los 45 Municipios</v>
      </c>
      <c r="N122" s="32" t="str">
        <f>+[2]Hoja1!V124</f>
        <v>A.14</v>
      </c>
      <c r="O122" s="38">
        <f>+[1]BDATOS!O121</f>
        <v>0</v>
      </c>
      <c r="P122" s="38">
        <f>+[1]BDATOS!P121</f>
        <v>5</v>
      </c>
      <c r="Q122" s="35">
        <f>+[1]BDATOS!AF121</f>
        <v>1</v>
      </c>
      <c r="R122" s="38">
        <f>+[1]BDATOS!BB121</f>
        <v>1</v>
      </c>
      <c r="S122" s="43">
        <f>+[1]BDATOS!BL121</f>
        <v>1</v>
      </c>
      <c r="T122" s="43">
        <f>+S122</f>
        <v>1</v>
      </c>
      <c r="U122" s="37"/>
      <c r="V122" s="37"/>
      <c r="W122" s="41" t="str">
        <f>+[1]BDATOS!AC121</f>
        <v>DIRECCIÓN DE DESARROLLO SOCIAL</v>
      </c>
    </row>
    <row r="123" spans="1:23" ht="56.25" x14ac:dyDescent="0.25">
      <c r="A123" s="29">
        <f>+'[1]Planind DNP'!B121</f>
        <v>120</v>
      </c>
      <c r="B123" s="38">
        <f>+[1]BDATOS!A122</f>
        <v>2</v>
      </c>
      <c r="C123" s="39" t="str">
        <f>+[1]BDATOS!B122</f>
        <v xml:space="preserve">BOLÍVAR SÍ AVANZA, LIBRE DE POBREZA A TRAVÉS DE LA EDUCACIÓN Y LA EQUIDAD </v>
      </c>
      <c r="D123" s="38" t="str">
        <f>+[1]BDATOS!C122</f>
        <v>2.7</v>
      </c>
      <c r="E123" s="39" t="str">
        <f>+[1]BDATOS!D122</f>
        <v>NIÑOS, NIÑAS, ADOLESCENTES Y FAMILIA</v>
      </c>
      <c r="F123" s="41" t="s">
        <v>677</v>
      </c>
      <c r="G123" s="32" t="str">
        <f>+[2]Hoja1!K123</f>
        <v>A.14.3.1</v>
      </c>
      <c r="H123" s="32">
        <f>+[2]Hoja1!G123</f>
        <v>0</v>
      </c>
      <c r="I123" s="41">
        <v>0</v>
      </c>
      <c r="J123" s="41">
        <v>5</v>
      </c>
      <c r="K123" s="41" t="str">
        <f>+[1]BDATOS!J122</f>
        <v>2.7.3</v>
      </c>
      <c r="L123" s="42" t="str">
        <f>+[1]BDATOS!K122</f>
        <v>Construcción y funcionamiento de 5 ludotecas para la construcción de Paz</v>
      </c>
      <c r="M123" s="41" t="str">
        <f>+[1]BDATOS!L122</f>
        <v>Cinco (5) Número de ludotecas  funcionando</v>
      </c>
      <c r="N123" s="32" t="str">
        <f>+[2]Hoja1!V125</f>
        <v>A.14</v>
      </c>
      <c r="O123" s="38">
        <f>+[1]BDATOS!O122</f>
        <v>0</v>
      </c>
      <c r="P123" s="38">
        <f>+[1]BDATOS!P122</f>
        <v>5</v>
      </c>
      <c r="Q123" s="35">
        <f>+[1]BDATOS!AF122</f>
        <v>1</v>
      </c>
      <c r="R123" s="38">
        <f>+[1]BDATOS!BB122</f>
        <v>2</v>
      </c>
      <c r="S123" s="43">
        <v>1</v>
      </c>
      <c r="T123" s="43">
        <f>+S123</f>
        <v>1</v>
      </c>
      <c r="U123" s="37"/>
      <c r="V123" s="37"/>
      <c r="W123" s="41" t="str">
        <f>+[1]BDATOS!AC122</f>
        <v>DIRECCIÓN DE DESARROLLO SOCIAL</v>
      </c>
    </row>
    <row r="124" spans="1:23" ht="57" x14ac:dyDescent="0.25">
      <c r="A124" s="29">
        <f>+'[1]Planind DNP'!B122</f>
        <v>121</v>
      </c>
      <c r="B124" s="38">
        <f>+[1]BDATOS!A123</f>
        <v>2</v>
      </c>
      <c r="C124" s="39" t="str">
        <f>+[1]BDATOS!B123</f>
        <v xml:space="preserve">BOLÍVAR SÍ AVANZA, LIBRE DE POBREZA A TRAVÉS DE LA EDUCACIÓN Y LA EQUIDAD </v>
      </c>
      <c r="D124" s="38" t="str">
        <f>+[1]BDATOS!C123</f>
        <v>2.7</v>
      </c>
      <c r="E124" s="39" t="str">
        <f>+[1]BDATOS!D123</f>
        <v>NIÑOS, NIÑAS, ADOLESCENTES Y FAMILIA</v>
      </c>
      <c r="F124" s="41" t="s">
        <v>678</v>
      </c>
      <c r="G124" s="32" t="str">
        <f>+[2]Hoja1!K124</f>
        <v>A.14.4.1</v>
      </c>
      <c r="H124" s="32" t="str">
        <f>+[2]Hoja1!G124</f>
        <v>ND</v>
      </c>
      <c r="I124" s="41" t="s">
        <v>632</v>
      </c>
      <c r="J124" s="41">
        <v>2</v>
      </c>
      <c r="K124" s="41" t="str">
        <f>+[1]BDATOS!J123</f>
        <v>2.7.4</v>
      </c>
      <c r="L124" s="51" t="str">
        <f>+[1]BDATOS!K123</f>
        <v>Implementar proyectos educativos integrales donde se contemple educación sexual y los DSR.</v>
      </c>
      <c r="M124" s="41" t="str">
        <f>+[1]BDATOS!L123</f>
        <v>45 Municipios con la estrategia de prevención de embarazos implementada</v>
      </c>
      <c r="N124" s="32" t="str">
        <f>+[2]Hoja1!V126</f>
        <v>A.14</v>
      </c>
      <c r="O124" s="38">
        <f>+[1]BDATOS!O123</f>
        <v>0</v>
      </c>
      <c r="P124" s="38">
        <f>+[1]BDATOS!P123</f>
        <v>45</v>
      </c>
      <c r="Q124" s="35">
        <f>+[1]BDATOS!AF123</f>
        <v>10</v>
      </c>
      <c r="R124" s="38">
        <f>+[1]BDATOS!BB123</f>
        <v>10</v>
      </c>
      <c r="S124" s="43">
        <f>+[1]BDATOS!BL123</f>
        <v>1</v>
      </c>
      <c r="T124" s="46">
        <f>SUM(S124:S125)/2</f>
        <v>1</v>
      </c>
      <c r="U124" s="37"/>
      <c r="V124" s="37"/>
      <c r="W124" s="41" t="str">
        <f>+[1]BDATOS!AC123</f>
        <v>DIRECCIÓN DE DESARROLLO SOCIAL</v>
      </c>
    </row>
    <row r="125" spans="1:23" ht="57" x14ac:dyDescent="0.25">
      <c r="A125" s="29">
        <f>+'[1]Planind DNP'!B123</f>
        <v>122</v>
      </c>
      <c r="B125" s="38">
        <f>+[1]BDATOS!A124</f>
        <v>2</v>
      </c>
      <c r="C125" s="39" t="str">
        <f>+[1]BDATOS!B124</f>
        <v xml:space="preserve">BOLÍVAR SÍ AVANZA, LIBRE DE POBREZA A TRAVÉS DE LA EDUCACIÓN Y LA EQUIDAD </v>
      </c>
      <c r="D125" s="38" t="str">
        <f>+[1]BDATOS!C124</f>
        <v>2.7</v>
      </c>
      <c r="E125" s="52" t="str">
        <f>+[1]BDATOS!D124</f>
        <v>NIÑOS, NIÑAS, ADOLESCENTES Y FAMILIA</v>
      </c>
      <c r="F125" s="41" t="s">
        <v>679</v>
      </c>
      <c r="G125" s="32" t="str">
        <f>+[2]Hoja1!K125</f>
        <v>A.14.5.1</v>
      </c>
      <c r="H125" s="32">
        <f>+[2]Hoja1!G125</f>
        <v>0</v>
      </c>
      <c r="I125" s="41">
        <v>0</v>
      </c>
      <c r="J125" s="41">
        <v>1</v>
      </c>
      <c r="K125" s="41" t="str">
        <f>+[1]BDATOS!J124</f>
        <v>2.7.4</v>
      </c>
      <c r="L125" s="51" t="str">
        <f>+[1]BDATOS!K124</f>
        <v>Implementar proyectos educativos integrales donde se contemple educación sexual y los DSR.</v>
      </c>
      <c r="M125" s="41" t="str">
        <f>+[1]BDATOS!L124</f>
        <v>Un  Proyecto de prevención de abuso y violencia sexual implementado</v>
      </c>
      <c r="N125" s="32" t="str">
        <f>+[2]Hoja1!V127</f>
        <v>A.14</v>
      </c>
      <c r="O125" s="38">
        <f>+[1]BDATOS!O124</f>
        <v>0</v>
      </c>
      <c r="P125" s="38">
        <f>+[1]BDATOS!P124</f>
        <v>45</v>
      </c>
      <c r="Q125" s="35">
        <f>+[1]BDATOS!AF124</f>
        <v>10</v>
      </c>
      <c r="R125" s="38">
        <f>+[1]BDATOS!BB124</f>
        <v>10</v>
      </c>
      <c r="S125" s="43">
        <f>+[1]BDATOS!BL124</f>
        <v>1</v>
      </c>
      <c r="T125" s="44"/>
      <c r="U125" s="37"/>
      <c r="V125" s="37"/>
      <c r="W125" s="41" t="str">
        <f>+[1]BDATOS!AC124</f>
        <v>DIRECCIÓN DE DESARROLLO SOCIAL</v>
      </c>
    </row>
    <row r="126" spans="1:23" ht="56.25" x14ac:dyDescent="0.25">
      <c r="A126" s="29">
        <f>+'[1]Planind DNP'!B124</f>
        <v>123</v>
      </c>
      <c r="B126" s="38">
        <f>+[1]BDATOS!A125</f>
        <v>2</v>
      </c>
      <c r="C126" s="39" t="str">
        <f>+[1]BDATOS!B125</f>
        <v xml:space="preserve">BOLÍVAR SÍ AVANZA, LIBRE DE POBREZA A TRAVÉS DE LA EDUCACIÓN Y LA EQUIDAD </v>
      </c>
      <c r="D126" s="38" t="str">
        <f>+[1]BDATOS!C125</f>
        <v>2.7</v>
      </c>
      <c r="E126" s="39" t="str">
        <f>+[1]BDATOS!D125</f>
        <v>NIÑOS, NIÑAS, ADOLESCENTES Y FAMILIA</v>
      </c>
      <c r="F126" s="41" t="s">
        <v>680</v>
      </c>
      <c r="G126" s="32" t="str">
        <f>+[2]Hoja1!K126</f>
        <v>A.14.6.1</v>
      </c>
      <c r="H126" s="32">
        <f>+[2]Hoja1!G126</f>
        <v>0</v>
      </c>
      <c r="I126" s="41">
        <v>0</v>
      </c>
      <c r="J126" s="41">
        <v>1</v>
      </c>
      <c r="K126" s="41" t="str">
        <f>+[1]BDATOS!J125</f>
        <v>2.7.5</v>
      </c>
      <c r="L126" s="42" t="str">
        <f>+[1]BDATOS!K125</f>
        <v>Proyecto de prevención del trabajo infantil</v>
      </c>
      <c r="M126" s="41" t="str">
        <f>+[1]BDATOS!L125</f>
        <v>Diez (10) Municipios con Proyecto de prevención del trabajo infantil implementado</v>
      </c>
      <c r="N126" s="32" t="str">
        <f>+[2]Hoja1!V128</f>
        <v>A.14</v>
      </c>
      <c r="O126" s="38">
        <f>+[1]BDATOS!O125</f>
        <v>0</v>
      </c>
      <c r="P126" s="38">
        <f>+[1]BDATOS!P125</f>
        <v>10</v>
      </c>
      <c r="Q126" s="35">
        <f>+[1]BDATOS!AF125</f>
        <v>2</v>
      </c>
      <c r="R126" s="38">
        <f>+[1]BDATOS!BB125</f>
        <v>2</v>
      </c>
      <c r="S126" s="43">
        <f>+[1]BDATOS!BL125</f>
        <v>1</v>
      </c>
      <c r="T126" s="43">
        <f t="shared" ref="T126:T141" si="3">+S126</f>
        <v>1</v>
      </c>
      <c r="U126" s="37"/>
      <c r="V126" s="37"/>
      <c r="W126" s="41" t="str">
        <f>+[1]BDATOS!AC125</f>
        <v>DIRECCIÓN DE DESARROLLO SOCIAL</v>
      </c>
    </row>
    <row r="127" spans="1:23" ht="68.25" x14ac:dyDescent="0.25">
      <c r="A127" s="29">
        <f>+'[1]Planind DNP'!B125</f>
        <v>124</v>
      </c>
      <c r="B127" s="38">
        <f>+[1]BDATOS!A126</f>
        <v>2</v>
      </c>
      <c r="C127" s="39" t="str">
        <f>+[1]BDATOS!B126</f>
        <v xml:space="preserve">BOLÍVAR SÍ AVANZA, LIBRE DE POBREZA A TRAVÉS DE LA EDUCACIÓN Y LA EQUIDAD </v>
      </c>
      <c r="D127" s="38" t="str">
        <f>+[1]BDATOS!C126</f>
        <v>2.7</v>
      </c>
      <c r="E127" s="39" t="str">
        <f>+[1]BDATOS!D126</f>
        <v>NIÑOS, NIÑAS, ADOLESCENTES Y FAMILIA</v>
      </c>
      <c r="F127" s="41" t="s">
        <v>681</v>
      </c>
      <c r="G127" s="32" t="str">
        <f>+[2]Hoja1!K127</f>
        <v>A.14.7.1</v>
      </c>
      <c r="H127" s="32">
        <f>+[2]Hoja1!G127</f>
        <v>0</v>
      </c>
      <c r="I127" s="41">
        <v>0</v>
      </c>
      <c r="J127" s="41">
        <v>1</v>
      </c>
      <c r="K127" s="41" t="str">
        <f>+[1]BDATOS!J126</f>
        <v>2.7.6</v>
      </c>
      <c r="L127" s="51" t="str">
        <f>+[1]BDATOS!K126</f>
        <v>Crear la Instancia departamental para la implementación de programas y atención Infancia, Niños, Niñas y Adolescentes</v>
      </c>
      <c r="M127" s="41" t="str">
        <f>+[1]BDATOS!L126</f>
        <v>Una Instancia departamental para la implementación de programas y atención Infancia, Niños, Niñas y Adolescente</v>
      </c>
      <c r="N127" s="32" t="str">
        <f>+[2]Hoja1!V129</f>
        <v>A.14</v>
      </c>
      <c r="O127" s="38">
        <f>+[1]BDATOS!O126</f>
        <v>0</v>
      </c>
      <c r="P127" s="38">
        <f>+[1]BDATOS!P126</f>
        <v>1</v>
      </c>
      <c r="Q127" s="35">
        <f>+[1]BDATOS!AF126</f>
        <v>0</v>
      </c>
      <c r="R127" s="38">
        <f>+[1]BDATOS!BB126</f>
        <v>0</v>
      </c>
      <c r="S127" s="43" t="str">
        <f>+[1]BDATOS!BL126</f>
        <v>NA</v>
      </c>
      <c r="T127" s="43" t="str">
        <f t="shared" si="3"/>
        <v>NA</v>
      </c>
      <c r="U127" s="37"/>
      <c r="V127" s="37"/>
      <c r="W127" s="41" t="str">
        <f>+[1]BDATOS!AC126</f>
        <v>DIRECCIÓN DE DESARROLLO SOCIAL</v>
      </c>
    </row>
    <row r="128" spans="1:23" ht="56.25" x14ac:dyDescent="0.25">
      <c r="A128" s="29">
        <f>+'[1]Planind DNP'!B126</f>
        <v>125</v>
      </c>
      <c r="B128" s="38">
        <f>+[1]BDATOS!A127</f>
        <v>2</v>
      </c>
      <c r="C128" s="39" t="str">
        <f>+[1]BDATOS!B127</f>
        <v xml:space="preserve">BOLÍVAR SÍ AVANZA, LIBRE DE POBREZA A TRAVÉS DE LA EDUCACIÓN Y LA EQUIDAD </v>
      </c>
      <c r="D128" s="38" t="str">
        <f>+[1]BDATOS!C127</f>
        <v>2.7</v>
      </c>
      <c r="E128" s="39" t="str">
        <f>+[1]BDATOS!D127</f>
        <v>NIÑOS, NIÑAS, ADOLESCENTES Y FAMILIA</v>
      </c>
      <c r="F128" s="41" t="s">
        <v>682</v>
      </c>
      <c r="G128" s="32" t="str">
        <f>+[2]Hoja1!K128</f>
        <v>A.14.8.1</v>
      </c>
      <c r="H128" s="32">
        <f>+[2]Hoja1!G128</f>
        <v>0</v>
      </c>
      <c r="I128" s="41">
        <v>0</v>
      </c>
      <c r="J128" s="41">
        <v>45</v>
      </c>
      <c r="K128" s="41" t="str">
        <f>+[1]BDATOS!J127</f>
        <v>2.7.7</v>
      </c>
      <c r="L128" s="42" t="str">
        <f>+[1]BDATOS!K127</f>
        <v>Fortalecimiento de la Gestión de los Comisarios de Familia</v>
      </c>
      <c r="M128" s="41" t="str">
        <f>+[1]BDATOS!L127</f>
        <v>45 comisarías de familias municipales apoyadas y atendidas</v>
      </c>
      <c r="N128" s="32" t="str">
        <f>+[2]Hoja1!V130</f>
        <v>A.14</v>
      </c>
      <c r="O128" s="38">
        <f>+[1]BDATOS!O127</f>
        <v>0</v>
      </c>
      <c r="P128" s="38">
        <f>+[1]BDATOS!P127</f>
        <v>45</v>
      </c>
      <c r="Q128" s="35">
        <f>+[1]BDATOS!AF127</f>
        <v>45</v>
      </c>
      <c r="R128" s="38">
        <f>+[1]BDATOS!BB127</f>
        <v>45</v>
      </c>
      <c r="S128" s="43">
        <f>+[1]BDATOS!BL127</f>
        <v>1</v>
      </c>
      <c r="T128" s="43">
        <f t="shared" si="3"/>
        <v>1</v>
      </c>
      <c r="U128" s="44"/>
      <c r="V128" s="37"/>
      <c r="W128" s="41" t="str">
        <f>+[1]BDATOS!AC127</f>
        <v>DIRECCIÓN DE DESARROLLO SOCIAL</v>
      </c>
    </row>
    <row r="129" spans="1:23" ht="56.25" x14ac:dyDescent="0.25">
      <c r="A129" s="29">
        <f>+'[1]Planind DNP'!B127</f>
        <v>126</v>
      </c>
      <c r="B129" s="38">
        <f>+[1]BDATOS!A128</f>
        <v>2</v>
      </c>
      <c r="C129" s="39" t="str">
        <f>+[1]BDATOS!B128</f>
        <v xml:space="preserve">BOLÍVAR SÍ AVANZA, LIBRE DE POBREZA A TRAVÉS DE LA EDUCACIÓN Y LA EQUIDAD </v>
      </c>
      <c r="D129" s="38" t="str">
        <f>+[1]BDATOS!C128</f>
        <v>2.8</v>
      </c>
      <c r="E129" s="39" t="str">
        <f>+[1]BDATOS!D128</f>
        <v xml:space="preserve">OPORTUNIDADES PARA LA JUVENTUD BOLIVARENSE </v>
      </c>
      <c r="F129" s="41" t="s">
        <v>683</v>
      </c>
      <c r="G129" s="32" t="str">
        <f>+[2]Hoja1!K129</f>
        <v>A.14.9.1</v>
      </c>
      <c r="H129" s="32">
        <f>+[2]Hoja1!G129</f>
        <v>0</v>
      </c>
      <c r="I129" s="41">
        <v>0</v>
      </c>
      <c r="J129" s="41">
        <v>1</v>
      </c>
      <c r="K129" s="41" t="str">
        <f>+[1]BDATOS!J128</f>
        <v>2.8.1</v>
      </c>
      <c r="L129" s="42" t="str">
        <f>+[1]BDATOS!K128</f>
        <v>Formulación de la Política Pública para los Jóvenes bolivarenses</v>
      </c>
      <c r="M129" s="41" t="str">
        <f>+[1]BDATOS!L128</f>
        <v>Una Política Pública para la Juventud de Bolívar formulada</v>
      </c>
      <c r="N129" s="32" t="str">
        <f>+[2]Hoja1!V131</f>
        <v>A.14</v>
      </c>
      <c r="O129" s="38">
        <f>+[1]BDATOS!O128</f>
        <v>0</v>
      </c>
      <c r="P129" s="38">
        <f>+[1]BDATOS!P128</f>
        <v>1</v>
      </c>
      <c r="Q129" s="35">
        <f>+[1]BDATOS!AF128</f>
        <v>0</v>
      </c>
      <c r="R129" s="38">
        <f>+[1]BDATOS!BB128</f>
        <v>0</v>
      </c>
      <c r="S129" s="43" t="str">
        <f>+[1]BDATOS!BL128</f>
        <v>NA</v>
      </c>
      <c r="T129" s="43" t="str">
        <f t="shared" si="3"/>
        <v>NA</v>
      </c>
      <c r="U129" s="46">
        <f>SUM(S129:S138)/2</f>
        <v>0.65</v>
      </c>
      <c r="V129" s="37"/>
      <c r="W129" s="41" t="str">
        <f>+[1]BDATOS!AC128</f>
        <v>DIRECCIÓN DE DESARROLLO SOCIAL</v>
      </c>
    </row>
    <row r="130" spans="1:23" ht="56.25" x14ac:dyDescent="0.25">
      <c r="A130" s="29">
        <f>+'[1]Planind DNP'!B128</f>
        <v>127</v>
      </c>
      <c r="B130" s="38">
        <f>+[1]BDATOS!A129</f>
        <v>2</v>
      </c>
      <c r="C130" s="39" t="str">
        <f>+[1]BDATOS!B129</f>
        <v xml:space="preserve">BOLÍVAR SÍ AVANZA, LIBRE DE POBREZA A TRAVÉS DE LA EDUCACIÓN Y LA EQUIDAD </v>
      </c>
      <c r="D130" s="38" t="str">
        <f>+[1]BDATOS!C129</f>
        <v>2.8</v>
      </c>
      <c r="E130" s="39" t="str">
        <f>+[1]BDATOS!D129</f>
        <v xml:space="preserve">OPORTUNIDADES PARA LA JUVENTUD BOLIVARENSE </v>
      </c>
      <c r="F130" s="41" t="s">
        <v>684</v>
      </c>
      <c r="G130" s="32" t="str">
        <f>+[2]Hoja1!K130</f>
        <v>A.14.10.2</v>
      </c>
      <c r="H130" s="32">
        <f>+[2]Hoja1!G130</f>
        <v>0</v>
      </c>
      <c r="I130" s="41">
        <v>0</v>
      </c>
      <c r="J130" s="41">
        <v>1</v>
      </c>
      <c r="K130" s="41" t="str">
        <f>+[1]BDATOS!J129</f>
        <v>2.8.2</v>
      </c>
      <c r="L130" s="42" t="str">
        <f>+[1]BDATOS!K129</f>
        <v>Programa para la sensibilización de los jóvenes en participación política y en el Posconflicto</v>
      </c>
      <c r="M130" s="41" t="str">
        <f>+[1]BDATOS!L129</f>
        <v>54000 Jóvenes beneficiarios del programa de sensibilización en participación política y preparación para el posconflicto</v>
      </c>
      <c r="N130" s="32" t="str">
        <f>+[2]Hoja1!V132</f>
        <v>A.14</v>
      </c>
      <c r="O130" s="38">
        <f>+[1]BDATOS!O129</f>
        <v>0</v>
      </c>
      <c r="P130" s="38">
        <f>+[1]BDATOS!P129</f>
        <v>54000</v>
      </c>
      <c r="Q130" s="35">
        <f>+[1]BDATOS!AF129</f>
        <v>5000</v>
      </c>
      <c r="R130" s="38">
        <f>+[1]BDATOS!BB129</f>
        <v>1500</v>
      </c>
      <c r="S130" s="43">
        <f>+[1]BDATOS!BL129</f>
        <v>0.3</v>
      </c>
      <c r="T130" s="43">
        <f t="shared" si="3"/>
        <v>0.3</v>
      </c>
      <c r="U130" s="37"/>
      <c r="V130" s="37"/>
      <c r="W130" s="41" t="str">
        <f>+[1]BDATOS!AC129</f>
        <v>DIRECCIÓN DE DESARROLLO SOCIAL</v>
      </c>
    </row>
    <row r="131" spans="1:23" ht="56.25" x14ac:dyDescent="0.25">
      <c r="A131" s="29">
        <f>+'[1]Planind DNP'!B129</f>
        <v>128</v>
      </c>
      <c r="B131" s="38">
        <f>+[1]BDATOS!A130</f>
        <v>2</v>
      </c>
      <c r="C131" s="39" t="str">
        <f>+[1]BDATOS!B130</f>
        <v xml:space="preserve">BOLÍVAR SÍ AVANZA, LIBRE DE POBREZA A TRAVÉS DE LA EDUCACIÓN Y LA EQUIDAD </v>
      </c>
      <c r="D131" s="38" t="str">
        <f>+[1]BDATOS!C130</f>
        <v>2.8</v>
      </c>
      <c r="E131" s="39" t="str">
        <f>+[1]BDATOS!D130</f>
        <v xml:space="preserve">OPORTUNIDADES PARA LA JUVENTUD BOLIVARENSE </v>
      </c>
      <c r="F131" s="41" t="s">
        <v>685</v>
      </c>
      <c r="G131" s="32" t="str">
        <f>+[2]Hoja1!K131</f>
        <v>A.14.11.1</v>
      </c>
      <c r="H131" s="32">
        <f>+[2]Hoja1!G131</f>
        <v>0</v>
      </c>
      <c r="I131" s="41">
        <v>0</v>
      </c>
      <c r="J131" s="41">
        <v>1</v>
      </c>
      <c r="K131" s="41" t="str">
        <f>+[1]BDATOS!J130</f>
        <v>2.8.3</v>
      </c>
      <c r="L131" s="42" t="str">
        <f>+[1]BDATOS!K130</f>
        <v>Constitución e implementación trimestral de mesas departamentales y municipales de Juventud</v>
      </c>
      <c r="M131" s="41" t="str">
        <f>+[1]BDATOS!L130</f>
        <v>6 mesas municipales de Juventud y 1 mesa departamental de Juventud Constituidas e implementadas</v>
      </c>
      <c r="N131" s="32" t="str">
        <f>+[2]Hoja1!V133</f>
        <v>A.14</v>
      </c>
      <c r="O131" s="38">
        <f>+[1]BDATOS!O130</f>
        <v>0</v>
      </c>
      <c r="P131" s="38">
        <f>+[1]BDATOS!P130</f>
        <v>6</v>
      </c>
      <c r="Q131" s="35">
        <f>+[1]BDATOS!AF130</f>
        <v>0</v>
      </c>
      <c r="R131" s="38">
        <f>+[1]BDATOS!BB130</f>
        <v>0</v>
      </c>
      <c r="S131" s="43" t="str">
        <f>+[1]BDATOS!BL130</f>
        <v>NA</v>
      </c>
      <c r="T131" s="43" t="str">
        <f t="shared" si="3"/>
        <v>NA</v>
      </c>
      <c r="U131" s="37"/>
      <c r="V131" s="37"/>
      <c r="W131" s="41" t="str">
        <f>+[1]BDATOS!AC130</f>
        <v>DIRECCIÓN DE DESARROLLO SOCIAL</v>
      </c>
    </row>
    <row r="132" spans="1:23" ht="56.25" x14ac:dyDescent="0.25">
      <c r="A132" s="29">
        <f>+'[1]Planind DNP'!B130</f>
        <v>129</v>
      </c>
      <c r="B132" s="38">
        <f>+[1]BDATOS!A131</f>
        <v>2</v>
      </c>
      <c r="C132" s="39" t="str">
        <f>+[1]BDATOS!B131</f>
        <v xml:space="preserve">BOLÍVAR SÍ AVANZA, LIBRE DE POBREZA A TRAVÉS DE LA EDUCACIÓN Y LA EQUIDAD </v>
      </c>
      <c r="D132" s="38" t="str">
        <f>+[1]BDATOS!C131</f>
        <v>2.8</v>
      </c>
      <c r="E132" s="39" t="str">
        <f>+[1]BDATOS!D131</f>
        <v xml:space="preserve">OPORTUNIDADES PARA LA JUVENTUD BOLIVARENSE </v>
      </c>
      <c r="F132" s="41" t="s">
        <v>686</v>
      </c>
      <c r="G132" s="32" t="str">
        <f>+[2]Hoja1!K132</f>
        <v>A.14.12.1</v>
      </c>
      <c r="H132" s="32">
        <f>+[2]Hoja1!G132</f>
        <v>0</v>
      </c>
      <c r="I132" s="41">
        <v>0</v>
      </c>
      <c r="J132" s="41">
        <v>1</v>
      </c>
      <c r="K132" s="41" t="str">
        <f>+[1]BDATOS!J131</f>
        <v>2.8.4</v>
      </c>
      <c r="L132" s="42" t="str">
        <f>+[1]BDATOS!K131</f>
        <v>Creación del Fondo de Innovación para las Juventudes del Dpto. de Bolívar</v>
      </c>
      <c r="M132" s="41" t="str">
        <f>+[1]BDATOS!L131</f>
        <v>20  Proyectos de Emprendimiento implementados cuyos beneficiarios sean jóvenes</v>
      </c>
      <c r="N132" s="32" t="str">
        <f>+[2]Hoja1!V134</f>
        <v>A.14</v>
      </c>
      <c r="O132" s="38">
        <f>+[1]BDATOS!O131</f>
        <v>0</v>
      </c>
      <c r="P132" s="38">
        <f>+[1]BDATOS!P131</f>
        <v>20</v>
      </c>
      <c r="Q132" s="35">
        <f>+[1]BDATOS!AF131</f>
        <v>0</v>
      </c>
      <c r="R132" s="38">
        <f>+[1]BDATOS!BB131</f>
        <v>0</v>
      </c>
      <c r="S132" s="43" t="str">
        <f>+[1]BDATOS!BL131</f>
        <v>NA</v>
      </c>
      <c r="T132" s="43" t="str">
        <f t="shared" si="3"/>
        <v>NA</v>
      </c>
      <c r="U132" s="37"/>
      <c r="V132" s="37"/>
      <c r="W132" s="41" t="str">
        <f>+[1]BDATOS!AC131</f>
        <v>DIRECCIÓN DE DESARROLLO SOCIAL</v>
      </c>
    </row>
    <row r="133" spans="1:23" ht="57" x14ac:dyDescent="0.25">
      <c r="A133" s="29">
        <f>+'[1]Planind DNP'!B131</f>
        <v>130</v>
      </c>
      <c r="B133" s="38">
        <f>+[1]BDATOS!A132</f>
        <v>2</v>
      </c>
      <c r="C133" s="39" t="str">
        <f>+[1]BDATOS!B132</f>
        <v xml:space="preserve">BOLÍVAR SÍ AVANZA, LIBRE DE POBREZA A TRAVÉS DE LA EDUCACIÓN Y LA EQUIDAD </v>
      </c>
      <c r="D133" s="38" t="str">
        <f>+[1]BDATOS!C132</f>
        <v>2.8</v>
      </c>
      <c r="E133" s="39" t="str">
        <f>+[1]BDATOS!D132</f>
        <v xml:space="preserve">OPORTUNIDADES PARA LA JUVENTUD BOLIVARENSE </v>
      </c>
      <c r="F133" s="41" t="s">
        <v>687</v>
      </c>
      <c r="G133" s="32" t="str">
        <f>+[2]Hoja1!K133</f>
        <v>A.14.13.1</v>
      </c>
      <c r="H133" s="32">
        <f>+[2]Hoja1!G133</f>
        <v>0</v>
      </c>
      <c r="I133" s="41">
        <v>0</v>
      </c>
      <c r="J133" s="41">
        <v>4</v>
      </c>
      <c r="K133" s="41" t="str">
        <f>+[1]BDATOS!J132</f>
        <v>2.8.5</v>
      </c>
      <c r="L133" s="51" t="str">
        <f>+[1]BDATOS!K132</f>
        <v>Fortalecimiento de alianzas interinstitucionales para la creación de la Tarjeta Joven Bolivarense</v>
      </c>
      <c r="M133" s="41" t="str">
        <f>+[1]BDATOS!L132</f>
        <v>Una Tarjeta Joven creada</v>
      </c>
      <c r="N133" s="32" t="str">
        <f>+[2]Hoja1!V135</f>
        <v>A.14</v>
      </c>
      <c r="O133" s="38">
        <f>+[1]BDATOS!O132</f>
        <v>0</v>
      </c>
      <c r="P133" s="38">
        <f>+[1]BDATOS!P132</f>
        <v>1</v>
      </c>
      <c r="Q133" s="35">
        <f>+[1]BDATOS!AF132</f>
        <v>0</v>
      </c>
      <c r="R133" s="38">
        <f>+[1]BDATOS!BB132</f>
        <v>0</v>
      </c>
      <c r="S133" s="43" t="str">
        <f>+[1]BDATOS!BL132</f>
        <v>NA</v>
      </c>
      <c r="T133" s="43" t="str">
        <f t="shared" si="3"/>
        <v>NA</v>
      </c>
      <c r="U133" s="37"/>
      <c r="V133" s="37"/>
      <c r="W133" s="41" t="str">
        <f>+[1]BDATOS!AC132</f>
        <v>DIRECCIÓN DE DESARROLLO SOCIAL</v>
      </c>
    </row>
    <row r="134" spans="1:23" ht="56.25" x14ac:dyDescent="0.25">
      <c r="A134" s="29">
        <f>+'[1]Planind DNP'!B132</f>
        <v>131</v>
      </c>
      <c r="B134" s="38">
        <f>+[1]BDATOS!A133</f>
        <v>2</v>
      </c>
      <c r="C134" s="39" t="str">
        <f>+[1]BDATOS!B133</f>
        <v xml:space="preserve">BOLÍVAR SÍ AVANZA, LIBRE DE POBREZA A TRAVÉS DE LA EDUCACIÓN Y LA EQUIDAD </v>
      </c>
      <c r="D134" s="38" t="str">
        <f>+[1]BDATOS!C133</f>
        <v>2.8</v>
      </c>
      <c r="E134" s="39" t="str">
        <f>+[1]BDATOS!D133</f>
        <v xml:space="preserve">OPORTUNIDADES PARA LA JUVENTUD BOLIVARENSE </v>
      </c>
      <c r="F134" s="41" t="s">
        <v>688</v>
      </c>
      <c r="G134" s="32" t="str">
        <f>+[2]Hoja1!K134</f>
        <v>A.14.14.1</v>
      </c>
      <c r="H134" s="32">
        <f>+[2]Hoja1!G134</f>
        <v>0</v>
      </c>
      <c r="I134" s="41">
        <v>0</v>
      </c>
      <c r="J134" s="41">
        <v>9701</v>
      </c>
      <c r="K134" s="41" t="str">
        <f>+[1]BDATOS!J133</f>
        <v>2.8.6</v>
      </c>
      <c r="L134" s="42" t="str">
        <f>+[1]BDATOS!K133</f>
        <v>Intervención integral para la disminución de las circunstancias que amenazan a los jóvenes en riesgo</v>
      </c>
      <c r="M134" s="41" t="str">
        <f>+[1]BDATOS!L133</f>
        <v>4800 jóvenes del departamento de Bolívar beneficiados con el programa para la prevención de los riesgos para su desarrollo</v>
      </c>
      <c r="N134" s="32" t="str">
        <f>+[2]Hoja1!V136</f>
        <v>A.14</v>
      </c>
      <c r="O134" s="38">
        <f>+[1]BDATOS!O133</f>
        <v>9701</v>
      </c>
      <c r="P134" s="38">
        <f>+[1]BDATOS!P133</f>
        <v>4800</v>
      </c>
      <c r="Q134" s="35">
        <f>+[1]BDATOS!AF133</f>
        <v>0</v>
      </c>
      <c r="R134" s="38">
        <f>+[1]BDATOS!BB133</f>
        <v>0</v>
      </c>
      <c r="S134" s="43" t="str">
        <f>+[1]BDATOS!BL133</f>
        <v>NA</v>
      </c>
      <c r="T134" s="43" t="str">
        <f t="shared" si="3"/>
        <v>NA</v>
      </c>
      <c r="U134" s="37"/>
      <c r="V134" s="37"/>
      <c r="W134" s="41" t="str">
        <f>+[1]BDATOS!AC133</f>
        <v>DIRECCIÓN DE DESARROLLO SOCIAL</v>
      </c>
    </row>
    <row r="135" spans="1:23" ht="67.5" x14ac:dyDescent="0.25">
      <c r="A135" s="29">
        <f>+'[1]Planind DNP'!B133</f>
        <v>132</v>
      </c>
      <c r="B135" s="38">
        <f>+[1]BDATOS!A134</f>
        <v>2</v>
      </c>
      <c r="C135" s="39" t="str">
        <f>+[1]BDATOS!B134</f>
        <v xml:space="preserve">BOLÍVAR SÍ AVANZA, LIBRE DE POBREZA A TRAVÉS DE LA EDUCACIÓN Y LA EQUIDAD </v>
      </c>
      <c r="D135" s="38" t="str">
        <f>+[1]BDATOS!C134</f>
        <v>2.8</v>
      </c>
      <c r="E135" s="39" t="str">
        <f>+[1]BDATOS!D134</f>
        <v xml:space="preserve">OPORTUNIDADES PARA LA JUVENTUD BOLIVARENSE </v>
      </c>
      <c r="F135" s="41" t="s">
        <v>689</v>
      </c>
      <c r="G135" s="32" t="str">
        <f>+[2]Hoja1!K135</f>
        <v>A.14.15.1</v>
      </c>
      <c r="H135" s="32">
        <f>+[2]Hoja1!G135</f>
        <v>0</v>
      </c>
      <c r="I135" s="41">
        <v>0</v>
      </c>
      <c r="J135" s="41">
        <v>3</v>
      </c>
      <c r="K135" s="41" t="str">
        <f>+[1]BDATOS!J134</f>
        <v>2.8.7</v>
      </c>
      <c r="L135" s="42" t="str">
        <f>+[1]BDATOS!K134</f>
        <v>Realizar e institucionalizar la semana de la Juventud por la Paz en el Dpto. de Bolívar</v>
      </c>
      <c r="M135" s="41" t="str">
        <f>+[1]BDATOS!L134</f>
        <v>Tres (3) Semanas de la juventud por la Paz institucionalizada y realizada (una por año)</v>
      </c>
      <c r="N135" s="32" t="str">
        <f>+[2]Hoja1!V137</f>
        <v>A.14</v>
      </c>
      <c r="O135" s="38">
        <f>+[1]BDATOS!O134</f>
        <v>0</v>
      </c>
      <c r="P135" s="38">
        <f>+[1]BDATOS!P134</f>
        <v>3</v>
      </c>
      <c r="Q135" s="35">
        <f>+[1]BDATOS!AF134</f>
        <v>0</v>
      </c>
      <c r="R135" s="38">
        <f>+[1]BDATOS!BB134</f>
        <v>0</v>
      </c>
      <c r="S135" s="43" t="str">
        <f>+[1]BDATOS!BL134</f>
        <v>NA</v>
      </c>
      <c r="T135" s="43" t="str">
        <f t="shared" si="3"/>
        <v>NA</v>
      </c>
      <c r="U135" s="37"/>
      <c r="V135" s="37"/>
      <c r="W135" s="41" t="str">
        <f>+[1]BDATOS!AC134</f>
        <v>DIRECCIÓN DE DESARROLLO SOCIAL</v>
      </c>
    </row>
    <row r="136" spans="1:23" ht="67.5" x14ac:dyDescent="0.25">
      <c r="A136" s="29">
        <f>+'[1]Planind DNP'!B134</f>
        <v>133</v>
      </c>
      <c r="B136" s="38">
        <f>+[1]BDATOS!A135</f>
        <v>2</v>
      </c>
      <c r="C136" s="39" t="str">
        <f>+[1]BDATOS!B135</f>
        <v xml:space="preserve">BOLÍVAR SÍ AVANZA, LIBRE DE POBREZA A TRAVÉS DE LA EDUCACIÓN Y LA EQUIDAD </v>
      </c>
      <c r="D136" s="38" t="str">
        <f>+[1]BDATOS!C135</f>
        <v>2.8</v>
      </c>
      <c r="E136" s="39" t="str">
        <f>+[1]BDATOS!D135</f>
        <v xml:space="preserve">OPORTUNIDADES PARA LA JUVENTUD BOLIVARENSE </v>
      </c>
      <c r="F136" s="41" t="s">
        <v>690</v>
      </c>
      <c r="G136" s="32" t="str">
        <f>+[2]Hoja1!K136</f>
        <v>A.14.16.1</v>
      </c>
      <c r="H136" s="32">
        <f>+[2]Hoja1!G136</f>
        <v>0</v>
      </c>
      <c r="I136" s="41">
        <v>0</v>
      </c>
      <c r="J136" s="41">
        <v>1</v>
      </c>
      <c r="K136" s="41" t="str">
        <f>+[1]BDATOS!J135</f>
        <v>2.8.8</v>
      </c>
      <c r="L136" s="42" t="str">
        <f>+[1]BDATOS!K135</f>
        <v>Creación y Constitución de la Instancia Departamental Responsable los programas de atención a las Juventudes de Bolívar</v>
      </c>
      <c r="M136" s="41" t="str">
        <f>+[1]BDATOS!L135</f>
        <v>Creación y Constitución de  1 Instancia Departamental Responsable los programas de atención a las Juventudes de Bolívar</v>
      </c>
      <c r="N136" s="32" t="str">
        <f>+[2]Hoja1!V138</f>
        <v>A.14</v>
      </c>
      <c r="O136" s="38">
        <f>+[1]BDATOS!O135</f>
        <v>0</v>
      </c>
      <c r="P136" s="38">
        <f>+[1]BDATOS!P135</f>
        <v>1</v>
      </c>
      <c r="Q136" s="35">
        <f>+[1]BDATOS!AF135</f>
        <v>0</v>
      </c>
      <c r="R136" s="38">
        <f>+[1]BDATOS!BB135</f>
        <v>0</v>
      </c>
      <c r="S136" s="43" t="str">
        <f>+[1]BDATOS!BL135</f>
        <v>NA</v>
      </c>
      <c r="T136" s="43" t="str">
        <f t="shared" si="3"/>
        <v>NA</v>
      </c>
      <c r="U136" s="37"/>
      <c r="V136" s="37"/>
      <c r="W136" s="41" t="str">
        <f>+[1]BDATOS!AC135</f>
        <v>DIRECCIÓN DE DESARROLLO SOCIAL</v>
      </c>
    </row>
    <row r="137" spans="1:23" ht="56.25" x14ac:dyDescent="0.25">
      <c r="A137" s="29">
        <f>+'[1]Planind DNP'!B135</f>
        <v>134</v>
      </c>
      <c r="B137" s="38">
        <f>+[1]BDATOS!A136</f>
        <v>2</v>
      </c>
      <c r="C137" s="39" t="str">
        <f>+[1]BDATOS!B136</f>
        <v xml:space="preserve">BOLÍVAR SÍ AVANZA, LIBRE DE POBREZA A TRAVÉS DE LA EDUCACIÓN Y LA EQUIDAD </v>
      </c>
      <c r="D137" s="38" t="str">
        <f>+[1]BDATOS!C136</f>
        <v>2.8</v>
      </c>
      <c r="E137" s="39" t="str">
        <f>+[1]BDATOS!D136</f>
        <v xml:space="preserve">OPORTUNIDADES PARA LA JUVENTUD BOLIVARENSE </v>
      </c>
      <c r="F137" s="41" t="s">
        <v>691</v>
      </c>
      <c r="G137" s="32" t="str">
        <f>+[2]Hoja1!K137</f>
        <v>A.14.17.1</v>
      </c>
      <c r="H137" s="32">
        <f>+[2]Hoja1!G137</f>
        <v>0</v>
      </c>
      <c r="I137" s="41">
        <v>0</v>
      </c>
      <c r="J137" s="41">
        <v>4</v>
      </c>
      <c r="K137" s="41" t="str">
        <f>+[1]BDATOS!J136</f>
        <v>2.8.9</v>
      </c>
      <c r="L137" s="42" t="str">
        <f>+[1]BDATOS!K136</f>
        <v>Creación y Constitución de la Dirección de  Juventudes de Bolívar</v>
      </c>
      <c r="M137" s="41" t="str">
        <f>+[1]BDATOS!L136</f>
        <v>400 jóvenes gestores de Paz certificados</v>
      </c>
      <c r="N137" s="32" t="str">
        <f>+[2]Hoja1!V139</f>
        <v>A.14</v>
      </c>
      <c r="O137" s="38">
        <f>+[1]BDATOS!O136</f>
        <v>0</v>
      </c>
      <c r="P137" s="38">
        <f>+[1]BDATOS!P136</f>
        <v>400</v>
      </c>
      <c r="Q137" s="35">
        <f>+[1]BDATOS!AF136</f>
        <v>0</v>
      </c>
      <c r="R137" s="38">
        <f>+[1]BDATOS!BB136</f>
        <v>0</v>
      </c>
      <c r="S137" s="43" t="str">
        <f>+[1]BDATOS!BL136</f>
        <v>NA</v>
      </c>
      <c r="T137" s="43" t="str">
        <f t="shared" si="3"/>
        <v>NA</v>
      </c>
      <c r="U137" s="37"/>
      <c r="V137" s="37"/>
      <c r="W137" s="41" t="str">
        <f>+[1]BDATOS!AC136</f>
        <v>DIRECCIÓN DE DESARROLLO SOCIAL</v>
      </c>
    </row>
    <row r="138" spans="1:23" ht="56.25" x14ac:dyDescent="0.25">
      <c r="A138" s="29">
        <f>+'[1]Planind DNP'!B136</f>
        <v>135</v>
      </c>
      <c r="B138" s="38">
        <f>+[1]BDATOS!A137</f>
        <v>2</v>
      </c>
      <c r="C138" s="39" t="str">
        <f>+[1]BDATOS!B137</f>
        <v xml:space="preserve">BOLÍVAR SÍ AVANZA, LIBRE DE POBREZA A TRAVÉS DE LA EDUCACIÓN Y LA EQUIDAD </v>
      </c>
      <c r="D138" s="38" t="str">
        <f>+[1]BDATOS!C137</f>
        <v>2.8</v>
      </c>
      <c r="E138" s="39" t="str">
        <f>+[1]BDATOS!D137</f>
        <v xml:space="preserve">OPORTUNIDADES PARA LA JUVENTUD BOLIVARENSE </v>
      </c>
      <c r="F138" s="41" t="s">
        <v>692</v>
      </c>
      <c r="G138" s="32" t="str">
        <f>+[2]Hoja1!K138</f>
        <v>A.14.18.1</v>
      </c>
      <c r="H138" s="32">
        <f>+[2]Hoja1!G138</f>
        <v>0</v>
      </c>
      <c r="I138" s="41">
        <v>0</v>
      </c>
      <c r="J138" s="41">
        <v>100</v>
      </c>
      <c r="K138" s="41" t="str">
        <f>+[1]BDATOS!J137</f>
        <v>2.8.10</v>
      </c>
      <c r="L138" s="42" t="str">
        <f>+[1]BDATOS!K137</f>
        <v>Implementación de la Ley Estatutaria 1622 de abril 29 de 2013</v>
      </c>
      <c r="M138" s="41" t="str">
        <f>+[1]BDATOS!L137</f>
        <v>Cuatro (4) Proyectos implementados en el marco de las acciones dispuestas por la ley estatutaria 1622 de abril 29 de 2013</v>
      </c>
      <c r="N138" s="32" t="str">
        <f>+[2]Hoja1!V140</f>
        <v>A.14</v>
      </c>
      <c r="O138" s="38">
        <f>+[1]BDATOS!O137</f>
        <v>0</v>
      </c>
      <c r="P138" s="38">
        <f>+[1]BDATOS!P137</f>
        <v>4</v>
      </c>
      <c r="Q138" s="35">
        <f>+[1]BDATOS!AF137</f>
        <v>2</v>
      </c>
      <c r="R138" s="38">
        <f>+[1]BDATOS!BB137</f>
        <v>2</v>
      </c>
      <c r="S138" s="43">
        <f>+[1]BDATOS!BL137</f>
        <v>1</v>
      </c>
      <c r="T138" s="43">
        <f t="shared" si="3"/>
        <v>1</v>
      </c>
      <c r="U138" s="44"/>
      <c r="V138" s="37"/>
      <c r="W138" s="41" t="str">
        <f>+[1]BDATOS!AC137</f>
        <v>DIRECCIÓN DE DESARROLLO SOCIAL</v>
      </c>
    </row>
    <row r="139" spans="1:23" ht="56.25" x14ac:dyDescent="0.25">
      <c r="A139" s="29">
        <f>+'[1]Planind DNP'!B137</f>
        <v>136</v>
      </c>
      <c r="B139" s="38">
        <f>+[1]BDATOS!A138</f>
        <v>2</v>
      </c>
      <c r="C139" s="39" t="str">
        <f>+[1]BDATOS!B138</f>
        <v xml:space="preserve">BOLÍVAR SÍ AVANZA, LIBRE DE POBREZA A TRAVÉS DE LA EDUCACIÓN Y LA EQUIDAD </v>
      </c>
      <c r="D139" s="38" t="str">
        <f>+[1]BDATOS!C138</f>
        <v>2.9</v>
      </c>
      <c r="E139" s="39" t="str">
        <f>+[1]BDATOS!D138</f>
        <v xml:space="preserve">MUJER MOTOR PARA EL DESARROLLO </v>
      </c>
      <c r="F139" s="41" t="s">
        <v>693</v>
      </c>
      <c r="G139" s="32" t="str">
        <f>+[2]Hoja1!K139</f>
        <v>A.14.19.1</v>
      </c>
      <c r="H139" s="32">
        <f>+[2]Hoja1!G139</f>
        <v>0</v>
      </c>
      <c r="I139" s="41">
        <v>0</v>
      </c>
      <c r="J139" s="41">
        <v>30</v>
      </c>
      <c r="K139" s="41" t="str">
        <f>+[1]BDATOS!J138</f>
        <v>2.9.1</v>
      </c>
      <c r="L139" s="42" t="str">
        <f>+[1]BDATOS!K138</f>
        <v>Mujeres productivas</v>
      </c>
      <c r="M139" s="41" t="str">
        <f>+[1]BDATOS!L138</f>
        <v>Doscientas (200) Mujeres Productivas beneficiadas</v>
      </c>
      <c r="N139" s="32" t="str">
        <f>+[2]Hoja1!V141</f>
        <v>A.14</v>
      </c>
      <c r="O139" s="38">
        <f>+[1]BDATOS!O138</f>
        <v>200</v>
      </c>
      <c r="P139" s="38">
        <f>+[1]BDATOS!P138</f>
        <v>800</v>
      </c>
      <c r="Q139" s="35">
        <f>+[1]BDATOS!AF138</f>
        <v>200</v>
      </c>
      <c r="R139" s="38">
        <f>+[1]BDATOS!BB138</f>
        <v>400</v>
      </c>
      <c r="S139" s="43">
        <f>+[1]BDATOS!BL138</f>
        <v>1</v>
      </c>
      <c r="T139" s="43">
        <f t="shared" si="3"/>
        <v>1</v>
      </c>
      <c r="U139" s="46">
        <f>SUM(S139:S148)/6</f>
        <v>0.77777777777777768</v>
      </c>
      <c r="V139" s="37"/>
      <c r="W139" s="41" t="str">
        <f>+[1]BDATOS!AC138</f>
        <v>DIRECCIÓN DE DESARROLLO SOCIAL</v>
      </c>
    </row>
    <row r="140" spans="1:23" ht="56.25" x14ac:dyDescent="0.25">
      <c r="A140" s="29">
        <f>+'[1]Planind DNP'!B138</f>
        <v>137</v>
      </c>
      <c r="B140" s="38">
        <f>+[1]BDATOS!A139</f>
        <v>2</v>
      </c>
      <c r="C140" s="39" t="str">
        <f>+[1]BDATOS!B139</f>
        <v xml:space="preserve">BOLÍVAR SÍ AVANZA, LIBRE DE POBREZA A TRAVÉS DE LA EDUCACIÓN Y LA EQUIDAD </v>
      </c>
      <c r="D140" s="38" t="str">
        <f>+[1]BDATOS!C139</f>
        <v>2.9</v>
      </c>
      <c r="E140" s="39" t="str">
        <f>+[1]BDATOS!D139</f>
        <v xml:space="preserve">MUJER MOTOR PARA EL DESARROLLO </v>
      </c>
      <c r="F140" s="41" t="s">
        <v>694</v>
      </c>
      <c r="G140" s="32" t="str">
        <f>+[2]Hoja1!K140</f>
        <v>A.14.20.1</v>
      </c>
      <c r="H140" s="32">
        <f>+[2]Hoja1!G140</f>
        <v>0</v>
      </c>
      <c r="I140" s="41">
        <v>0</v>
      </c>
      <c r="J140" s="41">
        <v>100</v>
      </c>
      <c r="K140" s="41" t="str">
        <f>+[1]BDATOS!J139</f>
        <v>2.9.2</v>
      </c>
      <c r="L140" s="42" t="str">
        <f>+[1]BDATOS!K139</f>
        <v>Escuela de Control Político</v>
      </c>
      <c r="M140" s="41" t="str">
        <f>+[1]BDATOS!L139</f>
        <v>100 Mujeres inscritas a la Escuela de Control Político</v>
      </c>
      <c r="N140" s="32" t="str">
        <f>+[2]Hoja1!V142</f>
        <v>A.14</v>
      </c>
      <c r="O140" s="38">
        <f>+[1]BDATOS!O139</f>
        <v>0</v>
      </c>
      <c r="P140" s="38">
        <f>+[1]BDATOS!P139</f>
        <v>100</v>
      </c>
      <c r="Q140" s="35">
        <f>+[1]BDATOS!AF139</f>
        <v>0</v>
      </c>
      <c r="R140" s="38">
        <f>+[1]BDATOS!BB139</f>
        <v>0</v>
      </c>
      <c r="S140" s="43" t="str">
        <f>+[1]BDATOS!BL139</f>
        <v>NA</v>
      </c>
      <c r="T140" s="43" t="str">
        <f t="shared" si="3"/>
        <v>NA</v>
      </c>
      <c r="U140" s="37"/>
      <c r="V140" s="37"/>
      <c r="W140" s="41" t="str">
        <f>+[1]BDATOS!AC139</f>
        <v>DIRECCIÓN DE DESARROLLO SOCIAL</v>
      </c>
    </row>
    <row r="141" spans="1:23" ht="56.25" x14ac:dyDescent="0.25">
      <c r="A141" s="29">
        <f>+'[1]Planind DNP'!B139</f>
        <v>138</v>
      </c>
      <c r="B141" s="38">
        <f>+[1]BDATOS!A140</f>
        <v>2</v>
      </c>
      <c r="C141" s="39" t="str">
        <f>+[1]BDATOS!B140</f>
        <v xml:space="preserve">BOLÍVAR SÍ AVANZA, LIBRE DE POBREZA A TRAVÉS DE LA EDUCACIÓN Y LA EQUIDAD </v>
      </c>
      <c r="D141" s="38" t="str">
        <f>+[1]BDATOS!C140</f>
        <v>2.9</v>
      </c>
      <c r="E141" s="39" t="str">
        <f>+[1]BDATOS!D140</f>
        <v xml:space="preserve">MUJER MOTOR PARA EL DESARROLLO </v>
      </c>
      <c r="F141" s="41" t="s">
        <v>695</v>
      </c>
      <c r="G141" s="32" t="str">
        <f>+[2]Hoja1!K141</f>
        <v>A.14.21.1</v>
      </c>
      <c r="H141" s="32">
        <f>+[2]Hoja1!G141</f>
        <v>0</v>
      </c>
      <c r="I141" s="41">
        <v>0</v>
      </c>
      <c r="J141" s="41">
        <v>100</v>
      </c>
      <c r="K141" s="41" t="str">
        <f>+[1]BDATOS!J140</f>
        <v>2.9.3</v>
      </c>
      <c r="L141" s="42" t="str">
        <f>+[1]BDATOS!K140</f>
        <v>Mujeres libre de violencia</v>
      </c>
      <c r="M141" s="41" t="str">
        <f>+[1]BDATOS!L140</f>
        <v>Cuatro campañas y/o actividades anuales para la prevención de la violencia de género</v>
      </c>
      <c r="N141" s="32" t="str">
        <f>+[2]Hoja1!V143</f>
        <v>A.14</v>
      </c>
      <c r="O141" s="38">
        <f>+[1]BDATOS!O140</f>
        <v>1</v>
      </c>
      <c r="P141" s="38">
        <f>+[1]BDATOS!P140</f>
        <v>4</v>
      </c>
      <c r="Q141" s="35">
        <f>+[1]BDATOS!AF140</f>
        <v>1</v>
      </c>
      <c r="R141" s="38">
        <f>+[1]BDATOS!BB140</f>
        <v>1</v>
      </c>
      <c r="S141" s="43">
        <f>+[1]BDATOS!BL140</f>
        <v>1</v>
      </c>
      <c r="T141" s="43">
        <f t="shared" si="3"/>
        <v>1</v>
      </c>
      <c r="U141" s="37"/>
      <c r="V141" s="37"/>
      <c r="W141" s="41" t="str">
        <f>+[1]BDATOS!AC140</f>
        <v>DIRECCIÓN DE DESARROLLO SOCIAL</v>
      </c>
    </row>
    <row r="142" spans="1:23" ht="56.25" x14ac:dyDescent="0.25">
      <c r="A142" s="29">
        <f>+'[1]Planind DNP'!B140</f>
        <v>139</v>
      </c>
      <c r="B142" s="38">
        <f>+[1]BDATOS!A141</f>
        <v>2</v>
      </c>
      <c r="C142" s="39" t="str">
        <f>+[1]BDATOS!B141</f>
        <v xml:space="preserve">BOLÍVAR SÍ AVANZA, LIBRE DE POBREZA A TRAVÉS DE LA EDUCACIÓN Y LA EQUIDAD </v>
      </c>
      <c r="D142" s="38" t="str">
        <f>+[1]BDATOS!C141</f>
        <v>2.9</v>
      </c>
      <c r="E142" s="39" t="str">
        <f>+[1]BDATOS!D141</f>
        <v xml:space="preserve">MUJER MOTOR PARA EL DESARROLLO </v>
      </c>
      <c r="F142" s="41" t="s">
        <v>696</v>
      </c>
      <c r="G142" s="32" t="str">
        <f>+[2]Hoja1!K142</f>
        <v>A.14.22.1</v>
      </c>
      <c r="H142" s="32">
        <f>+[2]Hoja1!G142</f>
        <v>0</v>
      </c>
      <c r="I142" s="41">
        <v>0</v>
      </c>
      <c r="J142" s="41">
        <v>100</v>
      </c>
      <c r="K142" s="41" t="str">
        <f>+[1]BDATOS!J141</f>
        <v>2.9.4</v>
      </c>
      <c r="L142" s="42" t="str">
        <f>+[1]BDATOS!K141</f>
        <v>Capacitaciones rutas de acceso a la justicia</v>
      </c>
      <c r="M142" s="41" t="str">
        <f>+[1]BDATOS!L141</f>
        <v>Un  Call Center funcionando, de manera exclusiva para atención a mujeres víctimas de violencia basada en género</v>
      </c>
      <c r="N142" s="32" t="str">
        <f>+[2]Hoja1!V144</f>
        <v>A.14</v>
      </c>
      <c r="O142" s="38">
        <f>+[1]BDATOS!O141</f>
        <v>0</v>
      </c>
      <c r="P142" s="38">
        <f>+[1]BDATOS!P141</f>
        <v>1</v>
      </c>
      <c r="Q142" s="35">
        <f>+[1]BDATOS!AF141</f>
        <v>0</v>
      </c>
      <c r="R142" s="38">
        <f>+[1]BDATOS!BB141</f>
        <v>0</v>
      </c>
      <c r="S142" s="43" t="str">
        <f>+[1]BDATOS!BL141</f>
        <v>NA</v>
      </c>
      <c r="T142" s="46">
        <f>SUM(S142:S143)/1</f>
        <v>0.66666666666666663</v>
      </c>
      <c r="U142" s="37"/>
      <c r="V142" s="37"/>
      <c r="W142" s="41" t="str">
        <f>+[1]BDATOS!AC141</f>
        <v>DIRECCIÓN DE DESARROLLO SOCIAL</v>
      </c>
    </row>
    <row r="143" spans="1:23" ht="56.25" x14ac:dyDescent="0.25">
      <c r="A143" s="29">
        <f>+'[1]Planind DNP'!B141</f>
        <v>140</v>
      </c>
      <c r="B143" s="38">
        <f>+[1]BDATOS!A142</f>
        <v>2</v>
      </c>
      <c r="C143" s="39" t="str">
        <f>+[1]BDATOS!B142</f>
        <v xml:space="preserve">BOLÍVAR SÍ AVANZA, LIBRE DE POBREZA A TRAVÉS DE LA EDUCACIÓN Y LA EQUIDAD </v>
      </c>
      <c r="D143" s="38" t="str">
        <f>+[1]BDATOS!C142</f>
        <v>2.9</v>
      </c>
      <c r="E143" s="39" t="str">
        <f>+[1]BDATOS!D142</f>
        <v xml:space="preserve">MUJER MOTOR PARA EL DESARROLLO </v>
      </c>
      <c r="F143" s="41" t="s">
        <v>697</v>
      </c>
      <c r="G143" s="32" t="str">
        <f>+[2]Hoja1!K143</f>
        <v>A.14.23.1</v>
      </c>
      <c r="H143" s="32">
        <f>+[2]Hoja1!G143</f>
        <v>0</v>
      </c>
      <c r="I143" s="41">
        <v>0</v>
      </c>
      <c r="J143" s="41">
        <v>96</v>
      </c>
      <c r="K143" s="41" t="str">
        <f>+[1]BDATOS!J142</f>
        <v>2.9.4</v>
      </c>
      <c r="L143" s="42" t="str">
        <f>+[1]BDATOS!K142</f>
        <v>Capacitaciones rutas de acceso a la justicia</v>
      </c>
      <c r="M143" s="41" t="str">
        <f>+[1]BDATOS!L142</f>
        <v>Noventa y seis (96) Capacitaciones para el acceso a la justicia realizadas</v>
      </c>
      <c r="N143" s="32" t="str">
        <f>+[2]Hoja1!V145</f>
        <v>A.14</v>
      </c>
      <c r="O143" s="38">
        <f>+[1]BDATOS!O142</f>
        <v>0</v>
      </c>
      <c r="P143" s="38">
        <f>+[1]BDATOS!P142</f>
        <v>96</v>
      </c>
      <c r="Q143" s="35">
        <f>+[1]BDATOS!AF142</f>
        <v>24</v>
      </c>
      <c r="R143" s="38">
        <f>+[1]BDATOS!BB142</f>
        <v>16</v>
      </c>
      <c r="S143" s="43">
        <f>+[1]BDATOS!BL142</f>
        <v>0.66666666666666663</v>
      </c>
      <c r="T143" s="44"/>
      <c r="U143" s="37"/>
      <c r="V143" s="37"/>
      <c r="W143" s="41" t="str">
        <f>+[1]BDATOS!AC142</f>
        <v>DIRECCIÓN DE DESARROLLO SOCIAL</v>
      </c>
    </row>
    <row r="144" spans="1:23" ht="56.25" x14ac:dyDescent="0.25">
      <c r="A144" s="29">
        <f>+'[1]Planind DNP'!B142</f>
        <v>141</v>
      </c>
      <c r="B144" s="38">
        <f>+[1]BDATOS!A143</f>
        <v>2</v>
      </c>
      <c r="C144" s="39" t="str">
        <f>+[1]BDATOS!B143</f>
        <v xml:space="preserve">BOLÍVAR SÍ AVANZA, LIBRE DE POBREZA A TRAVÉS DE LA EDUCACIÓN Y LA EQUIDAD </v>
      </c>
      <c r="D144" s="38" t="str">
        <f>+[1]BDATOS!C143</f>
        <v>2.9</v>
      </c>
      <c r="E144" s="39" t="str">
        <f>+[1]BDATOS!D143</f>
        <v xml:space="preserve">MUJER MOTOR PARA EL DESARROLLO </v>
      </c>
      <c r="F144" s="41" t="s">
        <v>698</v>
      </c>
      <c r="G144" s="32" t="str">
        <f>+[2]Hoja1!K144</f>
        <v>A.14.24.1</v>
      </c>
      <c r="H144" s="32">
        <f>+[2]Hoja1!G144</f>
        <v>0</v>
      </c>
      <c r="I144" s="41">
        <v>0</v>
      </c>
      <c r="J144" s="41">
        <v>96</v>
      </c>
      <c r="K144" s="41" t="str">
        <f>+[1]BDATOS!J143</f>
        <v>2.9.5</v>
      </c>
      <c r="L144" s="42" t="str">
        <f>+[1]BDATOS!K143</f>
        <v>Derechos sexuales y reproductivos de la Mujer</v>
      </c>
      <c r="M144" s="41" t="str">
        <f>+[1]BDATOS!L143</f>
        <v>96 Charlas informativas acerca los derechos sexuales y reproductivos de la Mujer realizadas</v>
      </c>
      <c r="N144" s="32" t="str">
        <f>+[2]Hoja1!V146</f>
        <v>A.14</v>
      </c>
      <c r="O144" s="38">
        <f>+[1]BDATOS!O143</f>
        <v>0</v>
      </c>
      <c r="P144" s="38">
        <f>+[1]BDATOS!P143</f>
        <v>96</v>
      </c>
      <c r="Q144" s="35">
        <f>+[1]BDATOS!AF143</f>
        <v>24</v>
      </c>
      <c r="R144" s="38">
        <f>+[1]BDATOS!BB143</f>
        <v>24</v>
      </c>
      <c r="S144" s="43">
        <f>+[1]BDATOS!BL143</f>
        <v>1</v>
      </c>
      <c r="T144" s="43">
        <f t="shared" ref="T144:T151" si="4">+S144</f>
        <v>1</v>
      </c>
      <c r="U144" s="37"/>
      <c r="V144" s="37"/>
      <c r="W144" s="41" t="str">
        <f>+[1]BDATOS!AC143</f>
        <v>DIRECCIÓN DE DESARROLLO SOCIAL</v>
      </c>
    </row>
    <row r="145" spans="1:23" ht="56.25" x14ac:dyDescent="0.25">
      <c r="A145" s="29">
        <f>+'[1]Planind DNP'!B143</f>
        <v>142</v>
      </c>
      <c r="B145" s="38">
        <f>+[1]BDATOS!A144</f>
        <v>2</v>
      </c>
      <c r="C145" s="39" t="str">
        <f>+[1]BDATOS!B144</f>
        <v xml:space="preserve">BOLÍVAR SÍ AVANZA, LIBRE DE POBREZA A TRAVÉS DE LA EDUCACIÓN Y LA EQUIDAD </v>
      </c>
      <c r="D145" s="38" t="str">
        <f>+[1]BDATOS!C144</f>
        <v>2.9</v>
      </c>
      <c r="E145" s="39" t="str">
        <f>+[1]BDATOS!D144</f>
        <v xml:space="preserve">MUJER MOTOR PARA EL DESARROLLO </v>
      </c>
      <c r="F145" s="41" t="s">
        <v>699</v>
      </c>
      <c r="G145" s="32" t="str">
        <f>+[2]Hoja1!K145</f>
        <v>A.14.25.1</v>
      </c>
      <c r="H145" s="32">
        <f>+[2]Hoja1!G145</f>
        <v>0</v>
      </c>
      <c r="I145" s="41">
        <v>0</v>
      </c>
      <c r="J145" s="41">
        <v>45</v>
      </c>
      <c r="K145" s="41" t="str">
        <f>+[1]BDATOS!J144</f>
        <v>2.9.6</v>
      </c>
      <c r="L145" s="42" t="str">
        <f>+[1]BDATOS!K144</f>
        <v>Apoyo técnico a municipios en enfoque de género</v>
      </c>
      <c r="M145" s="41" t="str">
        <f>+[1]BDATOS!L144</f>
        <v xml:space="preserve">45  asesoramientos técnicos rezalizados  a  los municipios del Departamento </v>
      </c>
      <c r="N145" s="32" t="str">
        <f>+[2]Hoja1!V147</f>
        <v>A.14</v>
      </c>
      <c r="O145" s="38">
        <f>+[1]BDATOS!O144</f>
        <v>0</v>
      </c>
      <c r="P145" s="38">
        <f>+[1]BDATOS!P144</f>
        <v>45</v>
      </c>
      <c r="Q145" s="35">
        <f>+[1]BDATOS!AF144</f>
        <v>10</v>
      </c>
      <c r="R145" s="38">
        <f>+[1]BDATOS!BB144</f>
        <v>0</v>
      </c>
      <c r="S145" s="43">
        <f>+[1]BDATOS!BL144</f>
        <v>0</v>
      </c>
      <c r="T145" s="43">
        <f t="shared" si="4"/>
        <v>0</v>
      </c>
      <c r="U145" s="37"/>
      <c r="V145" s="37"/>
      <c r="W145" s="41" t="str">
        <f>+[1]BDATOS!AC144</f>
        <v>DIRECCIÓN DE DESARROLLO SOCIAL</v>
      </c>
    </row>
    <row r="146" spans="1:23" ht="56.25" x14ac:dyDescent="0.25">
      <c r="A146" s="29">
        <f>+'[1]Planind DNP'!B144</f>
        <v>143</v>
      </c>
      <c r="B146" s="38">
        <f>+[1]BDATOS!A145</f>
        <v>2</v>
      </c>
      <c r="C146" s="39" t="str">
        <f>+[1]BDATOS!B145</f>
        <v xml:space="preserve">BOLÍVAR SÍ AVANZA, LIBRE DE POBREZA A TRAVÉS DE LA EDUCACIÓN Y LA EQUIDAD </v>
      </c>
      <c r="D146" s="38" t="str">
        <f>+[1]BDATOS!C145</f>
        <v>2.9</v>
      </c>
      <c r="E146" s="39" t="str">
        <f>+[1]BDATOS!D145</f>
        <v xml:space="preserve">MUJER MOTOR PARA EL DESARROLLO </v>
      </c>
      <c r="F146" s="41" t="s">
        <v>700</v>
      </c>
      <c r="G146" s="32" t="str">
        <f>+[2]Hoja1!K146</f>
        <v>A.14.26.1</v>
      </c>
      <c r="H146" s="32">
        <f>+[2]Hoja1!G146</f>
        <v>0</v>
      </c>
      <c r="I146" s="41">
        <v>0</v>
      </c>
      <c r="J146" s="41">
        <v>2</v>
      </c>
      <c r="K146" s="41" t="str">
        <f>+[1]BDATOS!J145</f>
        <v>2.9.7</v>
      </c>
      <c r="L146" s="42" t="str">
        <f>+[1]BDATOS!K145</f>
        <v>Fomento de la equidad de género en el ámbito institucional</v>
      </c>
      <c r="M146" s="41" t="str">
        <f>+[1]BDATOS!L145</f>
        <v>Dos (2) campañas institucionales para la equidad de género realizadas</v>
      </c>
      <c r="N146" s="32" t="str">
        <f>+[2]Hoja1!V148</f>
        <v>A.14</v>
      </c>
      <c r="O146" s="38">
        <f>+[1]BDATOS!O145</f>
        <v>0</v>
      </c>
      <c r="P146" s="38">
        <f>+[1]BDATOS!P145</f>
        <v>2</v>
      </c>
      <c r="Q146" s="35">
        <f>+[1]BDATOS!AF145</f>
        <v>0</v>
      </c>
      <c r="R146" s="38">
        <f>+[1]BDATOS!BB145</f>
        <v>0</v>
      </c>
      <c r="S146" s="43" t="str">
        <f>+[1]BDATOS!BL145</f>
        <v>NA</v>
      </c>
      <c r="T146" s="43" t="str">
        <f t="shared" si="4"/>
        <v>NA</v>
      </c>
      <c r="U146" s="37"/>
      <c r="V146" s="37"/>
      <c r="W146" s="41" t="str">
        <f>+[1]BDATOS!AC145</f>
        <v>DIRECCIÓN DE DESARROLLO SOCIAL</v>
      </c>
    </row>
    <row r="147" spans="1:23" ht="67.5" x14ac:dyDescent="0.25">
      <c r="A147" s="29">
        <f>+'[1]Planind DNP'!B145</f>
        <v>144</v>
      </c>
      <c r="B147" s="38">
        <f>+[1]BDATOS!A146</f>
        <v>2</v>
      </c>
      <c r="C147" s="39" t="str">
        <f>+[1]BDATOS!B146</f>
        <v xml:space="preserve">BOLÍVAR SÍ AVANZA, LIBRE DE POBREZA A TRAVÉS DE LA EDUCACIÓN Y LA EQUIDAD </v>
      </c>
      <c r="D147" s="38" t="str">
        <f>+[1]BDATOS!C146</f>
        <v>2.9</v>
      </c>
      <c r="E147" s="39" t="str">
        <f>+[1]BDATOS!D146</f>
        <v xml:space="preserve">MUJER MOTOR PARA EL DESARROLLO </v>
      </c>
      <c r="F147" s="41" t="s">
        <v>701</v>
      </c>
      <c r="G147" s="32" t="str">
        <f>+[2]Hoja1!K147</f>
        <v>A.14.27.1</v>
      </c>
      <c r="H147" s="32">
        <f>+[2]Hoja1!G147</f>
        <v>0</v>
      </c>
      <c r="I147" s="41">
        <v>0</v>
      </c>
      <c r="J147" s="41">
        <v>100</v>
      </c>
      <c r="K147" s="41" t="str">
        <f>+[1]BDATOS!J146</f>
        <v>2.9.8</v>
      </c>
      <c r="L147" s="42" t="str">
        <f>+[1]BDATOS!K146</f>
        <v>Mujeres Gestoras de Paz</v>
      </c>
      <c r="M147" s="41" t="str">
        <f>+[1]BDATOS!L146</f>
        <v>Cien (100) Mujeres Constructoras de Paz certificadas</v>
      </c>
      <c r="N147" s="32" t="str">
        <f>+[2]Hoja1!V149</f>
        <v>A.14</v>
      </c>
      <c r="O147" s="38">
        <f>+[1]BDATOS!O146</f>
        <v>0</v>
      </c>
      <c r="P147" s="38">
        <f>+[1]BDATOS!P146</f>
        <v>100</v>
      </c>
      <c r="Q147" s="35">
        <f>+[1]BDATOS!AF146</f>
        <v>100</v>
      </c>
      <c r="R147" s="38">
        <f>+[1]BDATOS!BB146</f>
        <v>370</v>
      </c>
      <c r="S147" s="43">
        <f>+[1]BDATOS!BL146</f>
        <v>1</v>
      </c>
      <c r="T147" s="43">
        <f t="shared" si="4"/>
        <v>1</v>
      </c>
      <c r="U147" s="37"/>
      <c r="V147" s="37"/>
      <c r="W147" s="41" t="str">
        <f>+[1]BDATOS!AC146</f>
        <v>DIRECCIÓN DE DESARROLLO SOCIAL</v>
      </c>
    </row>
    <row r="148" spans="1:23" ht="56.25" x14ac:dyDescent="0.25">
      <c r="A148" s="29">
        <f>+'[1]Planind DNP'!B146</f>
        <v>145</v>
      </c>
      <c r="B148" s="38">
        <f>+[1]BDATOS!A147</f>
        <v>2</v>
      </c>
      <c r="C148" s="39" t="str">
        <f>+[1]BDATOS!B147</f>
        <v xml:space="preserve">BOLÍVAR SÍ AVANZA, LIBRE DE POBREZA A TRAVÉS DE LA EDUCACIÓN Y LA EQUIDAD </v>
      </c>
      <c r="D148" s="38" t="str">
        <f>+[1]BDATOS!C147</f>
        <v>2.9</v>
      </c>
      <c r="E148" s="39" t="str">
        <f>+[1]BDATOS!D147</f>
        <v xml:space="preserve">MUJER MOTOR PARA EL DESARROLLO </v>
      </c>
      <c r="F148" s="41" t="s">
        <v>702</v>
      </c>
      <c r="G148" s="32" t="str">
        <f>+[2]Hoja1!K148</f>
        <v>A.14.28.1</v>
      </c>
      <c r="H148" s="32">
        <f>+[2]Hoja1!G148</f>
        <v>0</v>
      </c>
      <c r="I148" s="41">
        <v>0</v>
      </c>
      <c r="J148" s="41">
        <v>100</v>
      </c>
      <c r="K148" s="41" t="str">
        <f>+[1]BDATOS!J147</f>
        <v>2.9.9</v>
      </c>
      <c r="L148" s="42" t="str">
        <f>+[1]BDATOS!K147</f>
        <v>Política Pública de Equidad y Autonomía de la Mujer Bolivarense</v>
      </c>
      <c r="M148" s="41" t="str">
        <f>+[1]BDATOS!L147</f>
        <v>Una actualización de la Política Pública de Equidad de Género y Autonomía de la mujer bolivarense con su plan de acción diseñado</v>
      </c>
      <c r="N148" s="32" t="str">
        <f>+[2]Hoja1!V150</f>
        <v>A.14</v>
      </c>
      <c r="O148" s="38">
        <f>+[1]BDATOS!O147</f>
        <v>0</v>
      </c>
      <c r="P148" s="38">
        <f>+[1]BDATOS!P147</f>
        <v>1</v>
      </c>
      <c r="Q148" s="35">
        <f>+[1]BDATOS!AF147</f>
        <v>0</v>
      </c>
      <c r="R148" s="38">
        <f>+[1]BDATOS!BB147</f>
        <v>0</v>
      </c>
      <c r="S148" s="43" t="str">
        <f>+[1]BDATOS!BL147</f>
        <v>NA</v>
      </c>
      <c r="T148" s="43" t="str">
        <f t="shared" si="4"/>
        <v>NA</v>
      </c>
      <c r="U148" s="44"/>
      <c r="V148" s="37"/>
      <c r="W148" s="41" t="str">
        <f>+[1]BDATOS!AC147</f>
        <v>DIRECCIÓN DE DESARROLLO SOCIAL</v>
      </c>
    </row>
    <row r="149" spans="1:23" ht="57" x14ac:dyDescent="0.25">
      <c r="A149" s="29">
        <f>+'[1]Planind DNP'!B147</f>
        <v>146</v>
      </c>
      <c r="B149" s="38">
        <f>+[1]BDATOS!A148</f>
        <v>2</v>
      </c>
      <c r="C149" s="39" t="str">
        <f>+[1]BDATOS!B148</f>
        <v xml:space="preserve">BOLÍVAR SÍ AVANZA, LIBRE DE POBREZA A TRAVÉS DE LA EDUCACIÓN Y LA EQUIDAD </v>
      </c>
      <c r="D149" s="38" t="str">
        <f>+[1]BDATOS!C148</f>
        <v>2.10</v>
      </c>
      <c r="E149" s="39" t="str">
        <f>+[1]BDATOS!D148</f>
        <v>VIDA DIGNA PARA EL ADULTO MAYOR</v>
      </c>
      <c r="F149" s="41" t="s">
        <v>703</v>
      </c>
      <c r="G149" s="32" t="str">
        <f>+[2]Hoja1!K149</f>
        <v>A.14.29.1</v>
      </c>
      <c r="H149" s="32">
        <f>+[2]Hoja1!G149</f>
        <v>0</v>
      </c>
      <c r="I149" s="41">
        <v>0</v>
      </c>
      <c r="J149" s="41">
        <v>100</v>
      </c>
      <c r="K149" s="41" t="str">
        <f>+[1]BDATOS!J148</f>
        <v>2.10.1</v>
      </c>
      <c r="L149" s="51" t="str">
        <f>+[1]BDATOS!K148</f>
        <v>Integración de la Memoria Histórica del Adulto Mayor con la construcción de Paz en el departamento de Bolívar</v>
      </c>
      <c r="M149" s="41" t="str">
        <f>+[1]BDATOS!L148</f>
        <v>Número de espacios de discusión y socialización generados</v>
      </c>
      <c r="N149" s="32" t="str">
        <f>+[2]Hoja1!V151</f>
        <v>A.14</v>
      </c>
      <c r="O149" s="38">
        <f>+[1]BDATOS!O148</f>
        <v>0</v>
      </c>
      <c r="P149" s="38">
        <f>+[1]BDATOS!P148</f>
        <v>4</v>
      </c>
      <c r="Q149" s="35">
        <f>+[1]BDATOS!AF148</f>
        <v>0</v>
      </c>
      <c r="R149" s="38">
        <f>+[1]BDATOS!BB148</f>
        <v>0</v>
      </c>
      <c r="S149" s="43" t="str">
        <f>+[1]BDATOS!BL148</f>
        <v>NA</v>
      </c>
      <c r="T149" s="43" t="str">
        <f t="shared" si="4"/>
        <v>NA</v>
      </c>
      <c r="U149" s="46">
        <f>SUM(S149:S154)/4</f>
        <v>1</v>
      </c>
      <c r="V149" s="37"/>
      <c r="W149" s="41" t="str">
        <f>+[1]BDATOS!AC148</f>
        <v>DIRECCIÓN DE DESARROLLO SOCIAL</v>
      </c>
    </row>
    <row r="150" spans="1:23" ht="56.25" x14ac:dyDescent="0.25">
      <c r="A150" s="29">
        <f>+'[1]Planind DNP'!B148</f>
        <v>147</v>
      </c>
      <c r="B150" s="38">
        <f>+[1]BDATOS!A149</f>
        <v>2</v>
      </c>
      <c r="C150" s="39" t="str">
        <f>+[1]BDATOS!B149</f>
        <v xml:space="preserve">BOLÍVAR SÍ AVANZA, LIBRE DE POBREZA A TRAVÉS DE LA EDUCACIÓN Y LA EQUIDAD </v>
      </c>
      <c r="D150" s="38" t="str">
        <f>+[1]BDATOS!C149</f>
        <v>2.10</v>
      </c>
      <c r="E150" s="52" t="str">
        <f>+[1]BDATOS!D149</f>
        <v>VIDA DIGNA PARA EL ADULTO MAYOR</v>
      </c>
      <c r="F150" s="41" t="s">
        <v>704</v>
      </c>
      <c r="G150" s="32" t="str">
        <f>+[2]Hoja1!K150</f>
        <v>A.14.30.1</v>
      </c>
      <c r="H150" s="32">
        <f>+[2]Hoja1!G150</f>
        <v>0</v>
      </c>
      <c r="I150" s="41">
        <v>0</v>
      </c>
      <c r="J150" s="41">
        <v>4</v>
      </c>
      <c r="K150" s="41" t="str">
        <f>+[1]BDATOS!J149</f>
        <v>2.10.2</v>
      </c>
      <c r="L150" s="42" t="str">
        <f>+[1]BDATOS!K149</f>
        <v xml:space="preserve">Encuentros Departamentales Intergeneracionales </v>
      </c>
      <c r="M150" s="41" t="str">
        <f>+[1]BDATOS!L149</f>
        <v>4 Encuentros Departamentales Intergeneracionales realizados</v>
      </c>
      <c r="N150" s="32" t="str">
        <f>+[2]Hoja1!V152</f>
        <v>A.14</v>
      </c>
      <c r="O150" s="38">
        <f>+[1]BDATOS!O149</f>
        <v>0</v>
      </c>
      <c r="P150" s="38">
        <f>+[1]BDATOS!P149</f>
        <v>4</v>
      </c>
      <c r="Q150" s="35">
        <f>+[1]BDATOS!AF149</f>
        <v>1</v>
      </c>
      <c r="R150" s="38">
        <f>+[1]BDATOS!BB149</f>
        <v>1</v>
      </c>
      <c r="S150" s="43">
        <f>+[1]BDATOS!BL149</f>
        <v>1</v>
      </c>
      <c r="T150" s="43">
        <f t="shared" si="4"/>
        <v>1</v>
      </c>
      <c r="U150" s="37"/>
      <c r="V150" s="37"/>
      <c r="W150" s="41" t="str">
        <f>+[1]BDATOS!AC149</f>
        <v>DIRECCIÓN DE DESARROLLO SOCIAL</v>
      </c>
    </row>
    <row r="151" spans="1:23" ht="56.25" x14ac:dyDescent="0.25">
      <c r="A151" s="29">
        <f>+'[1]Planind DNP'!B149</f>
        <v>148</v>
      </c>
      <c r="B151" s="38">
        <f>+[1]BDATOS!A150</f>
        <v>2</v>
      </c>
      <c r="C151" s="39" t="str">
        <f>+[1]BDATOS!B150</f>
        <v xml:space="preserve">BOLÍVAR SÍ AVANZA, LIBRE DE POBREZA A TRAVÉS DE LA EDUCACIÓN Y LA EQUIDAD </v>
      </c>
      <c r="D151" s="38" t="str">
        <f>+[1]BDATOS!C150</f>
        <v>2.10</v>
      </c>
      <c r="E151" s="39" t="str">
        <f>+[1]BDATOS!D150</f>
        <v>VIDA DIGNA PARA EL ADULTO MAYOR</v>
      </c>
      <c r="F151" s="41" t="s">
        <v>705</v>
      </c>
      <c r="G151" s="32" t="str">
        <f>+[2]Hoja1!K151</f>
        <v>A.14.31.1</v>
      </c>
      <c r="H151" s="32">
        <f>+[2]Hoja1!G151</f>
        <v>0</v>
      </c>
      <c r="I151" s="41">
        <v>0</v>
      </c>
      <c r="J151" s="41">
        <v>4</v>
      </c>
      <c r="K151" s="41" t="str">
        <f>+[1]BDATOS!J150</f>
        <v>2.10.3</v>
      </c>
      <c r="L151" s="42" t="str">
        <f>+[1]BDATOS!K150</f>
        <v>Sensibilización, visibilización y auto-realización del Adulto Mayor bolivarense</v>
      </c>
      <c r="M151" s="41" t="str">
        <f>+[1]BDATOS!L150</f>
        <v>4 actividades encaminadas a mejorar la dignidad del Adulto Mayor en Bolívar realizadas</v>
      </c>
      <c r="N151" s="32" t="str">
        <f>+[2]Hoja1!V153</f>
        <v>A.14</v>
      </c>
      <c r="O151" s="38">
        <f>+[1]BDATOS!O150</f>
        <v>0</v>
      </c>
      <c r="P151" s="38">
        <f>+[1]BDATOS!P150</f>
        <v>4</v>
      </c>
      <c r="Q151" s="35">
        <f>+[1]BDATOS!AF150</f>
        <v>1</v>
      </c>
      <c r="R151" s="38">
        <f>+[1]BDATOS!BB150</f>
        <v>1</v>
      </c>
      <c r="S151" s="43">
        <f>+[1]BDATOS!BL150</f>
        <v>1</v>
      </c>
      <c r="T151" s="43">
        <f t="shared" si="4"/>
        <v>1</v>
      </c>
      <c r="U151" s="37"/>
      <c r="V151" s="37"/>
      <c r="W151" s="41" t="str">
        <f>+[1]BDATOS!AC150</f>
        <v>DIRECCIÓN DE DESARROLLO SOCIAL</v>
      </c>
    </row>
    <row r="152" spans="1:23" ht="67.5" x14ac:dyDescent="0.25">
      <c r="A152" s="29">
        <f>+'[1]Planind DNP'!B150</f>
        <v>149</v>
      </c>
      <c r="B152" s="38">
        <f>+[1]BDATOS!A151</f>
        <v>2</v>
      </c>
      <c r="C152" s="39" t="str">
        <f>+[1]BDATOS!B151</f>
        <v xml:space="preserve">BOLÍVAR SÍ AVANZA, LIBRE DE POBREZA A TRAVÉS DE LA EDUCACIÓN Y LA EQUIDAD </v>
      </c>
      <c r="D152" s="38" t="str">
        <f>+[1]BDATOS!C151</f>
        <v>2.10</v>
      </c>
      <c r="E152" s="39" t="str">
        <f>+[1]BDATOS!D151</f>
        <v>VIDA DIGNA PARA EL ADULTO MAYOR</v>
      </c>
      <c r="F152" s="40" t="s">
        <v>706</v>
      </c>
      <c r="G152" s="32" t="str">
        <f>+[2]Hoja1!K152</f>
        <v>A.14.32.1</v>
      </c>
      <c r="H152" s="32">
        <f>+[2]Hoja1!G152</f>
        <v>0</v>
      </c>
      <c r="I152" s="40">
        <v>0</v>
      </c>
      <c r="J152" s="40">
        <v>7</v>
      </c>
      <c r="K152" s="41" t="str">
        <f>+[1]BDATOS!J151</f>
        <v>2.10.4</v>
      </c>
      <c r="L152" s="42" t="str">
        <f>+[1]BDATOS!K151</f>
        <v>Atención presupuestal, a través de la estampilla para el bienestar del Adulto Mayor, a los Centros de Protección del Adulto Mayor</v>
      </c>
      <c r="M152" s="41" t="str">
        <f>+[1]BDATOS!L151</f>
        <v xml:space="preserve">7 Centros de Protección del Departamento de Bolívar, a través de la estampilla Pro Adulto Mayor atendidos </v>
      </c>
      <c r="N152" s="32" t="str">
        <f>+[2]Hoja1!V154</f>
        <v>A.14</v>
      </c>
      <c r="O152" s="38">
        <f>+[1]BDATOS!O151</f>
        <v>0</v>
      </c>
      <c r="P152" s="38">
        <f>+[1]BDATOS!P151</f>
        <v>7</v>
      </c>
      <c r="Q152" s="35">
        <f>+[1]BDATOS!AF151</f>
        <v>7</v>
      </c>
      <c r="R152" s="38">
        <f>+[1]BDATOS!BB151</f>
        <v>7</v>
      </c>
      <c r="S152" s="43">
        <f>+[1]BDATOS!BL151</f>
        <v>1</v>
      </c>
      <c r="T152" s="46">
        <f>SUM(S152:S153)/2</f>
        <v>1</v>
      </c>
      <c r="U152" s="37"/>
      <c r="V152" s="37"/>
      <c r="W152" s="41" t="str">
        <f>+[1]BDATOS!AC151</f>
        <v>DIRECCIÓN DE DESARROLLO SOCIAL</v>
      </c>
    </row>
    <row r="153" spans="1:23" ht="67.5" x14ac:dyDescent="0.25">
      <c r="A153" s="29">
        <f>+'[1]Planind DNP'!B151</f>
        <v>150</v>
      </c>
      <c r="B153" s="38">
        <f>+[1]BDATOS!A152</f>
        <v>2</v>
      </c>
      <c r="C153" s="39" t="str">
        <f>+[1]BDATOS!B152</f>
        <v xml:space="preserve">BOLÍVAR SÍ AVANZA, LIBRE DE POBREZA A TRAVÉS DE LA EDUCACIÓN Y LA EQUIDAD </v>
      </c>
      <c r="D153" s="38" t="str">
        <f>+[1]BDATOS!C152</f>
        <v>2.10</v>
      </c>
      <c r="E153" s="39" t="str">
        <f>+[1]BDATOS!D152</f>
        <v>VIDA DIGNA PARA EL ADULTO MAYOR</v>
      </c>
      <c r="F153" s="40"/>
      <c r="G153" s="32" t="str">
        <f>+[2]Hoja1!K153</f>
        <v>A.14.32.2</v>
      </c>
      <c r="H153" s="32">
        <f>+[2]Hoja1!G153</f>
        <v>0</v>
      </c>
      <c r="I153" s="40"/>
      <c r="J153" s="40"/>
      <c r="K153" s="41" t="str">
        <f>+[1]BDATOS!J152</f>
        <v>2.10.4</v>
      </c>
      <c r="L153" s="42" t="str">
        <f>+[1]BDATOS!K152</f>
        <v>Atención presupuestal, a través de la estampilla para el bienestar del Adulto Mayor, a los Centros de Protección del Adulto Mayor</v>
      </c>
      <c r="M153" s="41" t="str">
        <f>+[1]BDATOS!L152</f>
        <v>45 Centros de Día del Departamento de Bolívar, a través de la estampilla Pro Adulto Mayor Atendidos presupuestalmente</v>
      </c>
      <c r="N153" s="32" t="str">
        <f>+[2]Hoja1!V155</f>
        <v>A.14</v>
      </c>
      <c r="O153" s="38">
        <f>+[1]BDATOS!O152</f>
        <v>0</v>
      </c>
      <c r="P153" s="38">
        <f>+[1]BDATOS!P152</f>
        <v>45</v>
      </c>
      <c r="Q153" s="35">
        <f>+[1]BDATOS!AF152</f>
        <v>45</v>
      </c>
      <c r="R153" s="38">
        <f>+[1]BDATOS!BB152</f>
        <v>45</v>
      </c>
      <c r="S153" s="43">
        <f>+[1]BDATOS!BL152</f>
        <v>1</v>
      </c>
      <c r="T153" s="44"/>
      <c r="U153" s="37"/>
      <c r="V153" s="37"/>
      <c r="W153" s="41" t="str">
        <f>+[1]BDATOS!AC152</f>
        <v>DIRECCIÓN DE DESARROLLO SOCIAL</v>
      </c>
    </row>
    <row r="154" spans="1:23" ht="56.25" x14ac:dyDescent="0.25">
      <c r="A154" s="29">
        <f>+'[1]Planind DNP'!B152</f>
        <v>151</v>
      </c>
      <c r="B154" s="38">
        <f>+[1]BDATOS!A153</f>
        <v>2</v>
      </c>
      <c r="C154" s="39" t="str">
        <f>+[1]BDATOS!B153</f>
        <v xml:space="preserve">BOLÍVAR SÍ AVANZA, LIBRE DE POBREZA A TRAVÉS DE LA EDUCACIÓN Y LA EQUIDAD </v>
      </c>
      <c r="D154" s="38" t="str">
        <f>+[1]BDATOS!C153</f>
        <v>2.10</v>
      </c>
      <c r="E154" s="39" t="str">
        <f>+[1]BDATOS!D153</f>
        <v>VIDA DIGNA PARA EL ADULTO MAYOR</v>
      </c>
      <c r="F154" s="41" t="s">
        <v>707</v>
      </c>
      <c r="G154" s="32" t="str">
        <f>+[2]Hoja1!K154</f>
        <v>A.14.33.1</v>
      </c>
      <c r="H154" s="32">
        <f>+[2]Hoja1!G154</f>
        <v>0</v>
      </c>
      <c r="I154" s="41">
        <v>0</v>
      </c>
      <c r="J154" s="41">
        <v>45</v>
      </c>
      <c r="K154" s="41" t="str">
        <f>+[1]BDATOS!J153</f>
        <v>2.10.5</v>
      </c>
      <c r="L154" s="42" t="str">
        <f>+[1]BDATOS!K153</f>
        <v>Construcción, dotación y funcionamiento de centros de vida en Bolívar</v>
      </c>
      <c r="M154" s="41" t="str">
        <f>+[1]BDATOS!L153</f>
        <v xml:space="preserve">Dos (2) de centros de vida Construidos, dotados  y funcionando </v>
      </c>
      <c r="N154" s="32" t="str">
        <f>+[2]Hoja1!V156</f>
        <v>A.14</v>
      </c>
      <c r="O154" s="38">
        <f>+[1]BDATOS!O153</f>
        <v>0</v>
      </c>
      <c r="P154" s="38">
        <f>+[1]BDATOS!P153</f>
        <v>2</v>
      </c>
      <c r="Q154" s="35">
        <f>+[1]BDATOS!AF153</f>
        <v>0</v>
      </c>
      <c r="R154" s="38">
        <f>+[1]BDATOS!BB153</f>
        <v>0</v>
      </c>
      <c r="S154" s="43" t="str">
        <f>+[1]BDATOS!BL153</f>
        <v>NA</v>
      </c>
      <c r="T154" s="43" t="str">
        <f t="shared" ref="T154:T159" si="5">+S154</f>
        <v>NA</v>
      </c>
      <c r="U154" s="44"/>
      <c r="V154" s="37"/>
      <c r="W154" s="41" t="str">
        <f>+[1]BDATOS!AC153</f>
        <v>DIRECCIÓN DE DESARROLLO SOCIAL</v>
      </c>
    </row>
    <row r="155" spans="1:23" ht="90" x14ac:dyDescent="0.25">
      <c r="A155" s="29">
        <f>+'[1]Planind DNP'!B153</f>
        <v>152</v>
      </c>
      <c r="B155" s="38">
        <f>+[1]BDATOS!A154</f>
        <v>2</v>
      </c>
      <c r="C155" s="39" t="str">
        <f>+[1]BDATOS!B154</f>
        <v xml:space="preserve">BOLÍVAR SÍ AVANZA, LIBRE DE POBREZA A TRAVÉS DE LA EDUCACIÓN Y LA EQUIDAD </v>
      </c>
      <c r="D155" s="38" t="str">
        <f>+[1]BDATOS!C154</f>
        <v>2.11</v>
      </c>
      <c r="E155" s="39" t="str">
        <f>+[1]BDATOS!D154</f>
        <v>ATENCIÓN POBLACIÓN EN CONDICIÓN DE DISCAPACIDAD</v>
      </c>
      <c r="F155" s="41" t="s">
        <v>708</v>
      </c>
      <c r="G155" s="32" t="str">
        <f>+[2]Hoja1!K155</f>
        <v>A.14.34.1</v>
      </c>
      <c r="H155" s="32">
        <f>+[2]Hoja1!G155</f>
        <v>0</v>
      </c>
      <c r="I155" s="41">
        <v>0</v>
      </c>
      <c r="J155" s="41">
        <v>8</v>
      </c>
      <c r="K155" s="41" t="str">
        <f>+[1]BDATOS!J154</f>
        <v>2.11.1</v>
      </c>
      <c r="L155" s="51" t="str">
        <f>+[1]BDATOS!K154</f>
        <v>Realizar actividades, estrategias y acciones enmarcadas dentro de la Política Pública para las personas con discapacidad del Departamento de Bolívar</v>
      </c>
      <c r="M155" s="41" t="str">
        <f>+[1]BDATOS!L154</f>
        <v xml:space="preserve">Cuatro (4) proyectos anuales enmarcados dentro de la Política Pública para las personas con discapacidad del departamento de Bolívar ejecutados </v>
      </c>
      <c r="N155" s="32" t="str">
        <f>+[2]Hoja1!V157</f>
        <v>A.14</v>
      </c>
      <c r="O155" s="38">
        <f>+[1]BDATOS!O154</f>
        <v>0</v>
      </c>
      <c r="P155" s="38">
        <f>+[1]BDATOS!P154</f>
        <v>8</v>
      </c>
      <c r="Q155" s="35">
        <f>+[1]BDATOS!AF154</f>
        <v>0</v>
      </c>
      <c r="R155" s="38">
        <f>+[1]BDATOS!BB154</f>
        <v>0</v>
      </c>
      <c r="S155" s="43" t="str">
        <f>+[1]BDATOS!BL154</f>
        <v>NA</v>
      </c>
      <c r="T155" s="43" t="str">
        <f t="shared" si="5"/>
        <v>NA</v>
      </c>
      <c r="U155" s="46">
        <f>SUM(S155:S160)/4</f>
        <v>0.50460526315789478</v>
      </c>
      <c r="V155" s="37"/>
      <c r="W155" s="41" t="str">
        <f>+[1]BDATOS!AC154</f>
        <v>DIRECCIÓN DE DESARROLLO SOCIAL</v>
      </c>
    </row>
    <row r="156" spans="1:23" ht="56.25" x14ac:dyDescent="0.25">
      <c r="A156" s="29">
        <f>+'[1]Planind DNP'!B154</f>
        <v>153</v>
      </c>
      <c r="B156" s="38">
        <f>+[1]BDATOS!A155</f>
        <v>2</v>
      </c>
      <c r="C156" s="39" t="str">
        <f>+[1]BDATOS!B155</f>
        <v xml:space="preserve">BOLÍVAR SÍ AVANZA, LIBRE DE POBREZA A TRAVÉS DE LA EDUCACIÓN Y LA EQUIDAD </v>
      </c>
      <c r="D156" s="38" t="str">
        <f>+[1]BDATOS!C155</f>
        <v>2.11</v>
      </c>
      <c r="E156" s="39" t="str">
        <f>+[1]BDATOS!D155</f>
        <v>ATENCIÓN POBLACIÓN EN CONDICIÓN DE DISCAPACIDAD</v>
      </c>
      <c r="F156" s="41" t="s">
        <v>709</v>
      </c>
      <c r="G156" s="32" t="str">
        <f>+[2]Hoja1!K156</f>
        <v>A.14.35.1</v>
      </c>
      <c r="H156" s="32">
        <f>+[2]Hoja1!G156</f>
        <v>4</v>
      </c>
      <c r="I156" s="41">
        <v>4</v>
      </c>
      <c r="J156" s="41">
        <v>25</v>
      </c>
      <c r="K156" s="41" t="str">
        <f>+[1]BDATOS!J155</f>
        <v>2.11.2</v>
      </c>
      <c r="L156" s="51" t="str">
        <f>+[1]BDATOS!K155</f>
        <v>Implementación de la Estrategia Rehabilitación Basada en Comunidad (RBC)</v>
      </c>
      <c r="M156" s="41" t="str">
        <f>+[1]BDATOS!L155</f>
        <v>25  municipios con estrategia de RBC implementada</v>
      </c>
      <c r="N156" s="32" t="str">
        <f>+[2]Hoja1!V158</f>
        <v>A.14</v>
      </c>
      <c r="O156" s="38">
        <f>+[1]BDATOS!O155</f>
        <v>4</v>
      </c>
      <c r="P156" s="38">
        <f>+[1]BDATOS!P155</f>
        <v>25</v>
      </c>
      <c r="Q156" s="35">
        <f>+[1]BDATOS!AF155</f>
        <v>7</v>
      </c>
      <c r="R156" s="38">
        <f>+[1]BDATOS!BB155</f>
        <v>7</v>
      </c>
      <c r="S156" s="43">
        <f>+[1]BDATOS!BL155</f>
        <v>1</v>
      </c>
      <c r="T156" s="43">
        <f t="shared" si="5"/>
        <v>1</v>
      </c>
      <c r="U156" s="37"/>
      <c r="V156" s="37"/>
      <c r="W156" s="41" t="str">
        <f>+[1]BDATOS!AC155</f>
        <v>DIRECCIÓN DE DESARROLLO SOCIAL</v>
      </c>
    </row>
    <row r="157" spans="1:23" ht="67.5" x14ac:dyDescent="0.25">
      <c r="A157" s="29">
        <f>+'[1]Planind DNP'!B155</f>
        <v>154</v>
      </c>
      <c r="B157" s="38">
        <f>+[1]BDATOS!A156</f>
        <v>2</v>
      </c>
      <c r="C157" s="39" t="str">
        <f>+[1]BDATOS!B156</f>
        <v xml:space="preserve">BOLÍVAR SÍ AVANZA, LIBRE DE POBREZA A TRAVÉS DE LA EDUCACIÓN Y LA EQUIDAD </v>
      </c>
      <c r="D157" s="38" t="str">
        <f>+[1]BDATOS!C156</f>
        <v>2.11</v>
      </c>
      <c r="E157" s="39" t="str">
        <f>+[1]BDATOS!D156</f>
        <v>ATENCIÓN POBLACIÓN EN CONDICIÓN DE DISCAPACIDAD</v>
      </c>
      <c r="F157" s="41" t="s">
        <v>710</v>
      </c>
      <c r="G157" s="32" t="str">
        <f>+[2]Hoja1!K157</f>
        <v>A.14.36.1</v>
      </c>
      <c r="H157" s="32">
        <f>+[2]Hoja1!G157</f>
        <v>0</v>
      </c>
      <c r="I157" s="41">
        <v>0</v>
      </c>
      <c r="J157" s="41">
        <v>10</v>
      </c>
      <c r="K157" s="41" t="str">
        <f>+[1]BDATOS!J156</f>
        <v>2.11.3</v>
      </c>
      <c r="L157" s="42" t="str">
        <f>+[1]BDATOS!K156</f>
        <v>Inclusión laboral de personas con discapacidad en el sector público y privado</v>
      </c>
      <c r="M157" s="41" t="str">
        <f>+[1]BDATOS!L156</f>
        <v>Un pacto de productividad firmado, con vigencia de tres años, con empresas público y privadas que ponga en marcha la inclusión laboral de personas con discapacidad</v>
      </c>
      <c r="N157" s="32" t="str">
        <f>+[2]Hoja1!V159</f>
        <v>A.14</v>
      </c>
      <c r="O157" s="38">
        <f>+[1]BDATOS!O156</f>
        <v>0</v>
      </c>
      <c r="P157" s="38">
        <f>+[1]BDATOS!P156</f>
        <v>1</v>
      </c>
      <c r="Q157" s="35">
        <f>+[1]BDATOS!AF156</f>
        <v>0</v>
      </c>
      <c r="R157" s="38">
        <f>+[1]BDATOS!BB156</f>
        <v>0</v>
      </c>
      <c r="S157" s="43" t="str">
        <f>+[1]BDATOS!BL156</f>
        <v>NA</v>
      </c>
      <c r="T157" s="43" t="str">
        <f t="shared" si="5"/>
        <v>NA</v>
      </c>
      <c r="U157" s="37"/>
      <c r="V157" s="37"/>
      <c r="W157" s="41" t="str">
        <f>+[1]BDATOS!AC156</f>
        <v>DIRECCIÓN DE DESARROLLO SOCIAL</v>
      </c>
    </row>
    <row r="158" spans="1:23" ht="56.25" x14ac:dyDescent="0.25">
      <c r="A158" s="29">
        <f>+'[1]Planind DNP'!B156</f>
        <v>155</v>
      </c>
      <c r="B158" s="38">
        <f>+[1]BDATOS!A157</f>
        <v>2</v>
      </c>
      <c r="C158" s="39" t="str">
        <f>+[1]BDATOS!B157</f>
        <v xml:space="preserve">BOLÍVAR SÍ AVANZA, LIBRE DE POBREZA A TRAVÉS DE LA EDUCACIÓN Y LA EQUIDAD </v>
      </c>
      <c r="D158" s="38" t="str">
        <f>+[1]BDATOS!C157</f>
        <v>2.11</v>
      </c>
      <c r="E158" s="39" t="str">
        <f>+[1]BDATOS!D157</f>
        <v>ATENCIÓN POBLACIÓN EN CONDICIÓN DE DISCAPACIDAD</v>
      </c>
      <c r="F158" s="41" t="s">
        <v>711</v>
      </c>
      <c r="G158" s="32" t="str">
        <f>+[2]Hoja1!K158</f>
        <v>A.14.37.1</v>
      </c>
      <c r="H158" s="32">
        <f>+[2]Hoja1!G158</f>
        <v>38</v>
      </c>
      <c r="I158" s="41">
        <v>38</v>
      </c>
      <c r="J158" s="41">
        <v>45</v>
      </c>
      <c r="K158" s="41" t="str">
        <f>+[1]BDATOS!J157</f>
        <v>2.11.4</v>
      </c>
      <c r="L158" s="42" t="str">
        <f>+[1]BDATOS!K157</f>
        <v>Comité de Discapacidad Municipales conformados y en funcionamiento</v>
      </c>
      <c r="M158" s="41" t="str">
        <f>+[1]BDATOS!L157</f>
        <v>45 Comités municipales de discapacidad conformados y en funcionamiento</v>
      </c>
      <c r="N158" s="32" t="str">
        <f>+[2]Hoja1!V160</f>
        <v>A.14</v>
      </c>
      <c r="O158" s="38">
        <f>+[1]BDATOS!O157</f>
        <v>38</v>
      </c>
      <c r="P158" s="38">
        <f>+[1]BDATOS!P157</f>
        <v>45</v>
      </c>
      <c r="Q158" s="35">
        <f>+[1]BDATOS!AF157</f>
        <v>38</v>
      </c>
      <c r="R158" s="38">
        <f>+[1]BDATOS!BB157</f>
        <v>14</v>
      </c>
      <c r="S158" s="43">
        <f>+[1]BDATOS!BL157</f>
        <v>0.36842105263157893</v>
      </c>
      <c r="T158" s="43">
        <f t="shared" si="5"/>
        <v>0.36842105263157893</v>
      </c>
      <c r="U158" s="37"/>
      <c r="V158" s="37"/>
      <c r="W158" s="41" t="str">
        <f>+[1]BDATOS!AC157</f>
        <v>DIRECCIÓN DE DESARROLLO SOCIAL</v>
      </c>
    </row>
    <row r="159" spans="1:23" ht="56.25" x14ac:dyDescent="0.25">
      <c r="A159" s="29">
        <f>+'[1]Planind DNP'!B157</f>
        <v>156</v>
      </c>
      <c r="B159" s="38">
        <f>+[1]BDATOS!A158</f>
        <v>2</v>
      </c>
      <c r="C159" s="39" t="str">
        <f>+[1]BDATOS!B158</f>
        <v xml:space="preserve">BOLÍVAR SÍ AVANZA, LIBRE DE POBREZA A TRAVÉS DE LA EDUCACIÓN Y LA EQUIDAD </v>
      </c>
      <c r="D159" s="38" t="str">
        <f>+[1]BDATOS!C158</f>
        <v>2.11</v>
      </c>
      <c r="E159" s="39" t="str">
        <f>+[1]BDATOS!D158</f>
        <v>ATENCIÓN POBLACIÓN EN CONDICIÓN DE DISCAPACIDAD</v>
      </c>
      <c r="F159" s="41" t="s">
        <v>712</v>
      </c>
      <c r="G159" s="32" t="str">
        <f>+[2]Hoja1!K159</f>
        <v>A.14.38.1</v>
      </c>
      <c r="H159" s="32">
        <f>+[2]Hoja1!G159</f>
        <v>0</v>
      </c>
      <c r="I159" s="41">
        <v>0</v>
      </c>
      <c r="J159" s="41">
        <v>1</v>
      </c>
      <c r="K159" s="41" t="str">
        <f>+[1]BDATOS!J158</f>
        <v>2.11.5</v>
      </c>
      <c r="L159" s="42" t="str">
        <f>+[1]BDATOS!K158</f>
        <v>Comité departamental de discapacidad en funcionamiento</v>
      </c>
      <c r="M159" s="41" t="str">
        <f>+[1]BDATOS!L158</f>
        <v>14 Sesiones (una trimestral) del comité departamental de discapacidad</v>
      </c>
      <c r="N159" s="32" t="str">
        <f>+[2]Hoja1!V161</f>
        <v>A.14</v>
      </c>
      <c r="O159" s="38">
        <f>+[1]BDATOS!O158</f>
        <v>0</v>
      </c>
      <c r="P159" s="38">
        <f>+[1]BDATOS!P158</f>
        <v>14</v>
      </c>
      <c r="Q159" s="35">
        <f>+[1]BDATOS!AF158</f>
        <v>2</v>
      </c>
      <c r="R159" s="38">
        <f>+[1]BDATOS!BB158</f>
        <v>1</v>
      </c>
      <c r="S159" s="43">
        <f>+[1]BDATOS!BL158</f>
        <v>0.5</v>
      </c>
      <c r="T159" s="43">
        <f t="shared" si="5"/>
        <v>0.5</v>
      </c>
      <c r="U159" s="37"/>
      <c r="V159" s="37"/>
      <c r="W159" s="41" t="str">
        <f>+[1]BDATOS!AC158</f>
        <v>DIRECCIÓN DE DESARROLLO SOCIAL</v>
      </c>
    </row>
    <row r="160" spans="1:23" ht="90.75" x14ac:dyDescent="0.25">
      <c r="A160" s="29">
        <f>+'[1]Planind DNP'!B158</f>
        <v>157</v>
      </c>
      <c r="B160" s="38">
        <f>+[1]BDATOS!A159</f>
        <v>2</v>
      </c>
      <c r="C160" s="39" t="str">
        <f>+[1]BDATOS!B159</f>
        <v xml:space="preserve">BOLÍVAR SÍ AVANZA, LIBRE DE POBREZA A TRAVÉS DE LA EDUCACIÓN Y LA EQUIDAD </v>
      </c>
      <c r="D160" s="38" t="str">
        <f>+[1]BDATOS!C159</f>
        <v>2.11</v>
      </c>
      <c r="E160" s="39" t="str">
        <f>+[1]BDATOS!D159</f>
        <v>ATENCIÓN POBLACIÓN EN CONDICIÓN DE DISCAPACIDAD</v>
      </c>
      <c r="F160" s="41" t="s">
        <v>713</v>
      </c>
      <c r="G160" s="32" t="str">
        <f>+[2]Hoja1!K160</f>
        <v>A.14.39.1</v>
      </c>
      <c r="H160" s="32" t="str">
        <f>+[2]Hoja1!G160</f>
        <v>ND</v>
      </c>
      <c r="I160" s="41" t="s">
        <v>632</v>
      </c>
      <c r="J160" s="41">
        <v>100</v>
      </c>
      <c r="K160" s="41" t="str">
        <f>+[1]BDATOS!J159</f>
        <v>2.11.6</v>
      </c>
      <c r="L160" s="51" t="str">
        <f>+[1]BDATOS!K159</f>
        <v>Adecuación y Construcción de escenarios deportivos y recreativos del Departamento con accesibilidad para personas con discapacidad</v>
      </c>
      <c r="M160" s="41" t="str">
        <f>+[1]BDATOS!L159</f>
        <v>100% de los escenarios deportivos y recreativos del Departamento  adecuados con accesibilidad para las personas con discapacidad</v>
      </c>
      <c r="N160" s="32" t="str">
        <f>+[2]Hoja1!V162</f>
        <v>A.14</v>
      </c>
      <c r="O160" s="38" t="str">
        <f>+[1]BDATOS!O159</f>
        <v>ND</v>
      </c>
      <c r="P160" s="38">
        <f>+[1]BDATOS!P159</f>
        <v>100</v>
      </c>
      <c r="Q160" s="35">
        <f>+[1]BDATOS!AF159</f>
        <v>100</v>
      </c>
      <c r="R160" s="38">
        <f>+[1]BDATOS!BB159</f>
        <v>15</v>
      </c>
      <c r="S160" s="43">
        <f>+[1]BDATOS!BL159</f>
        <v>0.15</v>
      </c>
      <c r="T160" s="43">
        <v>0</v>
      </c>
      <c r="U160" s="44"/>
      <c r="V160" s="37"/>
      <c r="W160" s="41" t="str">
        <f>+[1]BDATOS!AC159</f>
        <v>DIRECCIÓN DE DESARROLLO SOCIAL</v>
      </c>
    </row>
    <row r="161" spans="1:23" ht="56.25" x14ac:dyDescent="0.25">
      <c r="A161" s="29">
        <f>+'[1]Planind DNP'!B159</f>
        <v>158</v>
      </c>
      <c r="B161" s="38">
        <f>+[1]BDATOS!A160</f>
        <v>2</v>
      </c>
      <c r="C161" s="39" t="str">
        <f>+[1]BDATOS!B160</f>
        <v xml:space="preserve">BOLÍVAR SÍ AVANZA, LIBRE DE POBREZA A TRAVÉS DE LA EDUCACIÓN Y LA EQUIDAD </v>
      </c>
      <c r="D161" s="38" t="str">
        <f>+[1]BDATOS!C160</f>
        <v>2.12</v>
      </c>
      <c r="E161" s="39" t="str">
        <f>+[1]BDATOS!D160</f>
        <v>BOLÍVAR TERRITORIO PARA TODOS, AFROS E INDIGENAS</v>
      </c>
      <c r="F161" s="40" t="s">
        <v>714</v>
      </c>
      <c r="G161" s="32" t="str">
        <f>+[2]Hoja1!K161</f>
        <v>A.14.40.1</v>
      </c>
      <c r="H161" s="32">
        <f>+[2]Hoja1!G161</f>
        <v>0</v>
      </c>
      <c r="I161" s="49">
        <v>0</v>
      </c>
      <c r="J161" s="49">
        <v>100</v>
      </c>
      <c r="K161" s="41" t="str">
        <f>+[1]BDATOS!J160</f>
        <v>2.12.1</v>
      </c>
      <c r="L161" s="42" t="str">
        <f>+[1]BDATOS!K160</f>
        <v>Consejería Departamental de comunidades étnicas</v>
      </c>
      <c r="M161" s="41" t="str">
        <f>+[1]BDATOS!L160</f>
        <v>N° de Consejeros departamentales de comunidades étnicas nombrado</v>
      </c>
      <c r="N161" s="32" t="str">
        <f>+[2]Hoja1!V163</f>
        <v>A.14</v>
      </c>
      <c r="O161" s="38">
        <f>+[1]BDATOS!O160</f>
        <v>0</v>
      </c>
      <c r="P161" s="38">
        <f>+[1]BDATOS!P160</f>
        <v>1</v>
      </c>
      <c r="Q161" s="35">
        <f>+[1]BDATOS!AF160</f>
        <v>0</v>
      </c>
      <c r="R161" s="38">
        <f>+[1]BDATOS!BB160</f>
        <v>0</v>
      </c>
      <c r="S161" s="43" t="str">
        <f>+[1]BDATOS!BL160</f>
        <v>NA</v>
      </c>
      <c r="T161" s="46" t="s">
        <v>23</v>
      </c>
      <c r="U161" s="46">
        <f>SUM(S161:S171)/2</f>
        <v>0</v>
      </c>
      <c r="V161" s="37"/>
      <c r="W161" s="41" t="str">
        <f>+[1]BDATOS!AC160</f>
        <v>SECRETARIA DEL INTERIOR  ??</v>
      </c>
    </row>
    <row r="162" spans="1:23" ht="56.25" x14ac:dyDescent="0.25">
      <c r="A162" s="29">
        <f>+'[1]Planind DNP'!B160</f>
        <v>159</v>
      </c>
      <c r="B162" s="38">
        <f>+[1]BDATOS!A161</f>
        <v>2</v>
      </c>
      <c r="C162" s="39" t="str">
        <f>+[1]BDATOS!B161</f>
        <v xml:space="preserve">BOLÍVAR SÍ AVANZA, LIBRE DE POBREZA A TRAVÉS DE LA EDUCACIÓN Y LA EQUIDAD </v>
      </c>
      <c r="D162" s="38" t="str">
        <f>+[1]BDATOS!C161</f>
        <v>2.12</v>
      </c>
      <c r="E162" s="39" t="str">
        <f>+[1]BDATOS!D161</f>
        <v>BOLÍVAR TERRITORIO PARA TODOS, AFROS E INDIGENAS</v>
      </c>
      <c r="F162" s="40"/>
      <c r="G162" s="32" t="str">
        <f>+[2]Hoja1!K162</f>
        <v>A.14.40.2</v>
      </c>
      <c r="H162" s="32">
        <f>+[2]Hoja1!G162</f>
        <v>0</v>
      </c>
      <c r="I162" s="53"/>
      <c r="J162" s="53"/>
      <c r="K162" s="41" t="str">
        <f>+[1]BDATOS!J161</f>
        <v>2.12.1</v>
      </c>
      <c r="L162" s="42" t="str">
        <f>+[1]BDATOS!K161</f>
        <v>Consejería Departamental de comunidades étnicas</v>
      </c>
      <c r="M162" s="41" t="str">
        <f>+[1]BDATOS!L161</f>
        <v>Un Consejo Departamental de comunidades étnicas funcionando</v>
      </c>
      <c r="N162" s="32" t="str">
        <f>+[2]Hoja1!V164</f>
        <v>A.14</v>
      </c>
      <c r="O162" s="38">
        <f>+[1]BDATOS!O161</f>
        <v>0</v>
      </c>
      <c r="P162" s="38">
        <f>+[1]BDATOS!P161</f>
        <v>1</v>
      </c>
      <c r="Q162" s="35">
        <f>+[1]BDATOS!AF161</f>
        <v>0</v>
      </c>
      <c r="R162" s="38">
        <f>+[1]BDATOS!BB161</f>
        <v>0</v>
      </c>
      <c r="S162" s="43" t="str">
        <f>+[1]BDATOS!BL161</f>
        <v>NA</v>
      </c>
      <c r="T162" s="37"/>
      <c r="U162" s="37"/>
      <c r="V162" s="37"/>
      <c r="W162" s="41" t="str">
        <f>+[1]BDATOS!AC161</f>
        <v>SECRETARIA DEL INTERIOR  ??</v>
      </c>
    </row>
    <row r="163" spans="1:23" ht="56.25" x14ac:dyDescent="0.25">
      <c r="A163" s="29">
        <f>+'[1]Planind DNP'!B161</f>
        <v>160</v>
      </c>
      <c r="B163" s="38">
        <f>+[1]BDATOS!A162</f>
        <v>2</v>
      </c>
      <c r="C163" s="39" t="str">
        <f>+[1]BDATOS!B162</f>
        <v xml:space="preserve">BOLÍVAR SÍ AVANZA, LIBRE DE POBREZA A TRAVÉS DE LA EDUCACIÓN Y LA EQUIDAD </v>
      </c>
      <c r="D163" s="38" t="str">
        <f>+[1]BDATOS!C162</f>
        <v>2.12</v>
      </c>
      <c r="E163" s="39" t="str">
        <f>+[1]BDATOS!D162</f>
        <v>BOLÍVAR TERRITORIO PARA TODOS, AFROS E INDIGENAS</v>
      </c>
      <c r="F163" s="40"/>
      <c r="G163" s="32" t="str">
        <f>+[2]Hoja1!K163</f>
        <v>A.14.40.3</v>
      </c>
      <c r="H163" s="32">
        <f>+[2]Hoja1!G163</f>
        <v>0</v>
      </c>
      <c r="I163" s="31"/>
      <c r="J163" s="31"/>
      <c r="K163" s="41" t="str">
        <f>+[1]BDATOS!J162</f>
        <v>2.12.1</v>
      </c>
      <c r="L163" s="42" t="str">
        <f>+[1]BDATOS!K162</f>
        <v>Consejería Departamental de comunidades étnicas</v>
      </c>
      <c r="M163" s="41" t="str">
        <f>+[1]BDATOS!L162</f>
        <v>N° de Funcionarios por secretarías designados para trabajos en asuntos étnicos</v>
      </c>
      <c r="N163" s="32" t="str">
        <f>+[2]Hoja1!V165</f>
        <v>A.14</v>
      </c>
      <c r="O163" s="38">
        <f>+[1]BDATOS!O162</f>
        <v>0</v>
      </c>
      <c r="P163" s="38">
        <f>+[1]BDATOS!P162</f>
        <v>20</v>
      </c>
      <c r="Q163" s="35">
        <f>+[1]BDATOS!AF162</f>
        <v>0</v>
      </c>
      <c r="R163" s="38">
        <f>+[1]BDATOS!BB162</f>
        <v>0</v>
      </c>
      <c r="S163" s="43" t="str">
        <f>+[1]BDATOS!BL162</f>
        <v>NA</v>
      </c>
      <c r="T163" s="44"/>
      <c r="U163" s="37"/>
      <c r="V163" s="37"/>
      <c r="W163" s="41" t="str">
        <f>+[1]BDATOS!AC162</f>
        <v>SECRETARIA DEL INTERIOR  ??</v>
      </c>
    </row>
    <row r="164" spans="1:23" ht="78.75" x14ac:dyDescent="0.25">
      <c r="A164" s="29">
        <f>+'[1]Planind DNP'!B162</f>
        <v>161</v>
      </c>
      <c r="B164" s="38">
        <f>+[1]BDATOS!A163</f>
        <v>2</v>
      </c>
      <c r="C164" s="39" t="str">
        <f>+[1]BDATOS!B163</f>
        <v xml:space="preserve">BOLÍVAR SÍ AVANZA, LIBRE DE POBREZA A TRAVÉS DE LA EDUCACIÓN Y LA EQUIDAD </v>
      </c>
      <c r="D164" s="38" t="str">
        <f>+[1]BDATOS!C163</f>
        <v>2.12</v>
      </c>
      <c r="E164" s="39" t="str">
        <f>+[1]BDATOS!D163</f>
        <v>BOLÍVAR TERRITORIO PARA TODOS, AFROS E INDIGENAS</v>
      </c>
      <c r="F164" s="40" t="s">
        <v>715</v>
      </c>
      <c r="G164" s="32" t="str">
        <f>+[2]Hoja1!K164</f>
        <v>A.14.41.1</v>
      </c>
      <c r="H164" s="32">
        <f>+[2]Hoja1!G164</f>
        <v>0</v>
      </c>
      <c r="I164" s="49">
        <v>0</v>
      </c>
      <c r="J164" s="49">
        <v>100</v>
      </c>
      <c r="K164" s="41" t="str">
        <f>+[1]BDATOS!J163</f>
        <v>2.12.2</v>
      </c>
      <c r="L164" s="42" t="str">
        <f>+[1]BDATOS!K163</f>
        <v>Formación de  funcionarios públicos y de  consejos comunitarios y/o organizaciones en Derecho Étnico, Paz y Posconflicto</v>
      </c>
      <c r="M164" s="41" t="str">
        <f>+[1]BDATOS!L163</f>
        <v>Cinco (5)  Capacitaciones comunitarias efectuadas</v>
      </c>
      <c r="N164" s="32" t="str">
        <f>+[2]Hoja1!V166</f>
        <v>A.14</v>
      </c>
      <c r="O164" s="38">
        <f>+[1]BDATOS!O163</f>
        <v>0</v>
      </c>
      <c r="P164" s="38">
        <f>+[1]BDATOS!P163</f>
        <v>5</v>
      </c>
      <c r="Q164" s="35">
        <f>+[1]BDATOS!AF163</f>
        <v>0</v>
      </c>
      <c r="R164" s="38">
        <f>+[1]BDATOS!BB163</f>
        <v>0</v>
      </c>
      <c r="S164" s="43" t="str">
        <f>+[1]BDATOS!BL163</f>
        <v>NA</v>
      </c>
      <c r="T164" s="46" t="s">
        <v>23</v>
      </c>
      <c r="U164" s="37"/>
      <c r="V164" s="37"/>
      <c r="W164" s="41" t="str">
        <f>+[1]BDATOS!AC163</f>
        <v>SECRETARIA DEL INTERIOR  ??</v>
      </c>
    </row>
    <row r="165" spans="1:23" ht="78.75" x14ac:dyDescent="0.25">
      <c r="A165" s="29">
        <f>+'[1]Planind DNP'!B163</f>
        <v>162</v>
      </c>
      <c r="B165" s="38">
        <f>+[1]BDATOS!A164</f>
        <v>2</v>
      </c>
      <c r="C165" s="39" t="str">
        <f>+[1]BDATOS!B164</f>
        <v xml:space="preserve">BOLÍVAR SÍ AVANZA, LIBRE DE POBREZA A TRAVÉS DE LA EDUCACIÓN Y LA EQUIDAD </v>
      </c>
      <c r="D165" s="38" t="str">
        <f>+[1]BDATOS!C164</f>
        <v>2.12</v>
      </c>
      <c r="E165" s="39" t="str">
        <f>+[1]BDATOS!D164</f>
        <v>BOLÍVAR TERRITORIO PARA TODOS, AFROS E INDIGENAS</v>
      </c>
      <c r="F165" s="40"/>
      <c r="G165" s="32" t="str">
        <f>+[2]Hoja1!K165</f>
        <v>A.14.41.2</v>
      </c>
      <c r="H165" s="32">
        <f>+[2]Hoja1!G165</f>
        <v>0</v>
      </c>
      <c r="I165" s="53"/>
      <c r="J165" s="53"/>
      <c r="K165" s="41" t="str">
        <f>+[1]BDATOS!J164</f>
        <v>2.12.2</v>
      </c>
      <c r="L165" s="42" t="str">
        <f>+[1]BDATOS!K164</f>
        <v>Formación de  funcionarios públicos y de  consejos comunitarios y/o organizaciones en Derecho Étnico, Paz y Posconflicto</v>
      </c>
      <c r="M165" s="41" t="str">
        <f>+[1]BDATOS!L164</f>
        <v>200 mujeres empoderadas y participando en espacios de coordinación y representación.</v>
      </c>
      <c r="N165" s="32" t="str">
        <f>+[2]Hoja1!V167</f>
        <v>A.14</v>
      </c>
      <c r="O165" s="38">
        <f>+[1]BDATOS!O164</f>
        <v>0</v>
      </c>
      <c r="P165" s="38">
        <f>+[1]BDATOS!P164</f>
        <v>200</v>
      </c>
      <c r="Q165" s="35">
        <f>+[1]BDATOS!AF164</f>
        <v>0</v>
      </c>
      <c r="R165" s="38">
        <f>+[1]BDATOS!BB164</f>
        <v>0</v>
      </c>
      <c r="S165" s="43" t="str">
        <f>+[1]BDATOS!BL164</f>
        <v>NA</v>
      </c>
      <c r="T165" s="37"/>
      <c r="U165" s="37"/>
      <c r="V165" s="37"/>
      <c r="W165" s="41" t="str">
        <f>+[1]BDATOS!AC164</f>
        <v>SECRETARIA DEL INTERIOR  ??</v>
      </c>
    </row>
    <row r="166" spans="1:23" ht="78.75" x14ac:dyDescent="0.25">
      <c r="A166" s="29">
        <f>+'[1]Planind DNP'!B164</f>
        <v>163</v>
      </c>
      <c r="B166" s="38">
        <f>+[1]BDATOS!A165</f>
        <v>2</v>
      </c>
      <c r="C166" s="39" t="str">
        <f>+[1]BDATOS!B165</f>
        <v xml:space="preserve">BOLÍVAR SÍ AVANZA, LIBRE DE POBREZA A TRAVÉS DE LA EDUCACIÓN Y LA EQUIDAD </v>
      </c>
      <c r="D166" s="38" t="str">
        <f>+[1]BDATOS!C165</f>
        <v>2.12</v>
      </c>
      <c r="E166" s="39" t="str">
        <f>+[1]BDATOS!D165</f>
        <v>BOLÍVAR TERRITORIO PARA TODOS, AFROS E INDIGENAS</v>
      </c>
      <c r="F166" s="40"/>
      <c r="G166" s="32" t="str">
        <f>+[2]Hoja1!K166</f>
        <v>A.14.41.3</v>
      </c>
      <c r="H166" s="32">
        <f>+[2]Hoja1!G166</f>
        <v>0</v>
      </c>
      <c r="I166" s="31"/>
      <c r="J166" s="31"/>
      <c r="K166" s="41" t="str">
        <f>+[1]BDATOS!J165</f>
        <v>2.12.2</v>
      </c>
      <c r="L166" s="42" t="str">
        <f>+[1]BDATOS!K165</f>
        <v>Formación de  funcionarios públicos y de  consejos comunitarios y/o organizaciones en Derecho Étnico, Paz y Posconflicto</v>
      </c>
      <c r="M166" s="41" t="str">
        <f>+[1]BDATOS!L165</f>
        <v>400 Funcionarios formados en derechos étnicos</v>
      </c>
      <c r="N166" s="32" t="str">
        <f>+[2]Hoja1!V168</f>
        <v>A.14</v>
      </c>
      <c r="O166" s="38">
        <f>+[1]BDATOS!O165</f>
        <v>0</v>
      </c>
      <c r="P166" s="38">
        <f>+[1]BDATOS!P165</f>
        <v>400</v>
      </c>
      <c r="Q166" s="35">
        <f>+[1]BDATOS!AF165</f>
        <v>0</v>
      </c>
      <c r="R166" s="38">
        <f>+[1]BDATOS!BB165</f>
        <v>0</v>
      </c>
      <c r="S166" s="43" t="str">
        <f>+[1]BDATOS!BL165</f>
        <v>NA</v>
      </c>
      <c r="T166" s="44"/>
      <c r="U166" s="37"/>
      <c r="V166" s="37"/>
      <c r="W166" s="41" t="str">
        <f>+[1]BDATOS!AC165</f>
        <v>SECRETARIA DEL INTERIOR  ??</v>
      </c>
    </row>
    <row r="167" spans="1:23" ht="57" x14ac:dyDescent="0.25">
      <c r="A167" s="29">
        <f>+'[1]Planind DNP'!B165</f>
        <v>164</v>
      </c>
      <c r="B167" s="38">
        <f>+[1]BDATOS!A166</f>
        <v>2</v>
      </c>
      <c r="C167" s="39" t="str">
        <f>+[1]BDATOS!B166</f>
        <v xml:space="preserve">BOLÍVAR SÍ AVANZA, LIBRE DE POBREZA A TRAVÉS DE LA EDUCACIÓN Y LA EQUIDAD </v>
      </c>
      <c r="D167" s="38" t="str">
        <f>+[1]BDATOS!C166</f>
        <v>2.12</v>
      </c>
      <c r="E167" s="39" t="str">
        <f>+[1]BDATOS!D166</f>
        <v>BOLÍVAR TERRITORIO PARA TODOS, AFROS E INDIGENAS</v>
      </c>
      <c r="F167" s="40" t="s">
        <v>715</v>
      </c>
      <c r="G167" s="32" t="str">
        <f>+[2]Hoja1!K167</f>
        <v>A.14.42.1</v>
      </c>
      <c r="H167" s="32">
        <f>+[2]Hoja1!G167</f>
        <v>0</v>
      </c>
      <c r="I167" s="49">
        <v>0</v>
      </c>
      <c r="J167" s="49">
        <v>100</v>
      </c>
      <c r="K167" s="41" t="str">
        <f>+[1]BDATOS!J166</f>
        <v>2.12.3</v>
      </c>
      <c r="L167" s="51" t="str">
        <f>+[1]BDATOS!K166</f>
        <v>Caracterización sociocultural de patrimonio inmaterial étnico del Departamento de Bolívar</v>
      </c>
      <c r="M167" s="41" t="str">
        <f>+[1]BDATOS!L166</f>
        <v>Comité de Censo Étnico de Bolívar</v>
      </c>
      <c r="N167" s="32" t="str">
        <f>+[2]Hoja1!V169</f>
        <v>A.14</v>
      </c>
      <c r="O167" s="38">
        <f>+[1]BDATOS!O166</f>
        <v>0</v>
      </c>
      <c r="P167" s="38">
        <f>+[1]BDATOS!P166</f>
        <v>1</v>
      </c>
      <c r="Q167" s="35">
        <f>+[1]BDATOS!AF166</f>
        <v>0</v>
      </c>
      <c r="R167" s="38">
        <f>+[1]BDATOS!BB166</f>
        <v>0</v>
      </c>
      <c r="S167" s="43" t="str">
        <f>+[1]BDATOS!BL166</f>
        <v>NA</v>
      </c>
      <c r="T167" s="46" t="str">
        <f>+S167</f>
        <v>NA</v>
      </c>
      <c r="U167" s="37"/>
      <c r="V167" s="37"/>
      <c r="W167" s="41" t="str">
        <f>+[1]BDATOS!AC166</f>
        <v>SECRETARIA DEL INTERIOR  ??</v>
      </c>
    </row>
    <row r="168" spans="1:23" ht="57" x14ac:dyDescent="0.25">
      <c r="A168" s="29">
        <f>+'[1]Planind DNP'!B166</f>
        <v>165</v>
      </c>
      <c r="B168" s="38">
        <f>+[1]BDATOS!A167</f>
        <v>2</v>
      </c>
      <c r="C168" s="39" t="str">
        <f>+[1]BDATOS!B167</f>
        <v xml:space="preserve">BOLÍVAR SÍ AVANZA, LIBRE DE POBREZA A TRAVÉS DE LA EDUCACIÓN Y LA EQUIDAD </v>
      </c>
      <c r="D168" s="38" t="str">
        <f>+[1]BDATOS!C167</f>
        <v>2.12</v>
      </c>
      <c r="E168" s="39" t="str">
        <f>+[1]BDATOS!D167</f>
        <v>BOLÍVAR TERRITORIO PARA TODOS, AFROS E INDIGENAS</v>
      </c>
      <c r="F168" s="40"/>
      <c r="G168" s="32" t="str">
        <f>+[2]Hoja1!K168</f>
        <v>A.14.42.2</v>
      </c>
      <c r="H168" s="32">
        <f>+[2]Hoja1!G168</f>
        <v>0</v>
      </c>
      <c r="I168" s="31"/>
      <c r="J168" s="31"/>
      <c r="K168" s="41" t="str">
        <f>+[1]BDATOS!J167</f>
        <v>2.12.3</v>
      </c>
      <c r="L168" s="51" t="str">
        <f>+[1]BDATOS!K167</f>
        <v>Caracterización sociocultural de patrimonio inmaterial étnico del Departamento de Bolívar</v>
      </c>
      <c r="M168" s="41" t="str">
        <f>+[1]BDATOS!L167</f>
        <v>Un  de documentos de caracterización para el Departamento Formulado</v>
      </c>
      <c r="N168" s="32" t="str">
        <f>+[2]Hoja1!V170</f>
        <v>A.14</v>
      </c>
      <c r="O168" s="38">
        <f>+[1]BDATOS!O167</f>
        <v>0</v>
      </c>
      <c r="P168" s="38">
        <f>+[1]BDATOS!P167</f>
        <v>1</v>
      </c>
      <c r="Q168" s="35">
        <f>+[1]BDATOS!AF167</f>
        <v>0</v>
      </c>
      <c r="R168" s="38">
        <f>+[1]BDATOS!BB167</f>
        <v>0</v>
      </c>
      <c r="S168" s="43" t="str">
        <f>+[1]BDATOS!BL167</f>
        <v>NA</v>
      </c>
      <c r="T168" s="44"/>
      <c r="U168" s="37"/>
      <c r="V168" s="37"/>
      <c r="W168" s="41" t="str">
        <f>+[1]BDATOS!AC167</f>
        <v>SECRETARIA DEL INTERIOR  ??</v>
      </c>
    </row>
    <row r="169" spans="1:23" ht="56.25" x14ac:dyDescent="0.25">
      <c r="A169" s="29">
        <f>+'[1]Planind DNP'!B167</f>
        <v>166</v>
      </c>
      <c r="B169" s="38">
        <f>+[1]BDATOS!A168</f>
        <v>2</v>
      </c>
      <c r="C169" s="39" t="str">
        <f>+[1]BDATOS!B168</f>
        <v xml:space="preserve">BOLÍVAR SÍ AVANZA, LIBRE DE POBREZA A TRAVÉS DE LA EDUCACIÓN Y LA EQUIDAD </v>
      </c>
      <c r="D169" s="38" t="str">
        <f>+[1]BDATOS!C168</f>
        <v>2.12</v>
      </c>
      <c r="E169" s="39" t="str">
        <f>+[1]BDATOS!D168</f>
        <v>BOLÍVAR TERRITORIO PARA TODOS, AFROS E INDIGENAS</v>
      </c>
      <c r="F169" s="41" t="s">
        <v>614</v>
      </c>
      <c r="G169" s="32" t="str">
        <f>+[2]Hoja1!K169</f>
        <v>A.14.43.1</v>
      </c>
      <c r="H169" s="32">
        <f>+[2]Hoja1!G169</f>
        <v>0</v>
      </c>
      <c r="I169" s="41">
        <v>0</v>
      </c>
      <c r="J169" s="41">
        <v>100</v>
      </c>
      <c r="K169" s="41" t="str">
        <f>+[1]BDATOS!J168</f>
        <v>2.12.4</v>
      </c>
      <c r="L169" s="42" t="str">
        <f>+[1]BDATOS!K168</f>
        <v>Palenque Zona de Convivencia Social y Cultural, según ordenanza Departamental 07/2002</v>
      </c>
      <c r="M169" s="41" t="str">
        <f>+[1]BDATOS!L168</f>
        <v>20  Actividades realizadas con cada uno de los entes Departamentales, Locales y Nacionales</v>
      </c>
      <c r="N169" s="32" t="str">
        <f>+[2]Hoja1!V171</f>
        <v>A.14</v>
      </c>
      <c r="O169" s="38">
        <f>+[1]BDATOS!O168</f>
        <v>0</v>
      </c>
      <c r="P169" s="38">
        <f>+[1]BDATOS!P168</f>
        <v>20</v>
      </c>
      <c r="Q169" s="35">
        <f>+[1]BDATOS!AF168</f>
        <v>5</v>
      </c>
      <c r="R169" s="38">
        <f>+[1]BDATOS!BB168</f>
        <v>0</v>
      </c>
      <c r="S169" s="43">
        <f>+[1]BDATOS!BL168</f>
        <v>0</v>
      </c>
      <c r="T169" s="43">
        <f>+S169</f>
        <v>0</v>
      </c>
      <c r="U169" s="37"/>
      <c r="V169" s="37"/>
      <c r="W169" s="41" t="str">
        <f>+[1]BDATOS!AC168</f>
        <v>SECRETARIA DEL INTERIOR  ??</v>
      </c>
    </row>
    <row r="170" spans="1:23" ht="102" x14ac:dyDescent="0.25">
      <c r="A170" s="29">
        <f>+'[1]Planind DNP'!B168</f>
        <v>167</v>
      </c>
      <c r="B170" s="38">
        <f>+[1]BDATOS!A169</f>
        <v>2</v>
      </c>
      <c r="C170" s="39" t="str">
        <f>+[1]BDATOS!B169</f>
        <v xml:space="preserve">BOLÍVAR SÍ AVANZA, LIBRE DE POBREZA A TRAVÉS DE LA EDUCACIÓN Y LA EQUIDAD </v>
      </c>
      <c r="D170" s="38" t="str">
        <f>+[1]BDATOS!C169</f>
        <v>2.12</v>
      </c>
      <c r="E170" s="39" t="str">
        <f>+[1]BDATOS!D169</f>
        <v>BOLÍVAR TERRITORIO PARA TODOS, AFROS E INDIGENAS</v>
      </c>
      <c r="F170" s="41" t="s">
        <v>614</v>
      </c>
      <c r="G170" s="32" t="str">
        <f>+[2]Hoja1!K170</f>
        <v>A.14.44.1</v>
      </c>
      <c r="H170" s="32">
        <f>+[2]Hoja1!G170</f>
        <v>0</v>
      </c>
      <c r="I170" s="41" t="s">
        <v>614</v>
      </c>
      <c r="J170" s="41" t="s">
        <v>614</v>
      </c>
      <c r="K170" s="41" t="str">
        <f>+[1]BDATOS!J169</f>
        <v>2.12.5</v>
      </c>
      <c r="L170" s="51" t="str">
        <f>+[1]BDATOS!K169</f>
        <v>Construcción del Centro de Convivencia Ciudadana, para el Fortalecimiento de la guardia cimarrona e Implementación de la justicia ancestral con gestores y promotores de paz.</v>
      </c>
      <c r="M170" s="41" t="str">
        <f>+[1]BDATOS!L169</f>
        <v>un Espacio Físico para promoción de Convivencia ciudadana y fortalecimiento de la guardia cimarrona</v>
      </c>
      <c r="N170" s="32" t="str">
        <f>+[2]Hoja1!V172</f>
        <v>A.14</v>
      </c>
      <c r="O170" s="38">
        <f>+[1]BDATOS!O169</f>
        <v>0</v>
      </c>
      <c r="P170" s="38">
        <f>+[1]BDATOS!P169</f>
        <v>1</v>
      </c>
      <c r="Q170" s="35">
        <f>+[1]BDATOS!AF169</f>
        <v>0</v>
      </c>
      <c r="R170" s="38">
        <f>+[1]BDATOS!BB169</f>
        <v>0</v>
      </c>
      <c r="S170" s="43" t="str">
        <f>+[1]BDATOS!BL169</f>
        <v>NA</v>
      </c>
      <c r="T170" s="43" t="str">
        <f>+S170</f>
        <v>NA</v>
      </c>
      <c r="U170" s="37"/>
      <c r="V170" s="37"/>
      <c r="W170" s="41" t="str">
        <f>+[1]BDATOS!AC169</f>
        <v>SECRETARIA DEL INTERIOR  ??</v>
      </c>
    </row>
    <row r="171" spans="1:23" ht="56.25" x14ac:dyDescent="0.25">
      <c r="A171" s="29">
        <f>+'[1]Planind DNP'!B169</f>
        <v>168</v>
      </c>
      <c r="B171" s="38">
        <f>+[1]BDATOS!A170</f>
        <v>2</v>
      </c>
      <c r="C171" s="39" t="str">
        <f>+[1]BDATOS!B170</f>
        <v xml:space="preserve">BOLÍVAR SÍ AVANZA, LIBRE DE POBREZA A TRAVÉS DE LA EDUCACIÓN Y LA EQUIDAD </v>
      </c>
      <c r="D171" s="38" t="str">
        <f>+[1]BDATOS!C170</f>
        <v>2.12</v>
      </c>
      <c r="E171" s="39" t="str">
        <f>+[1]BDATOS!D170</f>
        <v>BOLÍVAR TERRITORIO PARA TODOS, AFROS E INDIGENAS</v>
      </c>
      <c r="F171" s="41" t="s">
        <v>614</v>
      </c>
      <c r="G171" s="32" t="str">
        <f>+[2]Hoja1!K171</f>
        <v>A.14.45.1</v>
      </c>
      <c r="H171" s="32">
        <f>+[2]Hoja1!G171</f>
        <v>0</v>
      </c>
      <c r="I171" s="41" t="s">
        <v>614</v>
      </c>
      <c r="J171" s="41" t="s">
        <v>614</v>
      </c>
      <c r="K171" s="41" t="str">
        <f>+[1]BDATOS!J170</f>
        <v>2.12.6</v>
      </c>
      <c r="L171" s="42" t="str">
        <f>+[1]BDATOS!K170</f>
        <v>Asuntos Religiosos</v>
      </c>
      <c r="M171" s="41" t="str">
        <f>+[1]BDATOS!L170</f>
        <v>Diez (10)  de Actividades realizadas con cada uno de los entes Departamentales,  Locales y Nacionales</v>
      </c>
      <c r="N171" s="32" t="str">
        <f>+[2]Hoja1!V173</f>
        <v>A.14</v>
      </c>
      <c r="O171" s="38">
        <f>+[1]BDATOS!O170</f>
        <v>0</v>
      </c>
      <c r="P171" s="38">
        <f>+[1]BDATOS!P170</f>
        <v>10</v>
      </c>
      <c r="Q171" s="35">
        <f>+[1]BDATOS!AF170</f>
        <v>2</v>
      </c>
      <c r="R171" s="38">
        <f>+[1]BDATOS!BB170</f>
        <v>0</v>
      </c>
      <c r="S171" s="43">
        <f>+[1]BDATOS!BL170</f>
        <v>0</v>
      </c>
      <c r="T171" s="43">
        <f>+S171</f>
        <v>0</v>
      </c>
      <c r="U171" s="44"/>
      <c r="V171" s="37"/>
      <c r="W171" s="41" t="str">
        <f>+[1]BDATOS!AC170</f>
        <v>SECRETARIA DEL INTERIOR  ??</v>
      </c>
    </row>
    <row r="172" spans="1:23" ht="56.25" x14ac:dyDescent="0.25">
      <c r="A172" s="29">
        <f>+'[1]Planind DNP'!B170</f>
        <v>169</v>
      </c>
      <c r="B172" s="38">
        <f>+[1]BDATOS!A171</f>
        <v>2</v>
      </c>
      <c r="C172" s="39" t="str">
        <f>+[1]BDATOS!B171</f>
        <v xml:space="preserve">BOLÍVAR SÍ AVANZA, LIBRE DE POBREZA A TRAVÉS DE LA EDUCACIÓN Y LA EQUIDAD </v>
      </c>
      <c r="D172" s="38" t="str">
        <f>+[1]BDATOS!C171</f>
        <v>2.13</v>
      </c>
      <c r="E172" s="39" t="str">
        <f>+[1]BDATOS!D171</f>
        <v>BOLÍVAR TOLERANTE Y DIVERSO</v>
      </c>
      <c r="F172" s="41" t="s">
        <v>716</v>
      </c>
      <c r="G172" s="32" t="str">
        <f>+[2]Hoja1!K172</f>
        <v>A.14.46.1</v>
      </c>
      <c r="H172" s="32">
        <f>+[2]Hoja1!G172</f>
        <v>0</v>
      </c>
      <c r="I172" s="41">
        <v>0</v>
      </c>
      <c r="J172" s="41">
        <v>60</v>
      </c>
      <c r="K172" s="41" t="str">
        <f>+[1]BDATOS!J171</f>
        <v>2.13.1</v>
      </c>
      <c r="L172" s="42" t="str">
        <f>+[1]BDATOS!K171</f>
        <v xml:space="preserve">Politica Pública de diversidad sexual </v>
      </c>
      <c r="M172" s="41" t="str">
        <f>+[1]BDATOS!L171</f>
        <v>Política pública de diversidad sexual</v>
      </c>
      <c r="N172" s="32" t="str">
        <f>+[2]Hoja1!V174</f>
        <v>A.14</v>
      </c>
      <c r="O172" s="38">
        <f>+[1]BDATOS!O171</f>
        <v>0</v>
      </c>
      <c r="P172" s="54">
        <f>+[1]BDATOS!P171</f>
        <v>60</v>
      </c>
      <c r="Q172" s="35">
        <f>+[1]BDATOS!AF171</f>
        <v>10</v>
      </c>
      <c r="R172" s="38">
        <f>+[1]BDATOS!BB171</f>
        <v>0</v>
      </c>
      <c r="S172" s="43">
        <f>+[1]BDATOS!BL171</f>
        <v>0</v>
      </c>
      <c r="T172" s="43">
        <f>+S172</f>
        <v>0</v>
      </c>
      <c r="U172" s="46">
        <f>SUM(S172:S181)/8</f>
        <v>0</v>
      </c>
      <c r="V172" s="37"/>
      <c r="W172" s="41" t="str">
        <f>+[1]BDATOS!AC171</f>
        <v>SECRETARÍA DE VÍCTIMAS</v>
      </c>
    </row>
    <row r="173" spans="1:23" ht="56.25" x14ac:dyDescent="0.25">
      <c r="A173" s="29">
        <f>+'[1]Planind DNP'!B171</f>
        <v>170</v>
      </c>
      <c r="B173" s="38">
        <f>+[1]BDATOS!A172</f>
        <v>2</v>
      </c>
      <c r="C173" s="39" t="str">
        <f>+[1]BDATOS!B172</f>
        <v xml:space="preserve">BOLÍVAR SÍ AVANZA, LIBRE DE POBREZA A TRAVÉS DE LA EDUCACIÓN Y LA EQUIDAD </v>
      </c>
      <c r="D173" s="38" t="str">
        <f>+[1]BDATOS!C172</f>
        <v>2.13</v>
      </c>
      <c r="E173" s="39" t="str">
        <f>+[1]BDATOS!D172</f>
        <v>BOLÍVAR TOLERANTE Y DIVERSO</v>
      </c>
      <c r="F173" s="40" t="s">
        <v>717</v>
      </c>
      <c r="G173" s="32" t="str">
        <f>+[2]Hoja1!K173</f>
        <v>A.14.47.1</v>
      </c>
      <c r="H173" s="32">
        <f>+[2]Hoja1!G173</f>
        <v>0</v>
      </c>
      <c r="I173" s="41">
        <v>0</v>
      </c>
      <c r="J173" s="41">
        <v>12</v>
      </c>
      <c r="K173" s="41" t="str">
        <f>+[1]BDATOS!J172</f>
        <v>2.13.2</v>
      </c>
      <c r="L173" s="42" t="str">
        <f>+[1]BDATOS!K172</f>
        <v> Derecho a la Vida y a la seguridad integral</v>
      </c>
      <c r="M173" s="41" t="str">
        <f>+[1]BDATOS!L172</f>
        <v xml:space="preserve">Catorce (14) actividades de sensibilización para el reconocimiento y respeto de los derechos de las personas LGBTI. (una trimestral) </v>
      </c>
      <c r="N173" s="32" t="str">
        <f>+[2]Hoja1!V175</f>
        <v>A.14</v>
      </c>
      <c r="O173" s="38">
        <f>+[1]BDATOS!O172</f>
        <v>0</v>
      </c>
      <c r="P173" s="54">
        <f>+[1]BDATOS!P172</f>
        <v>12</v>
      </c>
      <c r="Q173" s="35">
        <f>+[1]BDATOS!AF172</f>
        <v>2</v>
      </c>
      <c r="R173" s="38">
        <f>+[1]BDATOS!BB172</f>
        <v>0</v>
      </c>
      <c r="S173" s="43">
        <f>+[1]BDATOS!BL172</f>
        <v>0</v>
      </c>
      <c r="T173" s="46">
        <f>SUM(S173:S174)/2</f>
        <v>0</v>
      </c>
      <c r="U173" s="37"/>
      <c r="V173" s="37"/>
      <c r="W173" s="41" t="str">
        <f>+[1]BDATOS!AC172</f>
        <v>SECRETARÍA DE VÍCTIMAS</v>
      </c>
    </row>
    <row r="174" spans="1:23" ht="56.25" x14ac:dyDescent="0.25">
      <c r="A174" s="29">
        <f>+'[1]Planind DNP'!B172</f>
        <v>171</v>
      </c>
      <c r="B174" s="38">
        <f>+[1]BDATOS!A173</f>
        <v>2</v>
      </c>
      <c r="C174" s="39" t="str">
        <f>+[1]BDATOS!B173</f>
        <v xml:space="preserve">BOLÍVAR SÍ AVANZA, LIBRE DE POBREZA A TRAVÉS DE LA EDUCACIÓN Y LA EQUIDAD </v>
      </c>
      <c r="D174" s="38" t="str">
        <f>+[1]BDATOS!C173</f>
        <v>2.13</v>
      </c>
      <c r="E174" s="39" t="str">
        <f>+[1]BDATOS!D173</f>
        <v>BOLÍVAR TOLERANTE Y DIVERSO</v>
      </c>
      <c r="F174" s="40"/>
      <c r="G174" s="32" t="str">
        <f>+[2]Hoja1!K174</f>
        <v>A.14.47.2</v>
      </c>
      <c r="H174" s="32">
        <f>+[2]Hoja1!G174</f>
        <v>0</v>
      </c>
      <c r="I174" s="41">
        <v>0</v>
      </c>
      <c r="J174" s="41">
        <v>7</v>
      </c>
      <c r="K174" s="41" t="str">
        <f>+[1]BDATOS!J173</f>
        <v>2.13.2</v>
      </c>
      <c r="L174" s="42" t="str">
        <f>+[1]BDATOS!K173</f>
        <v> Derecho a la Vida y a la seguridad integral</v>
      </c>
      <c r="M174" s="41" t="str">
        <f>+[1]BDATOS!L173</f>
        <v>Siete (7) líneas bases construidas en municipios priorizados</v>
      </c>
      <c r="N174" s="32" t="str">
        <f>+[2]Hoja1!V176</f>
        <v>A.14</v>
      </c>
      <c r="O174" s="38">
        <f>+[1]BDATOS!O173</f>
        <v>0</v>
      </c>
      <c r="P174" s="54">
        <f>+[1]BDATOS!P173</f>
        <v>7</v>
      </c>
      <c r="Q174" s="35">
        <f>+[1]BDATOS!AF173</f>
        <v>1</v>
      </c>
      <c r="R174" s="38">
        <f>+[1]BDATOS!BB173</f>
        <v>0</v>
      </c>
      <c r="S174" s="43">
        <f>+[1]BDATOS!BL173</f>
        <v>0</v>
      </c>
      <c r="T174" s="44"/>
      <c r="U174" s="37"/>
      <c r="V174" s="37"/>
      <c r="W174" s="41" t="str">
        <f>+[1]BDATOS!AC173</f>
        <v>SECRETARÍA DE VÍCTIMAS</v>
      </c>
    </row>
    <row r="175" spans="1:23" ht="56.25" x14ac:dyDescent="0.25">
      <c r="A175" s="29">
        <f>+'[1]Planind DNP'!B173</f>
        <v>172</v>
      </c>
      <c r="B175" s="38">
        <f>+[1]BDATOS!A174</f>
        <v>2</v>
      </c>
      <c r="C175" s="39" t="str">
        <f>+[1]BDATOS!B174</f>
        <v xml:space="preserve">BOLÍVAR SÍ AVANZA, LIBRE DE POBREZA A TRAVÉS DE LA EDUCACIÓN Y LA EQUIDAD </v>
      </c>
      <c r="D175" s="38" t="str">
        <f>+[1]BDATOS!C174</f>
        <v>2.13</v>
      </c>
      <c r="E175" s="39" t="str">
        <f>+[1]BDATOS!D174</f>
        <v>BOLÍVAR TOLERANTE Y DIVERSO</v>
      </c>
      <c r="F175" s="40" t="s">
        <v>718</v>
      </c>
      <c r="G175" s="32" t="str">
        <f>+[2]Hoja1!K175</f>
        <v>A.14.48.1</v>
      </c>
      <c r="H175" s="32">
        <f>+[2]Hoja1!G175</f>
        <v>0</v>
      </c>
      <c r="I175" s="41">
        <v>0</v>
      </c>
      <c r="J175" s="41">
        <v>200</v>
      </c>
      <c r="K175" s="41" t="str">
        <f>+[1]BDATOS!J174</f>
        <v>2.13.3</v>
      </c>
      <c r="L175" s="42" t="str">
        <f>+[1]BDATOS!K174</f>
        <v>Derecho a la Participación  y libre asociación </v>
      </c>
      <c r="M175" s="41" t="str">
        <f>+[1]BDATOS!L174</f>
        <v>Doscientas (200) personas LGBTI en el departamento capacitadas y empoderadas en sus derechos, e incidiendo en espacios políticos, culturales y sociales.</v>
      </c>
      <c r="N175" s="32" t="str">
        <f>+[2]Hoja1!V177</f>
        <v>A.14</v>
      </c>
      <c r="O175" s="38">
        <f>+[1]BDATOS!O174</f>
        <v>0</v>
      </c>
      <c r="P175" s="54">
        <f>+[1]BDATOS!P174</f>
        <v>200</v>
      </c>
      <c r="Q175" s="35">
        <f>+[1]BDATOS!AF174</f>
        <v>50</v>
      </c>
      <c r="R175" s="38">
        <f>+[1]BDATOS!BB174</f>
        <v>0</v>
      </c>
      <c r="S175" s="43">
        <f>+[1]BDATOS!BL174</f>
        <v>0</v>
      </c>
      <c r="T175" s="46">
        <f>SUM(S175:S176)/2</f>
        <v>0</v>
      </c>
      <c r="U175" s="37"/>
      <c r="V175" s="37"/>
      <c r="W175" s="41" t="str">
        <f>+[1]BDATOS!AC174</f>
        <v>SECRETARÍA DE VÍCTIMAS</v>
      </c>
    </row>
    <row r="176" spans="1:23" ht="56.25" x14ac:dyDescent="0.25">
      <c r="A176" s="29">
        <f>+'[1]Planind DNP'!B174</f>
        <v>173</v>
      </c>
      <c r="B176" s="38">
        <f>+[1]BDATOS!A175</f>
        <v>2</v>
      </c>
      <c r="C176" s="39" t="str">
        <f>+[1]BDATOS!B175</f>
        <v xml:space="preserve">BOLÍVAR SÍ AVANZA, LIBRE DE POBREZA A TRAVÉS DE LA EDUCACIÓN Y LA EQUIDAD </v>
      </c>
      <c r="D176" s="38" t="str">
        <f>+[1]BDATOS!C175</f>
        <v>2.13</v>
      </c>
      <c r="E176" s="39" t="str">
        <f>+[1]BDATOS!D175</f>
        <v>BOLÍVAR TOLERANTE Y DIVERSO</v>
      </c>
      <c r="F176" s="40"/>
      <c r="G176" s="32" t="str">
        <f>+[2]Hoja1!K176</f>
        <v>A.14.48.2</v>
      </c>
      <c r="H176" s="32">
        <f>+[2]Hoja1!G176</f>
        <v>0</v>
      </c>
      <c r="I176" s="41">
        <v>0</v>
      </c>
      <c r="J176" s="41">
        <v>12</v>
      </c>
      <c r="K176" s="41" t="str">
        <f>+[1]BDATOS!J175</f>
        <v>2.13.3</v>
      </c>
      <c r="L176" s="42" t="str">
        <f>+[1]BDATOS!K175</f>
        <v>Derecho a la Participación  y libre asociación </v>
      </c>
      <c r="M176" s="41" t="str">
        <f>+[1]BDATOS!L175</f>
        <v>Doce (12)  acciones que incentiven el fortalecimiento y la creación de organizaciones sociales LGBTI.</v>
      </c>
      <c r="N176" s="32" t="str">
        <f>+[2]Hoja1!V178</f>
        <v>A.14</v>
      </c>
      <c r="O176" s="38">
        <f>+[1]BDATOS!O175</f>
        <v>0</v>
      </c>
      <c r="P176" s="54">
        <f>+[1]BDATOS!P175</f>
        <v>12</v>
      </c>
      <c r="Q176" s="35">
        <f>+[1]BDATOS!AF175</f>
        <v>2</v>
      </c>
      <c r="R176" s="38">
        <f>+[1]BDATOS!BB175</f>
        <v>0</v>
      </c>
      <c r="S176" s="43">
        <f>+[1]BDATOS!BL175</f>
        <v>0</v>
      </c>
      <c r="T176" s="44"/>
      <c r="U176" s="37"/>
      <c r="V176" s="37"/>
      <c r="W176" s="41" t="str">
        <f>+[1]BDATOS!AC175</f>
        <v>SECRETARÍA DE VÍCTIMAS</v>
      </c>
    </row>
    <row r="177" spans="1:23" ht="67.5" x14ac:dyDescent="0.25">
      <c r="A177" s="29">
        <f>+'[1]Planind DNP'!B175</f>
        <v>174</v>
      </c>
      <c r="B177" s="38">
        <f>+[1]BDATOS!A176</f>
        <v>2</v>
      </c>
      <c r="C177" s="39" t="str">
        <f>+[1]BDATOS!B176</f>
        <v xml:space="preserve">BOLÍVAR SÍ AVANZA, LIBRE DE POBREZA A TRAVÉS DE LA EDUCACIÓN Y LA EQUIDAD </v>
      </c>
      <c r="D177" s="38" t="str">
        <f>+[1]BDATOS!C176</f>
        <v>2.13</v>
      </c>
      <c r="E177" s="39" t="str">
        <f>+[1]BDATOS!D176</f>
        <v>BOLÍVAR TOLERANTE Y DIVERSO</v>
      </c>
      <c r="F177" s="41" t="s">
        <v>719</v>
      </c>
      <c r="G177" s="32" t="str">
        <f>+[2]Hoja1!K177</f>
        <v>A.14.49.1</v>
      </c>
      <c r="H177" s="32">
        <f>+[2]Hoja1!G177</f>
        <v>0</v>
      </c>
      <c r="I177" s="41">
        <v>0</v>
      </c>
      <c r="J177" s="41">
        <v>7</v>
      </c>
      <c r="K177" s="41" t="str">
        <f>+[1]BDATOS!J176</f>
        <v>2.13.4</v>
      </c>
      <c r="L177" s="42" t="str">
        <f>+[1]BDATOS!K176</f>
        <v>Acceso a la justicia </v>
      </c>
      <c r="M177" s="41" t="str">
        <f>+[1]BDATOS!L176</f>
        <v>Siete (7)  campañas realizadas para la promoción de la denuncia por parte de las personas LGBTI que son víctimas de violencias que atentan con sus derechos.</v>
      </c>
      <c r="N177" s="32" t="str">
        <f>+[2]Hoja1!V179</f>
        <v>A.14</v>
      </c>
      <c r="O177" s="38">
        <f>+[1]BDATOS!O176</f>
        <v>0</v>
      </c>
      <c r="P177" s="54">
        <f>+[1]BDATOS!P176</f>
        <v>7</v>
      </c>
      <c r="Q177" s="35">
        <f>+[1]BDATOS!AF176</f>
        <v>1</v>
      </c>
      <c r="R177" s="38">
        <f>+[1]BDATOS!BB176</f>
        <v>0</v>
      </c>
      <c r="S177" s="43">
        <f>+[1]BDATOS!BL176</f>
        <v>0</v>
      </c>
      <c r="T177" s="46">
        <f>SUM(S177:S178)/2</f>
        <v>0</v>
      </c>
      <c r="U177" s="37"/>
      <c r="V177" s="37"/>
      <c r="W177" s="41" t="str">
        <f>+[1]BDATOS!AC176</f>
        <v>SECRETARÍA DE VÍCTIMAS</v>
      </c>
    </row>
    <row r="178" spans="1:23" ht="101.25" x14ac:dyDescent="0.25">
      <c r="A178" s="29">
        <f>+'[1]Planind DNP'!B176</f>
        <v>175</v>
      </c>
      <c r="B178" s="38">
        <f>+[1]BDATOS!A177</f>
        <v>2</v>
      </c>
      <c r="C178" s="39" t="str">
        <f>+[1]BDATOS!B177</f>
        <v xml:space="preserve">BOLÍVAR SÍ AVANZA, LIBRE DE POBREZA A TRAVÉS DE LA EDUCACIÓN Y LA EQUIDAD </v>
      </c>
      <c r="D178" s="38" t="str">
        <f>+[1]BDATOS!C177</f>
        <v>2.13</v>
      </c>
      <c r="E178" s="39" t="str">
        <f>+[1]BDATOS!D177</f>
        <v>BOLÍVAR TOLERANTE Y DIVERSO</v>
      </c>
      <c r="F178" s="41" t="s">
        <v>720</v>
      </c>
      <c r="G178" s="32" t="str">
        <f>+[2]Hoja1!K178</f>
        <v>A.14.50.1</v>
      </c>
      <c r="H178" s="32">
        <f>+[2]Hoja1!G178</f>
        <v>0</v>
      </c>
      <c r="I178" s="41">
        <v>0</v>
      </c>
      <c r="J178" s="41">
        <v>7</v>
      </c>
      <c r="K178" s="41" t="str">
        <f>+[1]BDATOS!J177</f>
        <v>2.13.4</v>
      </c>
      <c r="L178" s="42" t="str">
        <f>+[1]BDATOS!K177</f>
        <v>Acceso a la justicia </v>
      </c>
      <c r="M178" s="41" t="str">
        <f>+[1]BDATOS!L177</f>
        <v>Siete (7)  talleres realizados</v>
      </c>
      <c r="N178" s="32" t="str">
        <f>+[2]Hoja1!V180</f>
        <v>A.14</v>
      </c>
      <c r="O178" s="38">
        <f>+[1]BDATOS!O177</f>
        <v>0</v>
      </c>
      <c r="P178" s="38">
        <f>+[1]BDATOS!P177</f>
        <v>7</v>
      </c>
      <c r="Q178" s="35">
        <f>+[1]BDATOS!AF177</f>
        <v>1</v>
      </c>
      <c r="R178" s="38">
        <f>+[1]BDATOS!BB177</f>
        <v>0</v>
      </c>
      <c r="S178" s="43">
        <f>+[1]BDATOS!BL177</f>
        <v>0</v>
      </c>
      <c r="T178" s="44"/>
      <c r="U178" s="37"/>
      <c r="V178" s="37"/>
      <c r="W178" s="41" t="str">
        <f>+[1]BDATOS!AC177</f>
        <v>SECRETARÍA DE VÍCTIMAS</v>
      </c>
    </row>
    <row r="179" spans="1:23" ht="56.25" x14ac:dyDescent="0.25">
      <c r="A179" s="29">
        <f>+'[1]Planind DNP'!B177</f>
        <v>176</v>
      </c>
      <c r="B179" s="38">
        <f>+[1]BDATOS!A178</f>
        <v>2</v>
      </c>
      <c r="C179" s="39" t="str">
        <f>+[1]BDATOS!B178</f>
        <v xml:space="preserve">BOLÍVAR SÍ AVANZA, LIBRE DE POBREZA A TRAVÉS DE LA EDUCACIÓN Y LA EQUIDAD </v>
      </c>
      <c r="D179" s="38" t="str">
        <f>+[1]BDATOS!C178</f>
        <v>2.13</v>
      </c>
      <c r="E179" s="39" t="str">
        <f>+[1]BDATOS!D178</f>
        <v>BOLÍVAR TOLERANTE Y DIVERSO</v>
      </c>
      <c r="F179" s="41" t="s">
        <v>721</v>
      </c>
      <c r="G179" s="32" t="str">
        <f>+[2]Hoja1!K179</f>
        <v>A.14.51.1</v>
      </c>
      <c r="H179" s="32">
        <f>+[2]Hoja1!G179</f>
        <v>0</v>
      </c>
      <c r="I179" s="41">
        <v>0</v>
      </c>
      <c r="J179" s="41">
        <v>4</v>
      </c>
      <c r="K179" s="41" t="str">
        <f>+[1]BDATOS!J178</f>
        <v>2.13.5</v>
      </c>
      <c r="L179" s="42" t="str">
        <f>+[1]BDATOS!K178</f>
        <v>Trabajo y Empleabilidad</v>
      </c>
      <c r="M179" s="41" t="str">
        <f>+[1]BDATOS!L178</f>
        <v>Cuatro (4) de campañas realizadas dentro de espacios laborales frente al tema de la diversidad sexual.</v>
      </c>
      <c r="N179" s="32" t="str">
        <f>+[2]Hoja1!V181</f>
        <v>A.14</v>
      </c>
      <c r="O179" s="38">
        <f>+[1]BDATOS!O178</f>
        <v>0</v>
      </c>
      <c r="P179" s="38">
        <f>+[1]BDATOS!P178</f>
        <v>4</v>
      </c>
      <c r="Q179" s="35">
        <f>+[1]BDATOS!AF178</f>
        <v>1</v>
      </c>
      <c r="R179" s="38">
        <f>+[1]BDATOS!BB178</f>
        <v>0</v>
      </c>
      <c r="S179" s="43">
        <f>+[1]BDATOS!BL178</f>
        <v>0</v>
      </c>
      <c r="T179" s="43">
        <f>+S179</f>
        <v>0</v>
      </c>
      <c r="U179" s="37"/>
      <c r="V179" s="37"/>
      <c r="W179" s="41" t="str">
        <f>+[1]BDATOS!AC178</f>
        <v>SECRETARÍA DE VÍCTIMAS</v>
      </c>
    </row>
    <row r="180" spans="1:23" ht="101.25" x14ac:dyDescent="0.25">
      <c r="A180" s="29">
        <f>+'[1]Planind DNP'!B178</f>
        <v>177</v>
      </c>
      <c r="B180" s="38">
        <f>+[1]BDATOS!A179</f>
        <v>2</v>
      </c>
      <c r="C180" s="39" t="str">
        <f>+[1]BDATOS!B179</f>
        <v xml:space="preserve">BOLÍVAR SÍ AVANZA, LIBRE DE POBREZA A TRAVÉS DE LA EDUCACIÓN Y LA EQUIDAD </v>
      </c>
      <c r="D180" s="38" t="str">
        <f>+[1]BDATOS!C179</f>
        <v>2.13</v>
      </c>
      <c r="E180" s="39" t="str">
        <f>+[1]BDATOS!D179</f>
        <v>BOLÍVAR TOLERANTE Y DIVERSO</v>
      </c>
      <c r="F180" s="41" t="s">
        <v>722</v>
      </c>
      <c r="G180" s="32" t="str">
        <f>+[2]Hoja1!K180</f>
        <v>A.14.52.1</v>
      </c>
      <c r="H180" s="32">
        <f>+[2]Hoja1!G180</f>
        <v>0</v>
      </c>
      <c r="I180" s="41">
        <v>0</v>
      </c>
      <c r="J180" s="41">
        <v>1</v>
      </c>
      <c r="K180" s="41" t="str">
        <f>+[1]BDATOS!J179</f>
        <v>2.13.6</v>
      </c>
      <c r="L180" s="42" t="str">
        <f>+[1]BDATOS!K179</f>
        <v>Atención y protección en salud</v>
      </c>
      <c r="M180" s="41" t="str">
        <f>+[1]BDATOS!L179</f>
        <v>Número de funcionarios (as) del sector salud capacitados en materia de derechos y atención a personas LGBTI.</v>
      </c>
      <c r="N180" s="32" t="str">
        <f>+[2]Hoja1!V182</f>
        <v xml:space="preserve">A.1 </v>
      </c>
      <c r="O180" s="38">
        <f>+[1]BDATOS!O179</f>
        <v>0</v>
      </c>
      <c r="P180" s="38">
        <f>+[1]BDATOS!P179</f>
        <v>1</v>
      </c>
      <c r="Q180" s="35">
        <f>+[1]BDATOS!AF179</f>
        <v>0</v>
      </c>
      <c r="R180" s="38">
        <f>+[1]BDATOS!BB179</f>
        <v>0</v>
      </c>
      <c r="S180" s="43" t="str">
        <f>+[1]BDATOS!BL179</f>
        <v>NA</v>
      </c>
      <c r="T180" s="46" t="str">
        <f>+S180</f>
        <v>NA</v>
      </c>
      <c r="U180" s="37"/>
      <c r="V180" s="37"/>
      <c r="W180" s="41" t="str">
        <f>+[1]BDATOS!AC179</f>
        <v>SECRETARÍA DE VÍCTIMAS</v>
      </c>
    </row>
    <row r="181" spans="1:23" ht="135" x14ac:dyDescent="0.25">
      <c r="A181" s="29">
        <f>+'[1]Planind DNP'!B179</f>
        <v>178</v>
      </c>
      <c r="B181" s="38">
        <f>+[1]BDATOS!A180</f>
        <v>2</v>
      </c>
      <c r="C181" s="39" t="str">
        <f>+[1]BDATOS!B180</f>
        <v xml:space="preserve">BOLÍVAR SÍ AVANZA, LIBRE DE POBREZA A TRAVÉS DE LA EDUCACIÓN Y LA EQUIDAD </v>
      </c>
      <c r="D181" s="38" t="str">
        <f>+[1]BDATOS!C180</f>
        <v>2.13</v>
      </c>
      <c r="E181" s="39" t="str">
        <f>+[1]BDATOS!D180</f>
        <v>BOLÍVAR TOLERANTE Y DIVERSO</v>
      </c>
      <c r="F181" s="41" t="s">
        <v>723</v>
      </c>
      <c r="G181" s="32" t="str">
        <f>+[2]Hoja1!K181</f>
        <v>A.14.53.1</v>
      </c>
      <c r="H181" s="32">
        <f>+[2]Hoja1!G181</f>
        <v>0</v>
      </c>
      <c r="I181" s="41">
        <v>0</v>
      </c>
      <c r="J181" s="41">
        <v>1</v>
      </c>
      <c r="K181" s="41" t="str">
        <f>+[1]BDATOS!J180</f>
        <v>2.13.6</v>
      </c>
      <c r="L181" s="42" t="str">
        <f>+[1]BDATOS!K180</f>
        <v>Atención y protección en salud</v>
      </c>
      <c r="M181" s="41" t="str">
        <f>+[1]BDATOS!L180</f>
        <v>Un  protocolo y rutas de atención diferenciados en el sistema de salud aplicados .</v>
      </c>
      <c r="N181" s="32" t="str">
        <f>+[2]Hoja1!V183</f>
        <v xml:space="preserve">A.1 </v>
      </c>
      <c r="O181" s="38">
        <f>+[1]BDATOS!O180</f>
        <v>0</v>
      </c>
      <c r="P181" s="38">
        <f>+[1]BDATOS!P180</f>
        <v>1</v>
      </c>
      <c r="Q181" s="35">
        <f>+[1]BDATOS!AF180</f>
        <v>0</v>
      </c>
      <c r="R181" s="38">
        <f>+[1]BDATOS!BB180</f>
        <v>0</v>
      </c>
      <c r="S181" s="43" t="str">
        <f>+[1]BDATOS!BL180</f>
        <v>NA</v>
      </c>
      <c r="T181" s="44"/>
      <c r="U181" s="44"/>
      <c r="V181" s="37"/>
      <c r="W181" s="41" t="str">
        <f>+[1]BDATOS!AC180</f>
        <v>SECRETARÍA DE VÍCTIMAS</v>
      </c>
    </row>
    <row r="182" spans="1:23" ht="56.25" x14ac:dyDescent="0.25">
      <c r="A182" s="29">
        <f>+'[1]Planind DNP'!B180</f>
        <v>179</v>
      </c>
      <c r="B182" s="38">
        <f>+[1]BDATOS!A181</f>
        <v>2</v>
      </c>
      <c r="C182" s="39" t="str">
        <f>+[1]BDATOS!B181</f>
        <v xml:space="preserve">BOLÍVAR SÍ AVANZA, LIBRE DE POBREZA A TRAVÉS DE LA EDUCACIÓN Y LA EQUIDAD </v>
      </c>
      <c r="D182" s="38" t="str">
        <f>+[1]BDATOS!C181</f>
        <v>2.14</v>
      </c>
      <c r="E182" s="39" t="str">
        <f>+[1]BDATOS!D181</f>
        <v>CALIDAD EDUCATIVA</v>
      </c>
      <c r="F182" s="40" t="s">
        <v>724</v>
      </c>
      <c r="G182" s="32" t="str">
        <f>+[2]Hoja1!K182</f>
        <v>A.1 .1.1</v>
      </c>
      <c r="H182" s="32">
        <f>+[2]Hoja1!G182</f>
        <v>6</v>
      </c>
      <c r="I182" s="40">
        <v>6</v>
      </c>
      <c r="J182" s="40">
        <v>40</v>
      </c>
      <c r="K182" s="41" t="str">
        <f>+[1]BDATOS!J181</f>
        <v>2.14.1</v>
      </c>
      <c r="L182" s="42" t="str">
        <f>+[1]BDATOS!K181</f>
        <v>Jornada Unica</v>
      </c>
      <c r="M182" s="41" t="str">
        <f>+[1]BDATOS!L181</f>
        <v>1.800 nuevos espacios pedagógicos construidos</v>
      </c>
      <c r="N182" s="32" t="str">
        <f>+[2]Hoja1!V184</f>
        <v xml:space="preserve">A.1 </v>
      </c>
      <c r="O182" s="38">
        <f>+[1]BDATOS!O181</f>
        <v>0</v>
      </c>
      <c r="P182" s="38">
        <f>+[1]BDATOS!P181</f>
        <v>1800</v>
      </c>
      <c r="Q182" s="35">
        <f>+[1]BDATOS!AF181</f>
        <v>450</v>
      </c>
      <c r="R182" s="38">
        <f>+[1]BDATOS!BB181</f>
        <v>76</v>
      </c>
      <c r="S182" s="43">
        <f>+[1]BDATOS!BL181</f>
        <v>0.16888888888888889</v>
      </c>
      <c r="T182" s="46">
        <f>SUM(S182:S187)/6</f>
        <v>0.13925925925925925</v>
      </c>
      <c r="U182" s="46">
        <f>SUM(S182:S218)/33</f>
        <v>0.40138113759378136</v>
      </c>
      <c r="V182" s="37"/>
      <c r="W182" s="41" t="str">
        <f>+[1]BDATOS!AC181</f>
        <v>SECRETARÍA DE EDUCACIÓN</v>
      </c>
    </row>
    <row r="183" spans="1:23" ht="56.25" x14ac:dyDescent="0.25">
      <c r="A183" s="29">
        <f>+'[1]Planind DNP'!B181</f>
        <v>180</v>
      </c>
      <c r="B183" s="38">
        <f>+[1]BDATOS!A182</f>
        <v>2</v>
      </c>
      <c r="C183" s="39" t="str">
        <f>+[1]BDATOS!B182</f>
        <v xml:space="preserve">BOLÍVAR SÍ AVANZA, LIBRE DE POBREZA A TRAVÉS DE LA EDUCACIÓN Y LA EQUIDAD </v>
      </c>
      <c r="D183" s="38" t="str">
        <f>+[1]BDATOS!C182</f>
        <v>2.14</v>
      </c>
      <c r="E183" s="39" t="str">
        <f>+[1]BDATOS!D182</f>
        <v>CALIDAD EDUCATIVA</v>
      </c>
      <c r="F183" s="40"/>
      <c r="G183" s="32" t="str">
        <f>+[2]Hoja1!K183</f>
        <v>A.1 .1.2</v>
      </c>
      <c r="H183" s="32">
        <f>+[2]Hoja1!G183</f>
        <v>6</v>
      </c>
      <c r="I183" s="40"/>
      <c r="J183" s="40"/>
      <c r="K183" s="41" t="str">
        <f>+[1]BDATOS!J182</f>
        <v>2.14.1</v>
      </c>
      <c r="L183" s="42" t="str">
        <f>+[1]BDATOS!K182</f>
        <v>Jornada Unica</v>
      </c>
      <c r="M183" s="41" t="str">
        <f>+[1]BDATOS!L182</f>
        <v>262 espacios pedagógicos mejorados</v>
      </c>
      <c r="N183" s="32" t="str">
        <f>+[2]Hoja1!V185</f>
        <v xml:space="preserve">A.1 </v>
      </c>
      <c r="O183" s="38">
        <f>+[1]BDATOS!O182</f>
        <v>0</v>
      </c>
      <c r="P183" s="38">
        <f>+[1]BDATOS!P182</f>
        <v>262</v>
      </c>
      <c r="Q183" s="35">
        <f>+[1]BDATOS!AF182</f>
        <v>65</v>
      </c>
      <c r="R183" s="38">
        <f>+[1]BDATOS!BB182</f>
        <v>0</v>
      </c>
      <c r="S183" s="43">
        <f>+[1]BDATOS!BL182</f>
        <v>0</v>
      </c>
      <c r="T183" s="37"/>
      <c r="U183" s="37"/>
      <c r="V183" s="37"/>
      <c r="W183" s="41" t="str">
        <f>+[1]BDATOS!AC182</f>
        <v>SECRETARÍA DE EDUCACIÓN</v>
      </c>
    </row>
    <row r="184" spans="1:23" ht="56.25" x14ac:dyDescent="0.25">
      <c r="A184" s="29">
        <f>+'[1]Planind DNP'!B182</f>
        <v>181</v>
      </c>
      <c r="B184" s="38">
        <f>+[1]BDATOS!A183</f>
        <v>2</v>
      </c>
      <c r="C184" s="39" t="str">
        <f>+[1]BDATOS!B183</f>
        <v xml:space="preserve">BOLÍVAR SÍ AVANZA, LIBRE DE POBREZA A TRAVÉS DE LA EDUCACIÓN Y LA EQUIDAD </v>
      </c>
      <c r="D184" s="38" t="str">
        <f>+[1]BDATOS!C183</f>
        <v>2.14</v>
      </c>
      <c r="E184" s="39" t="str">
        <f>+[1]BDATOS!D183</f>
        <v>CALIDAD EDUCATIVA</v>
      </c>
      <c r="F184" s="40"/>
      <c r="G184" s="32" t="str">
        <f>+[2]Hoja1!K184</f>
        <v>A.1 .1.3</v>
      </c>
      <c r="H184" s="32">
        <f>+[2]Hoja1!G184</f>
        <v>6</v>
      </c>
      <c r="I184" s="40"/>
      <c r="J184" s="40"/>
      <c r="K184" s="41" t="str">
        <f>+[1]BDATOS!J183</f>
        <v>2.14.1</v>
      </c>
      <c r="L184" s="42" t="str">
        <f>+[1]BDATOS!K183</f>
        <v>Jornada Unica</v>
      </c>
      <c r="M184" s="41" t="str">
        <f>+[1]BDATOS!L183</f>
        <v>38 Establecimientos educativos con dotación básica</v>
      </c>
      <c r="N184" s="32" t="str">
        <f>+[2]Hoja1!V186</f>
        <v xml:space="preserve">A.1 </v>
      </c>
      <c r="O184" s="38">
        <f>+[1]BDATOS!O183</f>
        <v>0</v>
      </c>
      <c r="P184" s="38">
        <f>+[1]BDATOS!P183</f>
        <v>38</v>
      </c>
      <c r="Q184" s="35">
        <f>+[1]BDATOS!AF183</f>
        <v>9</v>
      </c>
      <c r="R184" s="38">
        <f>+[1]BDATOS!BB183</f>
        <v>6</v>
      </c>
      <c r="S184" s="43">
        <f>+[1]BDATOS!BL183</f>
        <v>0.66666666666666663</v>
      </c>
      <c r="T184" s="37"/>
      <c r="U184" s="37"/>
      <c r="V184" s="37"/>
      <c r="W184" s="41" t="str">
        <f>+[1]BDATOS!AC183</f>
        <v>SECRETARÍA DE EDUCACIÓN</v>
      </c>
    </row>
    <row r="185" spans="1:23" ht="56.25" x14ac:dyDescent="0.25">
      <c r="A185" s="29">
        <f>+'[1]Planind DNP'!B183</f>
        <v>182</v>
      </c>
      <c r="B185" s="38">
        <f>+[1]BDATOS!A184</f>
        <v>2</v>
      </c>
      <c r="C185" s="39" t="str">
        <f>+[1]BDATOS!B184</f>
        <v xml:space="preserve">BOLÍVAR SÍ AVANZA, LIBRE DE POBREZA A TRAVÉS DE LA EDUCACIÓN Y LA EQUIDAD </v>
      </c>
      <c r="D185" s="38" t="str">
        <f>+[1]BDATOS!C184</f>
        <v>2.14</v>
      </c>
      <c r="E185" s="39" t="str">
        <f>+[1]BDATOS!D184</f>
        <v>CALIDAD EDUCATIVA</v>
      </c>
      <c r="F185" s="40"/>
      <c r="G185" s="32" t="str">
        <f>+[2]Hoja1!K185</f>
        <v>A.1 .1.4</v>
      </c>
      <c r="H185" s="32">
        <f>+[2]Hoja1!G185</f>
        <v>6</v>
      </c>
      <c r="I185" s="40"/>
      <c r="J185" s="40"/>
      <c r="K185" s="41" t="str">
        <f>+[1]BDATOS!J184</f>
        <v>2.14.1</v>
      </c>
      <c r="L185" s="42" t="str">
        <f>+[1]BDATOS!K184</f>
        <v>Jornada Unica</v>
      </c>
      <c r="M185" s="41" t="str">
        <f>+[1]BDATOS!L184</f>
        <v>38 establecimientos educativos con dotación especializada</v>
      </c>
      <c r="N185" s="32" t="str">
        <f>+[2]Hoja1!V187</f>
        <v xml:space="preserve">A.1 </v>
      </c>
      <c r="O185" s="38">
        <f>+[1]BDATOS!O184</f>
        <v>0</v>
      </c>
      <c r="P185" s="38">
        <f>+[1]BDATOS!P184</f>
        <v>25</v>
      </c>
      <c r="Q185" s="35">
        <f>+[1]BDATOS!AF184</f>
        <v>9</v>
      </c>
      <c r="R185" s="38">
        <f>+[1]BDATOS!BB184</f>
        <v>0</v>
      </c>
      <c r="S185" s="43">
        <f>+[1]BDATOS!BL184</f>
        <v>0</v>
      </c>
      <c r="T185" s="37"/>
      <c r="U185" s="37"/>
      <c r="V185" s="37"/>
      <c r="W185" s="41" t="str">
        <f>+[1]BDATOS!AC184</f>
        <v>SECRETARÍA DE EDUCACIÓN</v>
      </c>
    </row>
    <row r="186" spans="1:23" ht="56.25" x14ac:dyDescent="0.25">
      <c r="A186" s="29">
        <f>+'[1]Planind DNP'!B184</f>
        <v>183</v>
      </c>
      <c r="B186" s="38">
        <f>+[1]BDATOS!A185</f>
        <v>2</v>
      </c>
      <c r="C186" s="39" t="str">
        <f>+[1]BDATOS!B185</f>
        <v xml:space="preserve">BOLÍVAR SÍ AVANZA, LIBRE DE POBREZA A TRAVÉS DE LA EDUCACIÓN Y LA EQUIDAD </v>
      </c>
      <c r="D186" s="38" t="str">
        <f>+[1]BDATOS!C185</f>
        <v>2.14</v>
      </c>
      <c r="E186" s="39" t="str">
        <f>+[1]BDATOS!D185</f>
        <v>CALIDAD EDUCATIVA</v>
      </c>
      <c r="F186" s="40"/>
      <c r="G186" s="32" t="str">
        <f>+[2]Hoja1!K186</f>
        <v>A.1 .1.5</v>
      </c>
      <c r="H186" s="32">
        <f>+[2]Hoja1!G186</f>
        <v>6</v>
      </c>
      <c r="I186" s="40"/>
      <c r="J186" s="40"/>
      <c r="K186" s="41" t="str">
        <f>+[1]BDATOS!J185</f>
        <v>2.14.1</v>
      </c>
      <c r="L186" s="42" t="str">
        <f>+[1]BDATOS!K185</f>
        <v>Jornada Unica</v>
      </c>
      <c r="M186" s="41" t="str">
        <f>+[1]BDATOS!L185</f>
        <v>414.143 Niños, Niñas y jóvenes atendidos a través de la estrategia de Alimentación Escolar</v>
      </c>
      <c r="N186" s="32" t="str">
        <f>+[2]Hoja1!V188</f>
        <v xml:space="preserve">A.1 </v>
      </c>
      <c r="O186" s="38">
        <f>+[1]BDATOS!O185</f>
        <v>120.652</v>
      </c>
      <c r="P186" s="38">
        <f>+[1]BDATOS!P185</f>
        <v>414143</v>
      </c>
      <c r="Q186" s="35">
        <f>+[1]BDATOS!AF185</f>
        <v>103535</v>
      </c>
      <c r="R186" s="38">
        <f>+[1]BDATOS!BB185</f>
        <v>0</v>
      </c>
      <c r="S186" s="43">
        <f>+[1]BDATOS!BL185</f>
        <v>0</v>
      </c>
      <c r="T186" s="37"/>
      <c r="U186" s="37"/>
      <c r="V186" s="37"/>
      <c r="W186" s="41" t="str">
        <f>+[1]BDATOS!AC185</f>
        <v>SECRETARÍA DE EDUCACIÓN</v>
      </c>
    </row>
    <row r="187" spans="1:23" ht="56.25" x14ac:dyDescent="0.25">
      <c r="A187" s="29">
        <f>+'[1]Planind DNP'!B185</f>
        <v>184</v>
      </c>
      <c r="B187" s="38">
        <f>+[1]BDATOS!A186</f>
        <v>2</v>
      </c>
      <c r="C187" s="39" t="str">
        <f>+[1]BDATOS!B186</f>
        <v xml:space="preserve">BOLÍVAR SÍ AVANZA, LIBRE DE POBREZA A TRAVÉS DE LA EDUCACIÓN Y LA EQUIDAD </v>
      </c>
      <c r="D187" s="38" t="str">
        <f>+[1]BDATOS!C186</f>
        <v>2.14</v>
      </c>
      <c r="E187" s="39" t="str">
        <f>+[1]BDATOS!D186</f>
        <v>CALIDAD EDUCATIVA</v>
      </c>
      <c r="F187" s="40"/>
      <c r="G187" s="32" t="str">
        <f>+[2]Hoja1!K187</f>
        <v>A.1 .1.6</v>
      </c>
      <c r="H187" s="32">
        <f>+[2]Hoja1!G187</f>
        <v>6</v>
      </c>
      <c r="I187" s="40"/>
      <c r="J187" s="40"/>
      <c r="K187" s="41" t="str">
        <f>+[1]BDATOS!J186</f>
        <v>2.14.1</v>
      </c>
      <c r="L187" s="42" t="str">
        <f>+[1]BDATOS!K186</f>
        <v>Jornada Unica</v>
      </c>
      <c r="M187" s="41" t="str">
        <f>+[1]BDATOS!L186</f>
        <v>600 docentes nuevos viabilizados en planta de la Sedbolivar</v>
      </c>
      <c r="N187" s="32" t="str">
        <f>+[2]Hoja1!V189</f>
        <v xml:space="preserve">A.1 </v>
      </c>
      <c r="O187" s="38">
        <f>+[1]BDATOS!O186</f>
        <v>8.7550000000000008</v>
      </c>
      <c r="P187" s="38">
        <f>+[1]BDATOS!P186</f>
        <v>600</v>
      </c>
      <c r="Q187" s="35">
        <f>+[1]BDATOS!AF186</f>
        <v>150</v>
      </c>
      <c r="R187" s="38">
        <f>+[1]BDATOS!BB186</f>
        <v>0</v>
      </c>
      <c r="S187" s="43">
        <f>+[1]BDATOS!BL186</f>
        <v>0</v>
      </c>
      <c r="T187" s="44"/>
      <c r="U187" s="37"/>
      <c r="V187" s="37"/>
      <c r="W187" s="41" t="str">
        <f>+[1]BDATOS!AC186</f>
        <v>SECRETARÍA DE EDUCACIÓN</v>
      </c>
    </row>
    <row r="188" spans="1:23" ht="56.25" x14ac:dyDescent="0.25">
      <c r="A188" s="29">
        <f>+'[1]Planind DNP'!B186</f>
        <v>185</v>
      </c>
      <c r="B188" s="38">
        <f>+[1]BDATOS!A187</f>
        <v>2</v>
      </c>
      <c r="C188" s="39" t="str">
        <f>+[1]BDATOS!B187</f>
        <v xml:space="preserve">BOLÍVAR SÍ AVANZA, LIBRE DE POBREZA A TRAVÉS DE LA EDUCACIÓN Y LA EQUIDAD </v>
      </c>
      <c r="D188" s="38" t="str">
        <f>+[1]BDATOS!C187</f>
        <v>2.14</v>
      </c>
      <c r="E188" s="39" t="str">
        <f>+[1]BDATOS!D187</f>
        <v>CALIDAD EDUCATIVA</v>
      </c>
      <c r="F188" s="40" t="s">
        <v>725</v>
      </c>
      <c r="G188" s="32" t="str">
        <f>+[2]Hoja1!K188</f>
        <v>A.1 .2.1</v>
      </c>
      <c r="H188" s="32">
        <f>+[2]Hoja1!G188</f>
        <v>4.2699999999999996</v>
      </c>
      <c r="I188" s="40" t="s">
        <v>726</v>
      </c>
      <c r="J188" s="40" t="s">
        <v>727</v>
      </c>
      <c r="K188" s="41" t="str">
        <f>+[1]BDATOS!J187</f>
        <v>2.14.2</v>
      </c>
      <c r="L188" s="42" t="str">
        <f>+[1]BDATOS!K187</f>
        <v>Con El Mejoramiento De La Calidad Educativa Bolivar Avanzar</v>
      </c>
      <c r="M188" s="41" t="str">
        <f>+[1]BDATOS!L187</f>
        <v>70 % las Establecimientos Educativos  del Programa Todos Aprender mejoraron la resultados  en las Pruebas Saber</v>
      </c>
      <c r="N188" s="32" t="str">
        <f>+[2]Hoja1!V190</f>
        <v xml:space="preserve">A.1 </v>
      </c>
      <c r="O188" s="38">
        <f>+[1]BDATOS!O187</f>
        <v>0</v>
      </c>
      <c r="P188" s="38">
        <f>+[1]BDATOS!P187</f>
        <v>70</v>
      </c>
      <c r="Q188" s="35">
        <f>+[1]BDATOS!AF187</f>
        <v>10</v>
      </c>
      <c r="R188" s="38">
        <f>+[1]BDATOS!BB187</f>
        <v>1.53</v>
      </c>
      <c r="S188" s="43">
        <f>+[1]BDATOS!BL187</f>
        <v>0.153</v>
      </c>
      <c r="T188" s="46">
        <f>SUM(S188:S204)/16</f>
        <v>0.54671114417989419</v>
      </c>
      <c r="U188" s="37"/>
      <c r="V188" s="37"/>
      <c r="W188" s="41" t="str">
        <f>+[1]BDATOS!AC187</f>
        <v>SECRETARÍA DE EDUCACIÓN</v>
      </c>
    </row>
    <row r="189" spans="1:23" ht="56.25" x14ac:dyDescent="0.25">
      <c r="A189" s="29">
        <f>+'[1]Planind DNP'!B187</f>
        <v>186</v>
      </c>
      <c r="B189" s="38">
        <f>+[1]BDATOS!A188</f>
        <v>2</v>
      </c>
      <c r="C189" s="39" t="str">
        <f>+[1]BDATOS!B188</f>
        <v xml:space="preserve">BOLÍVAR SÍ AVANZA, LIBRE DE POBREZA A TRAVÉS DE LA EDUCACIÓN Y LA EQUIDAD </v>
      </c>
      <c r="D189" s="38" t="str">
        <f>+[1]BDATOS!C188</f>
        <v>2.14</v>
      </c>
      <c r="E189" s="39" t="str">
        <f>+[1]BDATOS!D188</f>
        <v>CALIDAD EDUCATIVA</v>
      </c>
      <c r="F189" s="40"/>
      <c r="G189" s="32" t="str">
        <f>+[2]Hoja1!K189</f>
        <v>A.1 .2.2</v>
      </c>
      <c r="H189" s="32">
        <f>+[2]Hoja1!G189</f>
        <v>4.2699999999999996</v>
      </c>
      <c r="I189" s="40"/>
      <c r="J189" s="40"/>
      <c r="K189" s="41" t="str">
        <f>+[1]BDATOS!J188</f>
        <v>2.14.2</v>
      </c>
      <c r="L189" s="42" t="str">
        <f>+[1]BDATOS!K188</f>
        <v>Con El Mejoramiento De La Calidad Educativa Bolivar Avanzar</v>
      </c>
      <c r="M189" s="41" t="str">
        <f>+[1]BDATOS!L188</f>
        <v xml:space="preserve"> 300 docentes de preescolar en competencias de educación inicial calificados </v>
      </c>
      <c r="N189" s="32" t="str">
        <f>+[2]Hoja1!V191</f>
        <v xml:space="preserve">A.1 </v>
      </c>
      <c r="O189" s="38">
        <f>+[1]BDATOS!O188</f>
        <v>140</v>
      </c>
      <c r="P189" s="38">
        <f>+[1]BDATOS!P188</f>
        <v>300</v>
      </c>
      <c r="Q189" s="35">
        <f>+[1]BDATOS!AF188</f>
        <v>70</v>
      </c>
      <c r="R189" s="38">
        <f>+[1]BDATOS!BB188</f>
        <v>0</v>
      </c>
      <c r="S189" s="43">
        <f>+[1]BDATOS!BL188</f>
        <v>0</v>
      </c>
      <c r="T189" s="37"/>
      <c r="U189" s="37"/>
      <c r="V189" s="37"/>
      <c r="W189" s="41" t="str">
        <f>+[1]BDATOS!AC188</f>
        <v>SECRETARÍA DE EDUCACIÓN</v>
      </c>
    </row>
    <row r="190" spans="1:23" ht="56.25" x14ac:dyDescent="0.25">
      <c r="A190" s="29">
        <f>+'[1]Planind DNP'!B188</f>
        <v>187</v>
      </c>
      <c r="B190" s="38">
        <f>+[1]BDATOS!A189</f>
        <v>2</v>
      </c>
      <c r="C190" s="39" t="str">
        <f>+[1]BDATOS!B189</f>
        <v xml:space="preserve">BOLÍVAR SÍ AVANZA, LIBRE DE POBREZA A TRAVÉS DE LA EDUCACIÓN Y LA EQUIDAD </v>
      </c>
      <c r="D190" s="38" t="str">
        <f>+[1]BDATOS!C189</f>
        <v>2.14</v>
      </c>
      <c r="E190" s="39" t="str">
        <f>+[1]BDATOS!D189</f>
        <v>CALIDAD EDUCATIVA</v>
      </c>
      <c r="F190" s="40"/>
      <c r="G190" s="32" t="str">
        <f>+[2]Hoja1!K190</f>
        <v>A.1 .2.3</v>
      </c>
      <c r="H190" s="32">
        <f>+[2]Hoja1!G190</f>
        <v>4.2699999999999996</v>
      </c>
      <c r="I190" s="40"/>
      <c r="J190" s="40"/>
      <c r="K190" s="41" t="str">
        <f>+[1]BDATOS!J189</f>
        <v>2.14.2</v>
      </c>
      <c r="L190" s="42" t="str">
        <f>+[1]BDATOS!K189</f>
        <v>Con El Mejoramiento De La Calidad Educativa Bolivar Avanzar</v>
      </c>
      <c r="M190" s="41" t="str">
        <f>+[1]BDATOS!L189</f>
        <v xml:space="preserve">20 alianzas estratégicas o convenios para formación de educación media técnica realizados  </v>
      </c>
      <c r="N190" s="32" t="str">
        <f>+[2]Hoja1!V192</f>
        <v xml:space="preserve">A.1 </v>
      </c>
      <c r="O190" s="38">
        <f>+[1]BDATOS!O189</f>
        <v>5</v>
      </c>
      <c r="P190" s="38">
        <f>+[1]BDATOS!P189</f>
        <v>20</v>
      </c>
      <c r="Q190" s="35">
        <f>+[1]BDATOS!AF189</f>
        <v>5</v>
      </c>
      <c r="R190" s="38">
        <f>+[1]BDATOS!BB189</f>
        <v>3</v>
      </c>
      <c r="S190" s="43">
        <f>+[1]BDATOS!BL189</f>
        <v>0.6</v>
      </c>
      <c r="T190" s="37"/>
      <c r="U190" s="37"/>
      <c r="V190" s="37"/>
      <c r="W190" s="41" t="str">
        <f>+[1]BDATOS!AC189</f>
        <v>SECRETARÍA DE EDUCACIÓN</v>
      </c>
    </row>
    <row r="191" spans="1:23" ht="56.25" x14ac:dyDescent="0.25">
      <c r="A191" s="29">
        <f>+'[1]Planind DNP'!B189</f>
        <v>188</v>
      </c>
      <c r="B191" s="38">
        <f>+[1]BDATOS!A190</f>
        <v>2</v>
      </c>
      <c r="C191" s="39" t="str">
        <f>+[1]BDATOS!B190</f>
        <v xml:space="preserve">BOLÍVAR SÍ AVANZA, LIBRE DE POBREZA A TRAVÉS DE LA EDUCACIÓN Y LA EQUIDAD </v>
      </c>
      <c r="D191" s="38" t="str">
        <f>+[1]BDATOS!C190</f>
        <v>2.14</v>
      </c>
      <c r="E191" s="39" t="str">
        <f>+[1]BDATOS!D190</f>
        <v>CALIDAD EDUCATIVA</v>
      </c>
      <c r="F191" s="40"/>
      <c r="G191" s="32" t="str">
        <f>+[2]Hoja1!K191</f>
        <v>A.1 .2.4</v>
      </c>
      <c r="H191" s="32">
        <f>+[2]Hoja1!G191</f>
        <v>4.2699999999999996</v>
      </c>
      <c r="I191" s="40"/>
      <c r="J191" s="40"/>
      <c r="K191" s="41" t="str">
        <f>+[1]BDATOS!J190</f>
        <v>2.14.2</v>
      </c>
      <c r="L191" s="42" t="str">
        <f>+[1]BDATOS!K190</f>
        <v>Con El Mejoramiento De La Calidad Educativa Bolivar Avanzar</v>
      </c>
      <c r="M191" s="41" t="str">
        <f>+[1]BDATOS!L190</f>
        <v>216 Instituciones Educativas  con programas de fortalecimiento de estudiantes de la media con miras a la educación superior</v>
      </c>
      <c r="N191" s="32" t="str">
        <f>+[2]Hoja1!V193</f>
        <v xml:space="preserve">A.1 </v>
      </c>
      <c r="O191" s="38">
        <f>+[1]BDATOS!O190</f>
        <v>102</v>
      </c>
      <c r="P191" s="38">
        <f>+[1]BDATOS!P190</f>
        <v>216</v>
      </c>
      <c r="Q191" s="35">
        <f>+[1]BDATOS!AF190</f>
        <v>54</v>
      </c>
      <c r="R191" s="38">
        <f>+[1]BDATOS!BB190</f>
        <v>14</v>
      </c>
      <c r="S191" s="43">
        <f>+[1]BDATOS!BL190</f>
        <v>0.25925925925925924</v>
      </c>
      <c r="T191" s="37"/>
      <c r="U191" s="37"/>
      <c r="V191" s="37"/>
      <c r="W191" s="41" t="str">
        <f>+[1]BDATOS!AC190</f>
        <v>SECRETARÍA DE EDUCACIÓN</v>
      </c>
    </row>
    <row r="192" spans="1:23" ht="56.25" x14ac:dyDescent="0.25">
      <c r="A192" s="29">
        <f>+'[1]Planind DNP'!B190</f>
        <v>189</v>
      </c>
      <c r="B192" s="38">
        <f>+[1]BDATOS!A191</f>
        <v>2</v>
      </c>
      <c r="C192" s="39" t="str">
        <f>+[1]BDATOS!B191</f>
        <v xml:space="preserve">BOLÍVAR SÍ AVANZA, LIBRE DE POBREZA A TRAVÉS DE LA EDUCACIÓN Y LA EQUIDAD </v>
      </c>
      <c r="D192" s="38" t="str">
        <f>+[1]BDATOS!C191</f>
        <v>2.14</v>
      </c>
      <c r="E192" s="39" t="str">
        <f>+[1]BDATOS!D191</f>
        <v>CALIDAD EDUCATIVA</v>
      </c>
      <c r="F192" s="40"/>
      <c r="G192" s="32" t="str">
        <f>+[2]Hoja1!K192</f>
        <v>A.1 .2.5</v>
      </c>
      <c r="H192" s="32">
        <f>+[2]Hoja1!G192</f>
        <v>4.2699999999999996</v>
      </c>
      <c r="I192" s="40"/>
      <c r="J192" s="40"/>
      <c r="K192" s="41" t="str">
        <f>+[1]BDATOS!J191</f>
        <v>2.14.2</v>
      </c>
      <c r="L192" s="42" t="str">
        <f>+[1]BDATOS!K191</f>
        <v>Con El Mejoramiento De La Calidad Educativa Bolivar Avanzar</v>
      </c>
      <c r="M192" s="41" t="str">
        <f>+[1]BDATOS!L191</f>
        <v>24 talleres de socialización por Zodes realizados sobre estándares y Derechos Básicos de Aprendizaje.</v>
      </c>
      <c r="N192" s="32" t="str">
        <f>+[2]Hoja1!V194</f>
        <v xml:space="preserve">A.1 </v>
      </c>
      <c r="O192" s="38">
        <f>+[1]BDATOS!O191</f>
        <v>0</v>
      </c>
      <c r="P192" s="38">
        <f>+[1]BDATOS!P191</f>
        <v>24</v>
      </c>
      <c r="Q192" s="35">
        <f>+[1]BDATOS!AF191</f>
        <v>6</v>
      </c>
      <c r="R192" s="38">
        <f>+[1]BDATOS!BB191</f>
        <v>6</v>
      </c>
      <c r="S192" s="43">
        <f>+[1]BDATOS!BL191</f>
        <v>1</v>
      </c>
      <c r="T192" s="37"/>
      <c r="U192" s="37"/>
      <c r="V192" s="37"/>
      <c r="W192" s="41" t="str">
        <f>+[1]BDATOS!AC191</f>
        <v>SECRETARÍA DE EDUCACIÓN</v>
      </c>
    </row>
    <row r="193" spans="1:23" ht="56.25" x14ac:dyDescent="0.25">
      <c r="A193" s="29">
        <f>+'[1]Planind DNP'!B191</f>
        <v>190</v>
      </c>
      <c r="B193" s="38">
        <f>+[1]BDATOS!A192</f>
        <v>2</v>
      </c>
      <c r="C193" s="39" t="str">
        <f>+[1]BDATOS!B192</f>
        <v xml:space="preserve">BOLÍVAR SÍ AVANZA, LIBRE DE POBREZA A TRAVÉS DE LA EDUCACIÓN Y LA EQUIDAD </v>
      </c>
      <c r="D193" s="38" t="str">
        <f>+[1]BDATOS!C192</f>
        <v>2.14</v>
      </c>
      <c r="E193" s="39" t="str">
        <f>+[1]BDATOS!D192</f>
        <v>CALIDAD EDUCATIVA</v>
      </c>
      <c r="F193" s="40"/>
      <c r="G193" s="32" t="str">
        <f>+[2]Hoja1!K193</f>
        <v>A.1 .2.6</v>
      </c>
      <c r="H193" s="32">
        <f>+[2]Hoja1!G193</f>
        <v>4.2699999999999996</v>
      </c>
      <c r="I193" s="40"/>
      <c r="J193" s="40"/>
      <c r="K193" s="41" t="str">
        <f>+[1]BDATOS!J192</f>
        <v>2.14.2</v>
      </c>
      <c r="L193" s="42" t="str">
        <f>+[1]BDATOS!K192</f>
        <v>Con El Mejoramiento De La Calidad Educativa Bolivar Avanzar</v>
      </c>
      <c r="M193" s="41" t="str">
        <f>+[1]BDATOS!L192</f>
        <v>224  Establecimientos Educativos con  Acuerdos por la Excelencia del día E</v>
      </c>
      <c r="N193" s="32" t="str">
        <f>+[2]Hoja1!V195</f>
        <v xml:space="preserve">A.1 </v>
      </c>
      <c r="O193" s="38">
        <f>+[1]BDATOS!O192</f>
        <v>21</v>
      </c>
      <c r="P193" s="38">
        <f>+[1]BDATOS!P192</f>
        <v>224</v>
      </c>
      <c r="Q193" s="35">
        <f>+[1]BDATOS!AF192</f>
        <v>224</v>
      </c>
      <c r="R193" s="38">
        <f>+[1]BDATOS!BB192</f>
        <v>114</v>
      </c>
      <c r="S193" s="43">
        <f>+[1]BDATOS!BL192</f>
        <v>0.5089285714285714</v>
      </c>
      <c r="T193" s="37"/>
      <c r="U193" s="37"/>
      <c r="V193" s="37"/>
      <c r="W193" s="41" t="str">
        <f>+[1]BDATOS!AC192</f>
        <v>SECRETARÍA DE EDUCACIÓN</v>
      </c>
    </row>
    <row r="194" spans="1:23" ht="56.25" x14ac:dyDescent="0.25">
      <c r="A194" s="29">
        <f>+'[1]Planind DNP'!B192</f>
        <v>191</v>
      </c>
      <c r="B194" s="38">
        <f>+[1]BDATOS!A193</f>
        <v>2</v>
      </c>
      <c r="C194" s="39" t="str">
        <f>+[1]BDATOS!B193</f>
        <v xml:space="preserve">BOLÍVAR SÍ AVANZA, LIBRE DE POBREZA A TRAVÉS DE LA EDUCACIÓN Y LA EQUIDAD </v>
      </c>
      <c r="D194" s="38" t="str">
        <f>+[1]BDATOS!C193</f>
        <v>2.14</v>
      </c>
      <c r="E194" s="39" t="str">
        <f>+[1]BDATOS!D193</f>
        <v>CALIDAD EDUCATIVA</v>
      </c>
      <c r="F194" s="40"/>
      <c r="G194" s="32" t="str">
        <f>+[2]Hoja1!K194</f>
        <v>A.1 .2.7</v>
      </c>
      <c r="H194" s="32">
        <f>+[2]Hoja1!G194</f>
        <v>4.2699999999999996</v>
      </c>
      <c r="I194" s="40"/>
      <c r="J194" s="40"/>
      <c r="K194" s="41" t="str">
        <f>+[1]BDATOS!J193</f>
        <v>2.14.2</v>
      </c>
      <c r="L194" s="42" t="str">
        <f>+[1]BDATOS!K193</f>
        <v>Con El Mejoramiento De La Calidad Educativa Bolivar Avanzar</v>
      </c>
      <c r="M194" s="41" t="str">
        <f>+[1]BDATOS!L193</f>
        <v>224 EE  con control y seguimiento a las que mejoren su ISCE</v>
      </c>
      <c r="N194" s="32" t="str">
        <f>+[2]Hoja1!V196</f>
        <v xml:space="preserve">A.1 </v>
      </c>
      <c r="O194" s="38">
        <f>+[1]BDATOS!O193</f>
        <v>0</v>
      </c>
      <c r="P194" s="38">
        <f>+[1]BDATOS!P193</f>
        <v>224</v>
      </c>
      <c r="Q194" s="35">
        <f>+[1]BDATOS!AF193</f>
        <v>224</v>
      </c>
      <c r="R194" s="38">
        <f>+[1]BDATOS!BB193</f>
        <v>200</v>
      </c>
      <c r="S194" s="43">
        <f>+[1]BDATOS!BL193</f>
        <v>0.8928571428571429</v>
      </c>
      <c r="T194" s="37"/>
      <c r="U194" s="37"/>
      <c r="V194" s="37"/>
      <c r="W194" s="41" t="str">
        <f>+[1]BDATOS!AC193</f>
        <v>SECRETARÍA DE EDUCACIÓN</v>
      </c>
    </row>
    <row r="195" spans="1:23" ht="56.25" x14ac:dyDescent="0.25">
      <c r="A195" s="29">
        <f>+'[1]Planind DNP'!B193</f>
        <v>192</v>
      </c>
      <c r="B195" s="38">
        <f>+[1]BDATOS!A194</f>
        <v>2</v>
      </c>
      <c r="C195" s="39" t="str">
        <f>+[1]BDATOS!B194</f>
        <v xml:space="preserve">BOLÍVAR SÍ AVANZA, LIBRE DE POBREZA A TRAVÉS DE LA EDUCACIÓN Y LA EQUIDAD </v>
      </c>
      <c r="D195" s="38" t="str">
        <f>+[1]BDATOS!C194</f>
        <v>2.14</v>
      </c>
      <c r="E195" s="39" t="str">
        <f>+[1]BDATOS!D194</f>
        <v>CALIDAD EDUCATIVA</v>
      </c>
      <c r="F195" s="40"/>
      <c r="G195" s="32" t="str">
        <f>+[2]Hoja1!K195</f>
        <v>A.1 .2.8</v>
      </c>
      <c r="H195" s="32">
        <f>+[2]Hoja1!G195</f>
        <v>4.2699999999999996</v>
      </c>
      <c r="I195" s="40"/>
      <c r="J195" s="40"/>
      <c r="K195" s="41" t="str">
        <f>+[1]BDATOS!J194</f>
        <v>2.14.2</v>
      </c>
      <c r="L195" s="42" t="str">
        <f>+[1]BDATOS!K194</f>
        <v>Con El Mejoramiento De La Calidad Educativa Bolivar Avanzar</v>
      </c>
      <c r="M195" s="41" t="str">
        <f>+[1]BDATOS!L194</f>
        <v>224 Establecimientos educativos con asistencia técnica y apoyados en actividades pedagógicas, lúdicas, recreativas y culturales</v>
      </c>
      <c r="N195" s="32" t="str">
        <f>+[2]Hoja1!V197</f>
        <v xml:space="preserve">A.1 </v>
      </c>
      <c r="O195" s="38">
        <f>+[1]BDATOS!O194</f>
        <v>224</v>
      </c>
      <c r="P195" s="38">
        <f>+[1]BDATOS!P194</f>
        <v>224</v>
      </c>
      <c r="Q195" s="35">
        <f>+[1]BDATOS!AF194</f>
        <v>224</v>
      </c>
      <c r="R195" s="38">
        <f>+[1]BDATOS!BB194</f>
        <v>190</v>
      </c>
      <c r="S195" s="43">
        <f>+[1]BDATOS!BL194</f>
        <v>0.8482142857142857</v>
      </c>
      <c r="T195" s="37"/>
      <c r="U195" s="37"/>
      <c r="V195" s="37"/>
      <c r="W195" s="41" t="str">
        <f>+[1]BDATOS!AC194</f>
        <v>SECRETARÍA DE EDUCACIÓN</v>
      </c>
    </row>
    <row r="196" spans="1:23" ht="56.25" x14ac:dyDescent="0.25">
      <c r="A196" s="29">
        <f>+'[1]Planind DNP'!B194</f>
        <v>193</v>
      </c>
      <c r="B196" s="38">
        <f>+[1]BDATOS!A195</f>
        <v>2</v>
      </c>
      <c r="C196" s="39" t="str">
        <f>+[1]BDATOS!B195</f>
        <v xml:space="preserve">BOLÍVAR SÍ AVANZA, LIBRE DE POBREZA A TRAVÉS DE LA EDUCACIÓN Y LA EQUIDAD </v>
      </c>
      <c r="D196" s="38" t="str">
        <f>+[1]BDATOS!C195</f>
        <v>2.14</v>
      </c>
      <c r="E196" s="39" t="str">
        <f>+[1]BDATOS!D195</f>
        <v>CALIDAD EDUCATIVA</v>
      </c>
      <c r="F196" s="40"/>
      <c r="G196" s="32" t="str">
        <f>+[2]Hoja1!K196</f>
        <v>A.1 .2.9</v>
      </c>
      <c r="H196" s="32">
        <f>+[2]Hoja1!G196</f>
        <v>4.2699999999999996</v>
      </c>
      <c r="I196" s="40"/>
      <c r="J196" s="40"/>
      <c r="K196" s="41" t="str">
        <f>+[1]BDATOS!J195</f>
        <v>2.14.2</v>
      </c>
      <c r="L196" s="42" t="str">
        <f>+[1]BDATOS!K195</f>
        <v>Con El Mejoramiento De La Calidad Educativa Bolivar Avanzar</v>
      </c>
      <c r="M196" s="41" t="str">
        <f>+[1]BDATOS!L195</f>
        <v>224 P.E.I. con Proyectos Transversales y manuales de convivencia</v>
      </c>
      <c r="N196" s="32" t="str">
        <f>+[2]Hoja1!V198</f>
        <v xml:space="preserve">A.1 </v>
      </c>
      <c r="O196" s="38">
        <f>+[1]BDATOS!O195</f>
        <v>224</v>
      </c>
      <c r="P196" s="38">
        <f>+[1]BDATOS!P195</f>
        <v>224</v>
      </c>
      <c r="Q196" s="35">
        <f>+[1]BDATOS!AF195</f>
        <v>224</v>
      </c>
      <c r="R196" s="38">
        <f>+[1]BDATOS!BB195</f>
        <v>90</v>
      </c>
      <c r="S196" s="43">
        <f>+[1]BDATOS!BL195</f>
        <v>0.4017857142857143</v>
      </c>
      <c r="T196" s="37"/>
      <c r="U196" s="37"/>
      <c r="V196" s="37"/>
      <c r="W196" s="41" t="str">
        <f>+[1]BDATOS!AC195</f>
        <v>SECRETARÍA DE EDUCACIÓN</v>
      </c>
    </row>
    <row r="197" spans="1:23" ht="56.25" x14ac:dyDescent="0.25">
      <c r="A197" s="29">
        <f>+'[1]Planind DNP'!B195</f>
        <v>194</v>
      </c>
      <c r="B197" s="38">
        <f>+[1]BDATOS!A196</f>
        <v>2</v>
      </c>
      <c r="C197" s="39" t="str">
        <f>+[1]BDATOS!B196</f>
        <v xml:space="preserve">BOLÍVAR SÍ AVANZA, LIBRE DE POBREZA A TRAVÉS DE LA EDUCACIÓN Y LA EQUIDAD </v>
      </c>
      <c r="D197" s="38" t="str">
        <f>+[1]BDATOS!C196</f>
        <v>2.14</v>
      </c>
      <c r="E197" s="39" t="str">
        <f>+[1]BDATOS!D196</f>
        <v>CALIDAD EDUCATIVA</v>
      </c>
      <c r="F197" s="40"/>
      <c r="G197" s="32" t="str">
        <f>+[2]Hoja1!K197</f>
        <v>A.1 .2.10</v>
      </c>
      <c r="H197" s="32">
        <f>+[2]Hoja1!G197</f>
        <v>4.2699999999999996</v>
      </c>
      <c r="I197" s="40"/>
      <c r="J197" s="40"/>
      <c r="K197" s="41" t="str">
        <f>+[1]BDATOS!J196</f>
        <v>2.14.2</v>
      </c>
      <c r="L197" s="42" t="str">
        <f>+[1]BDATOS!K196</f>
        <v>Con El Mejoramiento De La Calidad Educativa Bolivar Avanzar</v>
      </c>
      <c r="M197" s="41" t="str">
        <f>+[1]BDATOS!L196</f>
        <v>96 docentes Capacitados  y certificados en  inglés internacionalmente en nivel de B2.</v>
      </c>
      <c r="N197" s="32" t="str">
        <f>+[2]Hoja1!V199</f>
        <v xml:space="preserve">A.1 </v>
      </c>
      <c r="O197" s="38">
        <f>+[1]BDATOS!O196</f>
        <v>30</v>
      </c>
      <c r="P197" s="38">
        <f>+[1]BDATOS!P196</f>
        <v>96</v>
      </c>
      <c r="Q197" s="35">
        <f>+[1]BDATOS!AF196</f>
        <v>21</v>
      </c>
      <c r="R197" s="38">
        <f>+[1]BDATOS!BB196</f>
        <v>4</v>
      </c>
      <c r="S197" s="43">
        <f>+[1]BDATOS!BL196</f>
        <v>0.19047619047619047</v>
      </c>
      <c r="T197" s="37"/>
      <c r="U197" s="37"/>
      <c r="V197" s="37"/>
      <c r="W197" s="41" t="str">
        <f>+[1]BDATOS!AC196</f>
        <v>SECRETARÍA DE EDUCACIÓN</v>
      </c>
    </row>
    <row r="198" spans="1:23" ht="56.25" x14ac:dyDescent="0.25">
      <c r="A198" s="29">
        <f>+'[1]Planind DNP'!B196</f>
        <v>195</v>
      </c>
      <c r="B198" s="38">
        <f>+[1]BDATOS!A197</f>
        <v>2</v>
      </c>
      <c r="C198" s="39" t="str">
        <f>+[1]BDATOS!B197</f>
        <v xml:space="preserve">BOLÍVAR SÍ AVANZA, LIBRE DE POBREZA A TRAVÉS DE LA EDUCACIÓN Y LA EQUIDAD </v>
      </c>
      <c r="D198" s="38" t="str">
        <f>+[1]BDATOS!C197</f>
        <v>2.14</v>
      </c>
      <c r="E198" s="39" t="str">
        <f>+[1]BDATOS!D197</f>
        <v>CALIDAD EDUCATIVA</v>
      </c>
      <c r="F198" s="40"/>
      <c r="G198" s="32" t="str">
        <f>+[2]Hoja1!K198</f>
        <v>A.1 .2.11</v>
      </c>
      <c r="H198" s="32">
        <f>+[2]Hoja1!G198</f>
        <v>4.2699999999999996</v>
      </c>
      <c r="I198" s="40"/>
      <c r="J198" s="40"/>
      <c r="K198" s="41" t="str">
        <f>+[1]BDATOS!J197</f>
        <v>2.14.2</v>
      </c>
      <c r="L198" s="42" t="str">
        <f>+[1]BDATOS!K197</f>
        <v>Con El Mejoramiento De La Calidad Educativa Bolivar Avanzar</v>
      </c>
      <c r="M198" s="41" t="str">
        <f>+[1]BDATOS!L197</f>
        <v>55 docentes que suben de un nivel a otro. Certificación internacional.</v>
      </c>
      <c r="N198" s="32" t="str">
        <f>+[2]Hoja1!V200</f>
        <v xml:space="preserve">A.1 </v>
      </c>
      <c r="O198" s="38">
        <f>+[1]BDATOS!O197</f>
        <v>0</v>
      </c>
      <c r="P198" s="38">
        <f>+[1]BDATOS!P197</f>
        <v>55</v>
      </c>
      <c r="Q198" s="35">
        <f>+[1]BDATOS!AF197</f>
        <v>17</v>
      </c>
      <c r="R198" s="38">
        <f>+[1]BDATOS!BB197</f>
        <v>17</v>
      </c>
      <c r="S198" s="43">
        <f>+[1]BDATOS!BL197</f>
        <v>1</v>
      </c>
      <c r="T198" s="37"/>
      <c r="U198" s="37"/>
      <c r="V198" s="37"/>
      <c r="W198" s="41" t="str">
        <f>+[1]BDATOS!AC197</f>
        <v>SECRETARÍA DE EDUCACIÓN</v>
      </c>
    </row>
    <row r="199" spans="1:23" ht="56.25" x14ac:dyDescent="0.25">
      <c r="A199" s="29">
        <f>+'[1]Planind DNP'!B197</f>
        <v>196</v>
      </c>
      <c r="B199" s="38">
        <f>+[1]BDATOS!A198</f>
        <v>2</v>
      </c>
      <c r="C199" s="39" t="str">
        <f>+[1]BDATOS!B198</f>
        <v xml:space="preserve">BOLÍVAR SÍ AVANZA, LIBRE DE POBREZA A TRAVÉS DE LA EDUCACIÓN Y LA EQUIDAD </v>
      </c>
      <c r="D199" s="38" t="str">
        <f>+[1]BDATOS!C198</f>
        <v>2.14</v>
      </c>
      <c r="E199" s="39" t="str">
        <f>+[1]BDATOS!D198</f>
        <v>CALIDAD EDUCATIVA</v>
      </c>
      <c r="F199" s="40"/>
      <c r="G199" s="32" t="str">
        <f>+[2]Hoja1!K199</f>
        <v>A.1 .2.12</v>
      </c>
      <c r="H199" s="32">
        <f>+[2]Hoja1!G199</f>
        <v>4.2699999999999996</v>
      </c>
      <c r="I199" s="40"/>
      <c r="J199" s="40"/>
      <c r="K199" s="41" t="str">
        <f>+[1]BDATOS!J198</f>
        <v>2.14.2</v>
      </c>
      <c r="L199" s="42" t="str">
        <f>+[1]BDATOS!K198</f>
        <v>Con El Mejoramiento De La Calidad Educativa Bolivar Avanzar</v>
      </c>
      <c r="M199" s="41" t="str">
        <f>+[1]BDATOS!L198</f>
        <v>32 instituciones educativas dotadas  con laboratorio de bilingüismo</v>
      </c>
      <c r="N199" s="32" t="str">
        <f>+[2]Hoja1!V201</f>
        <v xml:space="preserve">A.1 </v>
      </c>
      <c r="O199" s="38">
        <f>+[1]BDATOS!O198</f>
        <v>0</v>
      </c>
      <c r="P199" s="38">
        <f>+[1]BDATOS!P198</f>
        <v>32</v>
      </c>
      <c r="Q199" s="35">
        <f>+[1]BDATOS!AF198</f>
        <v>8</v>
      </c>
      <c r="R199" s="38">
        <f>+[1]BDATOS!BB198</f>
        <v>0</v>
      </c>
      <c r="S199" s="43">
        <f>+[1]BDATOS!BL198</f>
        <v>0</v>
      </c>
      <c r="T199" s="37"/>
      <c r="U199" s="37"/>
      <c r="V199" s="37"/>
      <c r="W199" s="41" t="str">
        <f>+[1]BDATOS!AC198</f>
        <v>SECRETARÍA DE EDUCACIÓN</v>
      </c>
    </row>
    <row r="200" spans="1:23" ht="56.25" x14ac:dyDescent="0.25">
      <c r="A200" s="29">
        <f>+'[1]Planind DNP'!B198</f>
        <v>197</v>
      </c>
      <c r="B200" s="38">
        <f>+[1]BDATOS!A199</f>
        <v>2</v>
      </c>
      <c r="C200" s="39" t="str">
        <f>+[1]BDATOS!B199</f>
        <v xml:space="preserve">BOLÍVAR SÍ AVANZA, LIBRE DE POBREZA A TRAVÉS DE LA EDUCACIÓN Y LA EQUIDAD </v>
      </c>
      <c r="D200" s="38" t="str">
        <f>+[1]BDATOS!C199</f>
        <v>2.14</v>
      </c>
      <c r="E200" s="39" t="str">
        <f>+[1]BDATOS!D199</f>
        <v>CALIDAD EDUCATIVA</v>
      </c>
      <c r="F200" s="40"/>
      <c r="G200" s="32" t="str">
        <f>+[2]Hoja1!K200</f>
        <v>A.1 .2.13</v>
      </c>
      <c r="H200" s="32">
        <f>+[2]Hoja1!G200</f>
        <v>4.2699999999999996</v>
      </c>
      <c r="I200" s="40"/>
      <c r="J200" s="40"/>
      <c r="K200" s="41" t="str">
        <f>+[1]BDATOS!J199</f>
        <v>2.14.2</v>
      </c>
      <c r="L200" s="42" t="str">
        <f>+[1]BDATOS!K199</f>
        <v>Con El Mejoramiento De La Calidad Educativa Bolivar Avanzar</v>
      </c>
      <c r="M200" s="41" t="str">
        <f>+[1]BDATOS!L199</f>
        <v>112 instituciones educativas del departamento con experiencias significativas en lectura y escritura</v>
      </c>
      <c r="N200" s="32" t="str">
        <f>+[2]Hoja1!V202</f>
        <v xml:space="preserve">A.1 </v>
      </c>
      <c r="O200" s="38">
        <f>+[1]BDATOS!O199</f>
        <v>60</v>
      </c>
      <c r="P200" s="38">
        <f>+[1]BDATOS!P199</f>
        <v>112</v>
      </c>
      <c r="Q200" s="35">
        <f>+[1]BDATOS!AF199</f>
        <v>28</v>
      </c>
      <c r="R200" s="38">
        <f>+[1]BDATOS!BB199</f>
        <v>25</v>
      </c>
      <c r="S200" s="43">
        <f>+[1]BDATOS!BL199</f>
        <v>0.8928571428571429</v>
      </c>
      <c r="T200" s="37"/>
      <c r="U200" s="37"/>
      <c r="V200" s="37"/>
      <c r="W200" s="41" t="str">
        <f>+[1]BDATOS!AC199</f>
        <v>SECRETARÍA DE EDUCACIÓN</v>
      </c>
    </row>
    <row r="201" spans="1:23" ht="67.5" x14ac:dyDescent="0.25">
      <c r="A201" s="29">
        <f>+'[1]Planind DNP'!B199</f>
        <v>198</v>
      </c>
      <c r="B201" s="38">
        <f>+[1]BDATOS!A200</f>
        <v>2</v>
      </c>
      <c r="C201" s="39" t="str">
        <f>+[1]BDATOS!B200</f>
        <v xml:space="preserve">BOLÍVAR SÍ AVANZA, LIBRE DE POBREZA A TRAVÉS DE LA EDUCACIÓN Y LA EQUIDAD </v>
      </c>
      <c r="D201" s="38" t="str">
        <f>+[1]BDATOS!C200</f>
        <v>2.14</v>
      </c>
      <c r="E201" s="39" t="str">
        <f>+[1]BDATOS!D200</f>
        <v>CALIDAD EDUCATIVA</v>
      </c>
      <c r="F201" s="40"/>
      <c r="G201" s="32" t="str">
        <f>+[2]Hoja1!K201</f>
        <v>A.1 .2.14</v>
      </c>
      <c r="H201" s="32">
        <f>+[2]Hoja1!G201</f>
        <v>4.2699999999999996</v>
      </c>
      <c r="I201" s="40"/>
      <c r="J201" s="40"/>
      <c r="K201" s="41" t="str">
        <f>+[1]BDATOS!J200</f>
        <v>2.14.2</v>
      </c>
      <c r="L201" s="42" t="str">
        <f>+[1]BDATOS!K200</f>
        <v>Con El Mejoramiento De La Calidad Educativa Bolivar Avanzar</v>
      </c>
      <c r="M201" s="41" t="str">
        <f>+[1]BDATOS!L200</f>
        <v xml:space="preserve">100 estudiantes talentosos con notas superiores en pruebas saber, y que no sean becados por gobierno nacional a través para la formación superior apoyados con Becas </v>
      </c>
      <c r="N201" s="32" t="str">
        <f>+[2]Hoja1!V203</f>
        <v xml:space="preserve">A.1 </v>
      </c>
      <c r="O201" s="38">
        <f>+[1]BDATOS!O200</f>
        <v>0</v>
      </c>
      <c r="P201" s="38">
        <f>+[1]BDATOS!P200</f>
        <v>100</v>
      </c>
      <c r="Q201" s="35">
        <f>+[1]BDATOS!AF200</f>
        <v>0</v>
      </c>
      <c r="R201" s="38">
        <f>+[1]BDATOS!BB200</f>
        <v>0</v>
      </c>
      <c r="S201" s="43" t="str">
        <f>+[1]BDATOS!BL200</f>
        <v>NA</v>
      </c>
      <c r="T201" s="37"/>
      <c r="U201" s="37"/>
      <c r="V201" s="37"/>
      <c r="W201" s="41" t="str">
        <f>+[1]BDATOS!AC200</f>
        <v>SECRETARÍA DE EDUCACIÓN</v>
      </c>
    </row>
    <row r="202" spans="1:23" ht="56.25" x14ac:dyDescent="0.25">
      <c r="A202" s="29">
        <f>+'[1]Planind DNP'!B200</f>
        <v>199</v>
      </c>
      <c r="B202" s="38">
        <f>+[1]BDATOS!A201</f>
        <v>2</v>
      </c>
      <c r="C202" s="39" t="str">
        <f>+[1]BDATOS!B201</f>
        <v xml:space="preserve">BOLÍVAR SÍ AVANZA, LIBRE DE POBREZA A TRAVÉS DE LA EDUCACIÓN Y LA EQUIDAD </v>
      </c>
      <c r="D202" s="38" t="str">
        <f>+[1]BDATOS!C201</f>
        <v>2.14</v>
      </c>
      <c r="E202" s="39" t="str">
        <f>+[1]BDATOS!D201</f>
        <v>CALIDAD EDUCATIVA</v>
      </c>
      <c r="F202" s="40"/>
      <c r="G202" s="32" t="str">
        <f>+[2]Hoja1!K202</f>
        <v>A.1 .2.15</v>
      </c>
      <c r="H202" s="32">
        <f>+[2]Hoja1!G202</f>
        <v>4.2699999999999996</v>
      </c>
      <c r="I202" s="40"/>
      <c r="J202" s="40"/>
      <c r="K202" s="41" t="str">
        <f>+[1]BDATOS!J201</f>
        <v>2.14.2</v>
      </c>
      <c r="L202" s="42" t="str">
        <f>+[1]BDATOS!K201</f>
        <v>Con El Mejoramiento De La Calidad Educativa Bolivar Avanzar</v>
      </c>
      <c r="M202" s="41" t="str">
        <f>+[1]BDATOS!L201</f>
        <v xml:space="preserve">3.031 estudiantes con discapacidad atendidos </v>
      </c>
      <c r="N202" s="32" t="str">
        <f>+[2]Hoja1!V204</f>
        <v xml:space="preserve">A.1 </v>
      </c>
      <c r="O202" s="38">
        <f>+[1]BDATOS!O201</f>
        <v>641</v>
      </c>
      <c r="P202" s="38">
        <f>+[1]BDATOS!P201</f>
        <v>3031</v>
      </c>
      <c r="Q202" s="35">
        <f>+[1]BDATOS!AF201</f>
        <v>2856</v>
      </c>
      <c r="R202" s="38">
        <f>+[1]BDATOS!BB201</f>
        <v>2856</v>
      </c>
      <c r="S202" s="43">
        <f>+[1]BDATOS!BL201</f>
        <v>1</v>
      </c>
      <c r="T202" s="37"/>
      <c r="U202" s="37"/>
      <c r="V202" s="37"/>
      <c r="W202" s="41" t="str">
        <f>+[1]BDATOS!AC201</f>
        <v>SECRETARÍA DE EDUCACIÓN</v>
      </c>
    </row>
    <row r="203" spans="1:23" ht="56.25" x14ac:dyDescent="0.25">
      <c r="A203" s="29">
        <f>+'[1]Planind DNP'!B201</f>
        <v>200</v>
      </c>
      <c r="B203" s="38">
        <f>+[1]BDATOS!A202</f>
        <v>2</v>
      </c>
      <c r="C203" s="39" t="str">
        <f>+[1]BDATOS!B202</f>
        <v xml:space="preserve">BOLÍVAR SÍ AVANZA, LIBRE DE POBREZA A TRAVÉS DE LA EDUCACIÓN Y LA EQUIDAD </v>
      </c>
      <c r="D203" s="38" t="str">
        <f>+[1]BDATOS!C202</f>
        <v>2.14</v>
      </c>
      <c r="E203" s="39" t="str">
        <f>+[1]BDATOS!D202</f>
        <v>CALIDAD EDUCATIVA</v>
      </c>
      <c r="F203" s="40"/>
      <c r="G203" s="32" t="str">
        <f>+[2]Hoja1!K203</f>
        <v>A.1 .2.16</v>
      </c>
      <c r="H203" s="32">
        <f>+[2]Hoja1!G203</f>
        <v>4.2699999999999996</v>
      </c>
      <c r="I203" s="40"/>
      <c r="J203" s="40"/>
      <c r="K203" s="41" t="str">
        <f>+[1]BDATOS!J202</f>
        <v>2.14.2</v>
      </c>
      <c r="L203" s="42" t="str">
        <f>+[1]BDATOS!K202</f>
        <v>Con El Mejoramiento De La Calidad Educativa Bolivar Avanzar</v>
      </c>
      <c r="M203" s="41" t="str">
        <f>+[1]BDATOS!L202</f>
        <v xml:space="preserve">426 estudiantes con talentos excepcionales atendidos </v>
      </c>
      <c r="N203" s="32" t="str">
        <f>+[2]Hoja1!V205</f>
        <v xml:space="preserve">A.1 </v>
      </c>
      <c r="O203" s="38">
        <f>+[1]BDATOS!O202</f>
        <v>88</v>
      </c>
      <c r="P203" s="38">
        <f>+[1]BDATOS!P202</f>
        <v>426</v>
      </c>
      <c r="Q203" s="35">
        <f>+[1]BDATOS!AF202</f>
        <v>401</v>
      </c>
      <c r="R203" s="38">
        <f>+[1]BDATOS!BB202</f>
        <v>401</v>
      </c>
      <c r="S203" s="43">
        <f>+[1]BDATOS!BL202</f>
        <v>1</v>
      </c>
      <c r="T203" s="37"/>
      <c r="U203" s="37"/>
      <c r="V203" s="37"/>
      <c r="W203" s="41" t="str">
        <f>+[1]BDATOS!AC202</f>
        <v>SECRETARÍA DE EDUCACIÓN</v>
      </c>
    </row>
    <row r="204" spans="1:23" ht="56.25" x14ac:dyDescent="0.25">
      <c r="A204" s="29">
        <f>+'[1]Planind DNP'!B202</f>
        <v>201</v>
      </c>
      <c r="B204" s="38">
        <f>+[1]BDATOS!A203</f>
        <v>2</v>
      </c>
      <c r="C204" s="39" t="str">
        <f>+[1]BDATOS!B203</f>
        <v xml:space="preserve">BOLÍVAR SÍ AVANZA, LIBRE DE POBREZA A TRAVÉS DE LA EDUCACIÓN Y LA EQUIDAD </v>
      </c>
      <c r="D204" s="38" t="str">
        <f>+[1]BDATOS!C203</f>
        <v>2.14</v>
      </c>
      <c r="E204" s="39" t="str">
        <f>+[1]BDATOS!D203</f>
        <v>CALIDAD EDUCATIVA</v>
      </c>
      <c r="F204" s="40"/>
      <c r="G204" s="32" t="str">
        <f>+[2]Hoja1!K204</f>
        <v>A.1 .2.17</v>
      </c>
      <c r="H204" s="32">
        <f>+[2]Hoja1!G204</f>
        <v>4.2699999999999996</v>
      </c>
      <c r="I204" s="40"/>
      <c r="J204" s="40"/>
      <c r="K204" s="41" t="str">
        <f>+[1]BDATOS!J203</f>
        <v>2.14.2</v>
      </c>
      <c r="L204" s="42" t="str">
        <f>+[1]BDATOS!K203</f>
        <v>Con El Mejoramiento De La Calidad Educativa Bolivar Avanzar</v>
      </c>
      <c r="M204" s="41" t="str">
        <f>+[1]BDATOS!L203</f>
        <v>20 las instituciones educativas focalizadas en su PEI como etnoeducativas fortalecidos</v>
      </c>
      <c r="N204" s="32" t="str">
        <f>+[2]Hoja1!V206</f>
        <v xml:space="preserve">A.1 </v>
      </c>
      <c r="O204" s="38">
        <f>+[1]BDATOS!O203</f>
        <v>12</v>
      </c>
      <c r="P204" s="38">
        <f>+[1]BDATOS!P203</f>
        <v>20</v>
      </c>
      <c r="Q204" s="35">
        <f>+[1]BDATOS!AF203</f>
        <v>14</v>
      </c>
      <c r="R204" s="38">
        <f>+[1]BDATOS!BB203</f>
        <v>0</v>
      </c>
      <c r="S204" s="43">
        <f>+[1]BDATOS!BL203</f>
        <v>0</v>
      </c>
      <c r="T204" s="44"/>
      <c r="U204" s="37"/>
      <c r="V204" s="37"/>
      <c r="W204" s="41" t="str">
        <f>+[1]BDATOS!AC203</f>
        <v>SECRETARÍA DE EDUCACIÓN</v>
      </c>
    </row>
    <row r="205" spans="1:23" ht="56.25" x14ac:dyDescent="0.25">
      <c r="A205" s="29">
        <f>+'[1]Planind DNP'!B203</f>
        <v>202</v>
      </c>
      <c r="B205" s="38">
        <f>+[1]BDATOS!A204</f>
        <v>2</v>
      </c>
      <c r="C205" s="39" t="str">
        <f>+[1]BDATOS!B204</f>
        <v xml:space="preserve">BOLÍVAR SÍ AVANZA, LIBRE DE POBREZA A TRAVÉS DE LA EDUCACIÓN Y LA EQUIDAD </v>
      </c>
      <c r="D205" s="38" t="str">
        <f>+[1]BDATOS!C204</f>
        <v>2.14</v>
      </c>
      <c r="E205" s="39" t="str">
        <f>+[1]BDATOS!D204</f>
        <v>CALIDAD EDUCATIVA</v>
      </c>
      <c r="F205" s="40" t="s">
        <v>728</v>
      </c>
      <c r="G205" s="32" t="str">
        <f>+[2]Hoja1!K205</f>
        <v>A.1 .3.1</v>
      </c>
      <c r="H205" s="32">
        <f>+[2]Hoja1!G205</f>
        <v>100</v>
      </c>
      <c r="I205" s="41">
        <v>100</v>
      </c>
      <c r="J205" s="41">
        <v>100</v>
      </c>
      <c r="K205" s="41" t="str">
        <f>+[1]BDATOS!J204</f>
        <v>2.14.3</v>
      </c>
      <c r="L205" s="42" t="str">
        <f>+[1]BDATOS!K204</f>
        <v>Evaluamos Para Avanzar</v>
      </c>
      <c r="M205" s="41" t="str">
        <f>+[1]BDATOS!L204</f>
        <v>224 D.D. capacitados en los sistemas de evaluación de la calidad, SIGCE, Humano, SIMAT y otros disponibles</v>
      </c>
      <c r="N205" s="32" t="str">
        <f>+[2]Hoja1!V207</f>
        <v xml:space="preserve">A.1 </v>
      </c>
      <c r="O205" s="38">
        <f>+[1]BDATOS!O204</f>
        <v>100</v>
      </c>
      <c r="P205" s="38">
        <f>+[1]BDATOS!P204</f>
        <v>224</v>
      </c>
      <c r="Q205" s="35">
        <f>+[1]BDATOS!AF204</f>
        <v>56</v>
      </c>
      <c r="R205" s="38">
        <f>+[1]BDATOS!BB204</f>
        <v>0</v>
      </c>
      <c r="S205" s="43">
        <f>+[1]BDATOS!BL204</f>
        <v>0</v>
      </c>
      <c r="T205" s="46">
        <f>SUM(S205:S207)/3</f>
        <v>0.33333333333333331</v>
      </c>
      <c r="U205" s="37"/>
      <c r="V205" s="37"/>
      <c r="W205" s="41" t="str">
        <f>+[1]BDATOS!AC204</f>
        <v>SECRETARÍA DE EDUCACIÓN</v>
      </c>
    </row>
    <row r="206" spans="1:23" ht="56.25" x14ac:dyDescent="0.25">
      <c r="A206" s="29">
        <f>+'[1]Planind DNP'!B204</f>
        <v>203</v>
      </c>
      <c r="B206" s="38">
        <f>+[1]BDATOS!A205</f>
        <v>2</v>
      </c>
      <c r="C206" s="39" t="str">
        <f>+[1]BDATOS!B205</f>
        <v xml:space="preserve">BOLÍVAR SÍ AVANZA, LIBRE DE POBREZA A TRAVÉS DE LA EDUCACIÓN Y LA EQUIDAD </v>
      </c>
      <c r="D206" s="38" t="str">
        <f>+[1]BDATOS!C205</f>
        <v>2.14</v>
      </c>
      <c r="E206" s="39" t="str">
        <f>+[1]BDATOS!D205</f>
        <v>CALIDAD EDUCATIVA</v>
      </c>
      <c r="F206" s="40"/>
      <c r="G206" s="32" t="str">
        <f>+[2]Hoja1!K206</f>
        <v>A.1 .3.2</v>
      </c>
      <c r="H206" s="32">
        <f>+[2]Hoja1!G206</f>
        <v>40</v>
      </c>
      <c r="I206" s="40">
        <v>40</v>
      </c>
      <c r="J206" s="40">
        <v>100</v>
      </c>
      <c r="K206" s="41" t="str">
        <f>+[1]BDATOS!J205</f>
        <v>2.14.3</v>
      </c>
      <c r="L206" s="42" t="str">
        <f>+[1]BDATOS!K205</f>
        <v>Evaluamos Para Avanzar</v>
      </c>
      <c r="M206" s="41" t="str">
        <f>+[1]BDATOS!L205</f>
        <v>Un sistema informático para el seguimiento y análisis comparativo de las evaluaciones internas de los EE de Bolívar implementado y alimentado</v>
      </c>
      <c r="N206" s="32" t="str">
        <f>+[2]Hoja1!V208</f>
        <v xml:space="preserve">A.1 </v>
      </c>
      <c r="O206" s="38">
        <f>+[1]BDATOS!O205</f>
        <v>0</v>
      </c>
      <c r="P206" s="38">
        <f>+[1]BDATOS!P205</f>
        <v>1</v>
      </c>
      <c r="Q206" s="35">
        <f>+[1]BDATOS!AF205</f>
        <v>1</v>
      </c>
      <c r="R206" s="38">
        <f>+[1]BDATOS!BB205</f>
        <v>0</v>
      </c>
      <c r="S206" s="43">
        <f>+[1]BDATOS!BL205</f>
        <v>0</v>
      </c>
      <c r="T206" s="37"/>
      <c r="U206" s="37"/>
      <c r="V206" s="37"/>
      <c r="W206" s="41" t="str">
        <f>+[1]BDATOS!AC205</f>
        <v>SECRETARÍA DE EDUCACIÓN</v>
      </c>
    </row>
    <row r="207" spans="1:23" ht="56.25" x14ac:dyDescent="0.25">
      <c r="A207" s="29">
        <f>+'[1]Planind DNP'!B205</f>
        <v>204</v>
      </c>
      <c r="B207" s="38">
        <f>+[1]BDATOS!A206</f>
        <v>2</v>
      </c>
      <c r="C207" s="39" t="str">
        <f>+[1]BDATOS!B206</f>
        <v xml:space="preserve">BOLÍVAR SÍ AVANZA, LIBRE DE POBREZA A TRAVÉS DE LA EDUCACIÓN Y LA EQUIDAD </v>
      </c>
      <c r="D207" s="38" t="str">
        <f>+[1]BDATOS!C206</f>
        <v>2.14</v>
      </c>
      <c r="E207" s="39" t="str">
        <f>+[1]BDATOS!D206</f>
        <v>CALIDAD EDUCATIVA</v>
      </c>
      <c r="F207" s="40"/>
      <c r="G207" s="32" t="str">
        <f>+[2]Hoja1!K207</f>
        <v>A.1 .3.3</v>
      </c>
      <c r="H207" s="32">
        <f>+[2]Hoja1!G207</f>
        <v>40</v>
      </c>
      <c r="I207" s="40"/>
      <c r="J207" s="40"/>
      <c r="K207" s="41" t="str">
        <f>+[1]BDATOS!J206</f>
        <v>2.14.3</v>
      </c>
      <c r="L207" s="42" t="str">
        <f>+[1]BDATOS!K206</f>
        <v>Evaluamos Para Avanzar</v>
      </c>
      <c r="M207" s="41" t="str">
        <f>+[1]BDATOS!L206</f>
        <v>224 D.D.  de las IE de Bolívar capacitados en la interpretación y manejo de los resultados de las Pruebas Saber para la formulación de planes de mejoramiento</v>
      </c>
      <c r="N207" s="32" t="str">
        <f>+[2]Hoja1!V209</f>
        <v xml:space="preserve">A.1 </v>
      </c>
      <c r="O207" s="38">
        <f>+[1]BDATOS!O206</f>
        <v>100</v>
      </c>
      <c r="P207" s="38">
        <f>+[1]BDATOS!P206</f>
        <v>224</v>
      </c>
      <c r="Q207" s="35">
        <f>+[1]BDATOS!AF206</f>
        <v>224</v>
      </c>
      <c r="R207" s="38">
        <f>+[1]BDATOS!BB206</f>
        <v>224</v>
      </c>
      <c r="S207" s="43">
        <f>+[1]BDATOS!BL206</f>
        <v>1</v>
      </c>
      <c r="T207" s="44"/>
      <c r="U207" s="37"/>
      <c r="V207" s="37"/>
      <c r="W207" s="41" t="str">
        <f>+[1]BDATOS!AC206</f>
        <v>SECRETARÍA DE EDUCACIÓN</v>
      </c>
    </row>
    <row r="208" spans="1:23" ht="56.25" x14ac:dyDescent="0.25">
      <c r="A208" s="29">
        <f>+'[1]Planind DNP'!B206</f>
        <v>205</v>
      </c>
      <c r="B208" s="38">
        <f>+[1]BDATOS!A207</f>
        <v>2</v>
      </c>
      <c r="C208" s="39" t="str">
        <f>+[1]BDATOS!B207</f>
        <v xml:space="preserve">BOLÍVAR SÍ AVANZA, LIBRE DE POBREZA A TRAVÉS DE LA EDUCACIÓN Y LA EQUIDAD </v>
      </c>
      <c r="D208" s="38" t="str">
        <f>+[1]BDATOS!C207</f>
        <v>2.14</v>
      </c>
      <c r="E208" s="39" t="str">
        <f>+[1]BDATOS!D207</f>
        <v>CALIDAD EDUCATIVA</v>
      </c>
      <c r="F208" s="40" t="s">
        <v>729</v>
      </c>
      <c r="G208" s="32" t="str">
        <f>+[2]Hoja1!K208</f>
        <v>A.1 .4.1</v>
      </c>
      <c r="H208" s="32">
        <f>+[2]Hoja1!G208</f>
        <v>7</v>
      </c>
      <c r="I208" s="40">
        <v>7</v>
      </c>
      <c r="J208" s="40">
        <v>50</v>
      </c>
      <c r="K208" s="41" t="str">
        <f>+[1]BDATOS!J207</f>
        <v>2.14.4</v>
      </c>
      <c r="L208" s="42" t="str">
        <f>+[1]BDATOS!K207</f>
        <v>Bolívar Avanza En La Formación De Alto Nivel Para La Excelencia Educativa</v>
      </c>
      <c r="M208" s="41" t="str">
        <f>+[1]BDATOS!L207</f>
        <v xml:space="preserve">Un  observatorio de calidad de la educación creado </v>
      </c>
      <c r="N208" s="32" t="str">
        <f>+[2]Hoja1!V210</f>
        <v xml:space="preserve">A.1 </v>
      </c>
      <c r="O208" s="38">
        <f>+[1]BDATOS!O207</f>
        <v>0</v>
      </c>
      <c r="P208" s="38">
        <f>+[1]BDATOS!P207</f>
        <v>1</v>
      </c>
      <c r="Q208" s="35">
        <f>+[1]BDATOS!AF207</f>
        <v>0</v>
      </c>
      <c r="R208" s="38">
        <f>+[1]BDATOS!BB207</f>
        <v>0</v>
      </c>
      <c r="S208" s="43" t="str">
        <f>+[1]BDATOS!BL207</f>
        <v>NA</v>
      </c>
      <c r="T208" s="46">
        <f>SUM(S208:S210)/2</f>
        <v>0.55632183908045985</v>
      </c>
      <c r="U208" s="37"/>
      <c r="V208" s="37"/>
      <c r="W208" s="41" t="str">
        <f>+[1]BDATOS!AC207</f>
        <v>SECRETARÍA DE EDUCACIÓN</v>
      </c>
    </row>
    <row r="209" spans="1:23" ht="56.25" x14ac:dyDescent="0.25">
      <c r="A209" s="29">
        <f>+'[1]Planind DNP'!B207</f>
        <v>206</v>
      </c>
      <c r="B209" s="38">
        <f>+[1]BDATOS!A208</f>
        <v>2</v>
      </c>
      <c r="C209" s="39" t="str">
        <f>+[1]BDATOS!B208</f>
        <v xml:space="preserve">BOLÍVAR SÍ AVANZA, LIBRE DE POBREZA A TRAVÉS DE LA EDUCACIÓN Y LA EQUIDAD </v>
      </c>
      <c r="D209" s="38" t="str">
        <f>+[1]BDATOS!C208</f>
        <v>2.14</v>
      </c>
      <c r="E209" s="39" t="str">
        <f>+[1]BDATOS!D208</f>
        <v>CALIDAD EDUCATIVA</v>
      </c>
      <c r="F209" s="40"/>
      <c r="G209" s="32" t="str">
        <f>+[2]Hoja1!K209</f>
        <v>A.1 .4.2</v>
      </c>
      <c r="H209" s="32">
        <f>+[2]Hoja1!G209</f>
        <v>7</v>
      </c>
      <c r="I209" s="40"/>
      <c r="J209" s="40"/>
      <c r="K209" s="41" t="str">
        <f>+[1]BDATOS!J208</f>
        <v>2.14.4</v>
      </c>
      <c r="L209" s="42" t="str">
        <f>+[1]BDATOS!K208</f>
        <v>Bolívar Avanza En La Formación De Alto Nivel Para La Excelencia Educativa</v>
      </c>
      <c r="M209" s="41" t="str">
        <f>+[1]BDATOS!L208</f>
        <v>60% de establecimientos Educativos  liderando investigaciones educativas</v>
      </c>
      <c r="N209" s="32" t="str">
        <f>+[2]Hoja1!V211</f>
        <v xml:space="preserve">A.1 </v>
      </c>
      <c r="O209" s="38">
        <f>+[1]BDATOS!O208</f>
        <v>0</v>
      </c>
      <c r="P209" s="38">
        <f>+[1]BDATOS!P208</f>
        <v>60</v>
      </c>
      <c r="Q209" s="35">
        <f>+[1]BDATOS!AF208</f>
        <v>10</v>
      </c>
      <c r="R209" s="38">
        <f>+[1]BDATOS!BB208</f>
        <v>4</v>
      </c>
      <c r="S209" s="43">
        <f>+[1]BDATOS!BL208</f>
        <v>0.4</v>
      </c>
      <c r="T209" s="37"/>
      <c r="U209" s="37"/>
      <c r="V209" s="37"/>
      <c r="W209" s="41" t="str">
        <f>+[1]BDATOS!AC208</f>
        <v>SECRETARÍA DE EDUCACIÓN</v>
      </c>
    </row>
    <row r="210" spans="1:23" ht="56.25" x14ac:dyDescent="0.25">
      <c r="A210" s="29">
        <f>+'[1]Planind DNP'!B208</f>
        <v>207</v>
      </c>
      <c r="B210" s="38">
        <f>+[1]BDATOS!A209</f>
        <v>2</v>
      </c>
      <c r="C210" s="39" t="str">
        <f>+[1]BDATOS!B209</f>
        <v xml:space="preserve">BOLÍVAR SÍ AVANZA, LIBRE DE POBREZA A TRAVÉS DE LA EDUCACIÓN Y LA EQUIDAD </v>
      </c>
      <c r="D210" s="38" t="str">
        <f>+[1]BDATOS!C209</f>
        <v>2.14</v>
      </c>
      <c r="E210" s="39" t="str">
        <f>+[1]BDATOS!D209</f>
        <v>CALIDAD EDUCATIVA</v>
      </c>
      <c r="F210" s="40"/>
      <c r="G210" s="32" t="str">
        <f>+[2]Hoja1!K210</f>
        <v>A.1 .4.3</v>
      </c>
      <c r="H210" s="32">
        <f>+[2]Hoja1!G210</f>
        <v>7</v>
      </c>
      <c r="I210" s="40"/>
      <c r="J210" s="40"/>
      <c r="K210" s="41" t="str">
        <f>+[1]BDATOS!J209</f>
        <v>2.14.4</v>
      </c>
      <c r="L210" s="42" t="str">
        <f>+[1]BDATOS!K209</f>
        <v>Bolívar Avanza En La Formación De Alto Nivel Para La Excelencia Educativa</v>
      </c>
      <c r="M210" s="41" t="str">
        <f>+[1]BDATOS!L209</f>
        <v>350  personas de la  planta educativa formados en programas de alto nivel (docentes y directivos docentes</v>
      </c>
      <c r="N210" s="32" t="str">
        <f>+[2]Hoja1!V212</f>
        <v xml:space="preserve">A.1 </v>
      </c>
      <c r="O210" s="38">
        <f>+[1]BDATOS!O209</f>
        <v>20</v>
      </c>
      <c r="P210" s="38">
        <f>+[1]BDATOS!P209</f>
        <v>350</v>
      </c>
      <c r="Q210" s="35">
        <f>+[1]BDATOS!AF209</f>
        <v>87</v>
      </c>
      <c r="R210" s="38">
        <f>+[1]BDATOS!BB209</f>
        <v>62</v>
      </c>
      <c r="S210" s="43">
        <f>+[1]BDATOS!BL209</f>
        <v>0.71264367816091956</v>
      </c>
      <c r="T210" s="44"/>
      <c r="U210" s="37"/>
      <c r="V210" s="37"/>
      <c r="W210" s="41" t="str">
        <f>+[1]BDATOS!AC209</f>
        <v>SECRETARÍA DE EDUCACIÓN</v>
      </c>
    </row>
    <row r="211" spans="1:23" ht="56.25" x14ac:dyDescent="0.25">
      <c r="A211" s="29">
        <f>+'[1]Planind DNP'!B209</f>
        <v>208</v>
      </c>
      <c r="B211" s="38">
        <f>+[1]BDATOS!A210</f>
        <v>2</v>
      </c>
      <c r="C211" s="39" t="str">
        <f>+[1]BDATOS!B210</f>
        <v xml:space="preserve">BOLÍVAR SÍ AVANZA, LIBRE DE POBREZA A TRAVÉS DE LA EDUCACIÓN Y LA EQUIDAD </v>
      </c>
      <c r="D211" s="38" t="str">
        <f>+[1]BDATOS!C210</f>
        <v>2.14</v>
      </c>
      <c r="E211" s="39" t="str">
        <f>+[1]BDATOS!D210</f>
        <v>CALIDAD EDUCATIVA</v>
      </c>
      <c r="F211" s="40" t="s">
        <v>730</v>
      </c>
      <c r="G211" s="32" t="str">
        <f>+[2]Hoja1!K211</f>
        <v>A.1 .5.1</v>
      </c>
      <c r="H211" s="32">
        <f>+[2]Hoja1!G211</f>
        <v>28.9</v>
      </c>
      <c r="I211" s="40">
        <v>28.9</v>
      </c>
      <c r="J211" s="40">
        <v>30</v>
      </c>
      <c r="K211" s="41" t="str">
        <f>+[1]BDATOS!J210</f>
        <v>2.14.5</v>
      </c>
      <c r="L211" s="42" t="str">
        <f>+[1]BDATOS!K210</f>
        <v>Bolivar Si Avanza En Oportundiades Para La Educacion Superior</v>
      </c>
      <c r="M211" s="41" t="str">
        <f>+[1]BDATOS!L210</f>
        <v xml:space="preserve">20 alianzas estratégicas para formación de educación media técnica realizadas </v>
      </c>
      <c r="N211" s="32" t="str">
        <f>+[2]Hoja1!V213</f>
        <v xml:space="preserve">A.1 </v>
      </c>
      <c r="O211" s="38">
        <f>+[1]BDATOS!O210</f>
        <v>6</v>
      </c>
      <c r="P211" s="38">
        <f>+[1]BDATOS!P210</f>
        <v>20</v>
      </c>
      <c r="Q211" s="35">
        <f>+[1]BDATOS!AF210</f>
        <v>5</v>
      </c>
      <c r="R211" s="38">
        <f>+[1]BDATOS!BB210</f>
        <v>1</v>
      </c>
      <c r="S211" s="43">
        <f>+[1]BDATOS!BL210</f>
        <v>0.2</v>
      </c>
      <c r="T211" s="46">
        <f>SUM(S211:S214)/2</f>
        <v>0.22500000000000001</v>
      </c>
      <c r="U211" s="37"/>
      <c r="V211" s="37"/>
      <c r="W211" s="41" t="str">
        <f>+[1]BDATOS!AC210</f>
        <v>SECRETARÍA DE EDUCACIÓN</v>
      </c>
    </row>
    <row r="212" spans="1:23" ht="56.25" x14ac:dyDescent="0.25">
      <c r="A212" s="29">
        <f>+'[1]Planind DNP'!B210</f>
        <v>209</v>
      </c>
      <c r="B212" s="38">
        <f>+[1]BDATOS!A211</f>
        <v>2</v>
      </c>
      <c r="C212" s="39" t="str">
        <f>+[1]BDATOS!B211</f>
        <v xml:space="preserve">BOLÍVAR SÍ AVANZA, LIBRE DE POBREZA A TRAVÉS DE LA EDUCACIÓN Y LA EQUIDAD </v>
      </c>
      <c r="D212" s="38" t="str">
        <f>+[1]BDATOS!C211</f>
        <v>2.14</v>
      </c>
      <c r="E212" s="39" t="str">
        <f>+[1]BDATOS!D211</f>
        <v>CALIDAD EDUCATIVA</v>
      </c>
      <c r="F212" s="40"/>
      <c r="G212" s="32" t="str">
        <f>+[2]Hoja1!K212</f>
        <v>A.1 .5.2</v>
      </c>
      <c r="H212" s="32">
        <f>+[2]Hoja1!G212</f>
        <v>28.9</v>
      </c>
      <c r="I212" s="40"/>
      <c r="J212" s="40"/>
      <c r="K212" s="41" t="str">
        <f>+[1]BDATOS!J211</f>
        <v>2.14.5</v>
      </c>
      <c r="L212" s="42" t="str">
        <f>+[1]BDATOS!K211</f>
        <v>Bolivar Si Avanza En Oportundiades Para La Educacion Superior</v>
      </c>
      <c r="M212" s="41" t="str">
        <f>+[1]BDATOS!L211</f>
        <v>224 EE  fortalecidas para mejorar las capacidades de los estudiantes de la media con miras a la educación superior del departamento</v>
      </c>
      <c r="N212" s="32" t="str">
        <f>+[2]Hoja1!V214</f>
        <v xml:space="preserve">A.1 </v>
      </c>
      <c r="O212" s="38">
        <f>+[1]BDATOS!O211</f>
        <v>0</v>
      </c>
      <c r="P212" s="38">
        <f>+[1]BDATOS!P211</f>
        <v>224</v>
      </c>
      <c r="Q212" s="35">
        <f>+[1]BDATOS!AF211</f>
        <v>56</v>
      </c>
      <c r="R212" s="38">
        <f>+[1]BDATOS!BB211</f>
        <v>14</v>
      </c>
      <c r="S212" s="43">
        <f>+[1]BDATOS!BL211</f>
        <v>0.25</v>
      </c>
      <c r="T212" s="37"/>
      <c r="U212" s="37"/>
      <c r="V212" s="37"/>
      <c r="W212" s="41" t="str">
        <f>+[1]BDATOS!AC211</f>
        <v>SECRETARÍA DE EDUCACIÓN</v>
      </c>
    </row>
    <row r="213" spans="1:23" ht="56.25" x14ac:dyDescent="0.25">
      <c r="A213" s="29">
        <f>+'[1]Planind DNP'!B211</f>
        <v>210</v>
      </c>
      <c r="B213" s="38">
        <f>+[1]BDATOS!A212</f>
        <v>2</v>
      </c>
      <c r="C213" s="39" t="str">
        <f>+[1]BDATOS!B212</f>
        <v xml:space="preserve">BOLÍVAR SÍ AVANZA, LIBRE DE POBREZA A TRAVÉS DE LA EDUCACIÓN Y LA EQUIDAD </v>
      </c>
      <c r="D213" s="38" t="str">
        <f>+[1]BDATOS!C212</f>
        <v>2.14</v>
      </c>
      <c r="E213" s="39" t="str">
        <f>+[1]BDATOS!D212</f>
        <v>CALIDAD EDUCATIVA</v>
      </c>
      <c r="F213" s="40" t="s">
        <v>731</v>
      </c>
      <c r="G213" s="32" t="str">
        <f>+[2]Hoja1!K213</f>
        <v>A.1 .6.1</v>
      </c>
      <c r="H213" s="32" t="str">
        <f>+[2]Hoja1!G213</f>
        <v>ND</v>
      </c>
      <c r="I213" s="40" t="s">
        <v>632</v>
      </c>
      <c r="J213" s="40" t="s">
        <v>614</v>
      </c>
      <c r="K213" s="41" t="str">
        <f>+[1]BDATOS!J212</f>
        <v>2.14.5</v>
      </c>
      <c r="L213" s="42" t="str">
        <f>+[1]BDATOS!K212</f>
        <v>Bolivar Si Avanza En Oportundiades Para La Educacion Superior</v>
      </c>
      <c r="M213" s="41" t="str">
        <f>+[1]BDATOS!L212</f>
        <v>Tres (3) nuevos centros de formación construidos en los municipios en alianza con el SENA</v>
      </c>
      <c r="N213" s="32" t="str">
        <f>+[2]Hoja1!V215</f>
        <v xml:space="preserve">A.1 </v>
      </c>
      <c r="O213" s="38">
        <f>+[1]BDATOS!O212</f>
        <v>0</v>
      </c>
      <c r="P213" s="38">
        <f>+[1]BDATOS!P212</f>
        <v>3</v>
      </c>
      <c r="Q213" s="35">
        <f>+[1]BDATOS!AF212</f>
        <v>0</v>
      </c>
      <c r="R213" s="38">
        <f>+[1]BDATOS!BB212</f>
        <v>0</v>
      </c>
      <c r="S213" s="43" t="str">
        <f>+[1]BDATOS!BL212</f>
        <v>NA</v>
      </c>
      <c r="T213" s="37"/>
      <c r="U213" s="37"/>
      <c r="V213" s="37"/>
      <c r="W213" s="41" t="str">
        <f>+[1]BDATOS!AC212</f>
        <v>SECRETARÍA DE EDUCACIÓN</v>
      </c>
    </row>
    <row r="214" spans="1:23" ht="56.25" x14ac:dyDescent="0.25">
      <c r="A214" s="29">
        <f>+'[1]Planind DNP'!B212</f>
        <v>211</v>
      </c>
      <c r="B214" s="38">
        <f>+[1]BDATOS!A213</f>
        <v>2</v>
      </c>
      <c r="C214" s="39" t="str">
        <f>+[1]BDATOS!B213</f>
        <v xml:space="preserve">BOLÍVAR SÍ AVANZA, LIBRE DE POBREZA A TRAVÉS DE LA EDUCACIÓN Y LA EQUIDAD </v>
      </c>
      <c r="D214" s="38" t="str">
        <f>+[1]BDATOS!C213</f>
        <v>2.14</v>
      </c>
      <c r="E214" s="39" t="str">
        <f>+[1]BDATOS!D213</f>
        <v>CALIDAD EDUCATIVA</v>
      </c>
      <c r="F214" s="40"/>
      <c r="G214" s="32" t="str">
        <f>+[2]Hoja1!K214</f>
        <v>A.1 .6.2</v>
      </c>
      <c r="H214" s="32" t="str">
        <f>+[2]Hoja1!G214</f>
        <v>ND</v>
      </c>
      <c r="I214" s="40"/>
      <c r="J214" s="40"/>
      <c r="K214" s="41" t="str">
        <f>+[1]BDATOS!J213</f>
        <v>2.14.5</v>
      </c>
      <c r="L214" s="42" t="str">
        <f>+[1]BDATOS!K213</f>
        <v>Bolivar Si Avanza En Oportundiades Para La Educacion Superior</v>
      </c>
      <c r="M214" s="41" t="str">
        <f>+[1]BDATOS!L213</f>
        <v>Dos (2)  proyectos implementados para la ampliación de la oferta educativa en la Universidad de Cartagena en los municipios de Bolívar</v>
      </c>
      <c r="N214" s="32" t="str">
        <f>+[2]Hoja1!V216</f>
        <v xml:space="preserve">A.1 </v>
      </c>
      <c r="O214" s="38">
        <f>+[1]BDATOS!O213</f>
        <v>0</v>
      </c>
      <c r="P214" s="38">
        <f>+[1]BDATOS!P213</f>
        <v>2</v>
      </c>
      <c r="Q214" s="35">
        <f>+[1]BDATOS!AF213</f>
        <v>0</v>
      </c>
      <c r="R214" s="38">
        <f>+[1]BDATOS!BB213</f>
        <v>0</v>
      </c>
      <c r="S214" s="43" t="str">
        <f>+[1]BDATOS!BL213</f>
        <v>NA</v>
      </c>
      <c r="T214" s="44"/>
      <c r="U214" s="37"/>
      <c r="V214" s="37"/>
      <c r="W214" s="41" t="str">
        <f>+[1]BDATOS!AC213</f>
        <v>SECRETARÍA DE EDUCACIÓN</v>
      </c>
    </row>
    <row r="215" spans="1:23" ht="56.25" x14ac:dyDescent="0.25">
      <c r="A215" s="29">
        <f>+'[1]Planind DNP'!B213</f>
        <v>212</v>
      </c>
      <c r="B215" s="38">
        <f>+[1]BDATOS!A214</f>
        <v>2</v>
      </c>
      <c r="C215" s="39" t="str">
        <f>+[1]BDATOS!B214</f>
        <v xml:space="preserve">BOLÍVAR SÍ AVANZA, LIBRE DE POBREZA A TRAVÉS DE LA EDUCACIÓN Y LA EQUIDAD </v>
      </c>
      <c r="D215" s="38" t="str">
        <f>+[1]BDATOS!C214</f>
        <v>2.14</v>
      </c>
      <c r="E215" s="39" t="str">
        <f>+[1]BDATOS!D214</f>
        <v>CALIDAD EDUCATIVA</v>
      </c>
      <c r="F215" s="40" t="s">
        <v>732</v>
      </c>
      <c r="G215" s="32" t="str">
        <f>+[2]Hoja1!K215</f>
        <v>A.1 .7.1</v>
      </c>
      <c r="H215" s="32">
        <f>+[2]Hoja1!G215</f>
        <v>5</v>
      </c>
      <c r="I215" s="40">
        <v>5</v>
      </c>
      <c r="J215" s="40">
        <v>70</v>
      </c>
      <c r="K215" s="41" t="str">
        <f>+[1]BDATOS!J214</f>
        <v>2.14.6</v>
      </c>
      <c r="L215" s="42" t="str">
        <f>+[1]BDATOS!K214</f>
        <v>Transformacion Del Sistema Educativo Para Fortalecer, Investigacion, Ciencia, Tecnologia</v>
      </c>
      <c r="M215" s="41" t="str">
        <f>+[1]BDATOS!L214</f>
        <v xml:space="preserve">224 establecimientos fortalecidos en competencias científicas </v>
      </c>
      <c r="N215" s="32" t="str">
        <f>+[2]Hoja1!V217</f>
        <v xml:space="preserve">A.1 </v>
      </c>
      <c r="O215" s="38">
        <f>+[1]BDATOS!O214</f>
        <v>10</v>
      </c>
      <c r="P215" s="38">
        <f>+[1]BDATOS!P214</f>
        <v>224</v>
      </c>
      <c r="Q215" s="35">
        <f>+[1]BDATOS!AF214</f>
        <v>10</v>
      </c>
      <c r="R215" s="38">
        <f>+[1]BDATOS!BB214</f>
        <v>4</v>
      </c>
      <c r="S215" s="43">
        <f>+[1]BDATOS!BL214</f>
        <v>0.4</v>
      </c>
      <c r="T215" s="46">
        <f>SUM(S215:S217)/3</f>
        <v>0.3666666666666667</v>
      </c>
      <c r="U215" s="37"/>
      <c r="V215" s="37"/>
      <c r="W215" s="41" t="str">
        <f>+[1]BDATOS!AC214</f>
        <v>SECRETARÍA DE EDUCACIÓN</v>
      </c>
    </row>
    <row r="216" spans="1:23" ht="56.25" x14ac:dyDescent="0.25">
      <c r="A216" s="29">
        <f>+'[1]Planind DNP'!B214</f>
        <v>213</v>
      </c>
      <c r="B216" s="38">
        <f>+[1]BDATOS!A215</f>
        <v>2</v>
      </c>
      <c r="C216" s="39" t="str">
        <f>+[1]BDATOS!B215</f>
        <v xml:space="preserve">BOLÍVAR SÍ AVANZA, LIBRE DE POBREZA A TRAVÉS DE LA EDUCACIÓN Y LA EQUIDAD </v>
      </c>
      <c r="D216" s="38" t="str">
        <f>+[1]BDATOS!C215</f>
        <v>2.14</v>
      </c>
      <c r="E216" s="39" t="str">
        <f>+[1]BDATOS!D215</f>
        <v>CALIDAD EDUCATIVA</v>
      </c>
      <c r="F216" s="40"/>
      <c r="G216" s="32" t="str">
        <f>+[2]Hoja1!K216</f>
        <v>A.1 .7.2</v>
      </c>
      <c r="H216" s="32">
        <f>+[2]Hoja1!G216</f>
        <v>5</v>
      </c>
      <c r="I216" s="40"/>
      <c r="J216" s="40"/>
      <c r="K216" s="41" t="str">
        <f>+[1]BDATOS!J215</f>
        <v>2.14.6</v>
      </c>
      <c r="L216" s="42" t="str">
        <f>+[1]BDATOS!K215</f>
        <v>Transformacion Del Sistema Educativo Para Fortalecer, Investigacion, Ciencia, Tecnologia</v>
      </c>
      <c r="M216" s="41" t="str">
        <f>+[1]BDATOS!L215</f>
        <v xml:space="preserve">224 EE con currículos implementados con tic </v>
      </c>
      <c r="N216" s="32" t="str">
        <f>+[2]Hoja1!V218</f>
        <v xml:space="preserve">A.1 </v>
      </c>
      <c r="O216" s="38">
        <f>+[1]BDATOS!O215</f>
        <v>3</v>
      </c>
      <c r="P216" s="38">
        <f>+[1]BDATOS!P215</f>
        <v>224</v>
      </c>
      <c r="Q216" s="35">
        <f>+[1]BDATOS!AF215</f>
        <v>10</v>
      </c>
      <c r="R216" s="38">
        <f>+[1]BDATOS!BB215</f>
        <v>3</v>
      </c>
      <c r="S216" s="43">
        <f>+[1]BDATOS!BL215</f>
        <v>0.3</v>
      </c>
      <c r="T216" s="37"/>
      <c r="U216" s="37"/>
      <c r="V216" s="37"/>
      <c r="W216" s="41" t="str">
        <f>+[1]BDATOS!AC215</f>
        <v>SECRETARÍA DE EDUCACIÓN</v>
      </c>
    </row>
    <row r="217" spans="1:23" ht="56.25" x14ac:dyDescent="0.25">
      <c r="A217" s="29">
        <f>+'[1]Planind DNP'!B215</f>
        <v>214</v>
      </c>
      <c r="B217" s="38">
        <f>+[1]BDATOS!A216</f>
        <v>2</v>
      </c>
      <c r="C217" s="39" t="str">
        <f>+[1]BDATOS!B216</f>
        <v xml:space="preserve">BOLÍVAR SÍ AVANZA, LIBRE DE POBREZA A TRAVÉS DE LA EDUCACIÓN Y LA EQUIDAD </v>
      </c>
      <c r="D217" s="38" t="str">
        <f>+[1]BDATOS!C216</f>
        <v>2.14</v>
      </c>
      <c r="E217" s="39" t="str">
        <f>+[1]BDATOS!D216</f>
        <v>CALIDAD EDUCATIVA</v>
      </c>
      <c r="F217" s="40"/>
      <c r="G217" s="32" t="str">
        <f>+[2]Hoja1!K217</f>
        <v>A.1 .7.3</v>
      </c>
      <c r="H217" s="32">
        <f>+[2]Hoja1!G217</f>
        <v>5</v>
      </c>
      <c r="I217" s="40"/>
      <c r="J217" s="40"/>
      <c r="K217" s="41" t="str">
        <f>+[1]BDATOS!J216</f>
        <v>2.14.6</v>
      </c>
      <c r="L217" s="42" t="str">
        <f>+[1]BDATOS!K216</f>
        <v>Transformacion Del Sistema Educativo Para Fortalecer, Investigacion, Ciencia, Tecnologia</v>
      </c>
      <c r="M217" s="41" t="str">
        <f>+[1]BDATOS!L216</f>
        <v>224 establecimientos intervenidos en programas de fortalecimiento de la cultura innovación y emprendimiento</v>
      </c>
      <c r="N217" s="32" t="str">
        <f>+[2]Hoja1!V219</f>
        <v xml:space="preserve">A.1 </v>
      </c>
      <c r="O217" s="38">
        <f>+[1]BDATOS!O216</f>
        <v>0</v>
      </c>
      <c r="P217" s="38">
        <f>+[1]BDATOS!P216</f>
        <v>224</v>
      </c>
      <c r="Q217" s="35">
        <f>+[1]BDATOS!AF216</f>
        <v>10</v>
      </c>
      <c r="R217" s="38">
        <f>+[1]BDATOS!BB216</f>
        <v>4</v>
      </c>
      <c r="S217" s="43">
        <f>+[1]BDATOS!BL216</f>
        <v>0.4</v>
      </c>
      <c r="T217" s="44"/>
      <c r="U217" s="37"/>
      <c r="V217" s="37"/>
      <c r="W217" s="41" t="str">
        <f>+[1]BDATOS!AC216</f>
        <v>SECRETARÍA DE EDUCACIÓN</v>
      </c>
    </row>
    <row r="218" spans="1:23" ht="56.25" x14ac:dyDescent="0.25">
      <c r="A218" s="29">
        <f>+'[1]Planind DNP'!B216</f>
        <v>215</v>
      </c>
      <c r="B218" s="38">
        <f>+[1]BDATOS!A217</f>
        <v>2</v>
      </c>
      <c r="C218" s="39" t="str">
        <f>+[1]BDATOS!B217</f>
        <v xml:space="preserve">BOLÍVAR SÍ AVANZA, LIBRE DE POBREZA A TRAVÉS DE LA EDUCACIÓN Y LA EQUIDAD </v>
      </c>
      <c r="D218" s="38" t="str">
        <f>+[1]BDATOS!C217</f>
        <v>2.14</v>
      </c>
      <c r="E218" s="39" t="str">
        <f>+[1]BDATOS!D217</f>
        <v>CALIDAD EDUCATIVA</v>
      </c>
      <c r="F218" s="41" t="s">
        <v>733</v>
      </c>
      <c r="G218" s="32" t="str">
        <f>+[2]Hoja1!K218</f>
        <v>A.1 .8.1</v>
      </c>
      <c r="H218" s="32">
        <f>+[2]Hoja1!G218</f>
        <v>0</v>
      </c>
      <c r="I218" s="41">
        <v>0</v>
      </c>
      <c r="J218" s="41">
        <v>20</v>
      </c>
      <c r="K218" s="41" t="str">
        <f>+[1]BDATOS!J217</f>
        <v>2.14.7</v>
      </c>
      <c r="L218" s="42" t="str">
        <f>+[1]BDATOS!K217</f>
        <v>Educando Para La Paz Y El Posconflicto</v>
      </c>
      <c r="M218" s="41" t="str">
        <f>+[1]BDATOS!L217</f>
        <v>20 convenios  desarrollados de formación de programas de fortalecimiento  de  competencias de educación para la paz, convivencia y democracia</v>
      </c>
      <c r="N218" s="32" t="str">
        <f>+[2]Hoja1!V220</f>
        <v xml:space="preserve">A.1 </v>
      </c>
      <c r="O218" s="38">
        <f>+[1]BDATOS!O217</f>
        <v>0</v>
      </c>
      <c r="P218" s="38">
        <f>+[1]BDATOS!P217</f>
        <v>20</v>
      </c>
      <c r="Q218" s="35">
        <f>+[1]BDATOS!AF217</f>
        <v>5</v>
      </c>
      <c r="R218" s="38">
        <f>+[1]BDATOS!BB217</f>
        <v>0</v>
      </c>
      <c r="S218" s="43">
        <f>+[1]BDATOS!BL217</f>
        <v>0</v>
      </c>
      <c r="T218" s="43">
        <f>+S218</f>
        <v>0</v>
      </c>
      <c r="U218" s="44"/>
      <c r="V218" s="37"/>
      <c r="W218" s="41" t="str">
        <f>+[1]BDATOS!AC217</f>
        <v>SECRETARÍA DE EDUCACIÓN</v>
      </c>
    </row>
    <row r="219" spans="1:23" ht="56.25" x14ac:dyDescent="0.25">
      <c r="A219" s="29">
        <f>+'[1]Planind DNP'!B217</f>
        <v>216</v>
      </c>
      <c r="B219" s="38">
        <f>+[1]BDATOS!A218</f>
        <v>2</v>
      </c>
      <c r="C219" s="39" t="str">
        <f>+[1]BDATOS!B218</f>
        <v xml:space="preserve">BOLÍVAR SÍ AVANZA, LIBRE DE POBREZA A TRAVÉS DE LA EDUCACIÓN Y LA EQUIDAD </v>
      </c>
      <c r="D219" s="38" t="str">
        <f>+[1]BDATOS!C218</f>
        <v>2.15</v>
      </c>
      <c r="E219" s="39" t="str">
        <f>+[1]BDATOS!D218</f>
        <v>EDUCACIÓN PARA TODOS, COBERTURA EDUCATIVA Y PERTINENCIA</v>
      </c>
      <c r="F219" s="40" t="s">
        <v>734</v>
      </c>
      <c r="G219" s="32" t="str">
        <f>+[2]Hoja1!K219</f>
        <v>A.1 .9.1</v>
      </c>
      <c r="H219" s="32">
        <f>+[2]Hoja1!G219</f>
        <v>78</v>
      </c>
      <c r="I219" s="40">
        <v>78</v>
      </c>
      <c r="J219" s="40">
        <v>98</v>
      </c>
      <c r="K219" s="41" t="str">
        <f>+[1]BDATOS!J218</f>
        <v>2.15.1</v>
      </c>
      <c r="L219" s="42" t="str">
        <f>+[1]BDATOS!K218</f>
        <v>Todos A Las Aulas</v>
      </c>
      <c r="M219" s="41" t="str">
        <f>+[1]BDATOS!L218</f>
        <v>55.816 estudiantes atendidos con matriculas contratada.</v>
      </c>
      <c r="N219" s="32" t="str">
        <f>+[2]Hoja1!V221</f>
        <v xml:space="preserve">A.1 </v>
      </c>
      <c r="O219" s="38">
        <f>+[1]BDATOS!O218</f>
        <v>18.143999999999998</v>
      </c>
      <c r="P219" s="38">
        <f>+[1]BDATOS!P218</f>
        <v>55816</v>
      </c>
      <c r="Q219" s="35">
        <f>+[1]BDATOS!AF218</f>
        <v>16369</v>
      </c>
      <c r="R219" s="38">
        <f>+[1]BDATOS!BB218</f>
        <v>16369</v>
      </c>
      <c r="S219" s="43">
        <f>+[1]BDATOS!BL218</f>
        <v>1</v>
      </c>
      <c r="T219" s="46">
        <f>SUM(S219:S222)/4</f>
        <v>0.41666666666666663</v>
      </c>
      <c r="U219" s="46">
        <f>SUM(S219:S226)/8</f>
        <v>0.45589430894308941</v>
      </c>
      <c r="V219" s="37"/>
      <c r="W219" s="41" t="str">
        <f>+[1]BDATOS!AC218</f>
        <v>SECRETARÍA DE EDUCACIÓN</v>
      </c>
    </row>
    <row r="220" spans="1:23" ht="56.25" x14ac:dyDescent="0.25">
      <c r="A220" s="29">
        <f>+'[1]Planind DNP'!B218</f>
        <v>217</v>
      </c>
      <c r="B220" s="38">
        <f>+[1]BDATOS!A219</f>
        <v>2</v>
      </c>
      <c r="C220" s="39" t="str">
        <f>+[1]BDATOS!B219</f>
        <v xml:space="preserve">BOLÍVAR SÍ AVANZA, LIBRE DE POBREZA A TRAVÉS DE LA EDUCACIÓN Y LA EQUIDAD </v>
      </c>
      <c r="D220" s="38" t="str">
        <f>+[1]BDATOS!C219</f>
        <v>2.15</v>
      </c>
      <c r="E220" s="39" t="str">
        <f>+[1]BDATOS!D219</f>
        <v>EDUCACIÓN PARA TODOS, COBERTURA EDUCATIVA Y PERTINENCIA</v>
      </c>
      <c r="F220" s="40"/>
      <c r="G220" s="32" t="str">
        <f>+[2]Hoja1!K220</f>
        <v>A.1 .9.2</v>
      </c>
      <c r="H220" s="32">
        <f>+[2]Hoja1!G220</f>
        <v>78</v>
      </c>
      <c r="I220" s="40"/>
      <c r="J220" s="40"/>
      <c r="K220" s="41" t="str">
        <f>+[1]BDATOS!J219</f>
        <v>2.15.1</v>
      </c>
      <c r="L220" s="42" t="str">
        <f>+[1]BDATOS!K219</f>
        <v>Todos A Las Aulas</v>
      </c>
      <c r="M220" s="41" t="str">
        <f>+[1]BDATOS!L219</f>
        <v>Cuatro (4)  campañas de difusión  y fomento en  la Matricula en los municipios de Bolívar(una por año).</v>
      </c>
      <c r="N220" s="32" t="str">
        <f>+[2]Hoja1!V222</f>
        <v xml:space="preserve">A.1 </v>
      </c>
      <c r="O220" s="38">
        <f>+[1]BDATOS!O219</f>
        <v>1</v>
      </c>
      <c r="P220" s="38">
        <f>+[1]BDATOS!P219</f>
        <v>4</v>
      </c>
      <c r="Q220" s="35">
        <f>+[1]BDATOS!AF219</f>
        <v>1</v>
      </c>
      <c r="R220" s="38">
        <f>+[1]BDATOS!BB219</f>
        <v>0</v>
      </c>
      <c r="S220" s="43">
        <f>+[1]BDATOS!BL219</f>
        <v>0</v>
      </c>
      <c r="T220" s="37"/>
      <c r="U220" s="37"/>
      <c r="V220" s="37"/>
      <c r="W220" s="41" t="str">
        <f>+[1]BDATOS!AC219</f>
        <v>SECRETARÍA DE EDUCACIÓN</v>
      </c>
    </row>
    <row r="221" spans="1:23" ht="56.25" x14ac:dyDescent="0.25">
      <c r="A221" s="29">
        <f>+'[1]Planind DNP'!B219</f>
        <v>218</v>
      </c>
      <c r="B221" s="38">
        <f>+[1]BDATOS!A220</f>
        <v>2</v>
      </c>
      <c r="C221" s="39" t="str">
        <f>+[1]BDATOS!B220</f>
        <v xml:space="preserve">BOLÍVAR SÍ AVANZA, LIBRE DE POBREZA A TRAVÉS DE LA EDUCACIÓN Y LA EQUIDAD </v>
      </c>
      <c r="D221" s="38" t="str">
        <f>+[1]BDATOS!C220</f>
        <v>2.15</v>
      </c>
      <c r="E221" s="39" t="str">
        <f>+[1]BDATOS!D220</f>
        <v>EDUCACIÓN PARA TODOS, COBERTURA EDUCATIVA Y PERTINENCIA</v>
      </c>
      <c r="F221" s="40"/>
      <c r="G221" s="32" t="str">
        <f>+[2]Hoja1!K221</f>
        <v>A.1 .9.3</v>
      </c>
      <c r="H221" s="32">
        <f>+[2]Hoja1!G221</f>
        <v>78</v>
      </c>
      <c r="I221" s="40"/>
      <c r="J221" s="40"/>
      <c r="K221" s="41" t="str">
        <f>+[1]BDATOS!J220</f>
        <v>2.15.1</v>
      </c>
      <c r="L221" s="42" t="str">
        <f>+[1]BDATOS!K220</f>
        <v>Todos A Las Aulas</v>
      </c>
      <c r="M221" s="41" t="str">
        <f>+[1]BDATOS!L220</f>
        <v>10,000 nuevos cupos en Educación de Adultos y Alfabetización atendidos</v>
      </c>
      <c r="N221" s="32" t="str">
        <f>+[2]Hoja1!V223</f>
        <v xml:space="preserve">A.1 </v>
      </c>
      <c r="O221" s="38">
        <f>+[1]BDATOS!O220</f>
        <v>3300</v>
      </c>
      <c r="P221" s="38">
        <f>+[1]BDATOS!P220</f>
        <v>10000</v>
      </c>
      <c r="Q221" s="35">
        <f>+[1]BDATOS!AF220</f>
        <v>3000</v>
      </c>
      <c r="R221" s="38">
        <f>+[1]BDATOS!BB220</f>
        <v>2000</v>
      </c>
      <c r="S221" s="43">
        <f>+[1]BDATOS!BL220</f>
        <v>0.66666666666666663</v>
      </c>
      <c r="T221" s="37"/>
      <c r="U221" s="37"/>
      <c r="V221" s="37"/>
      <c r="W221" s="41" t="str">
        <f>+[1]BDATOS!AC220</f>
        <v>SECRETARÍA DE EDUCACIÓN</v>
      </c>
    </row>
    <row r="222" spans="1:23" ht="56.25" x14ac:dyDescent="0.25">
      <c r="A222" s="29">
        <f>+'[1]Planind DNP'!B220</f>
        <v>219</v>
      </c>
      <c r="B222" s="38">
        <f>+[1]BDATOS!A221</f>
        <v>2</v>
      </c>
      <c r="C222" s="39" t="str">
        <f>+[1]BDATOS!B221</f>
        <v xml:space="preserve">BOLÍVAR SÍ AVANZA, LIBRE DE POBREZA A TRAVÉS DE LA EDUCACIÓN Y LA EQUIDAD </v>
      </c>
      <c r="D222" s="38" t="str">
        <f>+[1]BDATOS!C221</f>
        <v>2.15</v>
      </c>
      <c r="E222" s="39" t="str">
        <f>+[1]BDATOS!D221</f>
        <v>EDUCACIÓN PARA TODOS, COBERTURA EDUCATIVA Y PERTINENCIA</v>
      </c>
      <c r="F222" s="40"/>
      <c r="G222" s="32" t="str">
        <f>+[2]Hoja1!K222</f>
        <v>A.1 .9.4</v>
      </c>
      <c r="H222" s="32">
        <f>+[2]Hoja1!G222</f>
        <v>78</v>
      </c>
      <c r="I222" s="40"/>
      <c r="J222" s="40"/>
      <c r="K222" s="41" t="str">
        <f>+[1]BDATOS!J221</f>
        <v>2.15.1</v>
      </c>
      <c r="L222" s="42" t="str">
        <f>+[1]BDATOS!K221</f>
        <v>Todos A Las Aulas</v>
      </c>
      <c r="M222" s="41" t="str">
        <f>+[1]BDATOS!L221</f>
        <v>652  experiencias con modelos flexibles. Implementadas (escuela nueva, grupos juveniles creativos, aceleración del aprendizaje, media rural)</v>
      </c>
      <c r="N222" s="32" t="str">
        <f>+[2]Hoja1!V224</f>
        <v xml:space="preserve">A.1 </v>
      </c>
      <c r="O222" s="38">
        <f>+[1]BDATOS!O221</f>
        <v>350</v>
      </c>
      <c r="P222" s="38">
        <f>+[1]BDATOS!P221</f>
        <v>652</v>
      </c>
      <c r="Q222" s="35">
        <f>+[1]BDATOS!AF221</f>
        <v>150</v>
      </c>
      <c r="R222" s="38">
        <f>+[1]BDATOS!BB221</f>
        <v>0</v>
      </c>
      <c r="S222" s="43">
        <f>+[1]BDATOS!BL221</f>
        <v>0</v>
      </c>
      <c r="T222" s="44"/>
      <c r="U222" s="37"/>
      <c r="V222" s="37"/>
      <c r="W222" s="41" t="str">
        <f>+[1]BDATOS!AC221</f>
        <v>SECRETARÍA DE EDUCACIÓN</v>
      </c>
    </row>
    <row r="223" spans="1:23" ht="56.25" x14ac:dyDescent="0.25">
      <c r="A223" s="29">
        <f>+'[1]Planind DNP'!B221</f>
        <v>220</v>
      </c>
      <c r="B223" s="38">
        <f>+[1]BDATOS!A222</f>
        <v>2</v>
      </c>
      <c r="C223" s="39" t="str">
        <f>+[1]BDATOS!B222</f>
        <v xml:space="preserve">BOLÍVAR SÍ AVANZA, LIBRE DE POBREZA A TRAVÉS DE LA EDUCACIÓN Y LA EQUIDAD </v>
      </c>
      <c r="D223" s="38" t="str">
        <f>+[1]BDATOS!C222</f>
        <v>2.15</v>
      </c>
      <c r="E223" s="39" t="str">
        <f>+[1]BDATOS!D222</f>
        <v>EDUCACIÓN PARA TODOS, COBERTURA EDUCATIVA Y PERTINENCIA</v>
      </c>
      <c r="F223" s="40" t="s">
        <v>735</v>
      </c>
      <c r="G223" s="32" t="str">
        <f>+[2]Hoja1!K223</f>
        <v>A.1 .10.1</v>
      </c>
      <c r="H223" s="32">
        <f>+[2]Hoja1!G223</f>
        <v>3.8</v>
      </c>
      <c r="I223" s="40">
        <v>3.8</v>
      </c>
      <c r="J223" s="40">
        <v>4.45</v>
      </c>
      <c r="K223" s="41" t="str">
        <f>+[1]BDATOS!J222</f>
        <v>2.15.2</v>
      </c>
      <c r="L223" s="42" t="str">
        <f>+[1]BDATOS!K222</f>
        <v>Avanza Quedandote En El Aula</v>
      </c>
      <c r="M223" s="41" t="str">
        <f>+[1]BDATOS!L222</f>
        <v>5.000 Niños, Niñas y jóvenes atendidos  a través de la estrategia de Transporte Escolar</v>
      </c>
      <c r="N223" s="32" t="str">
        <f>+[2]Hoja1!V225</f>
        <v xml:space="preserve">A.1 </v>
      </c>
      <c r="O223" s="38" t="str">
        <f>+[1]BDATOS!O222</f>
        <v>ND</v>
      </c>
      <c r="P223" s="38">
        <f>+[1]BDATOS!P222</f>
        <v>5000</v>
      </c>
      <c r="Q223" s="35">
        <f>+[1]BDATOS!AF222</f>
        <v>1250</v>
      </c>
      <c r="R223" s="38">
        <f>+[1]BDATOS!BB222</f>
        <v>0</v>
      </c>
      <c r="S223" s="43">
        <f>+[1]BDATOS!BL222</f>
        <v>0</v>
      </c>
      <c r="T223" s="46">
        <f>SUM(S223:S226)/4</f>
        <v>0.49512195121951219</v>
      </c>
      <c r="U223" s="37"/>
      <c r="V223" s="37"/>
      <c r="W223" s="41" t="str">
        <f>+[1]BDATOS!AC222</f>
        <v>SECRETARÍA DE EDUCACIÓN</v>
      </c>
    </row>
    <row r="224" spans="1:23" ht="56.25" x14ac:dyDescent="0.25">
      <c r="A224" s="29">
        <f>+'[1]Planind DNP'!B222</f>
        <v>221</v>
      </c>
      <c r="B224" s="38">
        <f>+[1]BDATOS!A223</f>
        <v>2</v>
      </c>
      <c r="C224" s="39" t="str">
        <f>+[1]BDATOS!B223</f>
        <v xml:space="preserve">BOLÍVAR SÍ AVANZA, LIBRE DE POBREZA A TRAVÉS DE LA EDUCACIÓN Y LA EQUIDAD </v>
      </c>
      <c r="D224" s="38" t="str">
        <f>+[1]BDATOS!C223</f>
        <v>2.15</v>
      </c>
      <c r="E224" s="39" t="str">
        <f>+[1]BDATOS!D223</f>
        <v>EDUCACIÓN PARA TODOS, COBERTURA EDUCATIVA Y PERTINENCIA</v>
      </c>
      <c r="F224" s="40"/>
      <c r="G224" s="32" t="str">
        <f>+[2]Hoja1!K224</f>
        <v>A.1 .10.2</v>
      </c>
      <c r="H224" s="32">
        <f>+[2]Hoja1!G224</f>
        <v>3.8</v>
      </c>
      <c r="I224" s="40"/>
      <c r="J224" s="40"/>
      <c r="K224" s="41" t="str">
        <f>+[1]BDATOS!J223</f>
        <v>2.15.2</v>
      </c>
      <c r="L224" s="42" t="str">
        <f>+[1]BDATOS!K223</f>
        <v>Avanza Quedandote En El Aula</v>
      </c>
      <c r="M224" s="41" t="str">
        <f>+[1]BDATOS!L223</f>
        <v>414,143 Niños atendidos con alimentación escolar</v>
      </c>
      <c r="N224" s="32" t="str">
        <f>+[2]Hoja1!V226</f>
        <v xml:space="preserve">A.1 </v>
      </c>
      <c r="O224" s="38">
        <f>+[1]BDATOS!O223</f>
        <v>120562</v>
      </c>
      <c r="P224" s="38">
        <f>+[1]BDATOS!P223</f>
        <v>414143</v>
      </c>
      <c r="Q224" s="35">
        <f>+[1]BDATOS!AF223</f>
        <v>103535</v>
      </c>
      <c r="R224" s="38">
        <f>+[1]BDATOS!BB223</f>
        <v>103535</v>
      </c>
      <c r="S224" s="43">
        <f>+[1]BDATOS!BL223</f>
        <v>1</v>
      </c>
      <c r="T224" s="37"/>
      <c r="U224" s="37"/>
      <c r="V224" s="37"/>
      <c r="W224" s="41" t="str">
        <f>+[1]BDATOS!AC223</f>
        <v>SECRETARÍA DE EDUCACIÓN</v>
      </c>
    </row>
    <row r="225" spans="1:23" ht="56.25" x14ac:dyDescent="0.25">
      <c r="A225" s="29">
        <f>+'[1]Planind DNP'!B223</f>
        <v>222</v>
      </c>
      <c r="B225" s="38">
        <f>+[1]BDATOS!A224</f>
        <v>2</v>
      </c>
      <c r="C225" s="39" t="str">
        <f>+[1]BDATOS!B224</f>
        <v xml:space="preserve">BOLÍVAR SÍ AVANZA, LIBRE DE POBREZA A TRAVÉS DE LA EDUCACIÓN Y LA EQUIDAD </v>
      </c>
      <c r="D225" s="38" t="str">
        <f>+[1]BDATOS!C224</f>
        <v>2.15</v>
      </c>
      <c r="E225" s="39" t="str">
        <f>+[1]BDATOS!D224</f>
        <v>EDUCACIÓN PARA TODOS, COBERTURA EDUCATIVA Y PERTINENCIA</v>
      </c>
      <c r="F225" s="40"/>
      <c r="G225" s="32" t="str">
        <f>+[2]Hoja1!K225</f>
        <v>A.1 .10.3</v>
      </c>
      <c r="H225" s="32">
        <f>+[2]Hoja1!G225</f>
        <v>3.8</v>
      </c>
      <c r="I225" s="40"/>
      <c r="J225" s="40"/>
      <c r="K225" s="41" t="str">
        <f>+[1]BDATOS!J224</f>
        <v>2.15.2</v>
      </c>
      <c r="L225" s="42" t="str">
        <f>+[1]BDATOS!K224</f>
        <v>Avanza Quedandote En El Aula</v>
      </c>
      <c r="M225" s="41" t="str">
        <f>+[1]BDATOS!L224</f>
        <v>820.000 Niños, Niñas y jóvenes atendidos  a través de la estrategia de Seguros Estudiantiles</v>
      </c>
      <c r="N225" s="32" t="str">
        <f>+[2]Hoja1!V227</f>
        <v xml:space="preserve">A.1 </v>
      </c>
      <c r="O225" s="38">
        <f>+[1]BDATOS!O224</f>
        <v>0</v>
      </c>
      <c r="P225" s="38">
        <f>+[1]BDATOS!P224</f>
        <v>820000</v>
      </c>
      <c r="Q225" s="35">
        <f>+[1]BDATOS!AF224</f>
        <v>205000</v>
      </c>
      <c r="R225" s="38">
        <f>+[1]BDATOS!BB224</f>
        <v>201000</v>
      </c>
      <c r="S225" s="43">
        <f>+[1]BDATOS!BL224</f>
        <v>0.98048780487804876</v>
      </c>
      <c r="T225" s="37"/>
      <c r="U225" s="37"/>
      <c r="V225" s="37"/>
      <c r="W225" s="41" t="str">
        <f>+[1]BDATOS!AC224</f>
        <v>SECRETARÍA DE EDUCACIÓN</v>
      </c>
    </row>
    <row r="226" spans="1:23" ht="56.25" x14ac:dyDescent="0.25">
      <c r="A226" s="29">
        <f>+'[1]Planind DNP'!B224</f>
        <v>223</v>
      </c>
      <c r="B226" s="38">
        <f>+[1]BDATOS!A225</f>
        <v>2</v>
      </c>
      <c r="C226" s="39" t="str">
        <f>+[1]BDATOS!B225</f>
        <v xml:space="preserve">BOLÍVAR SÍ AVANZA, LIBRE DE POBREZA A TRAVÉS DE LA EDUCACIÓN Y LA EQUIDAD </v>
      </c>
      <c r="D226" s="38" t="str">
        <f>+[1]BDATOS!C225</f>
        <v>2.15</v>
      </c>
      <c r="E226" s="39" t="str">
        <f>+[1]BDATOS!D225</f>
        <v>EDUCACIÓN PARA TODOS, COBERTURA EDUCATIVA Y PERTINENCIA</v>
      </c>
      <c r="F226" s="40"/>
      <c r="G226" s="32" t="str">
        <f>+[2]Hoja1!K226</f>
        <v>A.1 .10.4</v>
      </c>
      <c r="H226" s="32">
        <f>+[2]Hoja1!G226</f>
        <v>3.8</v>
      </c>
      <c r="I226" s="40"/>
      <c r="J226" s="40"/>
      <c r="K226" s="41" t="str">
        <f>+[1]BDATOS!J225</f>
        <v>2.15.2</v>
      </c>
      <c r="L226" s="42" t="str">
        <f>+[1]BDATOS!K225</f>
        <v>Avanza Quedandote En El Aula</v>
      </c>
      <c r="M226" s="41" t="str">
        <f>+[1]BDATOS!L225</f>
        <v xml:space="preserve">10.000 niños, niñas y jóvenes Dotados con material educativo </v>
      </c>
      <c r="N226" s="32" t="str">
        <f>+[2]Hoja1!V228</f>
        <v xml:space="preserve">A.1 </v>
      </c>
      <c r="O226" s="38">
        <f>+[1]BDATOS!O225</f>
        <v>0</v>
      </c>
      <c r="P226" s="38">
        <f>+[1]BDATOS!P225</f>
        <v>10000</v>
      </c>
      <c r="Q226" s="35">
        <f>+[1]BDATOS!AF225</f>
        <v>2500</v>
      </c>
      <c r="R226" s="38">
        <f>+[1]BDATOS!BB225</f>
        <v>0</v>
      </c>
      <c r="S226" s="43">
        <f>+[1]BDATOS!BL225</f>
        <v>0</v>
      </c>
      <c r="T226" s="44"/>
      <c r="U226" s="44"/>
      <c r="V226" s="37"/>
      <c r="W226" s="41" t="str">
        <f>+[1]BDATOS!AC225</f>
        <v>SECRETARÍA DE EDUCACIÓN</v>
      </c>
    </row>
    <row r="227" spans="1:23" ht="67.5" x14ac:dyDescent="0.25">
      <c r="A227" s="29">
        <f>+'[1]Planind DNP'!B225</f>
        <v>224</v>
      </c>
      <c r="B227" s="38">
        <f>+[1]BDATOS!A226</f>
        <v>2</v>
      </c>
      <c r="C227" s="39" t="str">
        <f>+[1]BDATOS!B226</f>
        <v xml:space="preserve">BOLÍVAR SÍ AVANZA, LIBRE DE POBREZA A TRAVÉS DE LA EDUCACIÓN Y LA EQUIDAD </v>
      </c>
      <c r="D227" s="38" t="str">
        <f>+[1]BDATOS!C226</f>
        <v>2.16</v>
      </c>
      <c r="E227" s="39" t="str">
        <f>+[1]BDATOS!D226</f>
        <v>EFICIENCIA Y FORTALECIMIENTO INSTITUCIONAL DE LA EDUCACIÓN</v>
      </c>
      <c r="F227" s="40" t="s">
        <v>736</v>
      </c>
      <c r="G227" s="32" t="str">
        <f>+[2]Hoja1!K227</f>
        <v>A.1 .11.1</v>
      </c>
      <c r="H227" s="32">
        <f>+[2]Hoja1!G227</f>
        <v>4</v>
      </c>
      <c r="I227" s="40">
        <v>4</v>
      </c>
      <c r="J227" s="40">
        <v>100</v>
      </c>
      <c r="K227" s="41" t="str">
        <f>+[1]BDATOS!J226</f>
        <v>2.16.1</v>
      </c>
      <c r="L227" s="42" t="str">
        <f>+[1]BDATOS!K226</f>
        <v>Fortalecimiento De La Modernización Y La Gestión Institucional</v>
      </c>
      <c r="M227" s="41" t="str">
        <f>+[1]BDATOS!L226</f>
        <v>Cuatro (4) procesos recertificación encobertura, talento humano, atención al ciudadano y calidad) Y tres (3) procesos  adicionales certificados  en el SGC de los de la Secretaría de Educación.</v>
      </c>
      <c r="N227" s="32" t="str">
        <f>+[2]Hoja1!V229</f>
        <v xml:space="preserve">A.1 </v>
      </c>
      <c r="O227" s="38">
        <f>+[1]BDATOS!O226</f>
        <v>4</v>
      </c>
      <c r="P227" s="38">
        <f>+[1]BDATOS!P226</f>
        <v>4</v>
      </c>
      <c r="Q227" s="35">
        <f>+[1]BDATOS!AF226</f>
        <v>1</v>
      </c>
      <c r="R227" s="38">
        <f>+[1]BDATOS!BB226</f>
        <v>0</v>
      </c>
      <c r="S227" s="43">
        <f>+[1]BDATOS!BL226</f>
        <v>0</v>
      </c>
      <c r="T227" s="46">
        <f>SUM(S227:S231)/5</f>
        <v>0</v>
      </c>
      <c r="U227" s="46">
        <f>SUM(S227:S239)/11</f>
        <v>0.26785714285714285</v>
      </c>
      <c r="V227" s="37"/>
      <c r="W227" s="41" t="str">
        <f>+[1]BDATOS!AC226</f>
        <v>SECRETARÍA DE EDUCACIÓN</v>
      </c>
    </row>
    <row r="228" spans="1:23" ht="56.25" x14ac:dyDescent="0.25">
      <c r="A228" s="29">
        <f>+'[1]Planind DNP'!B226</f>
        <v>225</v>
      </c>
      <c r="B228" s="38">
        <f>+[1]BDATOS!A227</f>
        <v>2</v>
      </c>
      <c r="C228" s="39" t="str">
        <f>+[1]BDATOS!B227</f>
        <v xml:space="preserve">BOLÍVAR SÍ AVANZA, LIBRE DE POBREZA A TRAVÉS DE LA EDUCACIÓN Y LA EQUIDAD </v>
      </c>
      <c r="D228" s="38" t="str">
        <f>+[1]BDATOS!C227</f>
        <v>2.16</v>
      </c>
      <c r="E228" s="39" t="str">
        <f>+[1]BDATOS!D227</f>
        <v>EFICIENCIA Y FORTALECIMIENTO INSTITUCIONAL DE LA EDUCACIÓN</v>
      </c>
      <c r="F228" s="40"/>
      <c r="G228" s="32" t="str">
        <f>+[2]Hoja1!K228</f>
        <v>A.1 .11.2</v>
      </c>
      <c r="H228" s="32">
        <f>+[2]Hoja1!G228</f>
        <v>4</v>
      </c>
      <c r="I228" s="40"/>
      <c r="J228" s="40"/>
      <c r="K228" s="41" t="str">
        <f>+[1]BDATOS!J227</f>
        <v>2.16.1</v>
      </c>
      <c r="L228" s="51" t="str">
        <f>+[1]BDATOS!K227</f>
        <v>Fortalecimiento De La Modernización Y La Gestión Institucional</v>
      </c>
      <c r="M228" s="41" t="str">
        <f>+[1]BDATOS!L227</f>
        <v>140  funcionarios fortalecidos en desarrollo de habilidades y emprendimiento empresarial</v>
      </c>
      <c r="N228" s="32" t="str">
        <f>+[2]Hoja1!V230</f>
        <v xml:space="preserve">A.1 </v>
      </c>
      <c r="O228" s="38">
        <f>+[1]BDATOS!O227</f>
        <v>0</v>
      </c>
      <c r="P228" s="38">
        <f>+[1]BDATOS!P227</f>
        <v>132</v>
      </c>
      <c r="Q228" s="35">
        <f>+[1]BDATOS!AF227</f>
        <v>33</v>
      </c>
      <c r="R228" s="38">
        <f>+[1]BDATOS!BB227</f>
        <v>0</v>
      </c>
      <c r="S228" s="43">
        <f>+[1]BDATOS!BL227</f>
        <v>0</v>
      </c>
      <c r="T228" s="37"/>
      <c r="U228" s="37"/>
      <c r="V228" s="37"/>
      <c r="W228" s="41" t="str">
        <f>+[1]BDATOS!AC227</f>
        <v>SECRETARÍA DE EDUCACIÓN</v>
      </c>
    </row>
    <row r="229" spans="1:23" ht="56.25" x14ac:dyDescent="0.25">
      <c r="A229" s="29">
        <f>+'[1]Planind DNP'!B227</f>
        <v>226</v>
      </c>
      <c r="B229" s="38">
        <f>+[1]BDATOS!A228</f>
        <v>2</v>
      </c>
      <c r="C229" s="39" t="str">
        <f>+[1]BDATOS!B228</f>
        <v xml:space="preserve">BOLÍVAR SÍ AVANZA, LIBRE DE POBREZA A TRAVÉS DE LA EDUCACIÓN Y LA EQUIDAD </v>
      </c>
      <c r="D229" s="38" t="str">
        <f>+[1]BDATOS!C228</f>
        <v>2.16</v>
      </c>
      <c r="E229" s="39" t="str">
        <f>+[1]BDATOS!D228</f>
        <v>EFICIENCIA Y FORTALECIMIENTO INSTITUCIONAL DE LA EDUCACIÓN</v>
      </c>
      <c r="F229" s="40"/>
      <c r="G229" s="32" t="str">
        <f>+[2]Hoja1!K229</f>
        <v>A.1 .11.3</v>
      </c>
      <c r="H229" s="32">
        <f>+[2]Hoja1!G229</f>
        <v>4</v>
      </c>
      <c r="I229" s="40"/>
      <c r="J229" s="40"/>
      <c r="K229" s="41" t="str">
        <f>+[1]BDATOS!J228</f>
        <v>2.16.1</v>
      </c>
      <c r="L229" s="42" t="str">
        <f>+[1]BDATOS!K228</f>
        <v>Fortalecimiento De La Modernización Y La Gestión Institucional</v>
      </c>
      <c r="M229" s="41" t="str">
        <f>+[1]BDATOS!L228</f>
        <v xml:space="preserve">100 funcionarios del sector educativo departamental con  formación  empresarial en gestión de la calidad </v>
      </c>
      <c r="N229" s="32" t="str">
        <f>+[2]Hoja1!V231</f>
        <v xml:space="preserve">A.1 </v>
      </c>
      <c r="O229" s="38">
        <f>+[1]BDATOS!O228</f>
        <v>0</v>
      </c>
      <c r="P229" s="38">
        <f>+[1]BDATOS!P228</f>
        <v>100</v>
      </c>
      <c r="Q229" s="35">
        <f>+[1]BDATOS!AF228</f>
        <v>25</v>
      </c>
      <c r="R229" s="38">
        <f>+[1]BDATOS!BB228</f>
        <v>0</v>
      </c>
      <c r="S229" s="43">
        <f>+[1]BDATOS!BL228</f>
        <v>0</v>
      </c>
      <c r="T229" s="37"/>
      <c r="U229" s="37"/>
      <c r="V229" s="37"/>
      <c r="W229" s="41" t="str">
        <f>+[1]BDATOS!AC228</f>
        <v>SECRETARÍA DE EDUCACIÓN</v>
      </c>
    </row>
    <row r="230" spans="1:23" ht="56.25" x14ac:dyDescent="0.25">
      <c r="A230" s="29">
        <f>+'[1]Planind DNP'!B228</f>
        <v>227</v>
      </c>
      <c r="B230" s="38">
        <f>+[1]BDATOS!A229</f>
        <v>2</v>
      </c>
      <c r="C230" s="39" t="str">
        <f>+[1]BDATOS!B229</f>
        <v xml:space="preserve">BOLÍVAR SÍ AVANZA, LIBRE DE POBREZA A TRAVÉS DE LA EDUCACIÓN Y LA EQUIDAD </v>
      </c>
      <c r="D230" s="38" t="str">
        <f>+[1]BDATOS!C229</f>
        <v>2.16</v>
      </c>
      <c r="E230" s="39" t="str">
        <f>+[1]BDATOS!D229</f>
        <v>EFICIENCIA Y FORTALECIMIENTO INSTITUCIONAL DE LA EDUCACIÓN</v>
      </c>
      <c r="F230" s="40"/>
      <c r="G230" s="32" t="str">
        <f>+[2]Hoja1!K230</f>
        <v>A.1 .11.4</v>
      </c>
      <c r="H230" s="32">
        <f>+[2]Hoja1!G230</f>
        <v>4</v>
      </c>
      <c r="I230" s="40"/>
      <c r="J230" s="40"/>
      <c r="K230" s="41" t="str">
        <f>+[1]BDATOS!J229</f>
        <v>2.16.1</v>
      </c>
      <c r="L230" s="42" t="str">
        <f>+[1]BDATOS!K229</f>
        <v>Fortalecimiento De La Modernización Y La Gestión Institucional</v>
      </c>
      <c r="M230" s="41" t="str">
        <f>+[1]BDATOS!L229</f>
        <v xml:space="preserve">140 funcionarios de la secretaría de educación de bolívar con espacios de trabajo mejorados </v>
      </c>
      <c r="N230" s="32" t="str">
        <f>+[2]Hoja1!V232</f>
        <v xml:space="preserve">A.1 </v>
      </c>
      <c r="O230" s="38">
        <f>+[1]BDATOS!O229</f>
        <v>0</v>
      </c>
      <c r="P230" s="38">
        <f>+[1]BDATOS!P229</f>
        <v>132</v>
      </c>
      <c r="Q230" s="35">
        <f>+[1]BDATOS!AF229</f>
        <v>33</v>
      </c>
      <c r="R230" s="38">
        <f>+[1]BDATOS!BB229</f>
        <v>0</v>
      </c>
      <c r="S230" s="43">
        <f>+[1]BDATOS!BL229</f>
        <v>0</v>
      </c>
      <c r="T230" s="37"/>
      <c r="U230" s="37"/>
      <c r="V230" s="37"/>
      <c r="W230" s="41" t="str">
        <f>+[1]BDATOS!AC229</f>
        <v>SECRETARÍA DE EDUCACIÓN</v>
      </c>
    </row>
    <row r="231" spans="1:23" ht="56.25" x14ac:dyDescent="0.25">
      <c r="A231" s="29">
        <f>+'[1]Planind DNP'!B229</f>
        <v>228</v>
      </c>
      <c r="B231" s="38">
        <f>+[1]BDATOS!A230</f>
        <v>2</v>
      </c>
      <c r="C231" s="39" t="str">
        <f>+[1]BDATOS!B230</f>
        <v xml:space="preserve">BOLÍVAR SÍ AVANZA, LIBRE DE POBREZA A TRAVÉS DE LA EDUCACIÓN Y LA EQUIDAD </v>
      </c>
      <c r="D231" s="38" t="str">
        <f>+[1]BDATOS!C230</f>
        <v>2.16</v>
      </c>
      <c r="E231" s="39" t="str">
        <f>+[1]BDATOS!D230</f>
        <v>EFICIENCIA Y FORTALECIMIENTO INSTITUCIONAL DE LA EDUCACIÓN</v>
      </c>
      <c r="F231" s="40"/>
      <c r="G231" s="32" t="str">
        <f>+[2]Hoja1!K231</f>
        <v>A.1 .11.5</v>
      </c>
      <c r="H231" s="32">
        <f>+[2]Hoja1!G231</f>
        <v>4</v>
      </c>
      <c r="I231" s="40"/>
      <c r="J231" s="40"/>
      <c r="K231" s="41" t="str">
        <f>+[1]BDATOS!J230</f>
        <v>2.16.1</v>
      </c>
      <c r="L231" s="42" t="str">
        <f>+[1]BDATOS!K230</f>
        <v>Fortalecimiento De La Modernización Y La Gestión Institucional</v>
      </c>
      <c r="M231" s="41" t="str">
        <f>+[1]BDATOS!L230</f>
        <v>11 unidades de gestión de la secretaría de educación de bolívar  con dotación de herramientas tecnológicas a las</v>
      </c>
      <c r="N231" s="32" t="str">
        <f>+[2]Hoja1!V233</f>
        <v xml:space="preserve">A.1 </v>
      </c>
      <c r="O231" s="38">
        <f>+[1]BDATOS!O230</f>
        <v>0</v>
      </c>
      <c r="P231" s="38">
        <f>+[1]BDATOS!P230</f>
        <v>11</v>
      </c>
      <c r="Q231" s="35">
        <f>+[1]BDATOS!AF230</f>
        <v>1</v>
      </c>
      <c r="R231" s="38">
        <f>+[1]BDATOS!BB230</f>
        <v>0</v>
      </c>
      <c r="S231" s="43">
        <f>+[1]BDATOS!BL230</f>
        <v>0</v>
      </c>
      <c r="T231" s="44"/>
      <c r="U231" s="37"/>
      <c r="V231" s="37"/>
      <c r="W231" s="41" t="str">
        <f>+[1]BDATOS!AC230</f>
        <v>SECRETARÍA DE EDUCACIÓN</v>
      </c>
    </row>
    <row r="232" spans="1:23" ht="56.25" x14ac:dyDescent="0.25">
      <c r="A232" s="29">
        <f>+'[1]Planind DNP'!B230</f>
        <v>229</v>
      </c>
      <c r="B232" s="38">
        <f>+[1]BDATOS!A231</f>
        <v>2</v>
      </c>
      <c r="C232" s="39" t="str">
        <f>+[1]BDATOS!B231</f>
        <v xml:space="preserve">BOLÍVAR SÍ AVANZA, LIBRE DE POBREZA A TRAVÉS DE LA EDUCACIÓN Y LA EQUIDAD </v>
      </c>
      <c r="D232" s="38" t="str">
        <f>+[1]BDATOS!C231</f>
        <v>2.16</v>
      </c>
      <c r="E232" s="39" t="str">
        <f>+[1]BDATOS!D231</f>
        <v>EFICIENCIA Y FORTALECIMIENTO INSTITUCIONAL DE LA EDUCACIÓN</v>
      </c>
      <c r="F232" s="40" t="s">
        <v>737</v>
      </c>
      <c r="G232" s="32" t="str">
        <f>+[2]Hoja1!K232</f>
        <v>A.1 .12.1</v>
      </c>
      <c r="H232" s="32">
        <f>+[2]Hoja1!G232</f>
        <v>83</v>
      </c>
      <c r="I232" s="40">
        <v>83</v>
      </c>
      <c r="J232" s="40">
        <v>224</v>
      </c>
      <c r="K232" s="41" t="str">
        <f>+[1]BDATOS!J231</f>
        <v>2.16.2</v>
      </c>
      <c r="L232" s="42" t="str">
        <f>+[1]BDATOS!K231</f>
        <v>Bolivar Tic,S Avanza</v>
      </c>
      <c r="M232" s="41" t="str">
        <f>+[1]BDATOS!L231</f>
        <v>Dos (2) estudiantes por  Terminales.</v>
      </c>
      <c r="N232" s="32" t="str">
        <f>+[2]Hoja1!V234</f>
        <v xml:space="preserve">A.1 </v>
      </c>
      <c r="O232" s="38">
        <f>+[1]BDATOS!O231</f>
        <v>9</v>
      </c>
      <c r="P232" s="38">
        <f>+[1]BDATOS!P231</f>
        <v>2</v>
      </c>
      <c r="Q232" s="35">
        <f>+[1]BDATOS!AF231</f>
        <v>0</v>
      </c>
      <c r="R232" s="38">
        <f>+[1]BDATOS!BB231</f>
        <v>0</v>
      </c>
      <c r="S232" s="43" t="str">
        <f>+[1]BDATOS!BL231</f>
        <v>NA</v>
      </c>
      <c r="T232" s="46">
        <f>SUM(S232:S237)/4</f>
        <v>0.29464285714285715</v>
      </c>
      <c r="U232" s="37"/>
      <c r="V232" s="37"/>
      <c r="W232" s="41" t="str">
        <f>+[1]BDATOS!AC231</f>
        <v>SECRETARÍA DE EDUCACIÓN</v>
      </c>
    </row>
    <row r="233" spans="1:23" ht="56.25" x14ac:dyDescent="0.25">
      <c r="A233" s="29">
        <f>+'[1]Planind DNP'!B231</f>
        <v>230</v>
      </c>
      <c r="B233" s="38">
        <f>+[1]BDATOS!A232</f>
        <v>2</v>
      </c>
      <c r="C233" s="39" t="str">
        <f>+[1]BDATOS!B232</f>
        <v xml:space="preserve">BOLÍVAR SÍ AVANZA, LIBRE DE POBREZA A TRAVÉS DE LA EDUCACIÓN Y LA EQUIDAD </v>
      </c>
      <c r="D233" s="38" t="str">
        <f>+[1]BDATOS!C232</f>
        <v>2.16</v>
      </c>
      <c r="E233" s="39" t="str">
        <f>+[1]BDATOS!D232</f>
        <v>EFICIENCIA Y FORTALECIMIENTO INSTITUCIONAL DE LA EDUCACIÓN</v>
      </c>
      <c r="F233" s="40"/>
      <c r="G233" s="32" t="str">
        <f>+[2]Hoja1!K233</f>
        <v>A.1 .12.2</v>
      </c>
      <c r="H233" s="32">
        <f>+[2]Hoja1!G233</f>
        <v>83</v>
      </c>
      <c r="I233" s="40"/>
      <c r="J233" s="40"/>
      <c r="K233" s="41" t="str">
        <f>+[1]BDATOS!J232</f>
        <v>2.16.2</v>
      </c>
      <c r="L233" s="42" t="str">
        <f>+[1]BDATOS!K232</f>
        <v>Bolivar Tic,S Avanza</v>
      </c>
      <c r="M233" s="41" t="str">
        <f>+[1]BDATOS!L232</f>
        <v>100%   de la Población Estudiantil Matriculada en los Establecimientos Educativos Principales accediendo a internet</v>
      </c>
      <c r="N233" s="32" t="str">
        <f>+[2]Hoja1!V235</f>
        <v xml:space="preserve">A.1 </v>
      </c>
      <c r="O233" s="38">
        <f>+[1]BDATOS!O232</f>
        <v>28</v>
      </c>
      <c r="P233" s="38">
        <f>+[1]BDATOS!P232</f>
        <v>100</v>
      </c>
      <c r="Q233" s="35">
        <f>+[1]BDATOS!AF232</f>
        <v>25</v>
      </c>
      <c r="R233" s="38">
        <f>+[1]BDATOS!BB232</f>
        <v>58</v>
      </c>
      <c r="S233" s="43">
        <v>1</v>
      </c>
      <c r="T233" s="37"/>
      <c r="U233" s="37"/>
      <c r="V233" s="37"/>
      <c r="W233" s="41" t="str">
        <f>+[1]BDATOS!AC232</f>
        <v>SECRETARÍA DE EDUCACIÓN</v>
      </c>
    </row>
    <row r="234" spans="1:23" ht="56.25" x14ac:dyDescent="0.25">
      <c r="A234" s="29">
        <f>+'[1]Planind DNP'!B232</f>
        <v>231</v>
      </c>
      <c r="B234" s="38">
        <f>+[1]BDATOS!A233</f>
        <v>2</v>
      </c>
      <c r="C234" s="39" t="str">
        <f>+[1]BDATOS!B233</f>
        <v xml:space="preserve">BOLÍVAR SÍ AVANZA, LIBRE DE POBREZA A TRAVÉS DE LA EDUCACIÓN Y LA EQUIDAD </v>
      </c>
      <c r="D234" s="38" t="str">
        <f>+[1]BDATOS!C233</f>
        <v>2.16</v>
      </c>
      <c r="E234" s="39" t="str">
        <f>+[1]BDATOS!D233</f>
        <v>EFICIENCIA Y FORTALECIMIENTO INSTITUCIONAL DE LA EDUCACIÓN</v>
      </c>
      <c r="F234" s="40"/>
      <c r="G234" s="32" t="str">
        <f>+[2]Hoja1!K234</f>
        <v>A.1 .12.3</v>
      </c>
      <c r="H234" s="32">
        <f>+[2]Hoja1!G234</f>
        <v>83</v>
      </c>
      <c r="I234" s="40"/>
      <c r="J234" s="40"/>
      <c r="K234" s="41" t="str">
        <f>+[1]BDATOS!J233</f>
        <v>2.16.2</v>
      </c>
      <c r="L234" s="42" t="str">
        <f>+[1]BDATOS!K233</f>
        <v>Bolivar Tic,S Avanza</v>
      </c>
      <c r="M234" s="41" t="str">
        <f>+[1]BDATOS!L233</f>
        <v>4.000 docentes formados en uso y apropiación de Tics</v>
      </c>
      <c r="N234" s="32" t="str">
        <f>+[2]Hoja1!V236</f>
        <v xml:space="preserve">A.1 </v>
      </c>
      <c r="O234" s="55">
        <f>+[1]BDATOS!O233</f>
        <v>1200</v>
      </c>
      <c r="P234" s="38">
        <f>+[1]BDATOS!P233</f>
        <v>4000</v>
      </c>
      <c r="Q234" s="35">
        <f>+[1]BDATOS!AF233</f>
        <v>1000</v>
      </c>
      <c r="R234" s="38">
        <f>+[1]BDATOS!BB233</f>
        <v>0</v>
      </c>
      <c r="S234" s="43">
        <f>+[1]BDATOS!BL233</f>
        <v>0</v>
      </c>
      <c r="T234" s="37"/>
      <c r="U234" s="37"/>
      <c r="V234" s="37"/>
      <c r="W234" s="41" t="str">
        <f>+[1]BDATOS!AC233</f>
        <v>SECRETARÍA DE EDUCACIÓN</v>
      </c>
    </row>
    <row r="235" spans="1:23" ht="56.25" x14ac:dyDescent="0.25">
      <c r="A235" s="29">
        <f>+'[1]Planind DNP'!B233</f>
        <v>232</v>
      </c>
      <c r="B235" s="38">
        <f>+[1]BDATOS!A234</f>
        <v>2</v>
      </c>
      <c r="C235" s="39" t="str">
        <f>+[1]BDATOS!B234</f>
        <v xml:space="preserve">BOLÍVAR SÍ AVANZA, LIBRE DE POBREZA A TRAVÉS DE LA EDUCACIÓN Y LA EQUIDAD </v>
      </c>
      <c r="D235" s="38" t="str">
        <f>+[1]BDATOS!C234</f>
        <v>2.16</v>
      </c>
      <c r="E235" s="39" t="str">
        <f>+[1]BDATOS!D234</f>
        <v>EFICIENCIA Y FORTALECIMIENTO INSTITUCIONAL DE LA EDUCACIÓN</v>
      </c>
      <c r="F235" s="40"/>
      <c r="G235" s="32" t="str">
        <f>+[2]Hoja1!K235</f>
        <v>A.1 .12.5</v>
      </c>
      <c r="H235" s="32">
        <f>+[2]Hoja1!G235</f>
        <v>83</v>
      </c>
      <c r="I235" s="40"/>
      <c r="J235" s="40"/>
      <c r="K235" s="41" t="str">
        <f>+[1]BDATOS!J234</f>
        <v>2.16.2</v>
      </c>
      <c r="L235" s="42" t="str">
        <f>+[1]BDATOS!K234</f>
        <v>Bolivar Tic,S Avanza</v>
      </c>
      <c r="M235" s="41" t="str">
        <f>+[1]BDATOS!L234</f>
        <v xml:space="preserve">600 grupos de investigación incentivados para la investigación como estrategia pedagógica apoyadas en las TICs  </v>
      </c>
      <c r="N235" s="32" t="str">
        <f>+[2]Hoja1!V237</f>
        <v xml:space="preserve">A.1 </v>
      </c>
      <c r="O235" s="38">
        <f>+[1]BDATOS!O234</f>
        <v>65</v>
      </c>
      <c r="P235" s="38">
        <f>+[1]BDATOS!P234</f>
        <v>600</v>
      </c>
      <c r="Q235" s="35">
        <f>+[1]BDATOS!AF234</f>
        <v>150</v>
      </c>
      <c r="R235" s="38">
        <f>+[1]BDATOS!BB234</f>
        <v>0</v>
      </c>
      <c r="S235" s="43">
        <f>+[1]BDATOS!BL234</f>
        <v>0</v>
      </c>
      <c r="T235" s="37"/>
      <c r="U235" s="37"/>
      <c r="V235" s="37"/>
      <c r="W235" s="41" t="str">
        <f>+[1]BDATOS!AC234</f>
        <v>SECRETARÍA DE EDUCACIÓN</v>
      </c>
    </row>
    <row r="236" spans="1:23" ht="56.25" x14ac:dyDescent="0.25">
      <c r="A236" s="29">
        <f>+'[1]Planind DNP'!B234</f>
        <v>233</v>
      </c>
      <c r="B236" s="38">
        <f>+[1]BDATOS!A235</f>
        <v>2</v>
      </c>
      <c r="C236" s="39" t="str">
        <f>+[1]BDATOS!B235</f>
        <v xml:space="preserve">BOLÍVAR SÍ AVANZA, LIBRE DE POBREZA A TRAVÉS DE LA EDUCACIÓN Y LA EQUIDAD </v>
      </c>
      <c r="D236" s="38" t="str">
        <f>+[1]BDATOS!C235</f>
        <v>2.16</v>
      </c>
      <c r="E236" s="39" t="str">
        <f>+[1]BDATOS!D235</f>
        <v>EFICIENCIA Y FORTALECIMIENTO INSTITUCIONAL DE LA EDUCACIÓN</v>
      </c>
      <c r="F236" s="40"/>
      <c r="G236" s="32" t="str">
        <f>+[2]Hoja1!K236</f>
        <v>A.1 .12.6</v>
      </c>
      <c r="H236" s="32">
        <f>+[2]Hoja1!G236</f>
        <v>83</v>
      </c>
      <c r="I236" s="40"/>
      <c r="J236" s="40"/>
      <c r="K236" s="41" t="str">
        <f>+[1]BDATOS!J235</f>
        <v>2.16.2</v>
      </c>
      <c r="L236" s="42" t="str">
        <f>+[1]BDATOS!K235</f>
        <v>Bolivar Tic,S Avanza</v>
      </c>
      <c r="M236" s="41" t="str">
        <f>+[1]BDATOS!L235</f>
        <v>224 establecimientos educativos participando en proyectos colaborativos en red</v>
      </c>
      <c r="N236" s="32" t="str">
        <f>+[2]Hoja1!V238</f>
        <v xml:space="preserve">A.1 </v>
      </c>
      <c r="O236" s="38">
        <f>+[1]BDATOS!O235</f>
        <v>0</v>
      </c>
      <c r="P236" s="38">
        <f>+[1]BDATOS!P235</f>
        <v>224</v>
      </c>
      <c r="Q236" s="35">
        <f>+[1]BDATOS!AF235</f>
        <v>56</v>
      </c>
      <c r="R236" s="38">
        <f>+[1]BDATOS!BB235</f>
        <v>10</v>
      </c>
      <c r="S236" s="43">
        <f>+[1]BDATOS!BL235</f>
        <v>0.17857142857142858</v>
      </c>
      <c r="T236" s="37"/>
      <c r="U236" s="37"/>
      <c r="V236" s="37"/>
      <c r="W236" s="41" t="str">
        <f>+[1]BDATOS!AC235</f>
        <v>SECRETARÍA DE EDUCACIÓN</v>
      </c>
    </row>
    <row r="237" spans="1:23" ht="56.25" x14ac:dyDescent="0.25">
      <c r="A237" s="29">
        <f>+'[1]Planind DNP'!B235</f>
        <v>234</v>
      </c>
      <c r="B237" s="38">
        <f>+[1]BDATOS!A236</f>
        <v>2</v>
      </c>
      <c r="C237" s="39" t="str">
        <f>+[1]BDATOS!B236</f>
        <v xml:space="preserve">BOLÍVAR SÍ AVANZA, LIBRE DE POBREZA A TRAVÉS DE LA EDUCACIÓN Y LA EQUIDAD </v>
      </c>
      <c r="D237" s="38" t="str">
        <f>+[1]BDATOS!C236</f>
        <v>2.16</v>
      </c>
      <c r="E237" s="39" t="str">
        <f>+[1]BDATOS!D236</f>
        <v>EFICIENCIA Y FORTALECIMIENTO INSTITUCIONAL DE LA EDUCACIÓN</v>
      </c>
      <c r="F237" s="40"/>
      <c r="G237" s="32" t="str">
        <f>+[2]Hoja1!K237</f>
        <v>A.1 .12.7</v>
      </c>
      <c r="H237" s="32">
        <f>+[2]Hoja1!G237</f>
        <v>83</v>
      </c>
      <c r="I237" s="40"/>
      <c r="J237" s="40"/>
      <c r="K237" s="41" t="str">
        <f>+[1]BDATOS!J236</f>
        <v>2.16.2</v>
      </c>
      <c r="L237" s="42" t="str">
        <f>+[1]BDATOS!K236</f>
        <v>Bolivar Tic,S Avanza</v>
      </c>
      <c r="M237" s="41" t="str">
        <f>+[1]BDATOS!L236</f>
        <v>Crear cuatros (4) centros de innovación a la comunidad educativa para mejorar la educación</v>
      </c>
      <c r="N237" s="32" t="str">
        <f>+[2]Hoja1!V239</f>
        <v xml:space="preserve">A.1 </v>
      </c>
      <c r="O237" s="38">
        <f>+[1]BDATOS!O236</f>
        <v>0</v>
      </c>
      <c r="P237" s="38">
        <f>+[1]BDATOS!P236</f>
        <v>4</v>
      </c>
      <c r="Q237" s="35">
        <f>+[1]BDATOS!AF236</f>
        <v>0</v>
      </c>
      <c r="R237" s="38">
        <f>+[1]BDATOS!BB236</f>
        <v>0</v>
      </c>
      <c r="S237" s="43" t="str">
        <f>+[1]BDATOS!BL236</f>
        <v>NA</v>
      </c>
      <c r="T237" s="44"/>
      <c r="U237" s="37"/>
      <c r="V237" s="37"/>
      <c r="W237" s="41" t="str">
        <f>+[1]BDATOS!AC236</f>
        <v>SECRETARÍA DE EDUCACIÓN</v>
      </c>
    </row>
    <row r="238" spans="1:23" ht="67.5" x14ac:dyDescent="0.25">
      <c r="A238" s="29">
        <f>+'[1]Planind DNP'!B236</f>
        <v>235</v>
      </c>
      <c r="B238" s="38">
        <f>+[1]BDATOS!A237</f>
        <v>2</v>
      </c>
      <c r="C238" s="39" t="str">
        <f>+[1]BDATOS!B237</f>
        <v xml:space="preserve">BOLÍVAR SÍ AVANZA, LIBRE DE POBREZA A TRAVÉS DE LA EDUCACIÓN Y LA EQUIDAD </v>
      </c>
      <c r="D238" s="38" t="str">
        <f>+[1]BDATOS!C237</f>
        <v>2.16</v>
      </c>
      <c r="E238" s="39" t="str">
        <f>+[1]BDATOS!D237</f>
        <v>EFICIENCIA Y FORTALECIMIENTO INSTITUCIONAL DE LA EDUCACIÓN</v>
      </c>
      <c r="F238" s="41" t="s">
        <v>738</v>
      </c>
      <c r="G238" s="32" t="str">
        <f>+[2]Hoja1!K238</f>
        <v>A.1 .13.1</v>
      </c>
      <c r="H238" s="32">
        <f>+[2]Hoja1!G238</f>
        <v>67</v>
      </c>
      <c r="I238" s="41">
        <v>67</v>
      </c>
      <c r="J238" s="41">
        <v>100</v>
      </c>
      <c r="K238" s="41" t="str">
        <f>+[1]BDATOS!J237</f>
        <v>2.16.3</v>
      </c>
      <c r="L238" s="42" t="str">
        <f>+[1]BDATOS!K237</f>
        <v>Gestion Eficiente De Los Fondos De Servicios Educativos</v>
      </c>
      <c r="M238" s="41" t="str">
        <f>+[1]BDATOS!L237</f>
        <v>224 establecimientos educativos oficiales en seguimiento anual y con asistencia técnica en la ejecución de los recursos de gratuidad</v>
      </c>
      <c r="N238" s="32" t="str">
        <f>+[2]Hoja1!V240</f>
        <v xml:space="preserve">A.1 </v>
      </c>
      <c r="O238" s="38">
        <f>+[1]BDATOS!O237</f>
        <v>133</v>
      </c>
      <c r="P238" s="38">
        <f>+[1]BDATOS!P237</f>
        <v>224</v>
      </c>
      <c r="Q238" s="35">
        <f>+[1]BDATOS!AF237</f>
        <v>56</v>
      </c>
      <c r="R238" s="38">
        <f>+[1]BDATOS!BB237</f>
        <v>43</v>
      </c>
      <c r="S238" s="43">
        <f>+[1]BDATOS!BL237</f>
        <v>0.7678571428571429</v>
      </c>
      <c r="T238" s="43">
        <f>+S238</f>
        <v>0.7678571428571429</v>
      </c>
      <c r="U238" s="37"/>
      <c r="V238" s="37"/>
      <c r="W238" s="41" t="str">
        <f>+[1]BDATOS!AC237</f>
        <v>SECRETARÍA DE EDUCACIÓN</v>
      </c>
    </row>
    <row r="239" spans="1:23" ht="56.25" x14ac:dyDescent="0.25">
      <c r="A239" s="29">
        <f>+'[1]Planind DNP'!B237</f>
        <v>236</v>
      </c>
      <c r="B239" s="38">
        <f>+[1]BDATOS!A238</f>
        <v>2</v>
      </c>
      <c r="C239" s="39" t="str">
        <f>+[1]BDATOS!B238</f>
        <v xml:space="preserve">BOLÍVAR SÍ AVANZA, LIBRE DE POBREZA A TRAVÉS DE LA EDUCACIÓN Y LA EQUIDAD </v>
      </c>
      <c r="D239" s="38" t="str">
        <f>+[1]BDATOS!C238</f>
        <v>2.16</v>
      </c>
      <c r="E239" s="39" t="str">
        <f>+[1]BDATOS!D238</f>
        <v>EFICIENCIA Y FORTALECIMIENTO INSTITUCIONAL DE LA EDUCACIÓN</v>
      </c>
      <c r="F239" s="41" t="s">
        <v>739</v>
      </c>
      <c r="G239" s="32" t="str">
        <f>+[2]Hoja1!K239</f>
        <v>A.1 .14.1</v>
      </c>
      <c r="H239" s="32">
        <f>+[2]Hoja1!G239</f>
        <v>3980</v>
      </c>
      <c r="I239" s="41">
        <v>3980</v>
      </c>
      <c r="J239" s="41">
        <v>10334</v>
      </c>
      <c r="K239" s="41" t="str">
        <f>+[1]BDATOS!J238</f>
        <v>2.16.4</v>
      </c>
      <c r="L239" s="42" t="str">
        <f>+[1]BDATOS!K238</f>
        <v>Plan De Bienestar Laboral Sedbolivar</v>
      </c>
      <c r="M239" s="41" t="str">
        <f>+[1]BDATOS!L238</f>
        <v>4 Planes Departamental De Bienestar Laboral De La Sedbolivar Formulado y Ejecutado (1 por año)</v>
      </c>
      <c r="N239" s="32" t="str">
        <f>+[2]Hoja1!V241</f>
        <v xml:space="preserve">A.1 </v>
      </c>
      <c r="O239" s="38">
        <f>+[1]BDATOS!O238</f>
        <v>1</v>
      </c>
      <c r="P239" s="38">
        <f>+[1]BDATOS!P238</f>
        <v>4</v>
      </c>
      <c r="Q239" s="35">
        <f>+[1]BDATOS!AF238</f>
        <v>1</v>
      </c>
      <c r="R239" s="38">
        <f>+[1]BDATOS!BB238</f>
        <v>1</v>
      </c>
      <c r="S239" s="43">
        <f>+[1]BDATOS!BL238</f>
        <v>1</v>
      </c>
      <c r="T239" s="43">
        <f>+S239</f>
        <v>1</v>
      </c>
      <c r="U239" s="44"/>
      <c r="V239" s="37"/>
      <c r="W239" s="41" t="str">
        <f>+[1]BDATOS!AC238</f>
        <v>SECRETARÍA DE EDUCACIÓN</v>
      </c>
    </row>
    <row r="240" spans="1:23" ht="56.25" x14ac:dyDescent="0.25">
      <c r="A240" s="29">
        <f>+'[1]Planind DNP'!B238</f>
        <v>237</v>
      </c>
      <c r="B240" s="38">
        <f>+[1]BDATOS!A239</f>
        <v>2</v>
      </c>
      <c r="C240" s="39" t="str">
        <f>+[1]BDATOS!B239</f>
        <v xml:space="preserve">BOLÍVAR SÍ AVANZA, LIBRE DE POBREZA A TRAVÉS DE LA EDUCACIÓN Y LA EQUIDAD </v>
      </c>
      <c r="D240" s="56" t="str">
        <f>+[1]BDATOS!C239</f>
        <v>2.17</v>
      </c>
      <c r="E240" s="39" t="str">
        <f>+[1]BDATOS!D239</f>
        <v>EDUCACIÓN SUPERIOR PARA EL DESARROLLO DEL ARTE Y CULTURA</v>
      </c>
      <c r="F240" s="41" t="s">
        <v>740</v>
      </c>
      <c r="G240" s="32" t="str">
        <f>+[2]Hoja1!K240</f>
        <v>A.1 .15.1</v>
      </c>
      <c r="H240" s="32">
        <f>+[2]Hoja1!G240</f>
        <v>6</v>
      </c>
      <c r="I240" s="41">
        <v>6</v>
      </c>
      <c r="J240" s="41">
        <v>7</v>
      </c>
      <c r="K240" s="41" t="str">
        <f>+[1]BDATOS!J239</f>
        <v>2.17.1</v>
      </c>
      <c r="L240" s="42" t="str">
        <f>+[1]BDATOS!K239</f>
        <v>Bolívar Si Avanza en Educación para el Desarrollo - UNIBAC</v>
      </c>
      <c r="M240" s="41" t="str">
        <f>+[1]BDATOS!L239</f>
        <v>1 nuevos programas académicos</v>
      </c>
      <c r="N240" s="32" t="str">
        <f>+[2]Hoja1!V242</f>
        <v xml:space="preserve">A.1 </v>
      </c>
      <c r="O240" s="38">
        <f>+[1]BDATOS!O239</f>
        <v>6</v>
      </c>
      <c r="P240" s="38">
        <f>+[1]BDATOS!P239</f>
        <v>1</v>
      </c>
      <c r="Q240" s="35">
        <f>+[1]BDATOS!AF239</f>
        <v>0</v>
      </c>
      <c r="R240" s="38">
        <f>+[1]BDATOS!BB239</f>
        <v>0</v>
      </c>
      <c r="S240" s="43" t="str">
        <f>+[1]BDATOS!BL239</f>
        <v>NA</v>
      </c>
      <c r="T240" s="46">
        <f>SUM(S240:S251)/10</f>
        <v>0.91333333333333333</v>
      </c>
      <c r="U240" s="46">
        <f>SUM(S240:S251)/10</f>
        <v>0.91333333333333333</v>
      </c>
      <c r="V240" s="37"/>
      <c r="W240" s="41" t="str">
        <f>+[1]BDATOS!AC239</f>
        <v>UNIBAC</v>
      </c>
    </row>
    <row r="241" spans="1:23" ht="56.25" x14ac:dyDescent="0.25">
      <c r="A241" s="29">
        <f>+'[1]Planind DNP'!B239</f>
        <v>238</v>
      </c>
      <c r="B241" s="38">
        <f>+[1]BDATOS!A240</f>
        <v>2</v>
      </c>
      <c r="C241" s="39" t="str">
        <f>+[1]BDATOS!B240</f>
        <v xml:space="preserve">BOLÍVAR SÍ AVANZA, LIBRE DE POBREZA A TRAVÉS DE LA EDUCACIÓN Y LA EQUIDAD </v>
      </c>
      <c r="D241" s="56" t="str">
        <f>+[1]BDATOS!C240</f>
        <v>2.17</v>
      </c>
      <c r="E241" s="39" t="str">
        <f>+[1]BDATOS!D240</f>
        <v>EDUCACIÓN SUPERIOR PARA EL DESARROLLO DEL ARTE Y CULTURA</v>
      </c>
      <c r="F241" s="41" t="s">
        <v>741</v>
      </c>
      <c r="G241" s="32" t="str">
        <f>+[2]Hoja1!K241</f>
        <v>A.1 .16.1</v>
      </c>
      <c r="H241" s="32" t="str">
        <f>+[2]Hoja1!G241</f>
        <v>ND</v>
      </c>
      <c r="I241" s="41" t="s">
        <v>632</v>
      </c>
      <c r="J241" s="41">
        <v>16</v>
      </c>
      <c r="K241" s="41" t="str">
        <f>+[1]BDATOS!J240</f>
        <v>2.17.1</v>
      </c>
      <c r="L241" s="42" t="str">
        <f>+[1]BDATOS!K240</f>
        <v>Bolívar Si Avanza en Educación para el Desarrollo - UNIBAC</v>
      </c>
      <c r="M241" s="41" t="str">
        <f>+[1]BDATOS!L240</f>
        <v xml:space="preserve">16 Proyectos de proyeccion social </v>
      </c>
      <c r="N241" s="32" t="str">
        <f>+[2]Hoja1!V243</f>
        <v xml:space="preserve">A.1 </v>
      </c>
      <c r="O241" s="38" t="str">
        <f>+[1]BDATOS!O240</f>
        <v>ND</v>
      </c>
      <c r="P241" s="38">
        <f>+[1]BDATOS!P240</f>
        <v>25</v>
      </c>
      <c r="Q241" s="35">
        <f>+[1]BDATOS!AF240</f>
        <v>4</v>
      </c>
      <c r="R241" s="38">
        <f>+[1]BDATOS!BB240</f>
        <v>4</v>
      </c>
      <c r="S241" s="43">
        <f>+[1]BDATOS!BL240</f>
        <v>1</v>
      </c>
      <c r="T241" s="37"/>
      <c r="U241" s="37"/>
      <c r="V241" s="37"/>
      <c r="W241" s="41" t="str">
        <f>+[1]BDATOS!AC240</f>
        <v>UNIBAC</v>
      </c>
    </row>
    <row r="242" spans="1:23" ht="56.25" x14ac:dyDescent="0.25">
      <c r="A242" s="29">
        <f>+'[1]Planind DNP'!B240</f>
        <v>239</v>
      </c>
      <c r="B242" s="38">
        <f>+[1]BDATOS!A241</f>
        <v>2</v>
      </c>
      <c r="C242" s="39" t="str">
        <f>+[1]BDATOS!B241</f>
        <v xml:space="preserve">BOLÍVAR SÍ AVANZA, LIBRE DE POBREZA A TRAVÉS DE LA EDUCACIÓN Y LA EQUIDAD </v>
      </c>
      <c r="D242" s="56" t="str">
        <f>+[1]BDATOS!C241</f>
        <v>2.17</v>
      </c>
      <c r="E242" s="39" t="str">
        <f>+[1]BDATOS!D241</f>
        <v>EDUCACIÓN SUPERIOR PARA EL DESARROLLO DEL ARTE Y CULTURA</v>
      </c>
      <c r="F242" s="40" t="s">
        <v>742</v>
      </c>
      <c r="G242" s="32" t="str">
        <f>+[2]Hoja1!K242</f>
        <v>A.1 .17.1</v>
      </c>
      <c r="H242" s="32">
        <f>+[2]Hoja1!G242</f>
        <v>14.73</v>
      </c>
      <c r="I242" s="40">
        <v>14.73</v>
      </c>
      <c r="J242" s="40">
        <v>12</v>
      </c>
      <c r="K242" s="41" t="str">
        <f>+[1]BDATOS!J241</f>
        <v>2.17.1</v>
      </c>
      <c r="L242" s="42" t="str">
        <f>+[1]BDATOS!K241</f>
        <v>Bolívar Si Avanza en Educación para el Desarrollo - UNIBAC</v>
      </c>
      <c r="M242" s="41" t="str">
        <f>+[1]BDATOS!L241</f>
        <v>4 proyectos de mejoramiento en infraestructura física</v>
      </c>
      <c r="N242" s="32" t="str">
        <f>+[2]Hoja1!V244</f>
        <v xml:space="preserve">A.1 </v>
      </c>
      <c r="O242" s="38" t="str">
        <f>+[1]BDATOS!O241</f>
        <v>ND</v>
      </c>
      <c r="P242" s="38">
        <f>+[1]BDATOS!P241</f>
        <v>4</v>
      </c>
      <c r="Q242" s="35">
        <f>+[1]BDATOS!AF241</f>
        <v>3</v>
      </c>
      <c r="R242" s="38">
        <f>+[1]BDATOS!BB241</f>
        <v>3</v>
      </c>
      <c r="S242" s="43">
        <f>+[1]BDATOS!BL241</f>
        <v>1</v>
      </c>
      <c r="T242" s="37"/>
      <c r="U242" s="37"/>
      <c r="V242" s="37"/>
      <c r="W242" s="41" t="str">
        <f>+[1]BDATOS!AC241</f>
        <v>UNIBAC</v>
      </c>
    </row>
    <row r="243" spans="1:23" ht="56.25" x14ac:dyDescent="0.25">
      <c r="A243" s="29">
        <f>+'[1]Planind DNP'!B241</f>
        <v>240</v>
      </c>
      <c r="B243" s="38">
        <f>+[1]BDATOS!A242</f>
        <v>2</v>
      </c>
      <c r="C243" s="39" t="str">
        <f>+[1]BDATOS!B242</f>
        <v xml:space="preserve">BOLÍVAR SÍ AVANZA, LIBRE DE POBREZA A TRAVÉS DE LA EDUCACIÓN Y LA EQUIDAD </v>
      </c>
      <c r="D243" s="56" t="str">
        <f>+[1]BDATOS!C242</f>
        <v>2.17</v>
      </c>
      <c r="E243" s="39" t="str">
        <f>+[1]BDATOS!D242</f>
        <v>EDUCACIÓN SUPERIOR PARA EL DESARROLLO DEL ARTE Y CULTURA</v>
      </c>
      <c r="F243" s="40"/>
      <c r="G243" s="32" t="str">
        <f>+[2]Hoja1!K243</f>
        <v>A.1 .17.2</v>
      </c>
      <c r="H243" s="32">
        <f>+[2]Hoja1!G243</f>
        <v>14.73</v>
      </c>
      <c r="I243" s="40"/>
      <c r="J243" s="40"/>
      <c r="K243" s="41" t="str">
        <f>+[1]BDATOS!J242</f>
        <v>2.17.1</v>
      </c>
      <c r="L243" s="42" t="str">
        <f>+[1]BDATOS!K242</f>
        <v>Bolívar Si Avanza en Educación para el Desarrollo - UNIBAC</v>
      </c>
      <c r="M243" s="41" t="str">
        <f>+[1]BDATOS!L242</f>
        <v>Incrementar cada año durante el cuatrienio los proyectos de mejoramiento y adecuación de infraestructura física y tecnológica en un 25%</v>
      </c>
      <c r="N243" s="32" t="str">
        <f>+[2]Hoja1!V245</f>
        <v xml:space="preserve">A.1 </v>
      </c>
      <c r="O243" s="38">
        <f>+[1]BDATOS!O242</f>
        <v>0</v>
      </c>
      <c r="P243" s="38">
        <f>+[1]BDATOS!P242</f>
        <v>4</v>
      </c>
      <c r="Q243" s="35">
        <f>+[1]BDATOS!AF242</f>
        <v>1</v>
      </c>
      <c r="R243" s="38">
        <f>+[1]BDATOS!BB242</f>
        <v>1</v>
      </c>
      <c r="S243" s="43">
        <f>+[1]BDATOS!BL242</f>
        <v>1</v>
      </c>
      <c r="T243" s="37"/>
      <c r="U243" s="37"/>
      <c r="V243" s="37"/>
      <c r="W243" s="41" t="str">
        <f>+[1]BDATOS!AC242</f>
        <v>UNIBAC</v>
      </c>
    </row>
    <row r="244" spans="1:23" ht="56.25" x14ac:dyDescent="0.25">
      <c r="A244" s="29">
        <f>+'[1]Planind DNP'!B242</f>
        <v>241</v>
      </c>
      <c r="B244" s="38">
        <f>+[1]BDATOS!A243</f>
        <v>2</v>
      </c>
      <c r="C244" s="39" t="str">
        <f>+[1]BDATOS!B243</f>
        <v xml:space="preserve">BOLÍVAR SÍ AVANZA, LIBRE DE POBREZA A TRAVÉS DE LA EDUCACIÓN Y LA EQUIDAD </v>
      </c>
      <c r="D244" s="56" t="str">
        <f>+[1]BDATOS!C243</f>
        <v>2.17</v>
      </c>
      <c r="E244" s="39" t="str">
        <f>+[1]BDATOS!D243</f>
        <v>EDUCACIÓN SUPERIOR PARA EL DESARROLLO DEL ARTE Y CULTURA</v>
      </c>
      <c r="F244" s="40"/>
      <c r="G244" s="32" t="str">
        <f>+[2]Hoja1!K244</f>
        <v>A.1 .17.3</v>
      </c>
      <c r="H244" s="32">
        <f>+[2]Hoja1!G244</f>
        <v>14.73</v>
      </c>
      <c r="I244" s="40"/>
      <c r="J244" s="40"/>
      <c r="K244" s="41" t="str">
        <f>+[1]BDATOS!J243</f>
        <v>2.17.1</v>
      </c>
      <c r="L244" s="42" t="str">
        <f>+[1]BDATOS!K243</f>
        <v>Bolívar Si Avanza en Educación para el Desarrollo - UNIBAC</v>
      </c>
      <c r="M244" s="41" t="str">
        <f>+[1]BDATOS!L243</f>
        <v>Disminuir la tasa de deserción estudiantil cada año durante el cuatrienio en un 3%</v>
      </c>
      <c r="N244" s="32" t="str">
        <f>+[2]Hoja1!V246</f>
        <v xml:space="preserve">A.1 </v>
      </c>
      <c r="O244" s="38">
        <f>+[1]BDATOS!O243</f>
        <v>14.73</v>
      </c>
      <c r="P244" s="38">
        <f>+[1]BDATOS!P243</f>
        <v>12</v>
      </c>
      <c r="Q244" s="35">
        <f>+[1]BDATOS!AF243</f>
        <v>3</v>
      </c>
      <c r="R244" s="38">
        <f>+[1]BDATOS!BB243</f>
        <v>1</v>
      </c>
      <c r="S244" s="43">
        <f>+[1]BDATOS!BL243</f>
        <v>0.33333333333333331</v>
      </c>
      <c r="T244" s="37"/>
      <c r="U244" s="37"/>
      <c r="V244" s="37"/>
      <c r="W244" s="41" t="str">
        <f>+[1]BDATOS!AC243</f>
        <v>UNIBAC</v>
      </c>
    </row>
    <row r="245" spans="1:23" ht="56.25" x14ac:dyDescent="0.25">
      <c r="A245" s="29">
        <f>+'[1]Planind DNP'!B243</f>
        <v>242</v>
      </c>
      <c r="B245" s="38">
        <f>+[1]BDATOS!A244</f>
        <v>2</v>
      </c>
      <c r="C245" s="39" t="str">
        <f>+[1]BDATOS!B244</f>
        <v xml:space="preserve">BOLÍVAR SÍ AVANZA, LIBRE DE POBREZA A TRAVÉS DE LA EDUCACIÓN Y LA EQUIDAD </v>
      </c>
      <c r="D245" s="56" t="str">
        <f>+[1]BDATOS!C244</f>
        <v>2.17</v>
      </c>
      <c r="E245" s="39" t="str">
        <f>+[1]BDATOS!D244</f>
        <v>EDUCACIÓN SUPERIOR PARA EL DESARROLLO DEL ARTE Y CULTURA</v>
      </c>
      <c r="F245" s="40"/>
      <c r="G245" s="32" t="str">
        <f>+[2]Hoja1!K245</f>
        <v>A.1 .17.4</v>
      </c>
      <c r="H245" s="32">
        <f>+[2]Hoja1!G245</f>
        <v>14.73</v>
      </c>
      <c r="I245" s="40"/>
      <c r="J245" s="40"/>
      <c r="K245" s="41" t="str">
        <f>+[1]BDATOS!J244</f>
        <v>2.17.1</v>
      </c>
      <c r="L245" s="42" t="str">
        <f>+[1]BDATOS!K244</f>
        <v>Bolívar Si Avanza en Educación para el Desarrollo - UNIBAC</v>
      </c>
      <c r="M245" s="41" t="str">
        <f>+[1]BDATOS!L244</f>
        <v>Incrementar A20 semilleros o grupos de investigación en la Unibac</v>
      </c>
      <c r="N245" s="32" t="str">
        <f>+[2]Hoja1!V247</f>
        <v xml:space="preserve">A.1 </v>
      </c>
      <c r="O245" s="38">
        <f>+[1]BDATOS!O244</f>
        <v>8</v>
      </c>
      <c r="P245" s="38">
        <f>+[1]BDATOS!P244</f>
        <v>12</v>
      </c>
      <c r="Q245" s="35">
        <f>+[1]BDATOS!AF244</f>
        <v>8</v>
      </c>
      <c r="R245" s="38">
        <f>+[1]BDATOS!BB244</f>
        <v>8</v>
      </c>
      <c r="S245" s="43">
        <f>+[1]BDATOS!BL244</f>
        <v>1</v>
      </c>
      <c r="T245" s="37"/>
      <c r="U245" s="37"/>
      <c r="V245" s="37"/>
      <c r="W245" s="41" t="str">
        <f>+[1]BDATOS!AC244</f>
        <v>UNIBAC</v>
      </c>
    </row>
    <row r="246" spans="1:23" ht="56.25" x14ac:dyDescent="0.25">
      <c r="A246" s="29">
        <f>+'[1]Planind DNP'!B244</f>
        <v>243</v>
      </c>
      <c r="B246" s="38">
        <f>+[1]BDATOS!A245</f>
        <v>2</v>
      </c>
      <c r="C246" s="39" t="str">
        <f>+[1]BDATOS!B245</f>
        <v xml:space="preserve">BOLÍVAR SÍ AVANZA, LIBRE DE POBREZA A TRAVÉS DE LA EDUCACIÓN Y LA EQUIDAD </v>
      </c>
      <c r="D246" s="56" t="str">
        <f>+[1]BDATOS!C245</f>
        <v>2.17</v>
      </c>
      <c r="E246" s="39" t="str">
        <f>+[1]BDATOS!D245</f>
        <v>EDUCACIÓN SUPERIOR PARA EL DESARROLLO DEL ARTE Y CULTURA</v>
      </c>
      <c r="F246" s="40"/>
      <c r="G246" s="32" t="str">
        <f>+[2]Hoja1!K246</f>
        <v>A.1 .17.5</v>
      </c>
      <c r="H246" s="32">
        <f>+[2]Hoja1!G246</f>
        <v>14.73</v>
      </c>
      <c r="I246" s="40"/>
      <c r="J246" s="40"/>
      <c r="K246" s="41" t="str">
        <f>+[1]BDATOS!J245</f>
        <v>2.17.1</v>
      </c>
      <c r="L246" s="42" t="str">
        <f>+[1]BDATOS!K245</f>
        <v>Bolívar Si Avanza en Educación para el Desarrollo - UNIBAC</v>
      </c>
      <c r="M246" s="41" t="str">
        <f>+[1]BDATOS!L245</f>
        <v xml:space="preserve">26 docentes investigadores </v>
      </c>
      <c r="N246" s="32" t="str">
        <f>+[2]Hoja1!V248</f>
        <v xml:space="preserve">A.1 </v>
      </c>
      <c r="O246" s="38">
        <f>+[1]BDATOS!O245</f>
        <v>11</v>
      </c>
      <c r="P246" s="38">
        <f>+[1]BDATOS!P245</f>
        <v>24</v>
      </c>
      <c r="Q246" s="35">
        <f>+[1]BDATOS!AF245</f>
        <v>20</v>
      </c>
      <c r="R246" s="38">
        <f>+[1]BDATOS!BB245</f>
        <v>20</v>
      </c>
      <c r="S246" s="43">
        <f>+[1]BDATOS!BL245</f>
        <v>1</v>
      </c>
      <c r="T246" s="37"/>
      <c r="U246" s="37"/>
      <c r="V246" s="37"/>
      <c r="W246" s="41" t="str">
        <f>+[1]BDATOS!AC245</f>
        <v>UNIBAC</v>
      </c>
    </row>
    <row r="247" spans="1:23" ht="56.25" x14ac:dyDescent="0.25">
      <c r="A247" s="29">
        <f>+'[1]Planind DNP'!B245</f>
        <v>244</v>
      </c>
      <c r="B247" s="38">
        <f>+[1]BDATOS!A246</f>
        <v>2</v>
      </c>
      <c r="C247" s="39" t="str">
        <f>+[1]BDATOS!B246</f>
        <v xml:space="preserve">BOLÍVAR SÍ AVANZA, LIBRE DE POBREZA A TRAVÉS DE LA EDUCACIÓN Y LA EQUIDAD </v>
      </c>
      <c r="D247" s="56" t="str">
        <f>+[1]BDATOS!C246</f>
        <v>2.17</v>
      </c>
      <c r="E247" s="39" t="str">
        <f>+[1]BDATOS!D246</f>
        <v>EDUCACIÓN SUPERIOR PARA EL DESARROLLO DEL ARTE Y CULTURA</v>
      </c>
      <c r="F247" s="40"/>
      <c r="G247" s="32" t="str">
        <f>+[2]Hoja1!K247</f>
        <v>A.1 .17.6</v>
      </c>
      <c r="H247" s="32">
        <f>+[2]Hoja1!G247</f>
        <v>14.73</v>
      </c>
      <c r="I247" s="40"/>
      <c r="J247" s="40"/>
      <c r="K247" s="41" t="str">
        <f>+[1]BDATOS!J246</f>
        <v>2.17.1</v>
      </c>
      <c r="L247" s="42" t="str">
        <f>+[1]BDATOS!K246</f>
        <v>Bolívar Si Avanza en Educación para el Desarrollo - UNIBAC</v>
      </c>
      <c r="M247" s="41" t="str">
        <f>+[1]BDATOS!L246</f>
        <v>25 los productos de investigación y creación</v>
      </c>
      <c r="N247" s="32" t="str">
        <f>+[2]Hoja1!V249</f>
        <v xml:space="preserve">A.1 </v>
      </c>
      <c r="O247" s="38">
        <f>+[1]BDATOS!O246</f>
        <v>11</v>
      </c>
      <c r="P247" s="38">
        <f>+[1]BDATOS!P246</f>
        <v>20</v>
      </c>
      <c r="Q247" s="35">
        <f>+[1]BDATOS!AF246</f>
        <v>5</v>
      </c>
      <c r="R247" s="38">
        <f>+[1]BDATOS!BB246</f>
        <v>5</v>
      </c>
      <c r="S247" s="43">
        <f>+[1]BDATOS!BL246</f>
        <v>1</v>
      </c>
      <c r="T247" s="37"/>
      <c r="U247" s="37"/>
      <c r="V247" s="37"/>
      <c r="W247" s="41" t="str">
        <f>+[1]BDATOS!AC246</f>
        <v>UNIBAC</v>
      </c>
    </row>
    <row r="248" spans="1:23" ht="56.25" x14ac:dyDescent="0.25">
      <c r="A248" s="29">
        <f>+'[1]Planind DNP'!B246</f>
        <v>245</v>
      </c>
      <c r="B248" s="38">
        <f>+[1]BDATOS!A247</f>
        <v>2</v>
      </c>
      <c r="C248" s="39" t="str">
        <f>+[1]BDATOS!B247</f>
        <v xml:space="preserve">BOLÍVAR SÍ AVANZA, LIBRE DE POBREZA A TRAVÉS DE LA EDUCACIÓN Y LA EQUIDAD </v>
      </c>
      <c r="D248" s="56" t="str">
        <f>+[1]BDATOS!C247</f>
        <v>2.17</v>
      </c>
      <c r="E248" s="39" t="str">
        <f>+[1]BDATOS!D247</f>
        <v>EDUCACIÓN SUPERIOR PARA EL DESARROLLO DEL ARTE Y CULTURA</v>
      </c>
      <c r="F248" s="40"/>
      <c r="G248" s="32" t="str">
        <f>+[2]Hoja1!K248</f>
        <v>A.1 .17.7</v>
      </c>
      <c r="H248" s="32">
        <f>+[2]Hoja1!G248</f>
        <v>14.73</v>
      </c>
      <c r="I248" s="40"/>
      <c r="J248" s="40"/>
      <c r="K248" s="41" t="str">
        <f>+[1]BDATOS!J247</f>
        <v>2.17.1</v>
      </c>
      <c r="L248" s="42" t="str">
        <f>+[1]BDATOS!K247</f>
        <v>Bolívar Si Avanza en Educación para el Desarrollo - UNIBAC</v>
      </c>
      <c r="M248" s="41" t="str">
        <f>+[1]BDATOS!L247</f>
        <v>20 estudiantes y docentes de otros paises visitan a UNIBAC</v>
      </c>
      <c r="N248" s="32" t="str">
        <f>+[2]Hoja1!V250</f>
        <v xml:space="preserve">A.1 </v>
      </c>
      <c r="O248" s="38">
        <f>+[1]BDATOS!O247</f>
        <v>41</v>
      </c>
      <c r="P248" s="38">
        <f>+[1]BDATOS!P247</f>
        <v>20</v>
      </c>
      <c r="Q248" s="35">
        <f>+[1]BDATOS!AF247</f>
        <v>5</v>
      </c>
      <c r="R248" s="38">
        <f>+[1]BDATOS!BB247</f>
        <v>4</v>
      </c>
      <c r="S248" s="43">
        <f>+[1]BDATOS!BL247</f>
        <v>0.8</v>
      </c>
      <c r="T248" s="37"/>
      <c r="U248" s="37"/>
      <c r="V248" s="37"/>
      <c r="W248" s="41" t="str">
        <f>+[1]BDATOS!AC247</f>
        <v>UNIBAC</v>
      </c>
    </row>
    <row r="249" spans="1:23" ht="56.25" x14ac:dyDescent="0.25">
      <c r="A249" s="29">
        <f>+'[1]Planind DNP'!B247</f>
        <v>246</v>
      </c>
      <c r="B249" s="38">
        <f>+[1]BDATOS!A248</f>
        <v>2</v>
      </c>
      <c r="C249" s="39" t="str">
        <f>+[1]BDATOS!B248</f>
        <v xml:space="preserve">BOLÍVAR SÍ AVANZA, LIBRE DE POBREZA A TRAVÉS DE LA EDUCACIÓN Y LA EQUIDAD </v>
      </c>
      <c r="D249" s="56" t="str">
        <f>+[1]BDATOS!C248</f>
        <v>2.17</v>
      </c>
      <c r="E249" s="39" t="str">
        <f>+[1]BDATOS!D248</f>
        <v>EDUCACIÓN SUPERIOR PARA EL DESARROLLO DEL ARTE Y CULTURA</v>
      </c>
      <c r="F249" s="40"/>
      <c r="G249" s="32" t="str">
        <f>+[2]Hoja1!K249</f>
        <v>A.1 .17.8</v>
      </c>
      <c r="H249" s="32">
        <f>+[2]Hoja1!G249</f>
        <v>14.73</v>
      </c>
      <c r="I249" s="40"/>
      <c r="J249" s="40"/>
      <c r="K249" s="41" t="str">
        <f>+[1]BDATOS!J248</f>
        <v>2.17.1</v>
      </c>
      <c r="L249" s="42" t="str">
        <f>+[1]BDATOS!K248</f>
        <v>Bolívar Si Avanza en Educación para el Desarrollo - UNIBAC</v>
      </c>
      <c r="M249" s="41" t="str">
        <f>+[1]BDATOS!L248</f>
        <v xml:space="preserve">20 estudiantes y docentes que viajan a otros paises </v>
      </c>
      <c r="N249" s="32" t="str">
        <f>+[2]Hoja1!V251</f>
        <v xml:space="preserve">A.1 </v>
      </c>
      <c r="O249" s="38">
        <f>+[1]BDATOS!O248</f>
        <v>64</v>
      </c>
      <c r="P249" s="38">
        <f>+[1]BDATOS!P248</f>
        <v>20</v>
      </c>
      <c r="Q249" s="35">
        <f>+[1]BDATOS!AF248</f>
        <v>20</v>
      </c>
      <c r="R249" s="38">
        <f>+[1]BDATOS!BB248</f>
        <v>23</v>
      </c>
      <c r="S249" s="43">
        <f>+[1]BDATOS!BL248</f>
        <v>1</v>
      </c>
      <c r="T249" s="37"/>
      <c r="U249" s="37"/>
      <c r="V249" s="37"/>
      <c r="W249" s="41" t="str">
        <f>+[1]BDATOS!AC248</f>
        <v>UNIBAC</v>
      </c>
    </row>
    <row r="250" spans="1:23" ht="56.25" x14ac:dyDescent="0.25">
      <c r="A250" s="29">
        <f>+'[1]Planind DNP'!B248</f>
        <v>247</v>
      </c>
      <c r="B250" s="38">
        <f>+[1]BDATOS!A249</f>
        <v>2</v>
      </c>
      <c r="C250" s="39" t="str">
        <f>+[1]BDATOS!B249</f>
        <v xml:space="preserve">BOLÍVAR SÍ AVANZA, LIBRE DE POBREZA A TRAVÉS DE LA EDUCACIÓN Y LA EQUIDAD </v>
      </c>
      <c r="D250" s="56" t="str">
        <f>+[1]BDATOS!C249</f>
        <v>2.17</v>
      </c>
      <c r="E250" s="39" t="str">
        <f>+[1]BDATOS!D249</f>
        <v>EDUCACIÓN SUPERIOR PARA EL DESARROLLO DEL ARTE Y CULTURA</v>
      </c>
      <c r="F250" s="40"/>
      <c r="G250" s="32" t="str">
        <f>+[2]Hoja1!K250</f>
        <v>A.1 .17.9</v>
      </c>
      <c r="H250" s="32">
        <f>+[2]Hoja1!G250</f>
        <v>14.73</v>
      </c>
      <c r="I250" s="40"/>
      <c r="J250" s="40"/>
      <c r="K250" s="41" t="str">
        <f>+[1]BDATOS!J249</f>
        <v>2.17.1</v>
      </c>
      <c r="L250" s="42" t="str">
        <f>+[1]BDATOS!K249</f>
        <v>Bolívar Si Avanza en Educación para el Desarrollo - UNIBAC</v>
      </c>
      <c r="M250" s="41" t="str">
        <f>+[1]BDATOS!L249</f>
        <v xml:space="preserve">4 recertificaciones de calidad en todos los procesos </v>
      </c>
      <c r="N250" s="32" t="str">
        <f>+[2]Hoja1!V252</f>
        <v>A.2</v>
      </c>
      <c r="O250" s="38">
        <f>+[1]BDATOS!O249</f>
        <v>3</v>
      </c>
      <c r="P250" s="38">
        <f>+[1]BDATOS!P249</f>
        <v>4</v>
      </c>
      <c r="Q250" s="35">
        <f>+[1]BDATOS!AF249</f>
        <v>1</v>
      </c>
      <c r="R250" s="38">
        <f>+[1]BDATOS!BB249</f>
        <v>1</v>
      </c>
      <c r="S250" s="43">
        <f>+[1]BDATOS!BL249</f>
        <v>1</v>
      </c>
      <c r="T250" s="37"/>
      <c r="U250" s="37"/>
      <c r="V250" s="37"/>
      <c r="W250" s="41" t="str">
        <f>+[1]BDATOS!AC249</f>
        <v>UNIBAC</v>
      </c>
    </row>
    <row r="251" spans="1:23" ht="78.75" x14ac:dyDescent="0.25">
      <c r="A251" s="29">
        <f>+'[1]Planind DNP'!B249</f>
        <v>248</v>
      </c>
      <c r="B251" s="38">
        <f>+[1]BDATOS!A250</f>
        <v>2</v>
      </c>
      <c r="C251" s="39" t="str">
        <f>+[1]BDATOS!B250</f>
        <v xml:space="preserve">BOLÍVAR SÍ AVANZA, LIBRE DE POBREZA A TRAVÉS DE LA EDUCACIÓN Y LA EQUIDAD </v>
      </c>
      <c r="D251" s="56" t="str">
        <f>+[1]BDATOS!C250</f>
        <v>2.17</v>
      </c>
      <c r="E251" s="39" t="str">
        <f>+[1]BDATOS!D250</f>
        <v>EDUCACIÓN SUPERIOR PARA EL DESARROLLO DEL ARTE Y CULTURA</v>
      </c>
      <c r="F251" s="40"/>
      <c r="G251" s="32" t="str">
        <f>+[2]Hoja1!K251</f>
        <v>A.1 .17.10</v>
      </c>
      <c r="H251" s="32">
        <f>+[2]Hoja1!G251</f>
        <v>14.73</v>
      </c>
      <c r="I251" s="40"/>
      <c r="J251" s="40"/>
      <c r="K251" s="41" t="str">
        <f>+[1]BDATOS!J250</f>
        <v>2.17.1</v>
      </c>
      <c r="L251" s="42" t="str">
        <f>+[1]BDATOS!K250</f>
        <v>Bolívar Si Avanza en Educación para el Desarrollo - UNIBAC</v>
      </c>
      <c r="M251" s="41" t="str">
        <f>+[1]BDATOS!L250</f>
        <v>Número de colegios de educación media del departamento de Bolívar articulado mediante un programa de estudio equivalente a las asignaturas ofertadas en los programas profesionales de Unibac</v>
      </c>
      <c r="N251" s="32" t="str">
        <f>+[2]Hoja1!V253</f>
        <v>A.2</v>
      </c>
      <c r="O251" s="38">
        <f>+[1]BDATOS!O250</f>
        <v>0</v>
      </c>
      <c r="P251" s="38">
        <f>+[1]BDATOS!P250</f>
        <v>1</v>
      </c>
      <c r="Q251" s="35">
        <f>+[1]BDATOS!AF250</f>
        <v>0</v>
      </c>
      <c r="R251" s="38">
        <f>+[1]BDATOS!BB250</f>
        <v>0</v>
      </c>
      <c r="S251" s="43" t="str">
        <f>+[1]BDATOS!BL250</f>
        <v>NA</v>
      </c>
      <c r="T251" s="44"/>
      <c r="U251" s="44"/>
      <c r="V251" s="37"/>
      <c r="W251" s="41" t="str">
        <f>+[1]BDATOS!AC250</f>
        <v>UNIBAC</v>
      </c>
    </row>
    <row r="252" spans="1:23" ht="78.75" x14ac:dyDescent="0.25">
      <c r="A252" s="29">
        <f>+'[1]Planind DNP'!B250</f>
        <v>249</v>
      </c>
      <c r="B252" s="38">
        <f>+[1]BDATOS!A251</f>
        <v>2</v>
      </c>
      <c r="C252" s="39" t="str">
        <f>+[1]BDATOS!B251</f>
        <v xml:space="preserve">BOLÍVAR SÍ AVANZA, LIBRE DE POBREZA A TRAVÉS DE LA EDUCACIÓN Y LA EQUIDAD </v>
      </c>
      <c r="D252" s="38" t="str">
        <f>+[1]BDATOS!C251</f>
        <v>2.18</v>
      </c>
      <c r="E252" s="39" t="str">
        <f>+[1]BDATOS!D251</f>
        <v>SALUD AMBIENTAL</v>
      </c>
      <c r="F252" s="40" t="s">
        <v>743</v>
      </c>
      <c r="G252" s="32" t="str">
        <f>+[2]Hoja1!K252</f>
        <v>A.2.6.1</v>
      </c>
      <c r="H252" s="32">
        <f>+[2]Hoja1!G252</f>
        <v>17</v>
      </c>
      <c r="I252" s="40">
        <v>17</v>
      </c>
      <c r="J252" s="40">
        <v>14.1</v>
      </c>
      <c r="K252" s="41" t="str">
        <f>+[1]BDATOS!J251</f>
        <v>2.18.1</v>
      </c>
      <c r="L252" s="42" t="str">
        <f>+[1]BDATOS!K251</f>
        <v>Habitat Saludable</v>
      </c>
      <c r="M252" s="41" t="str">
        <f>+[1]BDATOS!L251</f>
        <v>23 entidades territoriales con inclusión del componente de salud ambiental en los Planes de Desarrollo Territorial, POT, en coordinación con el COTSA departamental, y Consejo Seccional de Plaguicidas.</v>
      </c>
      <c r="N252" s="32" t="str">
        <f>+[2]Hoja1!V254</f>
        <v>A.2</v>
      </c>
      <c r="O252" s="38">
        <f>+[1]BDATOS!O251</f>
        <v>0</v>
      </c>
      <c r="P252" s="38">
        <f>+[1]BDATOS!P251</f>
        <v>23</v>
      </c>
      <c r="Q252" s="35">
        <f>+[1]BDATOS!AF251</f>
        <v>5</v>
      </c>
      <c r="R252" s="38">
        <f>+[1]BDATOS!BB251</f>
        <v>0</v>
      </c>
      <c r="S252" s="43">
        <f>+[1]BDATOS!BL251</f>
        <v>0</v>
      </c>
      <c r="T252" s="46">
        <f>SUM(S252:S253)/2</f>
        <v>0.5</v>
      </c>
      <c r="U252" s="46">
        <f>SUM(S252:S257)/6</f>
        <v>0.57777777777777783</v>
      </c>
      <c r="V252" s="37"/>
      <c r="W252" s="41" t="str">
        <f>+[1]BDATOS!AC251</f>
        <v>SECRETARÍA DE SALUD</v>
      </c>
    </row>
    <row r="253" spans="1:23" ht="78.75" x14ac:dyDescent="0.25">
      <c r="A253" s="29">
        <f>+'[1]Planind DNP'!B251</f>
        <v>250</v>
      </c>
      <c r="B253" s="38">
        <f>+[1]BDATOS!A252</f>
        <v>2</v>
      </c>
      <c r="C253" s="39" t="str">
        <f>+[1]BDATOS!B252</f>
        <v xml:space="preserve">BOLÍVAR SÍ AVANZA, LIBRE DE POBREZA A TRAVÉS DE LA EDUCACIÓN Y LA EQUIDAD </v>
      </c>
      <c r="D253" s="38" t="str">
        <f>+[1]BDATOS!C252</f>
        <v>2.18</v>
      </c>
      <c r="E253" s="39" t="str">
        <f>+[1]BDATOS!D252</f>
        <v>SALUD AMBIENTAL</v>
      </c>
      <c r="F253" s="40"/>
      <c r="G253" s="32" t="str">
        <f>+[2]Hoja1!K253</f>
        <v>A.2.6.2</v>
      </c>
      <c r="H253" s="32">
        <f>+[2]Hoja1!G253</f>
        <v>0</v>
      </c>
      <c r="I253" s="40"/>
      <c r="J253" s="40"/>
      <c r="K253" s="41" t="str">
        <f>+[1]BDATOS!J252</f>
        <v>2.18.1</v>
      </c>
      <c r="L253" s="42" t="str">
        <f>+[1]BDATOS!K252</f>
        <v>Habitat Saludable</v>
      </c>
      <c r="M253" s="41" t="str">
        <f>+[1]BDATOS!L252</f>
        <v>Un   Programas de educación en salud ambiental con énfasis en la estrategia de entornos saludables diseñado e implementado en el 100% de municipios con altos índices de riesgo ambiental para enfermedades transmisibles.</v>
      </c>
      <c r="N253" s="32" t="str">
        <f>+[2]Hoja1!V255</f>
        <v>A.2</v>
      </c>
      <c r="O253" s="38">
        <f>+[1]BDATOS!O252</f>
        <v>0</v>
      </c>
      <c r="P253" s="38">
        <f>+[1]BDATOS!P252</f>
        <v>1</v>
      </c>
      <c r="Q253" s="35">
        <f>+[1]BDATOS!AF252</f>
        <v>1</v>
      </c>
      <c r="R253" s="38">
        <f>+[1]BDATOS!BB252</f>
        <v>3</v>
      </c>
      <c r="S253" s="43">
        <f>+[1]BDATOS!BL252</f>
        <v>1</v>
      </c>
      <c r="T253" s="44"/>
      <c r="U253" s="37"/>
      <c r="V253" s="37"/>
      <c r="W253" s="41" t="str">
        <f>+[1]BDATOS!AC252</f>
        <v>SECRETARÍA DE SALUD</v>
      </c>
    </row>
    <row r="254" spans="1:23" ht="56.25" x14ac:dyDescent="0.25">
      <c r="A254" s="29">
        <f>+'[1]Planind DNP'!B252</f>
        <v>251</v>
      </c>
      <c r="B254" s="38">
        <f>+[1]BDATOS!A253</f>
        <v>2</v>
      </c>
      <c r="C254" s="39" t="str">
        <f>+[1]BDATOS!B253</f>
        <v xml:space="preserve">BOLÍVAR SÍ AVANZA, LIBRE DE POBREZA A TRAVÉS DE LA EDUCACIÓN Y LA EQUIDAD </v>
      </c>
      <c r="D254" s="38" t="str">
        <f>+[1]BDATOS!C253</f>
        <v>2.18</v>
      </c>
      <c r="E254" s="39" t="str">
        <f>+[1]BDATOS!D253</f>
        <v>SALUD AMBIENTAL</v>
      </c>
      <c r="F254" s="41" t="s">
        <v>744</v>
      </c>
      <c r="G254" s="32" t="str">
        <f>+[2]Hoja1!K254</f>
        <v>A.2.7.1</v>
      </c>
      <c r="H254" s="32">
        <f>+[2]Hoja1!G254</f>
        <v>0</v>
      </c>
      <c r="I254" s="41">
        <v>0</v>
      </c>
      <c r="J254" s="41">
        <v>0</v>
      </c>
      <c r="K254" s="41" t="str">
        <f>+[1]BDATOS!J253</f>
        <v>2.18.2</v>
      </c>
      <c r="L254" s="42" t="str">
        <f>+[1]BDATOS!K253</f>
        <v>Situaciones De Salud Relacionadas Con Condiciones Ambientales</v>
      </c>
      <c r="M254" s="41" t="str">
        <f>+[1]BDATOS!L253</f>
        <v>90% de Cobertura de vacunación canina y felina en el departamento de Bolívar</v>
      </c>
      <c r="N254" s="32" t="str">
        <f>+[2]Hoja1!V256</f>
        <v>A.2</v>
      </c>
      <c r="O254" s="38">
        <f>+[1]BDATOS!O253</f>
        <v>80</v>
      </c>
      <c r="P254" s="38">
        <f>+[1]BDATOS!P253</f>
        <v>90</v>
      </c>
      <c r="Q254" s="35">
        <f>+[1]BDATOS!AF253</f>
        <v>90</v>
      </c>
      <c r="R254" s="38">
        <f>+[1]BDATOS!BB253</f>
        <v>85</v>
      </c>
      <c r="S254" s="43">
        <f>+[1]BDATOS!BL253</f>
        <v>0.94444444444444442</v>
      </c>
      <c r="T254" s="46">
        <f>SUM(S254:S257)/4</f>
        <v>0.6166666666666667</v>
      </c>
      <c r="U254" s="37"/>
      <c r="V254" s="37"/>
      <c r="W254" s="41" t="str">
        <f>+[1]BDATOS!AC253</f>
        <v>SECRETARÍA DE SALUD</v>
      </c>
    </row>
    <row r="255" spans="1:23" ht="56.25" x14ac:dyDescent="0.25">
      <c r="A255" s="29">
        <f>+'[1]Planind DNP'!B253</f>
        <v>252</v>
      </c>
      <c r="B255" s="38">
        <f>+[1]BDATOS!A254</f>
        <v>2</v>
      </c>
      <c r="C255" s="39" t="str">
        <f>+[1]BDATOS!B254</f>
        <v xml:space="preserve">BOLÍVAR SÍ AVANZA, LIBRE DE POBREZA A TRAVÉS DE LA EDUCACIÓN Y LA EQUIDAD </v>
      </c>
      <c r="D255" s="38" t="str">
        <f>+[1]BDATOS!C254</f>
        <v>2.18</v>
      </c>
      <c r="E255" s="39" t="str">
        <f>+[1]BDATOS!D254</f>
        <v>SALUD AMBIENTAL</v>
      </c>
      <c r="F255" s="40" t="s">
        <v>745</v>
      </c>
      <c r="G255" s="32" t="str">
        <f>+[2]Hoja1!K255</f>
        <v>A.2.8.1</v>
      </c>
      <c r="H255" s="32">
        <f>+[2]Hoja1!G255</f>
        <v>6.52</v>
      </c>
      <c r="I255" s="40">
        <v>6.52</v>
      </c>
      <c r="J255" s="40">
        <v>2.8</v>
      </c>
      <c r="K255" s="41" t="str">
        <f>+[1]BDATOS!J254</f>
        <v>2.18.2</v>
      </c>
      <c r="L255" s="42" t="str">
        <f>+[1]BDATOS!K254</f>
        <v>Situaciones De Salud Relacionadas Con Condiciones Ambientales</v>
      </c>
      <c r="M255" s="41" t="str">
        <f>+[1]BDATOS!L254</f>
        <v>90% de las  Acciones de Inspección vigilancia y control de factores de riesgo ambientales, ejecutadas.</v>
      </c>
      <c r="N255" s="32" t="str">
        <f>+[2]Hoja1!V257</f>
        <v>A.2</v>
      </c>
      <c r="O255" s="38">
        <f>+[1]BDATOS!O254</f>
        <v>70</v>
      </c>
      <c r="P255" s="38">
        <f>+[1]BDATOS!P254</f>
        <v>90</v>
      </c>
      <c r="Q255" s="35">
        <f>+[1]BDATOS!AF254</f>
        <v>90</v>
      </c>
      <c r="R255" s="38">
        <f>+[1]BDATOS!BB254</f>
        <v>75</v>
      </c>
      <c r="S255" s="43">
        <f>+[1]BDATOS!BL254</f>
        <v>0.83333333333333337</v>
      </c>
      <c r="T255" s="37"/>
      <c r="U255" s="37"/>
      <c r="V255" s="37"/>
      <c r="W255" s="41" t="str">
        <f>+[1]BDATOS!AC254</f>
        <v>SECRETARÍA DE SALUD</v>
      </c>
    </row>
    <row r="256" spans="1:23" ht="67.5" x14ac:dyDescent="0.25">
      <c r="A256" s="29">
        <f>+'[1]Planind DNP'!B254</f>
        <v>253</v>
      </c>
      <c r="B256" s="38">
        <f>+[1]BDATOS!A255</f>
        <v>2</v>
      </c>
      <c r="C256" s="39" t="str">
        <f>+[1]BDATOS!B255</f>
        <v xml:space="preserve">BOLÍVAR SÍ AVANZA, LIBRE DE POBREZA A TRAVÉS DE LA EDUCACIÓN Y LA EQUIDAD </v>
      </c>
      <c r="D256" s="38" t="str">
        <f>+[1]BDATOS!C255</f>
        <v>2.18</v>
      </c>
      <c r="E256" s="39" t="str">
        <f>+[1]BDATOS!D255</f>
        <v>SALUD AMBIENTAL</v>
      </c>
      <c r="F256" s="40"/>
      <c r="G256" s="32" t="str">
        <f>+[2]Hoja1!K256</f>
        <v>A.2.8.2</v>
      </c>
      <c r="H256" s="32">
        <f>+[2]Hoja1!G256</f>
        <v>6.52</v>
      </c>
      <c r="I256" s="40"/>
      <c r="J256" s="40"/>
      <c r="K256" s="41" t="str">
        <f>+[1]BDATOS!J255</f>
        <v>2.18.2</v>
      </c>
      <c r="L256" s="42" t="str">
        <f>+[1]BDATOS!K255</f>
        <v>Situaciones De Salud Relacionadas Con Condiciones Ambientales</v>
      </c>
      <c r="M256" s="41" t="str">
        <f>+[1]BDATOS!L255</f>
        <v>Cumplimiento de las Acciones de Vigilancia de la calidad del agua para consumo humano garantizadas en un 90% en cabeceras municipales y 20% en área rural.</v>
      </c>
      <c r="N256" s="32" t="str">
        <f>+[2]Hoja1!V258</f>
        <v>A.2</v>
      </c>
      <c r="O256" s="38">
        <f>+[1]BDATOS!O255</f>
        <v>60</v>
      </c>
      <c r="P256" s="38">
        <f>+[1]BDATOS!P255</f>
        <v>90</v>
      </c>
      <c r="Q256" s="35">
        <f>+[1]BDATOS!AF255</f>
        <v>90</v>
      </c>
      <c r="R256" s="38">
        <f>+[1]BDATOS!BB255</f>
        <v>62</v>
      </c>
      <c r="S256" s="43">
        <f>+[1]BDATOS!BL255</f>
        <v>0.68888888888888888</v>
      </c>
      <c r="T256" s="37"/>
      <c r="U256" s="37"/>
      <c r="V256" s="37"/>
      <c r="W256" s="41" t="str">
        <f>+[1]BDATOS!AC255</f>
        <v>SECRETARÍA DE SALUD</v>
      </c>
    </row>
    <row r="257" spans="1:23" ht="56.25" x14ac:dyDescent="0.25">
      <c r="A257" s="29">
        <f>+'[1]Planind DNP'!B255</f>
        <v>254</v>
      </c>
      <c r="B257" s="38">
        <f>+[1]BDATOS!A256</f>
        <v>2</v>
      </c>
      <c r="C257" s="39" t="str">
        <f>+[1]BDATOS!B256</f>
        <v xml:space="preserve">BOLÍVAR SÍ AVANZA, LIBRE DE POBREZA A TRAVÉS DE LA EDUCACIÓN Y LA EQUIDAD </v>
      </c>
      <c r="D257" s="38" t="str">
        <f>+[1]BDATOS!C256</f>
        <v>2.18</v>
      </c>
      <c r="E257" s="39" t="str">
        <f>+[1]BDATOS!D256</f>
        <v>SALUD AMBIENTAL</v>
      </c>
      <c r="F257" s="40"/>
      <c r="G257" s="32" t="str">
        <f>+[2]Hoja1!K257</f>
        <v>A.2.8.3</v>
      </c>
      <c r="H257" s="32">
        <f>+[2]Hoja1!G257</f>
        <v>6.52</v>
      </c>
      <c r="I257" s="40"/>
      <c r="J257" s="40"/>
      <c r="K257" s="41" t="str">
        <f>+[1]BDATOS!J256</f>
        <v>2.18.2</v>
      </c>
      <c r="L257" s="42" t="str">
        <f>+[1]BDATOS!K256</f>
        <v>Situaciones De Salud Relacionadas Con Condiciones Ambientales</v>
      </c>
      <c r="M257" s="41" t="str">
        <f>+[1]BDATOS!L256</f>
        <v xml:space="preserve">22  Mapas de riesgo de calidad de agua para consumo humano con planes de trabajo correctivos, elaborados. </v>
      </c>
      <c r="N257" s="32" t="str">
        <f>+[2]Hoja1!V259</f>
        <v>A.2</v>
      </c>
      <c r="O257" s="38">
        <f>+[1]BDATOS!O256</f>
        <v>10</v>
      </c>
      <c r="P257" s="38">
        <f>+[1]BDATOS!P256</f>
        <v>22</v>
      </c>
      <c r="Q257" s="35">
        <f>+[1]BDATOS!AF256</f>
        <v>5</v>
      </c>
      <c r="R257" s="38">
        <f>+[1]BDATOS!BB256</f>
        <v>0</v>
      </c>
      <c r="S257" s="43">
        <f>+[1]BDATOS!BL256</f>
        <v>0</v>
      </c>
      <c r="T257" s="44"/>
      <c r="U257" s="44"/>
      <c r="V257" s="37"/>
      <c r="W257" s="41" t="str">
        <f>+[1]BDATOS!AC256</f>
        <v>SECRETARÍA DE SALUD</v>
      </c>
    </row>
    <row r="258" spans="1:23" ht="78.75" x14ac:dyDescent="0.25">
      <c r="A258" s="29">
        <f>+'[1]Planind DNP'!B256</f>
        <v>255</v>
      </c>
      <c r="B258" s="38">
        <f>+[1]BDATOS!A257</f>
        <v>2</v>
      </c>
      <c r="C258" s="39" t="str">
        <f>+[1]BDATOS!B257</f>
        <v xml:space="preserve">BOLÍVAR SÍ AVANZA, LIBRE DE POBREZA A TRAVÉS DE LA EDUCACIÓN Y LA EQUIDAD </v>
      </c>
      <c r="D258" s="38" t="str">
        <f>+[1]BDATOS!C257</f>
        <v>2.19</v>
      </c>
      <c r="E258" s="39" t="str">
        <f>+[1]BDATOS!D257</f>
        <v>VIDA SALUDABLE Y CONDICIONES NO TRANSMISIBLES</v>
      </c>
      <c r="F258" s="41" t="s">
        <v>746</v>
      </c>
      <c r="G258" s="32" t="str">
        <f>+[2]Hoja1!K258</f>
        <v>A.2.9.1</v>
      </c>
      <c r="H258" s="32" t="str">
        <f>+[2]Hoja1!G258</f>
        <v xml:space="preserve">17,1     16,9 </v>
      </c>
      <c r="I258" s="41" t="s">
        <v>747</v>
      </c>
      <c r="J258" s="41">
        <v>16</v>
      </c>
      <c r="K258" s="38" t="str">
        <f>+[1]BDATOS!J257</f>
        <v>2.19.1</v>
      </c>
      <c r="L258" s="42" t="str">
        <f>+[1]BDATOS!K257</f>
        <v>Modos condiciones y estilos de vida saludables</v>
      </c>
      <c r="M258" s="41" t="str">
        <f>+[1]BDATOS!L257</f>
        <v>10 Municipios con estrategia nacional 4x4 ampliada, implementada.</v>
      </c>
      <c r="N258" s="32" t="str">
        <f>+[2]Hoja1!V260</f>
        <v>A.2</v>
      </c>
      <c r="O258" s="38">
        <f>+[1]BDATOS!O257</f>
        <v>0</v>
      </c>
      <c r="P258" s="38">
        <f>+[1]BDATOS!P257</f>
        <v>10</v>
      </c>
      <c r="Q258" s="35">
        <f>+[1]BDATOS!AF257</f>
        <v>2</v>
      </c>
      <c r="R258" s="38">
        <f>+[1]BDATOS!BB257</f>
        <v>2</v>
      </c>
      <c r="S258" s="43">
        <f>+[1]BDATOS!BL257</f>
        <v>1</v>
      </c>
      <c r="T258" s="46">
        <f>SUM(S258:S260)/3</f>
        <v>1</v>
      </c>
      <c r="U258" s="46">
        <f>SUM(S258:S260)/3</f>
        <v>1</v>
      </c>
      <c r="V258" s="37"/>
      <c r="W258" s="41" t="str">
        <f>+[1]BDATOS!AC257</f>
        <v>SECRETARÍA DE SALUD</v>
      </c>
    </row>
    <row r="259" spans="1:23" ht="90" x14ac:dyDescent="0.25">
      <c r="A259" s="29">
        <f>+'[1]Planind DNP'!B257</f>
        <v>256</v>
      </c>
      <c r="B259" s="38">
        <f>+[1]BDATOS!A258</f>
        <v>2</v>
      </c>
      <c r="C259" s="39" t="str">
        <f>+[1]BDATOS!B258</f>
        <v xml:space="preserve">BOLÍVAR SÍ AVANZA, LIBRE DE POBREZA A TRAVÉS DE LA EDUCACIÓN Y LA EQUIDAD </v>
      </c>
      <c r="D259" s="38" t="str">
        <f>+[1]BDATOS!C258</f>
        <v>2.19</v>
      </c>
      <c r="E259" s="39" t="str">
        <f>+[1]BDATOS!D258</f>
        <v>VIDA SALUDABLE Y CONDICIONES NO TRANSMISIBLES</v>
      </c>
      <c r="F259" s="41" t="s">
        <v>748</v>
      </c>
      <c r="G259" s="32" t="str">
        <f>+[2]Hoja1!K259</f>
        <v>A.2.10.1</v>
      </c>
      <c r="H259" s="32">
        <f>+[2]Hoja1!G259</f>
        <v>122.86</v>
      </c>
      <c r="I259" s="41">
        <v>122.86</v>
      </c>
      <c r="J259" s="41">
        <v>121</v>
      </c>
      <c r="K259" s="38" t="str">
        <f>+[1]BDATOS!J258</f>
        <v>2.19.1</v>
      </c>
      <c r="L259" s="42" t="str">
        <f>+[1]BDATOS!K258</f>
        <v>Condiciones Crónicas Prevalentes</v>
      </c>
      <c r="M259" s="41" t="str">
        <f>+[1]BDATOS!L258</f>
        <v>Personal del sector salud(médicos, enfermeras, odontólogos, auxiliares de enfermería) y adheridos a guías y protocolos de prevención y manejo de enfermedades crónicas no transmisibles, alteraciones de la salud bucal, visual y auditiva.</v>
      </c>
      <c r="N259" s="32" t="str">
        <f>+[2]Hoja1!V261</f>
        <v>A.2</v>
      </c>
      <c r="O259" s="38">
        <f>+[1]BDATOS!O258</f>
        <v>20</v>
      </c>
      <c r="P259" s="38">
        <f>+[1]BDATOS!P258</f>
        <v>80</v>
      </c>
      <c r="Q259" s="35">
        <f>+[1]BDATOS!AF258</f>
        <v>20</v>
      </c>
      <c r="R259" s="38">
        <f>+[1]BDATOS!BB258</f>
        <v>20</v>
      </c>
      <c r="S259" s="43">
        <f>+[1]BDATOS!BL258</f>
        <v>1</v>
      </c>
      <c r="T259" s="37"/>
      <c r="U259" s="37"/>
      <c r="V259" s="37"/>
      <c r="W259" s="41" t="str">
        <f>+[1]BDATOS!AC258</f>
        <v>SECRETARÍA DE SALUD</v>
      </c>
    </row>
    <row r="260" spans="1:23" ht="56.25" x14ac:dyDescent="0.25">
      <c r="A260" s="29">
        <f>+'[1]Planind DNP'!B258</f>
        <v>257</v>
      </c>
      <c r="B260" s="38">
        <f>+[1]BDATOS!A259</f>
        <v>2</v>
      </c>
      <c r="C260" s="39" t="str">
        <f>+[1]BDATOS!B259</f>
        <v xml:space="preserve">BOLÍVAR SÍ AVANZA, LIBRE DE POBREZA A TRAVÉS DE LA EDUCACIÓN Y LA EQUIDAD </v>
      </c>
      <c r="D260" s="38" t="str">
        <f>+[1]BDATOS!C259</f>
        <v>2.19</v>
      </c>
      <c r="E260" s="39" t="str">
        <f>+[1]BDATOS!D259</f>
        <v>VIDA SALUDABLE Y CONDICIONES NO TRANSMISIBLES</v>
      </c>
      <c r="F260" s="41" t="s">
        <v>749</v>
      </c>
      <c r="G260" s="32" t="str">
        <f>+[2]Hoja1!K260</f>
        <v>A.2.11.1</v>
      </c>
      <c r="H260" s="32">
        <f>+[2]Hoja1!G260</f>
        <v>3.11</v>
      </c>
      <c r="I260" s="41">
        <v>3.11</v>
      </c>
      <c r="J260" s="41">
        <v>2.8</v>
      </c>
      <c r="K260" s="38" t="str">
        <f>+[1]BDATOS!J259</f>
        <v>2.19.1</v>
      </c>
      <c r="L260" s="42" t="str">
        <f>+[1]BDATOS!K259</f>
        <v>Condiciones Crónicas Prevalentes</v>
      </c>
      <c r="M260" s="41" t="str">
        <f>+[1]BDATOS!L259</f>
        <v>Municipios con estrategia "Soy generación más sonriente" adoptada y evaluada.</v>
      </c>
      <c r="N260" s="32" t="str">
        <f>+[2]Hoja1!V262</f>
        <v>A.2</v>
      </c>
      <c r="O260" s="38">
        <f>+[1]BDATOS!O259</f>
        <v>0</v>
      </c>
      <c r="P260" s="38">
        <f>+[1]BDATOS!P259</f>
        <v>32</v>
      </c>
      <c r="Q260" s="35">
        <f>+[1]BDATOS!AF259</f>
        <v>13</v>
      </c>
      <c r="R260" s="38">
        <f>+[1]BDATOS!BB259</f>
        <v>13</v>
      </c>
      <c r="S260" s="43">
        <f>+[1]BDATOS!BL259</f>
        <v>1</v>
      </c>
      <c r="T260" s="44"/>
      <c r="U260" s="44"/>
      <c r="V260" s="37"/>
      <c r="W260" s="41" t="str">
        <f>+[1]BDATOS!AC259</f>
        <v>SECRETARÍA DE SALUD</v>
      </c>
    </row>
    <row r="261" spans="1:23" ht="56.25" x14ac:dyDescent="0.25">
      <c r="A261" s="29">
        <f>+'[1]Planind DNP'!B259</f>
        <v>258</v>
      </c>
      <c r="B261" s="38">
        <f>+[1]BDATOS!A260</f>
        <v>2</v>
      </c>
      <c r="C261" s="39" t="str">
        <f>+[1]BDATOS!B260</f>
        <v xml:space="preserve">BOLÍVAR SÍ AVANZA, LIBRE DE POBREZA A TRAVÉS DE LA EDUCACIÓN Y LA EQUIDAD </v>
      </c>
      <c r="D261" s="38" t="str">
        <f>+[1]BDATOS!C260</f>
        <v>2.20</v>
      </c>
      <c r="E261" s="39" t="str">
        <f>+[1]BDATOS!D260</f>
        <v>CONVIVENCIA SOCIAL Y SALUD MENTAL</v>
      </c>
      <c r="F261" s="40" t="s">
        <v>750</v>
      </c>
      <c r="G261" s="32" t="str">
        <f>+[2]Hoja1!K261</f>
        <v>A.2.12.1</v>
      </c>
      <c r="H261" s="32">
        <f>+[2]Hoja1!G261</f>
        <v>226.1</v>
      </c>
      <c r="I261" s="40">
        <v>226.1</v>
      </c>
      <c r="J261" s="40">
        <v>200</v>
      </c>
      <c r="K261" s="38" t="str">
        <f>+[1]BDATOS!J260</f>
        <v>2.20.1</v>
      </c>
      <c r="L261" s="42" t="str">
        <f>+[1]BDATOS!K260</f>
        <v>Promoción De La Salud Mental Y La Convivencia.</v>
      </c>
      <c r="M261" s="41" t="str">
        <f>+[1]BDATOS!L260</f>
        <v>37 municipios con estrategias intersectoriales en el marco de una política pública municipal de salud mental y convivencia social evaluadas.</v>
      </c>
      <c r="N261" s="32" t="str">
        <f>+[2]Hoja1!V263</f>
        <v>A.2</v>
      </c>
      <c r="O261" s="38" t="str">
        <f>+[1]BDATOS!O260</f>
        <v>ND</v>
      </c>
      <c r="P261" s="38">
        <f>+[1]BDATOS!P260</f>
        <v>37</v>
      </c>
      <c r="Q261" s="35">
        <f>+[1]BDATOS!AF260</f>
        <v>5</v>
      </c>
      <c r="R261" s="38">
        <f>+[1]BDATOS!BB260</f>
        <v>0</v>
      </c>
      <c r="S261" s="43">
        <f>+[1]BDATOS!BL260</f>
        <v>0</v>
      </c>
      <c r="T261" s="46">
        <f>SUM(S261:S262)/2</f>
        <v>0.5</v>
      </c>
      <c r="U261" s="46">
        <f>SUM(S261:S265)/5</f>
        <v>0.4</v>
      </c>
      <c r="V261" s="37"/>
      <c r="W261" s="41" t="str">
        <f>+[1]BDATOS!AC260</f>
        <v>SECRETARÍA DE SALUD</v>
      </c>
    </row>
    <row r="262" spans="1:23" ht="56.25" x14ac:dyDescent="0.25">
      <c r="A262" s="29">
        <f>+'[1]Planind DNP'!B260</f>
        <v>259</v>
      </c>
      <c r="B262" s="38">
        <f>+[1]BDATOS!A261</f>
        <v>2</v>
      </c>
      <c r="C262" s="39" t="str">
        <f>+[1]BDATOS!B261</f>
        <v xml:space="preserve">BOLÍVAR SÍ AVANZA, LIBRE DE POBREZA A TRAVÉS DE LA EDUCACIÓN Y LA EQUIDAD </v>
      </c>
      <c r="D262" s="38" t="str">
        <f>+[1]BDATOS!C261</f>
        <v>2.20</v>
      </c>
      <c r="E262" s="39" t="str">
        <f>+[1]BDATOS!D261</f>
        <v>CONVIVENCIA SOCIAL Y SALUD MENTAL</v>
      </c>
      <c r="F262" s="40"/>
      <c r="G262" s="32" t="str">
        <f>+[2]Hoja1!K262</f>
        <v>A.2.12.2</v>
      </c>
      <c r="H262" s="32">
        <f>+[2]Hoja1!G262</f>
        <v>0</v>
      </c>
      <c r="I262" s="40"/>
      <c r="J262" s="40"/>
      <c r="K262" s="38" t="str">
        <f>+[1]BDATOS!J261</f>
        <v>2.20.1</v>
      </c>
      <c r="L262" s="42" t="str">
        <f>+[1]BDATOS!K261</f>
        <v>Promoción De La Salud Mental Y La Convivencia.</v>
      </c>
      <c r="M262" s="41" t="str">
        <f>+[1]BDATOS!L261</f>
        <v>22  entidades territoriales de salud reportando los eventos de violencia intrafamiliar de manera oportuna y con calidad.</v>
      </c>
      <c r="N262" s="32" t="str">
        <f>+[2]Hoja1!V264</f>
        <v>A.2</v>
      </c>
      <c r="O262" s="38">
        <f>+[1]BDATOS!O261</f>
        <v>11</v>
      </c>
      <c r="P262" s="38">
        <f>+[1]BDATOS!P261</f>
        <v>22</v>
      </c>
      <c r="Q262" s="35">
        <f>+[1]BDATOS!AF261</f>
        <v>10</v>
      </c>
      <c r="R262" s="38">
        <f>+[1]BDATOS!BB261</f>
        <v>10</v>
      </c>
      <c r="S262" s="43">
        <f>+[1]BDATOS!BL261</f>
        <v>1</v>
      </c>
      <c r="T262" s="44"/>
      <c r="U262" s="37"/>
      <c r="V262" s="37"/>
      <c r="W262" s="41" t="str">
        <f>+[1]BDATOS!AC261</f>
        <v>SECRETARÍA DE SALUD</v>
      </c>
    </row>
    <row r="263" spans="1:23" ht="56.25" x14ac:dyDescent="0.25">
      <c r="A263" s="29">
        <f>+'[1]Planind DNP'!B261</f>
        <v>260</v>
      </c>
      <c r="B263" s="38">
        <f>+[1]BDATOS!A262</f>
        <v>2</v>
      </c>
      <c r="C263" s="39" t="str">
        <f>+[1]BDATOS!B262</f>
        <v xml:space="preserve">BOLÍVAR SÍ AVANZA, LIBRE DE POBREZA A TRAVÉS DE LA EDUCACIÓN Y LA EQUIDAD </v>
      </c>
      <c r="D263" s="38" t="str">
        <f>+[1]BDATOS!C262</f>
        <v>2.20</v>
      </c>
      <c r="E263" s="39" t="str">
        <f>+[1]BDATOS!D262</f>
        <v>CONVIVENCIA SOCIAL Y SALUD MENTAL</v>
      </c>
      <c r="F263" s="41" t="s">
        <v>751</v>
      </c>
      <c r="G263" s="32" t="str">
        <f>+[2]Hoja1!K263</f>
        <v>A.2.13.1</v>
      </c>
      <c r="H263" s="32">
        <f>+[2]Hoja1!G263</f>
        <v>1.1399999999999999</v>
      </c>
      <c r="I263" s="41">
        <v>1.1399999999999999</v>
      </c>
      <c r="J263" s="41">
        <v>1.04</v>
      </c>
      <c r="K263" s="38" t="str">
        <f>+[1]BDATOS!J262</f>
        <v>2.20.2</v>
      </c>
      <c r="L263" s="42" t="str">
        <f>+[1]BDATOS!K262</f>
        <v xml:space="preserve">Prevención Integral de  Problemas, Trastornos Mentales </v>
      </c>
      <c r="M263" s="41" t="str">
        <f>+[1]BDATOS!L262</f>
        <v>37  municipios con plan de prevención del consumo de sustancias psicoactivas</v>
      </c>
      <c r="N263" s="32" t="str">
        <f>+[2]Hoja1!V265</f>
        <v>A.2</v>
      </c>
      <c r="O263" s="38">
        <f>+[1]BDATOS!O262</f>
        <v>22</v>
      </c>
      <c r="P263" s="38">
        <f>+[1]BDATOS!P262</f>
        <v>37</v>
      </c>
      <c r="Q263" s="35">
        <f>+[1]BDATOS!AF262</f>
        <v>7</v>
      </c>
      <c r="R263" s="38">
        <f>+[1]BDATOS!BB262</f>
        <v>7</v>
      </c>
      <c r="S263" s="43">
        <f>+[1]BDATOS!BL262</f>
        <v>1</v>
      </c>
      <c r="T263" s="46">
        <f>SUM(S263:S265)/3</f>
        <v>0.33333333333333331</v>
      </c>
      <c r="U263" s="37"/>
      <c r="V263" s="37"/>
      <c r="W263" s="41" t="str">
        <f>+[1]BDATOS!AC262</f>
        <v>SECRETARÍA DE SALUD</v>
      </c>
    </row>
    <row r="264" spans="1:23" ht="56.25" x14ac:dyDescent="0.25">
      <c r="A264" s="29">
        <f>+'[1]Planind DNP'!B262</f>
        <v>261</v>
      </c>
      <c r="B264" s="38">
        <f>+[1]BDATOS!A263</f>
        <v>2</v>
      </c>
      <c r="C264" s="39" t="str">
        <f>+[1]BDATOS!B263</f>
        <v xml:space="preserve">BOLÍVAR SÍ AVANZA, LIBRE DE POBREZA A TRAVÉS DE LA EDUCACIÓN Y LA EQUIDAD </v>
      </c>
      <c r="D264" s="38" t="str">
        <f>+[1]BDATOS!C263</f>
        <v>2.20</v>
      </c>
      <c r="E264" s="39" t="str">
        <f>+[1]BDATOS!D263</f>
        <v>CONVIVENCIA SOCIAL Y SALUD MENTAL</v>
      </c>
      <c r="F264" s="41" t="s">
        <v>752</v>
      </c>
      <c r="G264" s="32" t="str">
        <f>+[2]Hoja1!K264</f>
        <v>A.2.14.1</v>
      </c>
      <c r="H264" s="32">
        <f>+[2]Hoja1!G264</f>
        <v>2.17</v>
      </c>
      <c r="I264" s="41">
        <v>2.17</v>
      </c>
      <c r="J264" s="41">
        <v>2</v>
      </c>
      <c r="K264" s="38" t="str">
        <f>+[1]BDATOS!J263</f>
        <v>2.20.2</v>
      </c>
      <c r="L264" s="42" t="str">
        <f>+[1]BDATOS!K263</f>
        <v xml:space="preserve">Prevención Integral de  Problemas, Trastornos Mentales </v>
      </c>
      <c r="M264" s="41" t="str">
        <f>+[1]BDATOS!L263</f>
        <v>6  Municipios con programa de familias fuertes implementado</v>
      </c>
      <c r="N264" s="32" t="str">
        <f>+[2]Hoja1!V266</f>
        <v>A.2</v>
      </c>
      <c r="O264" s="38">
        <f>+[1]BDATOS!O263</f>
        <v>0</v>
      </c>
      <c r="P264" s="38">
        <f>+[1]BDATOS!P263</f>
        <v>6</v>
      </c>
      <c r="Q264" s="35">
        <f>+[1]BDATOS!AF263</f>
        <v>1</v>
      </c>
      <c r="R264" s="38">
        <f>+[1]BDATOS!BB263</f>
        <v>0</v>
      </c>
      <c r="S264" s="43">
        <f>+[1]BDATOS!BL263</f>
        <v>0</v>
      </c>
      <c r="T264" s="37"/>
      <c r="U264" s="37"/>
      <c r="V264" s="37"/>
      <c r="W264" s="41" t="str">
        <f>+[1]BDATOS!AC263</f>
        <v>SECRETARÍA DE SALUD</v>
      </c>
    </row>
    <row r="265" spans="1:23" ht="56.25" x14ac:dyDescent="0.25">
      <c r="A265" s="29">
        <f>+'[1]Planind DNP'!B263</f>
        <v>262</v>
      </c>
      <c r="B265" s="38">
        <f>+[1]BDATOS!A264</f>
        <v>2</v>
      </c>
      <c r="C265" s="39" t="str">
        <f>+[1]BDATOS!B264</f>
        <v xml:space="preserve">BOLÍVAR SÍ AVANZA, LIBRE DE POBREZA A TRAVÉS DE LA EDUCACIÓN Y LA EQUIDAD </v>
      </c>
      <c r="D265" s="38" t="str">
        <f>+[1]BDATOS!C264</f>
        <v>2.20</v>
      </c>
      <c r="E265" s="39" t="str">
        <f>+[1]BDATOS!D264</f>
        <v>CONVIVENCIA SOCIAL Y SALUD MENTAL</v>
      </c>
      <c r="F265" s="41" t="s">
        <v>753</v>
      </c>
      <c r="G265" s="32" t="str">
        <f>+[2]Hoja1!K265</f>
        <v>A.2.15.1</v>
      </c>
      <c r="H265" s="32">
        <f>+[2]Hoja1!G265</f>
        <v>3.21</v>
      </c>
      <c r="I265" s="41">
        <v>3.21</v>
      </c>
      <c r="J265" s="41">
        <v>3.11</v>
      </c>
      <c r="K265" s="38" t="str">
        <f>+[1]BDATOS!J264</f>
        <v>2.20.2</v>
      </c>
      <c r="L265" s="42" t="str">
        <f>+[1]BDATOS!K264</f>
        <v xml:space="preserve">Prevención Integral de  Problemas, Trastornos Mentales </v>
      </c>
      <c r="M265" s="41" t="str">
        <f>+[1]BDATOS!L264</f>
        <v>Doce  Municipios garantizando la atención integral de casos de violencia, problemas y trastornos mentales</v>
      </c>
      <c r="N265" s="32" t="str">
        <f>+[2]Hoja1!V267</f>
        <v>A.2</v>
      </c>
      <c r="O265" s="38">
        <f>+[1]BDATOS!O264</f>
        <v>5</v>
      </c>
      <c r="P265" s="38">
        <f>+[1]BDATOS!P264</f>
        <v>12</v>
      </c>
      <c r="Q265" s="35">
        <f>+[1]BDATOS!AF264</f>
        <v>3</v>
      </c>
      <c r="R265" s="38">
        <f>+[1]BDATOS!BB264</f>
        <v>0</v>
      </c>
      <c r="S265" s="43">
        <f>+[1]BDATOS!BL264</f>
        <v>0</v>
      </c>
      <c r="T265" s="44"/>
      <c r="U265" s="44"/>
      <c r="V265" s="37"/>
      <c r="W265" s="41" t="str">
        <f>+[1]BDATOS!AC264</f>
        <v>SECRETARÍA DE SALUD</v>
      </c>
    </row>
    <row r="266" spans="1:23" ht="67.5" x14ac:dyDescent="0.25">
      <c r="A266" s="29">
        <f>+'[1]Planind DNP'!B264</f>
        <v>263</v>
      </c>
      <c r="B266" s="38">
        <f>+[1]BDATOS!A265</f>
        <v>2</v>
      </c>
      <c r="C266" s="39" t="str">
        <f>+[1]BDATOS!B265</f>
        <v xml:space="preserve">BOLÍVAR SÍ AVANZA, LIBRE DE POBREZA A TRAVÉS DE LA EDUCACIÓN Y LA EQUIDAD </v>
      </c>
      <c r="D266" s="38" t="str">
        <f>+[1]BDATOS!C265</f>
        <v>2.21</v>
      </c>
      <c r="E266" s="39" t="str">
        <f>+[1]BDATOS!D265</f>
        <v>SEXUALIDAD  DERECHOS SEXUALES Y REPRODUCTIVOS</v>
      </c>
      <c r="F266" s="41" t="s">
        <v>754</v>
      </c>
      <c r="G266" s="32" t="str">
        <f>+[2]Hoja1!K277</f>
        <v>A.2.21.1</v>
      </c>
      <c r="H266" s="32">
        <f>+[2]Hoja1!G277</f>
        <v>26.5</v>
      </c>
      <c r="I266" s="39">
        <v>26.5</v>
      </c>
      <c r="J266" s="41">
        <v>18</v>
      </c>
      <c r="K266" s="41" t="str">
        <f>+[1]BDATOS!J265</f>
        <v>2.21.1</v>
      </c>
      <c r="L266" s="42" t="str">
        <f>+[1]BDATOS!K265</f>
        <v>PROMOCIÓN DE DERECHOS SEXUALES Y REPRODUCTIVOS Y EQUIDAD DE GÉNERO</v>
      </c>
      <c r="M266" s="41" t="str">
        <f>+[1]BDATOS!L265</f>
        <v>18 Entidades Territoriales Municipales priorizadas, contaran con espacios transectoriales y comunitarios que coordinaran la promoción y garantía de los derechos sexuales y reproductivos</v>
      </c>
      <c r="N266" s="32" t="str">
        <f>+[2]Hoja1!V268</f>
        <v>A.2</v>
      </c>
      <c r="O266" s="38">
        <f>+[1]BDATOS!O265</f>
        <v>0</v>
      </c>
      <c r="P266" s="38">
        <f>+[1]BDATOS!P265</f>
        <v>18</v>
      </c>
      <c r="Q266" s="35">
        <f>+[1]BDATOS!AF265</f>
        <v>3</v>
      </c>
      <c r="R266" s="38">
        <f>+[1]BDATOS!BB265</f>
        <v>3</v>
      </c>
      <c r="S266" s="43">
        <f>+[1]BDATOS!BL265</f>
        <v>1</v>
      </c>
      <c r="T266" s="43">
        <f>+S266</f>
        <v>1</v>
      </c>
      <c r="U266" s="37">
        <f>SUBTOTAL(9,S266:S275)/10</f>
        <v>0.7</v>
      </c>
      <c r="V266" s="37"/>
      <c r="W266" s="41" t="str">
        <f>+[1]BDATOS!AC265</f>
        <v>SECRETARÍA DE SALUD</v>
      </c>
    </row>
    <row r="267" spans="1:23" ht="67.5" x14ac:dyDescent="0.25">
      <c r="A267" s="29">
        <f>+'[1]Planind DNP'!B265</f>
        <v>264</v>
      </c>
      <c r="B267" s="38">
        <f>+[1]BDATOS!A266</f>
        <v>2</v>
      </c>
      <c r="C267" s="39" t="str">
        <f>+[1]BDATOS!B266</f>
        <v xml:space="preserve">BOLÍVAR SÍ AVANZA, LIBRE DE POBREZA A TRAVÉS DE LA EDUCACIÓN Y LA EQUIDAD </v>
      </c>
      <c r="D267" s="38" t="str">
        <f>+[1]BDATOS!C266</f>
        <v>2.21</v>
      </c>
      <c r="E267" s="39" t="str">
        <f>+[1]BDATOS!D266</f>
        <v>SEXUALIDAD  DERECHOS SEXUALES Y REPRODUCTIVOS</v>
      </c>
      <c r="F267" s="41" t="s">
        <v>754</v>
      </c>
      <c r="G267" s="32" t="str">
        <f>+[2]Hoja1!K278</f>
        <v>A.2.22.1</v>
      </c>
      <c r="H267" s="32">
        <f>+[2]Hoja1!G278</f>
        <v>26.5</v>
      </c>
      <c r="I267" s="39">
        <v>26.5</v>
      </c>
      <c r="J267" s="41">
        <v>18</v>
      </c>
      <c r="K267" s="41" t="str">
        <f>+[1]BDATOS!J266</f>
        <v>2.21.2</v>
      </c>
      <c r="L267" s="42" t="str">
        <f>+[1]BDATOS!K266</f>
        <v xml:space="preserve">PREVENCIÓN Y ATENCIÓN INTEGRAL EN SALUD SEXUAL
REPRODUCTIVA DESDE UN ENFOQUE DE DERECHOS.
</v>
      </c>
      <c r="M267" s="41" t="str">
        <f>+[1]BDATOS!L266</f>
        <v>32 Municipios con Estrategia integral para la prevención del embarazo en la infancia y adolescencia, implementada.</v>
      </c>
      <c r="N267" s="32" t="str">
        <f>+[2]Hoja1!V269</f>
        <v>A.2</v>
      </c>
      <c r="O267" s="38">
        <f>+[1]BDATOS!O266</f>
        <v>0</v>
      </c>
      <c r="P267" s="38">
        <f>+[1]BDATOS!P266</f>
        <v>32</v>
      </c>
      <c r="Q267" s="35">
        <f>+[1]BDATOS!AF266</f>
        <v>14</v>
      </c>
      <c r="R267" s="38">
        <f>+[1]BDATOS!BB266</f>
        <v>14</v>
      </c>
      <c r="S267" s="43">
        <f>+[1]BDATOS!BL266</f>
        <v>1</v>
      </c>
      <c r="T267" s="46">
        <f>SUM(S267:S275)/9</f>
        <v>0.66666666666666663</v>
      </c>
      <c r="U267" s="37"/>
      <c r="V267" s="37"/>
      <c r="W267" s="41" t="str">
        <f>+[1]BDATOS!AC266</f>
        <v>SECRETARÍA DE SALUD</v>
      </c>
    </row>
    <row r="268" spans="1:23" ht="67.5" x14ac:dyDescent="0.25">
      <c r="A268" s="29">
        <f>+'[1]Planind DNP'!B266</f>
        <v>265</v>
      </c>
      <c r="B268" s="38">
        <f>+[1]BDATOS!A267</f>
        <v>2</v>
      </c>
      <c r="C268" s="39" t="str">
        <f>+[1]BDATOS!B267</f>
        <v xml:space="preserve">BOLÍVAR SÍ AVANZA, LIBRE DE POBREZA A TRAVÉS DE LA EDUCACIÓN Y LA EQUIDAD </v>
      </c>
      <c r="D268" s="38" t="str">
        <f>+[1]BDATOS!C267</f>
        <v>2.21</v>
      </c>
      <c r="E268" s="39" t="str">
        <f>+[1]BDATOS!D267</f>
        <v>SEXUALIDAD  DERECHOS SEXUALES Y REPRODUCTIVOS</v>
      </c>
      <c r="F268" s="40" t="s">
        <v>755</v>
      </c>
      <c r="G268" s="32" t="str">
        <f>+[2]Hoja1!K279</f>
        <v>A.2.23.1</v>
      </c>
      <c r="H268" s="32">
        <f>+[2]Hoja1!G279</f>
        <v>85.8</v>
      </c>
      <c r="I268" s="40">
        <v>85.8</v>
      </c>
      <c r="J268" s="40">
        <v>67.760000000000005</v>
      </c>
      <c r="K268" s="41" t="str">
        <f>+[1]BDATOS!J267</f>
        <v>2.21.2</v>
      </c>
      <c r="L268" s="42" t="str">
        <f>+[1]BDATOS!K267</f>
        <v xml:space="preserve">PREVENCIÓN Y ATENCIÓN INTEGRAL EN SALUD SEXUAL
REPRODUCTIVA DESDE UN ENFOQUE DE DERECHOS.
</v>
      </c>
      <c r="M268" s="41" t="str">
        <f>+[1]BDATOS!L267</f>
        <v>22 Municipios con 95% de mujeres gestantes que tengan cuatro o más controles prenatales</v>
      </c>
      <c r="N268" s="32" t="str">
        <f>+[2]Hoja1!V270</f>
        <v>A.2</v>
      </c>
      <c r="O268" s="38">
        <f>+[1]BDATOS!O267</f>
        <v>0</v>
      </c>
      <c r="P268" s="38">
        <f>+[1]BDATOS!P267</f>
        <v>22</v>
      </c>
      <c r="Q268" s="35">
        <f>+[1]BDATOS!AF267</f>
        <v>2</v>
      </c>
      <c r="R268" s="38">
        <f>+[1]BDATOS!BB267</f>
        <v>2</v>
      </c>
      <c r="S268" s="43">
        <f>+[1]BDATOS!BL267</f>
        <v>1</v>
      </c>
      <c r="T268" s="37"/>
      <c r="U268" s="37"/>
      <c r="V268" s="37"/>
      <c r="W268" s="41" t="str">
        <f>+[1]BDATOS!AC267</f>
        <v>SECRETARÍA DE SALUD</v>
      </c>
    </row>
    <row r="269" spans="1:23" ht="78.75" x14ac:dyDescent="0.25">
      <c r="A269" s="29">
        <f>+'[1]Planind DNP'!B267</f>
        <v>266</v>
      </c>
      <c r="B269" s="38">
        <f>+[1]BDATOS!A268</f>
        <v>2</v>
      </c>
      <c r="C269" s="39" t="str">
        <f>+[1]BDATOS!B268</f>
        <v xml:space="preserve">BOLÍVAR SÍ AVANZA, LIBRE DE POBREZA A TRAVÉS DE LA EDUCACIÓN Y LA EQUIDAD </v>
      </c>
      <c r="D269" s="38" t="str">
        <f>+[1]BDATOS!C268</f>
        <v>2.21</v>
      </c>
      <c r="E269" s="39" t="str">
        <f>+[1]BDATOS!D268</f>
        <v>SEXUALIDAD  DERECHOS SEXUALES Y REPRODUCTIVOS</v>
      </c>
      <c r="F269" s="40"/>
      <c r="G269" s="32" t="str">
        <f>+[2]Hoja1!K280</f>
        <v>A.2.23.2</v>
      </c>
      <c r="H269" s="32">
        <f>+[2]Hoja1!G280</f>
        <v>85.8</v>
      </c>
      <c r="I269" s="40"/>
      <c r="J269" s="40"/>
      <c r="K269" s="41" t="str">
        <f>+[1]BDATOS!J268</f>
        <v>2.21.2</v>
      </c>
      <c r="L269" s="42" t="str">
        <f>+[1]BDATOS!K268</f>
        <v xml:space="preserve">PREVENCIÓN Y ATENCIÓN INTEGRAL EN SALUD SEXUAL
REPRODUCTIVA DESDE UN ENFOQUE DE DERECHOS.
</v>
      </c>
      <c r="M269" s="41" t="str">
        <f>+[1]BDATOS!L268</f>
        <v>800  Profesionales y auxiliares de salud de prestadores públicos del departamento capacitados y entrenados en la aplicación de guías y protocolos de atención integral y de calidad a la mujer gestante.</v>
      </c>
      <c r="N269" s="32" t="str">
        <f>+[2]Hoja1!V271</f>
        <v>A.2</v>
      </c>
      <c r="O269" s="38">
        <f>+[1]BDATOS!O268</f>
        <v>200</v>
      </c>
      <c r="P269" s="38">
        <f>+[1]BDATOS!P268</f>
        <v>800</v>
      </c>
      <c r="Q269" s="35">
        <f>+[1]BDATOS!AF268</f>
        <v>308</v>
      </c>
      <c r="R269" s="38">
        <f>+[1]BDATOS!BB268</f>
        <v>308</v>
      </c>
      <c r="S269" s="43">
        <f>+[1]BDATOS!BL268</f>
        <v>1</v>
      </c>
      <c r="T269" s="37"/>
      <c r="U269" s="37"/>
      <c r="V269" s="37"/>
      <c r="W269" s="41" t="str">
        <f>+[1]BDATOS!AC268</f>
        <v>SECRETARÍA DE SALUD</v>
      </c>
    </row>
    <row r="270" spans="1:23" ht="67.5" x14ac:dyDescent="0.25">
      <c r="A270" s="29">
        <f>+'[1]Planind DNP'!B268</f>
        <v>267</v>
      </c>
      <c r="B270" s="38">
        <f>+[1]BDATOS!A269</f>
        <v>2</v>
      </c>
      <c r="C270" s="39" t="str">
        <f>+[1]BDATOS!B269</f>
        <v xml:space="preserve">BOLÍVAR SÍ AVANZA, LIBRE DE POBREZA A TRAVÉS DE LA EDUCACIÓN Y LA EQUIDAD </v>
      </c>
      <c r="D270" s="38" t="str">
        <f>+[1]BDATOS!C269</f>
        <v>2.21</v>
      </c>
      <c r="E270" s="39" t="str">
        <f>+[1]BDATOS!D269</f>
        <v>SEXUALIDAD  DERECHOS SEXUALES Y REPRODUCTIVOS</v>
      </c>
      <c r="F270" s="40"/>
      <c r="G270" s="32" t="str">
        <f>+[2]Hoja1!K281</f>
        <v>A.2.23.3</v>
      </c>
      <c r="H270" s="32">
        <f>+[2]Hoja1!G281</f>
        <v>85.8</v>
      </c>
      <c r="I270" s="40"/>
      <c r="J270" s="40"/>
      <c r="K270" s="41" t="str">
        <f>+[1]BDATOS!J269</f>
        <v>2.21.2</v>
      </c>
      <c r="L270" s="42" t="str">
        <f>+[1]BDATOS!K269</f>
        <v xml:space="preserve">PREVENCIÓN Y ATENCIÓN INTEGRAL EN SALUD SEXUAL
REPRODUCTIVA DESDE UN ENFOQUE DE DERECHOS.
</v>
      </c>
      <c r="M270" s="41" t="str">
        <f>+[1]BDATOS!L269</f>
        <v>6 Casas maternas regionales funcionando en municipios con alta tasa de mortalidad materna, asociada a alta ruralidad</v>
      </c>
      <c r="N270" s="32" t="str">
        <f>+[2]Hoja1!V272</f>
        <v>A.2</v>
      </c>
      <c r="O270" s="38">
        <f>+[1]BDATOS!O269</f>
        <v>0</v>
      </c>
      <c r="P270" s="38">
        <f>+[1]BDATOS!P269</f>
        <v>6</v>
      </c>
      <c r="Q270" s="35">
        <f>+[1]BDATOS!AF269</f>
        <v>1</v>
      </c>
      <c r="R270" s="38">
        <f>+[1]BDATOS!BB269</f>
        <v>0</v>
      </c>
      <c r="S270" s="43">
        <f>+[1]BDATOS!BL269</f>
        <v>0</v>
      </c>
      <c r="T270" s="37"/>
      <c r="U270" s="37"/>
      <c r="V270" s="37"/>
      <c r="W270" s="41" t="str">
        <f>+[1]BDATOS!AC269</f>
        <v>SECRETARÍA DE SALUD</v>
      </c>
    </row>
    <row r="271" spans="1:23" ht="78.75" x14ac:dyDescent="0.25">
      <c r="A271" s="29">
        <f>+'[1]Planind DNP'!B269</f>
        <v>268</v>
      </c>
      <c r="B271" s="38">
        <f>+[1]BDATOS!A270</f>
        <v>2</v>
      </c>
      <c r="C271" s="39" t="str">
        <f>+[1]BDATOS!B270</f>
        <v xml:space="preserve">BOLÍVAR SÍ AVANZA, LIBRE DE POBREZA A TRAVÉS DE LA EDUCACIÓN Y LA EQUIDAD </v>
      </c>
      <c r="D271" s="38" t="str">
        <f>+[1]BDATOS!C270</f>
        <v>2.21</v>
      </c>
      <c r="E271" s="39" t="str">
        <f>+[1]BDATOS!D270</f>
        <v>SEXUALIDAD  DERECHOS SEXUALES Y REPRODUCTIVOS</v>
      </c>
      <c r="F271" s="40"/>
      <c r="G271" s="32" t="str">
        <f>+[2]Hoja1!K282</f>
        <v>A.2.23.4</v>
      </c>
      <c r="H271" s="32">
        <f>+[2]Hoja1!G282</f>
        <v>85.8</v>
      </c>
      <c r="I271" s="40"/>
      <c r="J271" s="40"/>
      <c r="K271" s="41" t="str">
        <f>+[1]BDATOS!J270</f>
        <v>2.21.2</v>
      </c>
      <c r="L271" s="42" t="str">
        <f>+[1]BDATOS!K270</f>
        <v xml:space="preserve">PREVENCIÓN Y ATENCIÓN INTEGRAL EN SALUD SEXUAL
REPRODUCTIVA DESDE UN ENFOQUE DE DERECHOS.
</v>
      </c>
      <c r="M271" s="41" t="str">
        <f>+[1]BDATOS!L270</f>
        <v xml:space="preserve">15ESE municipales priorizadas, cumpliendo en un 90% o más, las metas de indicadores del Programa de Auditoría para Mejoramiento de la Calidad en los  servicios de atención materna y neonatal. </v>
      </c>
      <c r="N271" s="32" t="str">
        <f>+[2]Hoja1!V273</f>
        <v>A.2</v>
      </c>
      <c r="O271" s="38">
        <f>+[1]BDATOS!O270</f>
        <v>0</v>
      </c>
      <c r="P271" s="38">
        <f>+[1]BDATOS!P270</f>
        <v>15</v>
      </c>
      <c r="Q271" s="35">
        <f>+[1]BDATOS!AF270</f>
        <v>2</v>
      </c>
      <c r="R271" s="38">
        <f>+[1]BDATOS!BB270</f>
        <v>0</v>
      </c>
      <c r="S271" s="43">
        <f>+[1]BDATOS!BL270</f>
        <v>0</v>
      </c>
      <c r="T271" s="37"/>
      <c r="U271" s="37"/>
      <c r="V271" s="37"/>
      <c r="W271" s="41" t="str">
        <f>+[1]BDATOS!AC270</f>
        <v>SECRETARÍA DE SALUD</v>
      </c>
    </row>
    <row r="272" spans="1:23" ht="78.75" x14ac:dyDescent="0.25">
      <c r="A272" s="29">
        <f>+'[1]Planind DNP'!B270</f>
        <v>269</v>
      </c>
      <c r="B272" s="38">
        <f>+[1]BDATOS!A271</f>
        <v>2</v>
      </c>
      <c r="C272" s="39" t="str">
        <f>+[1]BDATOS!B271</f>
        <v xml:space="preserve">BOLÍVAR SÍ AVANZA, LIBRE DE POBREZA A TRAVÉS DE LA EDUCACIÓN Y LA EQUIDAD </v>
      </c>
      <c r="D272" s="38" t="str">
        <f>+[1]BDATOS!C271</f>
        <v>2.21</v>
      </c>
      <c r="E272" s="39" t="str">
        <f>+[1]BDATOS!D271</f>
        <v>SEXUALIDAD  DERECHOS SEXUALES Y REPRODUCTIVOS</v>
      </c>
      <c r="F272" s="40"/>
      <c r="G272" s="32" t="str">
        <f>+[2]Hoja1!K283</f>
        <v>A.2.23.5</v>
      </c>
      <c r="H272" s="32">
        <f>+[2]Hoja1!G283</f>
        <v>85.8</v>
      </c>
      <c r="I272" s="40"/>
      <c r="J272" s="40"/>
      <c r="K272" s="41" t="str">
        <f>+[1]BDATOS!J271</f>
        <v>2.21.2</v>
      </c>
      <c r="L272" s="42" t="str">
        <f>+[1]BDATOS!K271</f>
        <v xml:space="preserve">PREVENCIÓN Y ATENCIÓN INTEGRAL EN SALUD SEXUAL
REPRODUCTIVA DESDE UN ENFOQUE DE DERECHOS.
</v>
      </c>
      <c r="M272" s="41" t="str">
        <f>+[1]BDATOS!L271</f>
        <v xml:space="preserve">80 % Ejecución de proyectos de dotación, construcción y/o adecuación de centros y puestos de salud en áreas rurales priorizadas por mortalidad materna, aprobados en  plan bienal de inversiones. </v>
      </c>
      <c r="N272" s="32" t="str">
        <f>+[2]Hoja1!V274</f>
        <v>A.2</v>
      </c>
      <c r="O272" s="38">
        <f>+[1]BDATOS!O271</f>
        <v>0</v>
      </c>
      <c r="P272" s="38">
        <f>+[1]BDATOS!P271</f>
        <v>80</v>
      </c>
      <c r="Q272" s="35">
        <f>+[1]BDATOS!AF271</f>
        <v>20</v>
      </c>
      <c r="R272" s="38">
        <f>+[1]BDATOS!BB271</f>
        <v>0</v>
      </c>
      <c r="S272" s="43">
        <f>+[1]BDATOS!BL271</f>
        <v>0</v>
      </c>
      <c r="T272" s="37"/>
      <c r="U272" s="37"/>
      <c r="V272" s="37"/>
      <c r="W272" s="41" t="str">
        <f>+[1]BDATOS!AC271</f>
        <v>SECRETARÍA DE SALUD</v>
      </c>
    </row>
    <row r="273" spans="1:23" ht="67.5" x14ac:dyDescent="0.25">
      <c r="A273" s="29">
        <f>+'[1]Planind DNP'!B271</f>
        <v>270</v>
      </c>
      <c r="B273" s="38">
        <f>+[1]BDATOS!A272</f>
        <v>2</v>
      </c>
      <c r="C273" s="39" t="str">
        <f>+[1]BDATOS!B272</f>
        <v xml:space="preserve">BOLÍVAR SÍ AVANZA, LIBRE DE POBREZA A TRAVÉS DE LA EDUCACIÓN Y LA EQUIDAD </v>
      </c>
      <c r="D273" s="38" t="str">
        <f>+[1]BDATOS!C272</f>
        <v>2.21</v>
      </c>
      <c r="E273" s="39" t="str">
        <f>+[1]BDATOS!D272</f>
        <v>SEXUALIDAD  DERECHOS SEXUALES Y REPRODUCTIVOS</v>
      </c>
      <c r="F273" s="41" t="s">
        <v>756</v>
      </c>
      <c r="G273" s="32" t="str">
        <f>+[2]Hoja1!K284</f>
        <v>A.2.24.1</v>
      </c>
      <c r="H273" s="32">
        <f>+[2]Hoja1!G284</f>
        <v>15.5</v>
      </c>
      <c r="I273" s="41">
        <v>15.5</v>
      </c>
      <c r="J273" s="41">
        <v>10</v>
      </c>
      <c r="K273" s="41" t="str">
        <f>+[1]BDATOS!J272</f>
        <v>2.21.2</v>
      </c>
      <c r="L273" s="42" t="str">
        <f>+[1]BDATOS!K272</f>
        <v xml:space="preserve">PREVENCIÓN Y ATENCIÓN INTEGRAL EN SALUD SEXUAL
REPRODUCTIVA DESDE UN ENFOQUE DE DERECHOS.
</v>
      </c>
      <c r="M273" s="41" t="str">
        <f>+[1]BDATOS!L272</f>
        <v>Estrategia para la prevención de las ITS-VIH/SIDA, funcionando de acuerdo con los criterios del Ministerio de Salud</v>
      </c>
      <c r="N273" s="32" t="str">
        <f>+[2]Hoja1!V275</f>
        <v>A.2</v>
      </c>
      <c r="O273" s="38">
        <f>+[1]BDATOS!O272</f>
        <v>0</v>
      </c>
      <c r="P273" s="38">
        <f>+[1]BDATOS!P272</f>
        <v>37</v>
      </c>
      <c r="Q273" s="35">
        <f>+[1]BDATOS!AF272</f>
        <v>7</v>
      </c>
      <c r="R273" s="38">
        <f>+[1]BDATOS!BB272</f>
        <v>7</v>
      </c>
      <c r="S273" s="43">
        <f>+[1]BDATOS!BL272</f>
        <v>1</v>
      </c>
      <c r="T273" s="37"/>
      <c r="U273" s="37"/>
      <c r="V273" s="37"/>
      <c r="W273" s="41" t="str">
        <f>+[1]BDATOS!AC272</f>
        <v>SECRETARÍA DE SALUD</v>
      </c>
    </row>
    <row r="274" spans="1:23" ht="67.5" x14ac:dyDescent="0.25">
      <c r="A274" s="29">
        <f>+'[1]Planind DNP'!B272</f>
        <v>271</v>
      </c>
      <c r="B274" s="38">
        <f>+[1]BDATOS!A273</f>
        <v>2</v>
      </c>
      <c r="C274" s="39" t="str">
        <f>+[1]BDATOS!B273</f>
        <v xml:space="preserve">BOLÍVAR SÍ AVANZA, LIBRE DE POBREZA A TRAVÉS DE LA EDUCACIÓN Y LA EQUIDAD </v>
      </c>
      <c r="D274" s="38" t="str">
        <f>+[1]BDATOS!C273</f>
        <v>2.21</v>
      </c>
      <c r="E274" s="39" t="str">
        <f>+[1]BDATOS!D273</f>
        <v>SEXUALIDAD  DERECHOS SEXUALES Y REPRODUCTIVOS</v>
      </c>
      <c r="F274" s="41" t="s">
        <v>757</v>
      </c>
      <c r="G274" s="32" t="str">
        <f>+[2]Hoja1!K285</f>
        <v>A.2.25.1</v>
      </c>
      <c r="H274" s="32">
        <f>+[2]Hoja1!G285</f>
        <v>4.5</v>
      </c>
      <c r="I274" s="41">
        <v>4.5</v>
      </c>
      <c r="J274" s="41">
        <v>2</v>
      </c>
      <c r="K274" s="41" t="str">
        <f>+[1]BDATOS!J273</f>
        <v>2.21.2</v>
      </c>
      <c r="L274" s="42" t="str">
        <f>+[1]BDATOS!K273</f>
        <v xml:space="preserve">PREVENCIÓN Y ATENCIÓN INTEGRAL EN SALUD SEXUAL
REPRODUCTIVA DESDE UN ENFOQUE DE DERECHOS.
</v>
      </c>
      <c r="M274" s="41" t="str">
        <f>+[1]BDATOS!L273</f>
        <v>Estrategia para la prevención de transmisión materno-infantil del VIH, funcionando, de acuerdo con los criterios del Ministerio de Salud.</v>
      </c>
      <c r="N274" s="32" t="str">
        <f>+[2]Hoja1!V276</f>
        <v>A.2</v>
      </c>
      <c r="O274" s="38">
        <f>+[1]BDATOS!O273</f>
        <v>0</v>
      </c>
      <c r="P274" s="38">
        <f>+[1]BDATOS!P273</f>
        <v>37</v>
      </c>
      <c r="Q274" s="35">
        <f>+[1]BDATOS!AF273</f>
        <v>7</v>
      </c>
      <c r="R274" s="38">
        <f>+[1]BDATOS!BB273</f>
        <v>7</v>
      </c>
      <c r="S274" s="43">
        <f>+[1]BDATOS!BL273</f>
        <v>1</v>
      </c>
      <c r="T274" s="37"/>
      <c r="U274" s="37"/>
      <c r="V274" s="37"/>
      <c r="W274" s="41" t="str">
        <f>+[1]BDATOS!AC273</f>
        <v>SECRETARÍA DE SALUD</v>
      </c>
    </row>
    <row r="275" spans="1:23" ht="67.5" x14ac:dyDescent="0.25">
      <c r="A275" s="29">
        <f>+'[1]Planind DNP'!B273</f>
        <v>272</v>
      </c>
      <c r="B275" s="38">
        <f>+[1]BDATOS!A274</f>
        <v>2</v>
      </c>
      <c r="C275" s="39" t="str">
        <f>+[1]BDATOS!B274</f>
        <v xml:space="preserve">BOLÍVAR SÍ AVANZA, LIBRE DE POBREZA A TRAVÉS DE LA EDUCACIÓN Y LA EQUIDAD </v>
      </c>
      <c r="D275" s="38" t="str">
        <f>+[1]BDATOS!C274</f>
        <v>2.21</v>
      </c>
      <c r="E275" s="39" t="str">
        <f>+[1]BDATOS!D274</f>
        <v>SEXUALIDAD  DERECHOS SEXUALES Y REPRODUCTIVOS</v>
      </c>
      <c r="F275" s="41" t="s">
        <v>758</v>
      </c>
      <c r="G275" s="32" t="str">
        <f>+[2]Hoja1!K286</f>
        <v>A.2.26.1</v>
      </c>
      <c r="H275" s="32">
        <f>+[2]Hoja1!G286</f>
        <v>2.5</v>
      </c>
      <c r="I275" s="41">
        <v>2.5</v>
      </c>
      <c r="J275" s="41">
        <v>0.5</v>
      </c>
      <c r="K275" s="41" t="str">
        <f>+[1]BDATOS!J274</f>
        <v>2.21.2</v>
      </c>
      <c r="L275" s="42" t="str">
        <f>+[1]BDATOS!K274</f>
        <v xml:space="preserve">PREVENCIÓN Y ATENCIÓN INTEGRAL EN SALUD SEXUAL
REPRODUCTIVA DESDE UN ENFOQUE DE DERECHOS.
</v>
      </c>
      <c r="M275" s="41" t="str">
        <f>+[1]BDATOS!L274</f>
        <v>Estrategia para la prevención de transmisión materno-infantil de  la sífilis gestacional, funcionando en 37  municipios.</v>
      </c>
      <c r="N275" s="32" t="str">
        <f>+[2]Hoja1!V277</f>
        <v>A.2</v>
      </c>
      <c r="O275" s="38">
        <f>+[1]BDATOS!O274</f>
        <v>0</v>
      </c>
      <c r="P275" s="38">
        <f>+[1]BDATOS!P274</f>
        <v>37</v>
      </c>
      <c r="Q275" s="35">
        <f>+[1]BDATOS!AF274</f>
        <v>7</v>
      </c>
      <c r="R275" s="38">
        <f>+[1]BDATOS!BB274</f>
        <v>7</v>
      </c>
      <c r="S275" s="43">
        <f>+[1]BDATOS!BL274</f>
        <v>1</v>
      </c>
      <c r="T275" s="44"/>
      <c r="U275" s="44"/>
      <c r="V275" s="37"/>
      <c r="W275" s="41" t="str">
        <f>+[1]BDATOS!AC274</f>
        <v>SECRETARÍA DE SALUD</v>
      </c>
    </row>
    <row r="276" spans="1:23" ht="67.5" x14ac:dyDescent="0.25">
      <c r="A276" s="29">
        <f>+'[1]Planind DNP'!B274</f>
        <v>273</v>
      </c>
      <c r="B276" s="38">
        <f>+[1]BDATOS!A275</f>
        <v>2</v>
      </c>
      <c r="C276" s="39" t="str">
        <f>+[1]BDATOS!B275</f>
        <v xml:space="preserve">BOLÍVAR SÍ AVANZA, LIBRE DE POBREZA A TRAVÉS DE LA EDUCACIÓN Y LA EQUIDAD </v>
      </c>
      <c r="D276" s="38" t="str">
        <f>+[1]BDATOS!C275</f>
        <v>2.22</v>
      </c>
      <c r="E276" s="39" t="str">
        <f>+[1]BDATOS!D275</f>
        <v>VIDA SALUDABLE Y ENFERMEDADES TRANSMISIBLES</v>
      </c>
      <c r="F276" s="41" t="s">
        <v>759</v>
      </c>
      <c r="G276" s="32" t="str">
        <f>+[2]Hoja1!K287</f>
        <v>A.2.27.1</v>
      </c>
      <c r="H276" s="32">
        <f>+[2]Hoja1!G287</f>
        <v>2.06</v>
      </c>
      <c r="I276" s="41">
        <v>2.06</v>
      </c>
      <c r="J276" s="41">
        <v>1.59</v>
      </c>
      <c r="K276" s="41" t="str">
        <f>+[1]BDATOS!J275</f>
        <v>2.22.1</v>
      </c>
      <c r="L276" s="42" t="str">
        <f>+[1]BDATOS!K275</f>
        <v>Enfermedades Emergentes, Remergentes Y Desatendidas.</v>
      </c>
      <c r="M276" s="41" t="str">
        <f>+[1]BDATOS!L275</f>
        <v>Trece (13) municipios con Planes estratégicos Para aliviar la carga y sostener las actividades de control de la tuberculosis</v>
      </c>
      <c r="N276" s="32" t="str">
        <f>+[2]Hoja1!V278</f>
        <v>A.2</v>
      </c>
      <c r="O276" s="38">
        <f>+[1]BDATOS!O275</f>
        <v>6</v>
      </c>
      <c r="P276" s="38">
        <f>+[1]BDATOS!P275</f>
        <v>13</v>
      </c>
      <c r="Q276" s="35">
        <f>+[1]BDATOS!AF275</f>
        <v>3</v>
      </c>
      <c r="R276" s="38">
        <f>+[1]BDATOS!BB275</f>
        <v>3</v>
      </c>
      <c r="S276" s="43">
        <f>+[1]BDATOS!BL275</f>
        <v>1</v>
      </c>
      <c r="T276" s="46">
        <f>SUM(S276:S277)/2</f>
        <v>1</v>
      </c>
      <c r="U276" s="46">
        <f>SUM(S276:S282)/7</f>
        <v>0.89740259740259731</v>
      </c>
      <c r="V276" s="37"/>
      <c r="W276" s="41" t="str">
        <f>+[1]BDATOS!AC275</f>
        <v>SECRETARÍA DE SALUD</v>
      </c>
    </row>
    <row r="277" spans="1:23" ht="78.75" x14ac:dyDescent="0.25">
      <c r="A277" s="29">
        <f>+'[1]Planind DNP'!B275</f>
        <v>274</v>
      </c>
      <c r="B277" s="38">
        <f>+[1]BDATOS!A276</f>
        <v>2</v>
      </c>
      <c r="C277" s="39" t="str">
        <f>+[1]BDATOS!B276</f>
        <v xml:space="preserve">BOLÍVAR SÍ AVANZA, LIBRE DE POBREZA A TRAVÉS DE LA EDUCACIÓN Y LA EQUIDAD </v>
      </c>
      <c r="D277" s="38" t="str">
        <f>+[1]BDATOS!C276</f>
        <v>2.22</v>
      </c>
      <c r="E277" s="39" t="str">
        <f>+[1]BDATOS!D276</f>
        <v>VIDA SALUDABLE Y ENFERMEDADES TRANSMISIBLES</v>
      </c>
      <c r="F277" s="41" t="s">
        <v>760</v>
      </c>
      <c r="G277" s="32" t="str">
        <f>+[2]Hoja1!K288</f>
        <v>A.2.28.1</v>
      </c>
      <c r="H277" s="32">
        <f>+[2]Hoja1!G288</f>
        <v>0</v>
      </c>
      <c r="I277" s="41">
        <v>0</v>
      </c>
      <c r="J277" s="41">
        <v>1</v>
      </c>
      <c r="K277" s="41" t="str">
        <f>+[1]BDATOS!J276</f>
        <v>2.22.1</v>
      </c>
      <c r="L277" s="42" t="str">
        <f>+[1]BDATOS!K276</f>
        <v>Enfermedades Emergentes, Remergentes Y Desatendidas.</v>
      </c>
      <c r="M277" s="41" t="str">
        <f>+[1]BDATOS!L276</f>
        <v>Trece (13) municipios con Planes estratégicos Para aliviar la carga y sostener las actividades de control en Enfermedad de Hansen</v>
      </c>
      <c r="N277" s="32" t="str">
        <f>+[2]Hoja1!V279</f>
        <v>A.2</v>
      </c>
      <c r="O277" s="38">
        <f>+[1]BDATOS!O276</f>
        <v>6</v>
      </c>
      <c r="P277" s="38">
        <f>+[1]BDATOS!P276</f>
        <v>13</v>
      </c>
      <c r="Q277" s="35">
        <f>+[1]BDATOS!AF276</f>
        <v>3</v>
      </c>
      <c r="R277" s="38">
        <f>+[1]BDATOS!BB276</f>
        <v>3</v>
      </c>
      <c r="S277" s="43">
        <f>+[1]BDATOS!BL276</f>
        <v>1</v>
      </c>
      <c r="T277" s="44"/>
      <c r="U277" s="37"/>
      <c r="V277" s="37"/>
      <c r="W277" s="41" t="str">
        <f>+[1]BDATOS!AC276</f>
        <v>SECRETARÍA DE SALUD</v>
      </c>
    </row>
    <row r="278" spans="1:23" ht="56.25" x14ac:dyDescent="0.25">
      <c r="A278" s="29">
        <f>+'[1]Planind DNP'!B276</f>
        <v>275</v>
      </c>
      <c r="B278" s="38">
        <f>+[1]BDATOS!A277</f>
        <v>2</v>
      </c>
      <c r="C278" s="39" t="str">
        <f>+[1]BDATOS!B277</f>
        <v xml:space="preserve">BOLÍVAR SÍ AVANZA, LIBRE DE POBREZA A TRAVÉS DE LA EDUCACIÓN Y LA EQUIDAD </v>
      </c>
      <c r="D278" s="38" t="str">
        <f>+[1]BDATOS!C277</f>
        <v>2.22</v>
      </c>
      <c r="E278" s="39" t="str">
        <f>+[1]BDATOS!D277</f>
        <v>VIDA SALUDABLE Y ENFERMEDADES TRANSMISIBLES</v>
      </c>
      <c r="F278" s="40" t="s">
        <v>761</v>
      </c>
      <c r="G278" s="32" t="str">
        <f>+[2]Hoja1!K289</f>
        <v>A.2.29.1</v>
      </c>
      <c r="H278" s="32">
        <f>+[2]Hoja1!G289</f>
        <v>7</v>
      </c>
      <c r="I278" s="40">
        <v>7</v>
      </c>
      <c r="J278" s="40">
        <v>45</v>
      </c>
      <c r="K278" s="41" t="str">
        <f>+[1]BDATOS!J277</f>
        <v>2.22.2</v>
      </c>
      <c r="L278" s="42" t="str">
        <f>+[1]BDATOS!K277</f>
        <v>Enfermedades Inmunoprevenibles.</v>
      </c>
      <c r="M278" s="41" t="str">
        <f>+[1]BDATOS!L277</f>
        <v>45 municipios con estrategia de vacunación sin barreras implementada</v>
      </c>
      <c r="N278" s="32" t="str">
        <f>+[2]Hoja1!V280</f>
        <v>A.2</v>
      </c>
      <c r="O278" s="38">
        <f>+[1]BDATOS!O277</f>
        <v>27</v>
      </c>
      <c r="P278" s="38">
        <f>+[1]BDATOS!P277</f>
        <v>45</v>
      </c>
      <c r="Q278" s="35">
        <f>+[1]BDATOS!AF277</f>
        <v>22</v>
      </c>
      <c r="R278" s="38">
        <f>+[1]BDATOS!BB277</f>
        <v>15</v>
      </c>
      <c r="S278" s="43">
        <f>+[1]BDATOS!BL277</f>
        <v>0.68181818181818177</v>
      </c>
      <c r="T278" s="46">
        <f>SUM(S278:S280)/3</f>
        <v>0.76060606060606062</v>
      </c>
      <c r="U278" s="37"/>
      <c r="V278" s="37"/>
      <c r="W278" s="41" t="str">
        <f>+[1]BDATOS!AC277</f>
        <v>SECRETARÍA DE SALUD</v>
      </c>
    </row>
    <row r="279" spans="1:23" ht="56.25" x14ac:dyDescent="0.25">
      <c r="A279" s="29">
        <f>+'[1]Planind DNP'!B277</f>
        <v>276</v>
      </c>
      <c r="B279" s="38">
        <f>+[1]BDATOS!A278</f>
        <v>2</v>
      </c>
      <c r="C279" s="39" t="str">
        <f>+[1]BDATOS!B278</f>
        <v xml:space="preserve">BOLÍVAR SÍ AVANZA, LIBRE DE POBREZA A TRAVÉS DE LA EDUCACIÓN Y LA EQUIDAD </v>
      </c>
      <c r="D279" s="38" t="str">
        <f>+[1]BDATOS!C278</f>
        <v>2.22</v>
      </c>
      <c r="E279" s="39" t="str">
        <f>+[1]BDATOS!D278</f>
        <v>VIDA SALUDABLE Y ENFERMEDADES TRANSMISIBLES</v>
      </c>
      <c r="F279" s="40"/>
      <c r="G279" s="32" t="str">
        <f>+[2]Hoja1!K290</f>
        <v>A.2.29.2</v>
      </c>
      <c r="H279" s="32">
        <f>+[2]Hoja1!G290</f>
        <v>7</v>
      </c>
      <c r="I279" s="40"/>
      <c r="J279" s="40"/>
      <c r="K279" s="41" t="str">
        <f>+[1]BDATOS!J278</f>
        <v>2.22.2</v>
      </c>
      <c r="L279" s="42" t="str">
        <f>+[1]BDATOS!K278</f>
        <v>Enfermedades Inmunoprevenibles.</v>
      </c>
      <c r="M279" s="41" t="str">
        <f>+[1]BDATOS!L278</f>
        <v>100% de EAPB con coberturas  de vacunación de su población  afiliada, igual o mayor al 95% para todos los biológicos que hacen parte del (PAI).</v>
      </c>
      <c r="N279" s="32" t="str">
        <f>+[2]Hoja1!V281</f>
        <v>A.2</v>
      </c>
      <c r="O279" s="38">
        <f>+[1]BDATOS!O278</f>
        <v>50</v>
      </c>
      <c r="P279" s="38">
        <f>+[1]BDATOS!P278</f>
        <v>100</v>
      </c>
      <c r="Q279" s="35">
        <f>+[1]BDATOS!AF278</f>
        <v>100</v>
      </c>
      <c r="R279" s="38">
        <f>+[1]BDATOS!BB278</f>
        <v>60</v>
      </c>
      <c r="S279" s="43">
        <f>+[1]BDATOS!BL278</f>
        <v>0.6</v>
      </c>
      <c r="T279" s="37"/>
      <c r="U279" s="37"/>
      <c r="V279" s="37"/>
      <c r="W279" s="41" t="str">
        <f>+[1]BDATOS!AC278</f>
        <v>SECRETARÍA DE SALUD</v>
      </c>
    </row>
    <row r="280" spans="1:23" ht="56.25" x14ac:dyDescent="0.25">
      <c r="A280" s="29">
        <f>+'[1]Planind DNP'!B278</f>
        <v>277</v>
      </c>
      <c r="B280" s="38">
        <f>+[1]BDATOS!A279</f>
        <v>2</v>
      </c>
      <c r="C280" s="39" t="str">
        <f>+[1]BDATOS!B279</f>
        <v xml:space="preserve">BOLÍVAR SÍ AVANZA, LIBRE DE POBREZA A TRAVÉS DE LA EDUCACIÓN Y LA EQUIDAD </v>
      </c>
      <c r="D280" s="38" t="str">
        <f>+[1]BDATOS!C279</f>
        <v>2.22</v>
      </c>
      <c r="E280" s="39" t="str">
        <f>+[1]BDATOS!D279</f>
        <v>VIDA SALUDABLE Y ENFERMEDADES TRANSMISIBLES</v>
      </c>
      <c r="F280" s="40"/>
      <c r="G280" s="32" t="str">
        <f>+[2]Hoja1!K291</f>
        <v>A.2.29.3</v>
      </c>
      <c r="H280" s="32">
        <f>+[2]Hoja1!G291</f>
        <v>7</v>
      </c>
      <c r="I280" s="40"/>
      <c r="J280" s="40"/>
      <c r="K280" s="41" t="str">
        <f>+[1]BDATOS!J279</f>
        <v>2.22.2</v>
      </c>
      <c r="L280" s="42" t="str">
        <f>+[1]BDATOS!K279</f>
        <v>Enfermedades Inmunoprevenibles.</v>
      </c>
      <c r="M280" s="41" t="str">
        <f>+[1]BDATOS!L279</f>
        <v>45 Municipios con Sistema de Información Nominal del PAI, implementado.</v>
      </c>
      <c r="N280" s="32" t="str">
        <f>+[2]Hoja1!V282</f>
        <v>A.2</v>
      </c>
      <c r="O280" s="38">
        <f>+[1]BDATOS!O279</f>
        <v>18</v>
      </c>
      <c r="P280" s="38">
        <f>+[1]BDATOS!P279</f>
        <v>45</v>
      </c>
      <c r="Q280" s="35">
        <f>+[1]BDATOS!AF279</f>
        <v>20</v>
      </c>
      <c r="R280" s="38">
        <f>+[1]BDATOS!BB279</f>
        <v>20</v>
      </c>
      <c r="S280" s="43">
        <f>+[1]BDATOS!BL279</f>
        <v>1</v>
      </c>
      <c r="T280" s="44"/>
      <c r="U280" s="37"/>
      <c r="V280" s="37"/>
      <c r="W280" s="41" t="str">
        <f>+[1]BDATOS!AC279</f>
        <v>SECRETARÍA DE SALUD</v>
      </c>
    </row>
    <row r="281" spans="1:23" ht="56.25" x14ac:dyDescent="0.25">
      <c r="A281" s="29">
        <f>+'[1]Planind DNP'!B279</f>
        <v>278</v>
      </c>
      <c r="B281" s="38">
        <f>+[1]BDATOS!A280</f>
        <v>2</v>
      </c>
      <c r="C281" s="39" t="str">
        <f>+[1]BDATOS!B280</f>
        <v xml:space="preserve">BOLÍVAR SÍ AVANZA, LIBRE DE POBREZA A TRAVÉS DE LA EDUCACIÓN Y LA EQUIDAD </v>
      </c>
      <c r="D281" s="38" t="str">
        <f>+[1]BDATOS!C280</f>
        <v>2.22</v>
      </c>
      <c r="E281" s="39" t="str">
        <f>+[1]BDATOS!D280</f>
        <v>VIDA SALUDABLE Y ENFERMEDADES TRANSMISIBLES</v>
      </c>
      <c r="F281" s="40" t="s">
        <v>762</v>
      </c>
      <c r="G281" s="32" t="str">
        <f>+[2]Hoja1!K292</f>
        <v>A.2.30.1</v>
      </c>
      <c r="H281" s="32">
        <f>+[2]Hoja1!G292</f>
        <v>3.1</v>
      </c>
      <c r="I281" s="40">
        <v>3.1</v>
      </c>
      <c r="J281" s="40">
        <v>2</v>
      </c>
      <c r="K281" s="41" t="str">
        <f>+[1]BDATOS!J280</f>
        <v>2.22.3</v>
      </c>
      <c r="L281" s="42" t="str">
        <f>+[1]BDATOS!K280</f>
        <v>Enfermedades Endemoepidémicas</v>
      </c>
      <c r="M281" s="41" t="str">
        <f>+[1]BDATOS!L280</f>
        <v>20% de  pacientes atendidos con calidad</v>
      </c>
      <c r="N281" s="32" t="str">
        <f>+[2]Hoja1!V283</f>
        <v>A.2</v>
      </c>
      <c r="O281" s="38" t="str">
        <f>+[1]BDATOS!O280</f>
        <v>ND</v>
      </c>
      <c r="P281" s="38">
        <f>+[1]BDATOS!P280</f>
        <v>80</v>
      </c>
      <c r="Q281" s="35">
        <f>+[1]BDATOS!AF280</f>
        <v>5</v>
      </c>
      <c r="R281" s="38">
        <f>+[1]BDATOS!BB280</f>
        <v>5</v>
      </c>
      <c r="S281" s="43">
        <f>+[1]BDATOS!BL280</f>
        <v>1</v>
      </c>
      <c r="T281" s="46">
        <f>SUM(S281:S282)/2</f>
        <v>1</v>
      </c>
      <c r="U281" s="37"/>
      <c r="V281" s="37"/>
      <c r="W281" s="41" t="str">
        <f>+[1]BDATOS!AC280</f>
        <v>SECRETARÍA DE SALUD</v>
      </c>
    </row>
    <row r="282" spans="1:23" ht="56.25" x14ac:dyDescent="0.25">
      <c r="A282" s="29">
        <f>+'[1]Planind DNP'!B280</f>
        <v>279</v>
      </c>
      <c r="B282" s="38">
        <f>+[1]BDATOS!A281</f>
        <v>2</v>
      </c>
      <c r="C282" s="39" t="str">
        <f>+[1]BDATOS!B281</f>
        <v xml:space="preserve">BOLÍVAR SÍ AVANZA, LIBRE DE POBREZA A TRAVÉS DE LA EDUCACIÓN Y LA EQUIDAD </v>
      </c>
      <c r="D282" s="38" t="str">
        <f>+[1]BDATOS!C281</f>
        <v>2.22</v>
      </c>
      <c r="E282" s="39" t="str">
        <f>+[1]BDATOS!D281</f>
        <v>VIDA SALUDABLE Y ENFERMEDADES TRANSMISIBLES</v>
      </c>
      <c r="F282" s="40"/>
      <c r="G282" s="32" t="str">
        <f>+[2]Hoja1!K293</f>
        <v>A.2.30.2</v>
      </c>
      <c r="H282" s="32">
        <f>+[2]Hoja1!G293</f>
        <v>3.1</v>
      </c>
      <c r="I282" s="40"/>
      <c r="J282" s="40"/>
      <c r="K282" s="41" t="str">
        <f>+[1]BDATOS!J281</f>
        <v>2.22.3</v>
      </c>
      <c r="L282" s="42" t="str">
        <f>+[1]BDATOS!K281</f>
        <v>Enfermedades Endemoepidémicas</v>
      </c>
      <c r="M282" s="41" t="str">
        <f>+[1]BDATOS!L281</f>
        <v xml:space="preserve"> 80% de cobertura de acciones de prevención primaria sostenidas, en 15 Municipios de alto riesgo.</v>
      </c>
      <c r="N282" s="32" t="str">
        <f>+[2]Hoja1!V284</f>
        <v>A.2</v>
      </c>
      <c r="O282" s="38">
        <f>+[1]BDATOS!O281</f>
        <v>30</v>
      </c>
      <c r="P282" s="38">
        <f>+[1]BDATOS!P281</f>
        <v>80</v>
      </c>
      <c r="Q282" s="35">
        <f>+[1]BDATOS!AF281</f>
        <v>60</v>
      </c>
      <c r="R282" s="38">
        <f>+[1]BDATOS!BB281</f>
        <v>60</v>
      </c>
      <c r="S282" s="43">
        <f>+[1]BDATOS!BL281</f>
        <v>1</v>
      </c>
      <c r="T282" s="44"/>
      <c r="U282" s="44"/>
      <c r="V282" s="37"/>
      <c r="W282" s="41" t="str">
        <f>+[1]BDATOS!AC281</f>
        <v>SECRETARÍA DE SALUD</v>
      </c>
    </row>
    <row r="283" spans="1:23" ht="56.25" x14ac:dyDescent="0.25">
      <c r="A283" s="29">
        <f>+'[1]Planind DNP'!B281</f>
        <v>280</v>
      </c>
      <c r="B283" s="38">
        <f>+[1]BDATOS!A282</f>
        <v>2</v>
      </c>
      <c r="C283" s="39" t="str">
        <f>+[1]BDATOS!B282</f>
        <v xml:space="preserve">BOLÍVAR SÍ AVANZA, LIBRE DE POBREZA A TRAVÉS DE LA EDUCACIÓN Y LA EQUIDAD </v>
      </c>
      <c r="D283" s="38" t="str">
        <f>+[1]BDATOS!C282</f>
        <v>2.23</v>
      </c>
      <c r="E283" s="39" t="str">
        <f>+[1]BDATOS!D282</f>
        <v>SALUD PÚBLICA EN EMERGENCIAS Y DESASTRES</v>
      </c>
      <c r="F283" s="40" t="s">
        <v>763</v>
      </c>
      <c r="G283" s="32" t="str">
        <f>+[2]Hoja1!K294</f>
        <v>A.2.31.1</v>
      </c>
      <c r="H283" s="32">
        <f>+[2]Hoja1!G294</f>
        <v>14</v>
      </c>
      <c r="I283" s="40">
        <v>14</v>
      </c>
      <c r="J283" s="40">
        <v>50</v>
      </c>
      <c r="K283" s="41" t="str">
        <f>+[1]BDATOS!J282</f>
        <v>2.23.1</v>
      </c>
      <c r="L283" s="42" t="str">
        <f>+[1]BDATOS!K282</f>
        <v>Gestión integral del riesgo en emergencias y desastres.</v>
      </c>
      <c r="M283" s="41" t="str">
        <f>+[1]BDATOS!L282</f>
        <v>IPS públicas conPlanes Hospitalarios de Gestión Integral del Riesgo de Desastres ajustado a normatividad vigente.</v>
      </c>
      <c r="N283" s="32" t="str">
        <f>+[2]Hoja1!V285</f>
        <v>A.2</v>
      </c>
      <c r="O283" s="38">
        <f>+[1]BDATOS!O282</f>
        <v>6</v>
      </c>
      <c r="P283" s="38">
        <f>+[1]BDATOS!P282</f>
        <v>20</v>
      </c>
      <c r="Q283" s="35">
        <f>+[1]BDATOS!AF282</f>
        <v>14</v>
      </c>
      <c r="R283" s="38">
        <f>+[1]BDATOS!BB282</f>
        <v>14</v>
      </c>
      <c r="S283" s="43">
        <f>+[1]BDATOS!BL282</f>
        <v>1</v>
      </c>
      <c r="T283" s="46">
        <f>SUM(S283:S286)/4</f>
        <v>0.8</v>
      </c>
      <c r="U283" s="46">
        <f>SUBTOTAL(9,S283:S286)/4</f>
        <v>0.8</v>
      </c>
      <c r="V283" s="37"/>
      <c r="W283" s="41" t="str">
        <f>+[1]BDATOS!AC282</f>
        <v>SECRETARÍA DE SALUD</v>
      </c>
    </row>
    <row r="284" spans="1:23" ht="56.25" x14ac:dyDescent="0.25">
      <c r="A284" s="29">
        <f>+'[1]Planind DNP'!B282</f>
        <v>281</v>
      </c>
      <c r="B284" s="38">
        <f>+[1]BDATOS!A283</f>
        <v>2</v>
      </c>
      <c r="C284" s="39" t="str">
        <f>+[1]BDATOS!B283</f>
        <v xml:space="preserve">BOLÍVAR SÍ AVANZA, LIBRE DE POBREZA A TRAVÉS DE LA EDUCACIÓN Y LA EQUIDAD </v>
      </c>
      <c r="D284" s="38" t="str">
        <f>+[1]BDATOS!C283</f>
        <v>2.23</v>
      </c>
      <c r="E284" s="39" t="str">
        <f>+[1]BDATOS!D283</f>
        <v>SALUD PÚBLICA EN EMERGENCIAS Y DESASTRES</v>
      </c>
      <c r="F284" s="40"/>
      <c r="G284" s="32" t="str">
        <f>+[2]Hoja1!K295</f>
        <v>A.2.31.2</v>
      </c>
      <c r="H284" s="32">
        <f>+[2]Hoja1!G295</f>
        <v>14</v>
      </c>
      <c r="I284" s="40"/>
      <c r="J284" s="40"/>
      <c r="K284" s="41" t="str">
        <f>+[1]BDATOS!J283</f>
        <v>2.23.1</v>
      </c>
      <c r="L284" s="42" t="str">
        <f>+[1]BDATOS!K283</f>
        <v>Gestión integral del riesgo en emergencias y desastres.</v>
      </c>
      <c r="M284" s="41" t="str">
        <f>+[1]BDATOS!L283</f>
        <v>IPS con programa de hospitales seguros frente a desastres evaluado.</v>
      </c>
      <c r="N284" s="32" t="str">
        <f>+[2]Hoja1!V286</f>
        <v>A.2</v>
      </c>
      <c r="O284" s="38">
        <f>+[1]BDATOS!O283</f>
        <v>0</v>
      </c>
      <c r="P284" s="38">
        <f>+[1]BDATOS!P283</f>
        <v>20</v>
      </c>
      <c r="Q284" s="35">
        <f>+[1]BDATOS!AF283</f>
        <v>5</v>
      </c>
      <c r="R284" s="38">
        <f>+[1]BDATOS!BB283</f>
        <v>1</v>
      </c>
      <c r="S284" s="43">
        <f>+[1]BDATOS!BL283</f>
        <v>0.2</v>
      </c>
      <c r="T284" s="37"/>
      <c r="U284" s="37"/>
      <c r="V284" s="37"/>
      <c r="W284" s="41" t="str">
        <f>+[1]BDATOS!AC283</f>
        <v>SECRETARÍA DE SALUD</v>
      </c>
    </row>
    <row r="285" spans="1:23" ht="56.25" x14ac:dyDescent="0.25">
      <c r="A285" s="29">
        <f>+'[1]Planind DNP'!B283</f>
        <v>282</v>
      </c>
      <c r="B285" s="38">
        <f>+[1]BDATOS!A284</f>
        <v>2</v>
      </c>
      <c r="C285" s="39" t="str">
        <f>+[1]BDATOS!B284</f>
        <v xml:space="preserve">BOLÍVAR SÍ AVANZA, LIBRE DE POBREZA A TRAVÉS DE LA EDUCACIÓN Y LA EQUIDAD </v>
      </c>
      <c r="D285" s="38" t="str">
        <f>+[1]BDATOS!C284</f>
        <v>2.23</v>
      </c>
      <c r="E285" s="39" t="str">
        <f>+[1]BDATOS!D284</f>
        <v>SALUD PÚBLICA EN EMERGENCIAS Y DESASTRES</v>
      </c>
      <c r="F285" s="40"/>
      <c r="G285" s="32" t="str">
        <f>+[2]Hoja1!K296</f>
        <v>A.2.31.3</v>
      </c>
      <c r="H285" s="32">
        <f>+[2]Hoja1!G296</f>
        <v>14</v>
      </c>
      <c r="I285" s="40"/>
      <c r="J285" s="40"/>
      <c r="K285" s="41" t="str">
        <f>+[1]BDATOS!J284</f>
        <v>2.23.1</v>
      </c>
      <c r="L285" s="42" t="str">
        <f>+[1]BDATOS!K284</f>
        <v>Gestión integral del riesgo en emergencias y desastres.</v>
      </c>
      <c r="M285" s="41" t="str">
        <f>+[1]BDATOS!L284</f>
        <v>100% de Funcionamiento en óptimas condiciones y articulado con el Distrito de Cartagena, del  Centro Regulador de Urgencias y Emergencias Departamental.</v>
      </c>
      <c r="N285" s="32" t="str">
        <f>+[2]Hoja1!V287</f>
        <v>A.2</v>
      </c>
      <c r="O285" s="38">
        <f>+[1]BDATOS!O284</f>
        <v>40</v>
      </c>
      <c r="P285" s="38">
        <f>+[1]BDATOS!P284</f>
        <v>100</v>
      </c>
      <c r="Q285" s="35">
        <f>+[1]BDATOS!AF284</f>
        <v>60</v>
      </c>
      <c r="R285" s="38">
        <f>+[1]BDATOS!BB284</f>
        <v>60</v>
      </c>
      <c r="S285" s="43">
        <f>+[1]BDATOS!BL284</f>
        <v>1</v>
      </c>
      <c r="T285" s="37"/>
      <c r="U285" s="37"/>
      <c r="V285" s="37"/>
      <c r="W285" s="41" t="str">
        <f>+[1]BDATOS!AC284</f>
        <v>SECRETARÍA DE SALUD</v>
      </c>
    </row>
    <row r="286" spans="1:23" ht="56.25" x14ac:dyDescent="0.25">
      <c r="A286" s="29">
        <f>+'[1]Planind DNP'!B284</f>
        <v>283</v>
      </c>
      <c r="B286" s="38">
        <f>+[1]BDATOS!A285</f>
        <v>2</v>
      </c>
      <c r="C286" s="39" t="str">
        <f>+[1]BDATOS!B285</f>
        <v xml:space="preserve">BOLÍVAR SÍ AVANZA, LIBRE DE POBREZA A TRAVÉS DE LA EDUCACIÓN Y LA EQUIDAD </v>
      </c>
      <c r="D286" s="38" t="str">
        <f>+[1]BDATOS!C285</f>
        <v>2.23</v>
      </c>
      <c r="E286" s="39" t="str">
        <f>+[1]BDATOS!D285</f>
        <v>SALUD PÚBLICA EN EMERGENCIAS Y DESASTRES</v>
      </c>
      <c r="F286" s="40"/>
      <c r="G286" s="32" t="str">
        <f>+[2]Hoja1!K297</f>
        <v>A.2.31.4</v>
      </c>
      <c r="H286" s="32">
        <f>+[2]Hoja1!G297</f>
        <v>14</v>
      </c>
      <c r="I286" s="40"/>
      <c r="J286" s="40"/>
      <c r="K286" s="41" t="str">
        <f>+[1]BDATOS!J285</f>
        <v>2.23.1</v>
      </c>
      <c r="L286" s="42" t="str">
        <f>+[1]BDATOS!K285</f>
        <v>Gestión integral del riesgo en emergencias y desastres.</v>
      </c>
      <c r="M286" s="41" t="str">
        <f>+[1]BDATOS!L285</f>
        <v>100 % Plan de dotación de ambulancia a Empresas Sociales del Estado ejecutado.</v>
      </c>
      <c r="N286" s="32" t="str">
        <f>+[2]Hoja1!V288</f>
        <v>A.2</v>
      </c>
      <c r="O286" s="38">
        <f>+[1]BDATOS!O285</f>
        <v>50</v>
      </c>
      <c r="P286" s="38">
        <f>+[1]BDATOS!P285</f>
        <v>100</v>
      </c>
      <c r="Q286" s="35">
        <f>+[1]BDATOS!AF285</f>
        <v>60</v>
      </c>
      <c r="R286" s="38">
        <f>+[1]BDATOS!BB285</f>
        <v>60</v>
      </c>
      <c r="S286" s="43">
        <f>+[1]BDATOS!BL285</f>
        <v>1</v>
      </c>
      <c r="T286" s="44"/>
      <c r="U286" s="37"/>
      <c r="V286" s="37"/>
      <c r="W286" s="41" t="str">
        <f>+[1]BDATOS!AC285</f>
        <v>SECRETARÍA DE SALUD</v>
      </c>
    </row>
    <row r="287" spans="1:23" ht="67.5" x14ac:dyDescent="0.25">
      <c r="A287" s="29">
        <f>+'[1]Planind DNP'!B285</f>
        <v>284</v>
      </c>
      <c r="B287" s="38">
        <f>+[1]BDATOS!A286</f>
        <v>2</v>
      </c>
      <c r="C287" s="39" t="str">
        <f>+[1]BDATOS!B286</f>
        <v xml:space="preserve">BOLÍVAR SÍ AVANZA, LIBRE DE POBREZA A TRAVÉS DE LA EDUCACIÓN Y LA EQUIDAD </v>
      </c>
      <c r="D287" s="38" t="str">
        <f>+[1]BDATOS!C286</f>
        <v>2.24</v>
      </c>
      <c r="E287" s="39" t="str">
        <f>+[1]BDATOS!D286</f>
        <v>SALUD Y ÁMBITO LABORAL</v>
      </c>
      <c r="F287" s="40" t="s">
        <v>764</v>
      </c>
      <c r="G287" s="32" t="str">
        <f>+[2]Hoja1!K298</f>
        <v>A.2.32.1</v>
      </c>
      <c r="H287" s="32">
        <f>+[2]Hoja1!G298</f>
        <v>20</v>
      </c>
      <c r="I287" s="40">
        <v>20</v>
      </c>
      <c r="J287" s="40">
        <v>50</v>
      </c>
      <c r="K287" s="41" t="str">
        <f>+[1]BDATOS!J286</f>
        <v>2.24.1</v>
      </c>
      <c r="L287" s="42" t="str">
        <f>+[1]BDATOS!K286</f>
        <v>Seguridad y Salud en el Trabajo.</v>
      </c>
      <c r="M287" s="41" t="str">
        <f>+[1]BDATOS!L286</f>
        <v>100% de Cobertura de acciones de inspección, vigilancia y control (IVC), para el cumplimiento de las normas de Seguridad y Salud en el Trabajo, en las minas del departamento de Bolívar.</v>
      </c>
      <c r="N287" s="32" t="str">
        <f>+[2]Hoja1!V289</f>
        <v>A.2</v>
      </c>
      <c r="O287" s="38">
        <f>+[1]BDATOS!O286</f>
        <v>20</v>
      </c>
      <c r="P287" s="38">
        <f>+[1]BDATOS!P286</f>
        <v>100</v>
      </c>
      <c r="Q287" s="35">
        <f>+[1]BDATOS!AF286</f>
        <v>25</v>
      </c>
      <c r="R287" s="38">
        <f>+[1]BDATOS!BB286</f>
        <v>0</v>
      </c>
      <c r="S287" s="43">
        <f>+[1]BDATOS!BL286</f>
        <v>0</v>
      </c>
      <c r="T287" s="46">
        <f>SUM(S287:S288)/2</f>
        <v>0.5</v>
      </c>
      <c r="U287" s="37">
        <f>SUBTOTAL(9,S287:S290)/4</f>
        <v>0.25</v>
      </c>
      <c r="V287" s="37"/>
      <c r="W287" s="41" t="str">
        <f>+[1]BDATOS!AC286</f>
        <v>SECRETARÍA DE SALUD</v>
      </c>
    </row>
    <row r="288" spans="1:23" ht="67.5" x14ac:dyDescent="0.25">
      <c r="A288" s="29">
        <f>+'[1]Planind DNP'!B286</f>
        <v>285</v>
      </c>
      <c r="B288" s="38">
        <f>+[1]BDATOS!A287</f>
        <v>2</v>
      </c>
      <c r="C288" s="39" t="str">
        <f>+[1]BDATOS!B287</f>
        <v xml:space="preserve">BOLÍVAR SÍ AVANZA, LIBRE DE POBREZA A TRAVÉS DE LA EDUCACIÓN Y LA EQUIDAD </v>
      </c>
      <c r="D288" s="38" t="str">
        <f>+[1]BDATOS!C287</f>
        <v>2.24</v>
      </c>
      <c r="E288" s="39" t="str">
        <f>+[1]BDATOS!D287</f>
        <v>SALUD Y ÁMBITO LABORAL</v>
      </c>
      <c r="F288" s="40"/>
      <c r="G288" s="32" t="str">
        <f>+[2]Hoja1!K299</f>
        <v>A.2.32.2</v>
      </c>
      <c r="H288" s="32">
        <f>+[2]Hoja1!G299</f>
        <v>20</v>
      </c>
      <c r="I288" s="40"/>
      <c r="J288" s="40"/>
      <c r="K288" s="41" t="str">
        <f>+[1]BDATOS!J287</f>
        <v>2.24.1</v>
      </c>
      <c r="L288" s="42" t="str">
        <f>+[1]BDATOS!K287</f>
        <v>Seguridad y Salud en el Trabajo.</v>
      </c>
      <c r="M288" s="41" t="str">
        <f>+[1]BDATOS!L287</f>
        <v>100% de los  trabajadores de las minas de Montecristo y Santa Rosa Sur de Bolívar, beneficiados con acciones de educación y prevención de riesgos para la salud en el entorno laboral.</v>
      </c>
      <c r="N288" s="32" t="str">
        <f>+[2]Hoja1!V290</f>
        <v>A.2</v>
      </c>
      <c r="O288" s="38">
        <f>+[1]BDATOS!O287</f>
        <v>30</v>
      </c>
      <c r="P288" s="38">
        <f>+[1]BDATOS!P287</f>
        <v>100</v>
      </c>
      <c r="Q288" s="35">
        <f>+[1]BDATOS!AF287</f>
        <v>25</v>
      </c>
      <c r="R288" s="38">
        <f>+[1]BDATOS!BB287</f>
        <v>25</v>
      </c>
      <c r="S288" s="43">
        <f>+[1]BDATOS!BL287</f>
        <v>1</v>
      </c>
      <c r="T288" s="44"/>
      <c r="U288" s="37"/>
      <c r="V288" s="37"/>
      <c r="W288" s="41" t="str">
        <f>+[1]BDATOS!AC287</f>
        <v>SECRETARÍA DE SALUD</v>
      </c>
    </row>
    <row r="289" spans="1:23" ht="67.5" x14ac:dyDescent="0.25">
      <c r="A289" s="29">
        <f>+'[1]Planind DNP'!B287</f>
        <v>286</v>
      </c>
      <c r="B289" s="38">
        <f>+[1]BDATOS!A288</f>
        <v>2</v>
      </c>
      <c r="C289" s="39" t="str">
        <f>+[1]BDATOS!B288</f>
        <v xml:space="preserve">BOLÍVAR SÍ AVANZA, LIBRE DE POBREZA A TRAVÉS DE LA EDUCACIÓN Y LA EQUIDAD </v>
      </c>
      <c r="D289" s="38" t="str">
        <f>+[1]BDATOS!C288</f>
        <v>2.24</v>
      </c>
      <c r="E289" s="39" t="str">
        <f>+[1]BDATOS!D288</f>
        <v>SALUD Y ÁMBITO LABORAL</v>
      </c>
      <c r="F289" s="40" t="s">
        <v>765</v>
      </c>
      <c r="G289" s="32" t="str">
        <f>+[2]Hoja1!K300</f>
        <v>A.2.33.1</v>
      </c>
      <c r="H289" s="32">
        <f>+[2]Hoja1!G300</f>
        <v>6.8</v>
      </c>
      <c r="I289" s="40">
        <v>6.8</v>
      </c>
      <c r="J289" s="40">
        <v>6</v>
      </c>
      <c r="K289" s="41" t="str">
        <f>+[1]BDATOS!J288</f>
        <v>2.24.2</v>
      </c>
      <c r="L289" s="42" t="str">
        <f>+[1]BDATOS!K288</f>
        <v>Situaciones Prevalentes De Origen Laboral.</v>
      </c>
      <c r="M289" s="41" t="str">
        <f>+[1]BDATOS!L288</f>
        <v xml:space="preserve">Doce (12) municipios con Implementación del sistema de vigilancia epidemiológica ocupacional en el departamento de Bolívar, con cobertura de 12 municipios.  </v>
      </c>
      <c r="N289" s="32" t="str">
        <f>+[2]Hoja1!V291</f>
        <v>A.2</v>
      </c>
      <c r="O289" s="38">
        <f>+[1]BDATOS!O288</f>
        <v>0</v>
      </c>
      <c r="P289" s="38">
        <f>+[1]BDATOS!P288</f>
        <v>12</v>
      </c>
      <c r="Q289" s="35">
        <f>+[1]BDATOS!AF288</f>
        <v>3</v>
      </c>
      <c r="R289" s="38">
        <f>+[1]BDATOS!BB288</f>
        <v>0</v>
      </c>
      <c r="S289" s="43">
        <f>+[1]BDATOS!BL288</f>
        <v>0</v>
      </c>
      <c r="T289" s="46">
        <f>SUM(S289:S290)/2</f>
        <v>0</v>
      </c>
      <c r="U289" s="37"/>
      <c r="V289" s="37"/>
      <c r="W289" s="41" t="str">
        <f>+[1]BDATOS!AC288</f>
        <v>SECRETARÍA DE SALUD</v>
      </c>
    </row>
    <row r="290" spans="1:23" ht="56.25" x14ac:dyDescent="0.25">
      <c r="A290" s="29">
        <f>+'[1]Planind DNP'!B288</f>
        <v>287</v>
      </c>
      <c r="B290" s="38">
        <f>+[1]BDATOS!A289</f>
        <v>2</v>
      </c>
      <c r="C290" s="39" t="str">
        <f>+[1]BDATOS!B289</f>
        <v xml:space="preserve">BOLÍVAR SÍ AVANZA, LIBRE DE POBREZA A TRAVÉS DE LA EDUCACIÓN Y LA EQUIDAD </v>
      </c>
      <c r="D290" s="38" t="str">
        <f>+[1]BDATOS!C289</f>
        <v>2.24</v>
      </c>
      <c r="E290" s="39" t="str">
        <f>+[1]BDATOS!D289</f>
        <v>SALUD Y ÁMBITO LABORAL</v>
      </c>
      <c r="F290" s="40"/>
      <c r="G290" s="32" t="str">
        <f>+[2]Hoja1!K301</f>
        <v>A.2.33.2</v>
      </c>
      <c r="H290" s="32">
        <f>+[2]Hoja1!G301</f>
        <v>6.8</v>
      </c>
      <c r="I290" s="40"/>
      <c r="J290" s="40"/>
      <c r="K290" s="41" t="str">
        <f>+[1]BDATOS!J289</f>
        <v>2.24.2</v>
      </c>
      <c r="L290" s="42" t="str">
        <f>+[1]BDATOS!K289</f>
        <v>Situaciones Prevalentes De Origen Laboral.</v>
      </c>
      <c r="M290" s="41" t="str">
        <f>+[1]BDATOS!L289</f>
        <v>Doce (12) municipios con población trabajadora de grupos poblacionales vulnerables caracterizada y con intervención focalizada.</v>
      </c>
      <c r="N290" s="32" t="str">
        <f>+[2]Hoja1!V292</f>
        <v>A.2</v>
      </c>
      <c r="O290" s="38">
        <f>+[1]BDATOS!O289</f>
        <v>6</v>
      </c>
      <c r="P290" s="38">
        <f>+[1]BDATOS!P289</f>
        <v>12</v>
      </c>
      <c r="Q290" s="35">
        <f>+[1]BDATOS!AF289</f>
        <v>3</v>
      </c>
      <c r="R290" s="38">
        <f>+[1]BDATOS!BB289</f>
        <v>0</v>
      </c>
      <c r="S290" s="43">
        <f>+[1]BDATOS!BL289</f>
        <v>0</v>
      </c>
      <c r="T290" s="44"/>
      <c r="U290" s="44"/>
      <c r="V290" s="37"/>
      <c r="W290" s="41" t="str">
        <f>+[1]BDATOS!AC289</f>
        <v>SECRETARÍA DE SALUD</v>
      </c>
    </row>
    <row r="291" spans="1:23" ht="56.25" x14ac:dyDescent="0.25">
      <c r="A291" s="29">
        <f>+'[1]Planind DNP'!B289</f>
        <v>288</v>
      </c>
      <c r="B291" s="38">
        <f>+[1]BDATOS!A290</f>
        <v>2</v>
      </c>
      <c r="C291" s="39" t="str">
        <f>+[1]BDATOS!B290</f>
        <v xml:space="preserve">BOLÍVAR SÍ AVANZA, LIBRE DE POBREZA A TRAVÉS DE LA EDUCACIÓN Y LA EQUIDAD </v>
      </c>
      <c r="D291" s="38" t="str">
        <f>+[1]BDATOS!C290</f>
        <v>2.25</v>
      </c>
      <c r="E291" s="39" t="str">
        <f>+[1]BDATOS!D290</f>
        <v>GESTIÓN DIFERENCIAL DE POBLACIONES VULNERABLES AMBIENTAL</v>
      </c>
      <c r="F291" s="41" t="s">
        <v>766</v>
      </c>
      <c r="G291" s="32" t="str">
        <f>+[2]Hoja1!K302</f>
        <v>A.2.34.1</v>
      </c>
      <c r="H291" s="32">
        <f>+[2]Hoja1!G302</f>
        <v>12.3</v>
      </c>
      <c r="I291" s="41">
        <v>12.3</v>
      </c>
      <c r="J291" s="41">
        <v>11.34</v>
      </c>
      <c r="K291" s="41" t="str">
        <f>+[1]BDATOS!J290</f>
        <v>2.25.1</v>
      </c>
      <c r="L291" s="42" t="str">
        <f>+[1]BDATOS!K290</f>
        <v>Desarrollo Integral De Niñas, Niños Y Adolescentes</v>
      </c>
      <c r="M291" s="41" t="str">
        <f>+[1]BDATOS!L290</f>
        <v>45 municipios desarrollando estrategias para fortalecer la vigilancia en salud pública de los eventos de interés de salud materno- infantil.</v>
      </c>
      <c r="N291" s="32" t="str">
        <f>+[2]Hoja1!V293</f>
        <v>A.2</v>
      </c>
      <c r="O291" s="38">
        <f>+[1]BDATOS!O290</f>
        <v>22</v>
      </c>
      <c r="P291" s="38">
        <f>+[1]BDATOS!P290</f>
        <v>45</v>
      </c>
      <c r="Q291" s="35">
        <f>+[1]BDATOS!AF290</f>
        <v>35</v>
      </c>
      <c r="R291" s="38">
        <f>+[1]BDATOS!BB290</f>
        <v>35</v>
      </c>
      <c r="S291" s="43">
        <f>+[1]BDATOS!BL290</f>
        <v>1</v>
      </c>
      <c r="T291" s="46">
        <f>SUM(S291:S295)/5</f>
        <v>0.7</v>
      </c>
      <c r="U291" s="46">
        <f>SUM(S291:S311)/20</f>
        <v>0.67149999999999999</v>
      </c>
      <c r="V291" s="37"/>
      <c r="W291" s="41" t="str">
        <f>+[1]BDATOS!AC290</f>
        <v>SECRETARÍA DE SALUD</v>
      </c>
    </row>
    <row r="292" spans="1:23" ht="90" x14ac:dyDescent="0.25">
      <c r="A292" s="29">
        <f>+'[1]Planind DNP'!B290</f>
        <v>289</v>
      </c>
      <c r="B292" s="38">
        <f>+[1]BDATOS!A291</f>
        <v>2</v>
      </c>
      <c r="C292" s="39" t="str">
        <f>+[1]BDATOS!B291</f>
        <v xml:space="preserve">BOLÍVAR SÍ AVANZA, LIBRE DE POBREZA A TRAVÉS DE LA EDUCACIÓN Y LA EQUIDAD </v>
      </c>
      <c r="D292" s="38" t="str">
        <f>+[1]BDATOS!C291</f>
        <v>2.25</v>
      </c>
      <c r="E292" s="39" t="str">
        <f>+[1]BDATOS!D291</f>
        <v>GESTIÓN DIFERENCIAL DE POBLACIONES VULNERABLES AMBIENTAL</v>
      </c>
      <c r="F292" s="41" t="s">
        <v>767</v>
      </c>
      <c r="G292" s="32" t="str">
        <f>+[2]Hoja1!K303</f>
        <v>A.2.35.1</v>
      </c>
      <c r="H292" s="32">
        <f>+[2]Hoja1!G303</f>
        <v>12.3</v>
      </c>
      <c r="I292" s="41">
        <v>12.3</v>
      </c>
      <c r="J292" s="41">
        <v>11.34</v>
      </c>
      <c r="K292" s="41" t="str">
        <f>+[1]BDATOS!J291</f>
        <v>2.25.1</v>
      </c>
      <c r="L292" s="42" t="str">
        <f>+[1]BDATOS!K291</f>
        <v>Desarrollo Integral De Niñas, Niños Y Adolescentes</v>
      </c>
      <c r="M292" s="41" t="str">
        <f>+[1]BDATOS!L291</f>
        <v>cuatro Instituciones Prestadoras de Servicios de Salud de mediana complejidad del municipio de Magangue, ESE del municipio de Arjona, Mahates y Giovanni Cristini de El Carmen de Bolívar, certificadas como Instituciones Amigas de la Mujer y de la Infancia</v>
      </c>
      <c r="N292" s="32" t="str">
        <f>+[2]Hoja1!V294</f>
        <v>A.2</v>
      </c>
      <c r="O292" s="38">
        <f>+[1]BDATOS!O291</f>
        <v>0</v>
      </c>
      <c r="P292" s="38">
        <f>+[1]BDATOS!P291</f>
        <v>4</v>
      </c>
      <c r="Q292" s="35">
        <f>+[1]BDATOS!AF291</f>
        <v>1</v>
      </c>
      <c r="R292" s="38">
        <f>+[1]BDATOS!BB291</f>
        <v>0</v>
      </c>
      <c r="S292" s="43">
        <f>+[1]BDATOS!BL291</f>
        <v>0</v>
      </c>
      <c r="T292" s="37"/>
      <c r="U292" s="37"/>
      <c r="V292" s="37"/>
      <c r="W292" s="41" t="str">
        <f>+[1]BDATOS!AC291</f>
        <v>SECRETARÍA DE SALUD</v>
      </c>
    </row>
    <row r="293" spans="1:23" ht="90" x14ac:dyDescent="0.25">
      <c r="A293" s="29">
        <f>+'[1]Planind DNP'!B291</f>
        <v>290</v>
      </c>
      <c r="B293" s="38">
        <f>+[1]BDATOS!A292</f>
        <v>2</v>
      </c>
      <c r="C293" s="39" t="str">
        <f>+[1]BDATOS!B292</f>
        <v xml:space="preserve">BOLÍVAR SÍ AVANZA, LIBRE DE POBREZA A TRAVÉS DE LA EDUCACIÓN Y LA EQUIDAD </v>
      </c>
      <c r="D293" s="38" t="str">
        <f>+[1]BDATOS!C292</f>
        <v>2.25</v>
      </c>
      <c r="E293" s="39" t="str">
        <f>+[1]BDATOS!D292</f>
        <v>GESTIÓN DIFERENCIAL DE POBLACIONES VULNERABLES AMBIENTAL</v>
      </c>
      <c r="F293" s="40" t="s">
        <v>768</v>
      </c>
      <c r="G293" s="32" t="str">
        <f>+[2]Hoja1!K304</f>
        <v>A.2.36.1</v>
      </c>
      <c r="H293" s="32">
        <f>+[2]Hoja1!G304</f>
        <v>15.05</v>
      </c>
      <c r="I293" s="40">
        <v>15.05</v>
      </c>
      <c r="J293" s="40">
        <v>13.8</v>
      </c>
      <c r="K293" s="41" t="str">
        <f>+[1]BDATOS!J292</f>
        <v>2.25.1</v>
      </c>
      <c r="L293" s="42" t="str">
        <f>+[1]BDATOS!K292</f>
        <v>Desarrollo Integral De Niñas, Niños Y Adolescentes</v>
      </c>
      <c r="M293" s="41" t="str">
        <f>+[1]BDATOS!L292</f>
        <v>80% de los Equipos de salud de IPS públicas y privadas de municipios priorizados, responsables de la atención materno infantil con adherencia a guías y protocolos de atención materno, articulado con las estrategias AIEPI, IAMI y Mil Primeros Días.</v>
      </c>
      <c r="N293" s="32" t="str">
        <f>+[2]Hoja1!V295</f>
        <v>A.2</v>
      </c>
      <c r="O293" s="38">
        <f>+[1]BDATOS!O292</f>
        <v>10</v>
      </c>
      <c r="P293" s="38">
        <f>+[1]BDATOS!P292</f>
        <v>80</v>
      </c>
      <c r="Q293" s="35">
        <f>+[1]BDATOS!AF292</f>
        <v>20</v>
      </c>
      <c r="R293" s="38">
        <f>+[1]BDATOS!BB292</f>
        <v>10</v>
      </c>
      <c r="S293" s="43">
        <f>+[1]BDATOS!BL292</f>
        <v>1</v>
      </c>
      <c r="T293" s="37"/>
      <c r="U293" s="37"/>
      <c r="V293" s="37"/>
      <c r="W293" s="41" t="str">
        <f>+[1]BDATOS!AC292</f>
        <v>SECRETARÍA DE SALUD</v>
      </c>
    </row>
    <row r="294" spans="1:23" ht="78.75" x14ac:dyDescent="0.25">
      <c r="A294" s="29">
        <f>+'[1]Planind DNP'!B292</f>
        <v>291</v>
      </c>
      <c r="B294" s="38">
        <f>+[1]BDATOS!A293</f>
        <v>2</v>
      </c>
      <c r="C294" s="39" t="str">
        <f>+[1]BDATOS!B293</f>
        <v xml:space="preserve">BOLÍVAR SÍ AVANZA, LIBRE DE POBREZA A TRAVÉS DE LA EDUCACIÓN Y LA EQUIDAD </v>
      </c>
      <c r="D294" s="38" t="str">
        <f>+[1]BDATOS!C293</f>
        <v>2.25</v>
      </c>
      <c r="E294" s="39" t="str">
        <f>+[1]BDATOS!D293</f>
        <v>GESTIÓN DIFERENCIAL DE POBLACIONES VULNERABLES AMBIENTAL</v>
      </c>
      <c r="F294" s="40"/>
      <c r="G294" s="32" t="str">
        <f>+[2]Hoja1!K305</f>
        <v>A.2.36.2</v>
      </c>
      <c r="H294" s="32">
        <f>+[2]Hoja1!G305</f>
        <v>15.05</v>
      </c>
      <c r="I294" s="40"/>
      <c r="J294" s="40"/>
      <c r="K294" s="41" t="str">
        <f>+[1]BDATOS!J293</f>
        <v>2.25.1</v>
      </c>
      <c r="L294" s="42" t="str">
        <f>+[1]BDATOS!K293</f>
        <v>Desarrollo Integral De Niñas, Niños Y Adolescentes</v>
      </c>
      <c r="M294" s="41" t="str">
        <f>+[1]BDATOS!L293</f>
        <v>12 Municipios con proyectos para la Atención Integral a niñas, niños y adolescentes, evaluados en el marco de una política pública municipal desarrollada en espacios de concertación intersectorial.</v>
      </c>
      <c r="N294" s="32" t="str">
        <f>+[2]Hoja1!V296</f>
        <v>A.2</v>
      </c>
      <c r="O294" s="38">
        <f>+[1]BDATOS!O293</f>
        <v>0</v>
      </c>
      <c r="P294" s="38">
        <f>+[1]BDATOS!P293</f>
        <v>12</v>
      </c>
      <c r="Q294" s="35">
        <f>+[1]BDATOS!AF293</f>
        <v>3</v>
      </c>
      <c r="R294" s="38">
        <f>+[1]BDATOS!BB293</f>
        <v>3</v>
      </c>
      <c r="S294" s="43">
        <f>+[1]BDATOS!BL293</f>
        <v>1</v>
      </c>
      <c r="T294" s="37"/>
      <c r="U294" s="37"/>
      <c r="V294" s="37"/>
      <c r="W294" s="41" t="str">
        <f>+[1]BDATOS!AC293</f>
        <v>SECRETARÍA DE SALUD</v>
      </c>
    </row>
    <row r="295" spans="1:23" ht="112.5" x14ac:dyDescent="0.25">
      <c r="A295" s="29">
        <f>+'[1]Planind DNP'!B293</f>
        <v>292</v>
      </c>
      <c r="B295" s="38">
        <f>+[1]BDATOS!A294</f>
        <v>2</v>
      </c>
      <c r="C295" s="39" t="str">
        <f>+[1]BDATOS!B294</f>
        <v xml:space="preserve">BOLÍVAR SÍ AVANZA, LIBRE DE POBREZA A TRAVÉS DE LA EDUCACIÓN Y LA EQUIDAD </v>
      </c>
      <c r="D295" s="38" t="str">
        <f>+[1]BDATOS!C294</f>
        <v>2.25</v>
      </c>
      <c r="E295" s="39" t="str">
        <f>+[1]BDATOS!D294</f>
        <v>GESTIÓN DIFERENCIAL DE POBLACIONES VULNERABLES AMBIENTAL</v>
      </c>
      <c r="F295" s="40"/>
      <c r="G295" s="32" t="str">
        <f>+[2]Hoja1!K306</f>
        <v>A.2.36.3</v>
      </c>
      <c r="H295" s="32">
        <f>+[2]Hoja1!G306</f>
        <v>15.05</v>
      </c>
      <c r="I295" s="40"/>
      <c r="J295" s="40"/>
      <c r="K295" s="41" t="str">
        <f>+[1]BDATOS!J294</f>
        <v>2.25.1</v>
      </c>
      <c r="L295" s="42" t="str">
        <f>+[1]BDATOS!K294</f>
        <v>Desarrollo Integral De Niñas, Niños Y Adolescentes</v>
      </c>
      <c r="M295" s="41" t="str">
        <f>+[1]BDATOS!L294</f>
        <v>8 Programas de educación  y formación de niñas, niños y adolescentes  como promotores de  prácticas claves de AIEPI comunitario, deberes y derechos de la infancia implementado en los municipios Arjona, Maria La Baja, El Carmen de Bolívar, Magangue, Mompox, San Martín de Loba, Achí y Simití</v>
      </c>
      <c r="N295" s="32" t="str">
        <f>+[2]Hoja1!V297</f>
        <v>A.2</v>
      </c>
      <c r="O295" s="38">
        <f>+[1]BDATOS!O294</f>
        <v>0</v>
      </c>
      <c r="P295" s="38">
        <f>+[1]BDATOS!P294</f>
        <v>8</v>
      </c>
      <c r="Q295" s="35">
        <f>+[1]BDATOS!AF294</f>
        <v>2</v>
      </c>
      <c r="R295" s="38">
        <f>+[1]BDATOS!BB294</f>
        <v>1</v>
      </c>
      <c r="S295" s="43">
        <f>+[1]BDATOS!BL294</f>
        <v>0.5</v>
      </c>
      <c r="T295" s="44"/>
      <c r="U295" s="37"/>
      <c r="V295" s="37"/>
      <c r="W295" s="41" t="str">
        <f>+[1]BDATOS!AC294</f>
        <v>SECRETARÍA DE SALUD</v>
      </c>
    </row>
    <row r="296" spans="1:23" ht="67.5" x14ac:dyDescent="0.25">
      <c r="A296" s="29">
        <f>+'[1]Planind DNP'!B294</f>
        <v>293</v>
      </c>
      <c r="B296" s="38">
        <f>+[1]BDATOS!A295</f>
        <v>2</v>
      </c>
      <c r="C296" s="39" t="str">
        <f>+[1]BDATOS!B295</f>
        <v xml:space="preserve">BOLÍVAR SÍ AVANZA, LIBRE DE POBREZA A TRAVÉS DE LA EDUCACIÓN Y LA EQUIDAD </v>
      </c>
      <c r="D296" s="38" t="str">
        <f>+[1]BDATOS!C295</f>
        <v>2.25</v>
      </c>
      <c r="E296" s="39" t="str">
        <f>+[1]BDATOS!D295</f>
        <v>GESTIÓN DIFERENCIAL DE POBLACIONES VULNERABLES AMBIENTAL</v>
      </c>
      <c r="F296" s="40" t="s">
        <v>769</v>
      </c>
      <c r="G296" s="32" t="str">
        <f>+[2]Hoja1!K307</f>
        <v>A.2.37.1</v>
      </c>
      <c r="H296" s="32">
        <f>+[2]Hoja1!G307</f>
        <v>0.7</v>
      </c>
      <c r="I296" s="40">
        <v>0.7</v>
      </c>
      <c r="J296" s="40">
        <v>3</v>
      </c>
      <c r="K296" s="41" t="str">
        <f>+[1]BDATOS!J295</f>
        <v>2.25.2</v>
      </c>
      <c r="L296" s="42" t="str">
        <f>+[1]BDATOS!K295</f>
        <v>Envejecimiento Y Vejez</v>
      </c>
      <c r="M296" s="41" t="str">
        <f>+[1]BDATOS!L295</f>
        <v>Quince (15) municipios con proceso de   seguimiento y evaluación de políticaspúblicas de envejecimiento y vejez y de apoyo y fortaleciendo a las familias, implementado.</v>
      </c>
      <c r="N296" s="32" t="str">
        <f>+[2]Hoja1!V298</f>
        <v>A.2</v>
      </c>
      <c r="O296" s="38">
        <f>+[1]BDATOS!O295</f>
        <v>3</v>
      </c>
      <c r="P296" s="38">
        <f>+[1]BDATOS!P295</f>
        <v>15</v>
      </c>
      <c r="Q296" s="35">
        <f>+[1]BDATOS!AF295</f>
        <v>3</v>
      </c>
      <c r="R296" s="38">
        <f>+[1]BDATOS!BB295</f>
        <v>3</v>
      </c>
      <c r="S296" s="43">
        <f>+[1]BDATOS!BL295</f>
        <v>1</v>
      </c>
      <c r="T296" s="46">
        <f>SUM(S296:S298)/3</f>
        <v>0.73333333333333339</v>
      </c>
      <c r="U296" s="37"/>
      <c r="V296" s="37"/>
      <c r="W296" s="41" t="str">
        <f>+[1]BDATOS!AC295</f>
        <v>SECRETARÍA DE SALUD</v>
      </c>
    </row>
    <row r="297" spans="1:23" ht="78.75" x14ac:dyDescent="0.25">
      <c r="A297" s="29">
        <f>+'[1]Planind DNP'!B295</f>
        <v>294</v>
      </c>
      <c r="B297" s="38">
        <f>+[1]BDATOS!A296</f>
        <v>2</v>
      </c>
      <c r="C297" s="39" t="str">
        <f>+[1]BDATOS!B296</f>
        <v xml:space="preserve">BOLÍVAR SÍ AVANZA, LIBRE DE POBREZA A TRAVÉS DE LA EDUCACIÓN Y LA EQUIDAD </v>
      </c>
      <c r="D297" s="38" t="str">
        <f>+[1]BDATOS!C296</f>
        <v>2.25</v>
      </c>
      <c r="E297" s="39" t="str">
        <f>+[1]BDATOS!D296</f>
        <v>GESTIÓN DIFERENCIAL DE POBLACIONES VULNERABLES AMBIENTAL</v>
      </c>
      <c r="F297" s="40"/>
      <c r="G297" s="32" t="str">
        <f>+[2]Hoja1!K308</f>
        <v>A.2.37.2</v>
      </c>
      <c r="H297" s="32">
        <f>+[2]Hoja1!G308</f>
        <v>0.7</v>
      </c>
      <c r="I297" s="40"/>
      <c r="J297" s="40"/>
      <c r="K297" s="41" t="str">
        <f>+[1]BDATOS!J296</f>
        <v>2.25.2</v>
      </c>
      <c r="L297" s="42" t="str">
        <f>+[1]BDATOS!K296</f>
        <v>Envejecimiento Y Vejez</v>
      </c>
      <c r="M297" s="41" t="str">
        <f>+[1]BDATOS!L296</f>
        <v xml:space="preserve">Cumplimiento de estándares de calidad exigidos por la normatividad vigente, en el 50% o más de Centros vida, día y/o centros de protección para el adulto mayor, existentes en el departamento </v>
      </c>
      <c r="N297" s="32" t="str">
        <f>+[2]Hoja1!V299</f>
        <v>A.2</v>
      </c>
      <c r="O297" s="38">
        <f>+[1]BDATOS!O296</f>
        <v>5</v>
      </c>
      <c r="P297" s="38">
        <f>+[1]BDATOS!P296</f>
        <v>50</v>
      </c>
      <c r="Q297" s="35">
        <f>+[1]BDATOS!AF296</f>
        <v>10</v>
      </c>
      <c r="R297" s="38">
        <f>+[1]BDATOS!BB296</f>
        <v>2</v>
      </c>
      <c r="S297" s="43">
        <f>+[1]BDATOS!BL296</f>
        <v>0.2</v>
      </c>
      <c r="T297" s="37"/>
      <c r="U297" s="37"/>
      <c r="V297" s="37"/>
      <c r="W297" s="41" t="str">
        <f>+[1]BDATOS!AC296</f>
        <v>SECRETARÍA DE SALUD</v>
      </c>
    </row>
    <row r="298" spans="1:23" ht="90" x14ac:dyDescent="0.25">
      <c r="A298" s="29">
        <f>+'[1]Planind DNP'!B296</f>
        <v>295</v>
      </c>
      <c r="B298" s="38">
        <f>+[1]BDATOS!A297</f>
        <v>2</v>
      </c>
      <c r="C298" s="39" t="str">
        <f>+[1]BDATOS!B297</f>
        <v xml:space="preserve">BOLÍVAR SÍ AVANZA, LIBRE DE POBREZA A TRAVÉS DE LA EDUCACIÓN Y LA EQUIDAD </v>
      </c>
      <c r="D298" s="38" t="str">
        <f>+[1]BDATOS!C297</f>
        <v>2.25</v>
      </c>
      <c r="E298" s="39" t="str">
        <f>+[1]BDATOS!D297</f>
        <v>GESTIÓN DIFERENCIAL DE POBLACIONES VULNERABLES AMBIENTAL</v>
      </c>
      <c r="F298" s="40"/>
      <c r="G298" s="32" t="str">
        <f>+[2]Hoja1!K309</f>
        <v>A.2.37.3</v>
      </c>
      <c r="H298" s="32">
        <f>+[2]Hoja1!G309</f>
        <v>0.7</v>
      </c>
      <c r="I298" s="40"/>
      <c r="J298" s="40"/>
      <c r="K298" s="41" t="str">
        <f>+[1]BDATOS!J297</f>
        <v>2.25.2</v>
      </c>
      <c r="L298" s="42" t="str">
        <f>+[1]BDATOS!K297</f>
        <v>Envejecimiento Y Vejez</v>
      </c>
      <c r="M298" s="41" t="str">
        <f>+[1]BDATOS!L297</f>
        <v>Municipios con Secretarias de salud, EAPB-IPS y otras entidades, implementando políticas de humanización de los servicios prestados a la población adulto mayor, y procesos administrativos para disminuir las barreras de acceso en la atención en salud.</v>
      </c>
      <c r="N298" s="32" t="str">
        <f>+[2]Hoja1!V300</f>
        <v>A.2</v>
      </c>
      <c r="O298" s="38">
        <f>+[1]BDATOS!O297</f>
        <v>0</v>
      </c>
      <c r="P298" s="38">
        <f>+[1]BDATOS!P297</f>
        <v>22</v>
      </c>
      <c r="Q298" s="35">
        <f>+[1]BDATOS!AF297</f>
        <v>2</v>
      </c>
      <c r="R298" s="38">
        <f>+[1]BDATOS!BB297</f>
        <v>2</v>
      </c>
      <c r="S298" s="43">
        <f>+[1]BDATOS!BL297</f>
        <v>1</v>
      </c>
      <c r="T298" s="44"/>
      <c r="U298" s="37"/>
      <c r="V298" s="37"/>
      <c r="W298" s="41" t="str">
        <f>+[1]BDATOS!AC297</f>
        <v>SECRETARÍA DE SALUD</v>
      </c>
    </row>
    <row r="299" spans="1:23" ht="56.25" x14ac:dyDescent="0.25">
      <c r="A299" s="29">
        <f>+'[1]Planind DNP'!B297</f>
        <v>296</v>
      </c>
      <c r="B299" s="38">
        <f>+[1]BDATOS!A298</f>
        <v>2</v>
      </c>
      <c r="C299" s="39" t="str">
        <f>+[1]BDATOS!B298</f>
        <v xml:space="preserve">BOLÍVAR SÍ AVANZA, LIBRE DE POBREZA A TRAVÉS DE LA EDUCACIÓN Y LA EQUIDAD </v>
      </c>
      <c r="D299" s="38" t="str">
        <f>+[1]BDATOS!C298</f>
        <v>2.25</v>
      </c>
      <c r="E299" s="39" t="str">
        <f>+[1]BDATOS!D298</f>
        <v>GESTIÓN DIFERENCIAL DE POBLACIONES VULNERABLES AMBIENTAL</v>
      </c>
      <c r="F299" s="40" t="s">
        <v>770</v>
      </c>
      <c r="G299" s="32" t="str">
        <f>+[2]Hoja1!K310</f>
        <v>A.2.38.1</v>
      </c>
      <c r="H299" s="32">
        <f>+[2]Hoja1!G310</f>
        <v>10</v>
      </c>
      <c r="I299" s="40">
        <v>10</v>
      </c>
      <c r="J299" s="40">
        <v>40</v>
      </c>
      <c r="K299" s="41" t="str">
        <f>+[1]BDATOS!J298</f>
        <v>2.25.3</v>
      </c>
      <c r="L299" s="42" t="str">
        <f>+[1]BDATOS!K298</f>
        <v>Salud Y Género</v>
      </c>
      <c r="M299" s="41" t="str">
        <f>+[1]BDATOS!L298</f>
        <v>100% de consolidación de la base de datos de mujeres violentadas en el marco del conflicto armado.</v>
      </c>
      <c r="N299" s="32" t="str">
        <f>+[2]Hoja1!V301</f>
        <v>A.2</v>
      </c>
      <c r="O299" s="38" t="str">
        <f>+[1]BDATOS!O298</f>
        <v>ND</v>
      </c>
      <c r="P299" s="38">
        <f>+[1]BDATOS!P298</f>
        <v>100</v>
      </c>
      <c r="Q299" s="35">
        <f>+[1]BDATOS!AF298</f>
        <v>25</v>
      </c>
      <c r="R299" s="38">
        <f>+[1]BDATOS!BB298</f>
        <v>25</v>
      </c>
      <c r="S299" s="43">
        <f>+[1]BDATOS!BL298</f>
        <v>0.08</v>
      </c>
      <c r="T299" s="46">
        <f>SUM(S299:S300)/2</f>
        <v>0.24000000000000002</v>
      </c>
      <c r="U299" s="37"/>
      <c r="V299" s="37"/>
      <c r="W299" s="41" t="str">
        <f>+[1]BDATOS!AC298</f>
        <v>SECRETARÍA DE SALUD</v>
      </c>
    </row>
    <row r="300" spans="1:23" ht="67.5" x14ac:dyDescent="0.25">
      <c r="A300" s="29">
        <f>+'[1]Planind DNP'!B298</f>
        <v>297</v>
      </c>
      <c r="B300" s="38">
        <f>+[1]BDATOS!A299</f>
        <v>2</v>
      </c>
      <c r="C300" s="39" t="str">
        <f>+[1]BDATOS!B299</f>
        <v xml:space="preserve">BOLÍVAR SÍ AVANZA, LIBRE DE POBREZA A TRAVÉS DE LA EDUCACIÓN Y LA EQUIDAD </v>
      </c>
      <c r="D300" s="38" t="str">
        <f>+[1]BDATOS!C299</f>
        <v>2.25</v>
      </c>
      <c r="E300" s="39" t="str">
        <f>+[1]BDATOS!D299</f>
        <v>GESTIÓN DIFERENCIAL DE POBLACIONES VULNERABLES AMBIENTAL</v>
      </c>
      <c r="F300" s="40"/>
      <c r="G300" s="32" t="str">
        <f>+[2]Hoja1!K311</f>
        <v>A.2.38.2</v>
      </c>
      <c r="H300" s="32">
        <f>+[2]Hoja1!G311</f>
        <v>10</v>
      </c>
      <c r="I300" s="40"/>
      <c r="J300" s="40"/>
      <c r="K300" s="41" t="str">
        <f>+[1]BDATOS!J299</f>
        <v>2.25.3</v>
      </c>
      <c r="L300" s="42" t="str">
        <f>+[1]BDATOS!K299</f>
        <v>Salud Y Género</v>
      </c>
      <c r="M300" s="41" t="str">
        <f>+[1]BDATOS!L299</f>
        <v>50%e de Entidades Territoriales cumpliendo los estándares de evaluación establecidos por el Ministerio de Salud, para la atención integral a víctimas de violencia.</v>
      </c>
      <c r="N300" s="32" t="str">
        <f>+[2]Hoja1!V302</f>
        <v>A.2</v>
      </c>
      <c r="O300" s="38">
        <f>+[1]BDATOS!O299</f>
        <v>0</v>
      </c>
      <c r="P300" s="38">
        <f>+[1]BDATOS!P299</f>
        <v>22</v>
      </c>
      <c r="Q300" s="35">
        <f>+[1]BDATOS!AF299</f>
        <v>5</v>
      </c>
      <c r="R300" s="38">
        <f>+[1]BDATOS!BB299</f>
        <v>3</v>
      </c>
      <c r="S300" s="43">
        <f>+[1]BDATOS!BL299</f>
        <v>0.4</v>
      </c>
      <c r="T300" s="44"/>
      <c r="U300" s="37"/>
      <c r="V300" s="37"/>
      <c r="W300" s="41" t="str">
        <f>+[1]BDATOS!AC299</f>
        <v>SECRETARÍA DE SALUD</v>
      </c>
    </row>
    <row r="301" spans="1:23" ht="78.75" x14ac:dyDescent="0.25">
      <c r="A301" s="29">
        <f>+'[1]Planind DNP'!B299</f>
        <v>298</v>
      </c>
      <c r="B301" s="38">
        <f>+[1]BDATOS!A300</f>
        <v>2</v>
      </c>
      <c r="C301" s="39" t="str">
        <f>+[1]BDATOS!B300</f>
        <v xml:space="preserve">BOLÍVAR SÍ AVANZA, LIBRE DE POBREZA A TRAVÉS DE LA EDUCACIÓN Y LA EQUIDAD </v>
      </c>
      <c r="D301" s="38" t="str">
        <f>+[1]BDATOS!C300</f>
        <v>2.25</v>
      </c>
      <c r="E301" s="39" t="str">
        <f>+[1]BDATOS!D300</f>
        <v>GESTIÓN DIFERENCIAL DE POBLACIONES VULNERABLES AMBIENTAL</v>
      </c>
      <c r="F301" s="40" t="s">
        <v>771</v>
      </c>
      <c r="G301" s="32" t="str">
        <f>+[2]Hoja1!K312</f>
        <v>A.2.39.1</v>
      </c>
      <c r="H301" s="32">
        <f>+[2]Hoja1!G312</f>
        <v>0</v>
      </c>
      <c r="I301" s="40">
        <v>0</v>
      </c>
      <c r="J301" s="40">
        <v>15</v>
      </c>
      <c r="K301" s="41" t="str">
        <f>+[1]BDATOS!J300</f>
        <v>2.25.4</v>
      </c>
      <c r="L301" s="42" t="str">
        <f>+[1]BDATOS!K300</f>
        <v>Salud en Población etnica</v>
      </c>
      <c r="M301" s="41" t="str">
        <f>+[1]BDATOS!L300</f>
        <v>100% de los Planes Municipales de Salud y Planes Institucionales de EPS que tienen afiliados en municipios con asentamientos étnicos, armonizados con el capítulo étnico del Plan Decenal de Salud Pública.</v>
      </c>
      <c r="N301" s="32" t="str">
        <f>+[2]Hoja1!V303</f>
        <v>A.2</v>
      </c>
      <c r="O301" s="38">
        <f>+[1]BDATOS!O300</f>
        <v>0</v>
      </c>
      <c r="P301" s="38">
        <f>+[1]BDATOS!P300</f>
        <v>100</v>
      </c>
      <c r="Q301" s="35">
        <f>+[1]BDATOS!AF300</f>
        <v>25</v>
      </c>
      <c r="R301" s="38">
        <f>+[1]BDATOS!BB300</f>
        <v>0</v>
      </c>
      <c r="S301" s="43">
        <f>+[1]BDATOS!BL300</f>
        <v>1</v>
      </c>
      <c r="T301" s="46">
        <f>SUM(S301:S302)/2</f>
        <v>0.5</v>
      </c>
      <c r="U301" s="37"/>
      <c r="V301" s="37"/>
      <c r="W301" s="41" t="str">
        <f>+[1]BDATOS!AC300</f>
        <v>SECRETARÍA DE SALUD</v>
      </c>
    </row>
    <row r="302" spans="1:23" ht="90" x14ac:dyDescent="0.25">
      <c r="A302" s="29">
        <f>+'[1]Planind DNP'!B300</f>
        <v>299</v>
      </c>
      <c r="B302" s="38">
        <f>+[1]BDATOS!A301</f>
        <v>2</v>
      </c>
      <c r="C302" s="39" t="str">
        <f>+[1]BDATOS!B301</f>
        <v xml:space="preserve">BOLÍVAR SÍ AVANZA, LIBRE DE POBREZA A TRAVÉS DE LA EDUCACIÓN Y LA EQUIDAD </v>
      </c>
      <c r="D302" s="38" t="str">
        <f>+[1]BDATOS!C301</f>
        <v>2.25</v>
      </c>
      <c r="E302" s="39" t="str">
        <f>+[1]BDATOS!D301</f>
        <v>GESTIÓN DIFERENCIAL DE POBLACIONES VULNERABLES AMBIENTAL</v>
      </c>
      <c r="F302" s="40"/>
      <c r="G302" s="32" t="str">
        <f>+[2]Hoja1!K313</f>
        <v>A.2.39.2</v>
      </c>
      <c r="H302" s="32">
        <f>+[2]Hoja1!G313</f>
        <v>0</v>
      </c>
      <c r="I302" s="40"/>
      <c r="J302" s="40"/>
      <c r="K302" s="41" t="str">
        <f>+[1]BDATOS!J301</f>
        <v>2.25.4</v>
      </c>
      <c r="L302" s="42" t="str">
        <f>+[1]BDATOS!K301</f>
        <v>Salud en Población etnica</v>
      </c>
      <c r="M302" s="41" t="str">
        <f>+[1]BDATOS!L301</f>
        <v>100% de las EPS/IPS garantizando la implementación del modelo y rutas de atención y acceso a los servicios de salud diferenciales, que preserven las raíces culturales de la medicina tradicional, en municipios con asentamientos étnicos.</v>
      </c>
      <c r="N302" s="32" t="str">
        <f>+[2]Hoja1!V304</f>
        <v>A.2</v>
      </c>
      <c r="O302" s="38">
        <f>+[1]BDATOS!O301</f>
        <v>0</v>
      </c>
      <c r="P302" s="38">
        <f>+[1]BDATOS!P301</f>
        <v>100</v>
      </c>
      <c r="Q302" s="35">
        <f>+[1]BDATOS!AF301</f>
        <v>25</v>
      </c>
      <c r="R302" s="38">
        <f>+[1]BDATOS!BB301</f>
        <v>0</v>
      </c>
      <c r="S302" s="43">
        <f>+[1]BDATOS!BL301</f>
        <v>0</v>
      </c>
      <c r="T302" s="44"/>
      <c r="U302" s="37"/>
      <c r="V302" s="37"/>
      <c r="W302" s="41" t="str">
        <f>+[1]BDATOS!AC301</f>
        <v>SECRETARÍA DE SALUD</v>
      </c>
    </row>
    <row r="303" spans="1:23" ht="67.5" x14ac:dyDescent="0.25">
      <c r="A303" s="29">
        <f>+'[1]Planind DNP'!B301</f>
        <v>300</v>
      </c>
      <c r="B303" s="38">
        <f>+[1]BDATOS!A302</f>
        <v>2</v>
      </c>
      <c r="C303" s="39" t="str">
        <f>+[1]BDATOS!B302</f>
        <v xml:space="preserve">BOLÍVAR SÍ AVANZA, LIBRE DE POBREZA A TRAVÉS DE LA EDUCACIÓN Y LA EQUIDAD </v>
      </c>
      <c r="D303" s="38" t="str">
        <f>+[1]BDATOS!C302</f>
        <v>2.25</v>
      </c>
      <c r="E303" s="39" t="str">
        <f>+[1]BDATOS!D302</f>
        <v>GESTIÓN DIFERENCIAL DE POBLACIONES VULNERABLES AMBIENTAL</v>
      </c>
      <c r="F303" s="40" t="s">
        <v>772</v>
      </c>
      <c r="G303" s="32" t="str">
        <f>+[2]Hoja1!K314</f>
        <v>A.2.40.1</v>
      </c>
      <c r="H303" s="32">
        <f>+[2]Hoja1!G314</f>
        <v>10</v>
      </c>
      <c r="I303" s="40">
        <v>10</v>
      </c>
      <c r="J303" s="40">
        <v>15</v>
      </c>
      <c r="K303" s="41" t="str">
        <f>+[1]BDATOS!J302</f>
        <v>2.25.5</v>
      </c>
      <c r="L303" s="42" t="str">
        <f>+[1]BDATOS!K302</f>
        <v>Discapacidad</v>
      </c>
      <c r="M303" s="41" t="str">
        <f>+[1]BDATOS!L302</f>
        <v>IPS públicas del departamento cuentan con normas y procedimientos dentro de sus protocolos de atención para la atención inclusiva de personas con discapacidad.</v>
      </c>
      <c r="N303" s="32" t="str">
        <f>+[2]Hoja1!V305</f>
        <v>A.2</v>
      </c>
      <c r="O303" s="38">
        <f>+[1]BDATOS!O302</f>
        <v>2</v>
      </c>
      <c r="P303" s="38">
        <f>+[1]BDATOS!P302</f>
        <v>18</v>
      </c>
      <c r="Q303" s="35">
        <f>+[1]BDATOS!AF302</f>
        <v>4</v>
      </c>
      <c r="R303" s="38">
        <f>+[1]BDATOS!BB302</f>
        <v>1</v>
      </c>
      <c r="S303" s="43">
        <f>+[1]BDATOS!BL302</f>
        <v>0.25</v>
      </c>
      <c r="T303" s="46">
        <f>SUM(S303:S307)/4</f>
        <v>0.5625</v>
      </c>
      <c r="U303" s="37"/>
      <c r="V303" s="37"/>
      <c r="W303" s="41" t="str">
        <f>+[1]BDATOS!AC302</f>
        <v>SECRETARÍA DE SALUD</v>
      </c>
    </row>
    <row r="304" spans="1:23" ht="67.5" x14ac:dyDescent="0.25">
      <c r="A304" s="29">
        <f>+'[1]Planind DNP'!B302</f>
        <v>301</v>
      </c>
      <c r="B304" s="38">
        <f>+[1]BDATOS!A303</f>
        <v>2</v>
      </c>
      <c r="C304" s="39" t="str">
        <f>+[1]BDATOS!B303</f>
        <v xml:space="preserve">BOLÍVAR SÍ AVANZA, LIBRE DE POBREZA A TRAVÉS DE LA EDUCACIÓN Y LA EQUIDAD </v>
      </c>
      <c r="D304" s="38" t="str">
        <f>+[1]BDATOS!C303</f>
        <v>2.25</v>
      </c>
      <c r="E304" s="39" t="str">
        <f>+[1]BDATOS!D303</f>
        <v>GESTIÓN DIFERENCIAL DE POBLACIONES VULNERABLES AMBIENTAL</v>
      </c>
      <c r="F304" s="40"/>
      <c r="G304" s="32" t="str">
        <f>+[2]Hoja1!K315</f>
        <v>A.2.40.2</v>
      </c>
      <c r="H304" s="32">
        <f>+[2]Hoja1!G315</f>
        <v>10</v>
      </c>
      <c r="I304" s="40"/>
      <c r="J304" s="40"/>
      <c r="K304" s="41" t="str">
        <f>+[1]BDATOS!J303</f>
        <v>2.25.5</v>
      </c>
      <c r="L304" s="42" t="str">
        <f>+[1]BDATOS!K303</f>
        <v>Discapacidad</v>
      </c>
      <c r="M304" s="41" t="str">
        <f>+[1]BDATOS!L303</f>
        <v>Personas con discapacidad que cuentan con productos de apoyo excluidos del POS, de acuerdo con la caracterización departamental en concurrencia entre el departamento y los municipios.</v>
      </c>
      <c r="N304" s="32" t="str">
        <f>+[2]Hoja1!V306</f>
        <v>A.2</v>
      </c>
      <c r="O304" s="38">
        <f>+[1]BDATOS!O303</f>
        <v>2300</v>
      </c>
      <c r="P304" s="38">
        <f>+[1]BDATOS!P303</f>
        <v>2900</v>
      </c>
      <c r="Q304" s="35">
        <f>+[1]BDATOS!AF303</f>
        <v>100</v>
      </c>
      <c r="R304" s="38">
        <f>+[1]BDATOS!BB303</f>
        <v>0</v>
      </c>
      <c r="S304" s="43">
        <f>+[1]BDATOS!BL303</f>
        <v>0</v>
      </c>
      <c r="T304" s="37"/>
      <c r="U304" s="37"/>
      <c r="V304" s="37"/>
      <c r="W304" s="41" t="str">
        <f>+[1]BDATOS!AC303</f>
        <v>SECRETARÍA DE SALUD</v>
      </c>
    </row>
    <row r="305" spans="1:23" ht="56.25" x14ac:dyDescent="0.25">
      <c r="A305" s="29">
        <f>+'[1]Planind DNP'!B303</f>
        <v>302</v>
      </c>
      <c r="B305" s="38">
        <f>+[1]BDATOS!A304</f>
        <v>2</v>
      </c>
      <c r="C305" s="39" t="str">
        <f>+[1]BDATOS!B304</f>
        <v xml:space="preserve">BOLÍVAR SÍ AVANZA, LIBRE DE POBREZA A TRAVÉS DE LA EDUCACIÓN Y LA EQUIDAD </v>
      </c>
      <c r="D305" s="38" t="str">
        <f>+[1]BDATOS!C304</f>
        <v>2.25</v>
      </c>
      <c r="E305" s="39" t="str">
        <f>+[1]BDATOS!D304</f>
        <v>GESTIÓN DIFERENCIAL DE POBLACIONES VULNERABLES AMBIENTAL</v>
      </c>
      <c r="F305" s="40"/>
      <c r="G305" s="32" t="str">
        <f>+[2]Hoja1!K316</f>
        <v>A.2.40.3</v>
      </c>
      <c r="H305" s="32">
        <f>+[2]Hoja1!G316</f>
        <v>10</v>
      </c>
      <c r="I305" s="40"/>
      <c r="J305" s="40"/>
      <c r="K305" s="41" t="str">
        <f>+[1]BDATOS!J304</f>
        <v>2.25.5</v>
      </c>
      <c r="L305" s="42" t="str">
        <f>+[1]BDATOS!K304</f>
        <v>Discapacidad</v>
      </c>
      <c r="M305" s="41" t="str">
        <f>+[1]BDATOS!L304</f>
        <v>Centro regional de diagnóstico, atención y rehabilitación integral de personas con discapacidad en la ZODES Montes de María, diseñado y construido.</v>
      </c>
      <c r="N305" s="32" t="str">
        <f>+[2]Hoja1!V307</f>
        <v>A.2</v>
      </c>
      <c r="O305" s="38">
        <f>+[1]BDATOS!O304</f>
        <v>0</v>
      </c>
      <c r="P305" s="38">
        <f>+[1]BDATOS!P304</f>
        <v>1</v>
      </c>
      <c r="Q305" s="35">
        <f>+[1]BDATOS!AF304</f>
        <v>0</v>
      </c>
      <c r="R305" s="38">
        <f>+[1]BDATOS!BB304</f>
        <v>0</v>
      </c>
      <c r="S305" s="43" t="str">
        <f>+[1]BDATOS!BL304</f>
        <v>NA</v>
      </c>
      <c r="T305" s="37"/>
      <c r="U305" s="37"/>
      <c r="V305" s="37"/>
      <c r="W305" s="41" t="str">
        <f>+[1]BDATOS!AC304</f>
        <v>SECRETARÍA DE SALUD</v>
      </c>
    </row>
    <row r="306" spans="1:23" ht="56.25" x14ac:dyDescent="0.25">
      <c r="A306" s="29">
        <f>+'[1]Planind DNP'!B304</f>
        <v>303</v>
      </c>
      <c r="B306" s="38">
        <f>+[1]BDATOS!A305</f>
        <v>2</v>
      </c>
      <c r="C306" s="39" t="str">
        <f>+[1]BDATOS!B305</f>
        <v xml:space="preserve">BOLÍVAR SÍ AVANZA, LIBRE DE POBREZA A TRAVÉS DE LA EDUCACIÓN Y LA EQUIDAD </v>
      </c>
      <c r="D306" s="38" t="str">
        <f>+[1]BDATOS!C305</f>
        <v>2.25</v>
      </c>
      <c r="E306" s="39" t="str">
        <f>+[1]BDATOS!D305</f>
        <v>GESTIÓN DIFERENCIAL DE POBLACIONES VULNERABLES AMBIENTAL</v>
      </c>
      <c r="F306" s="40"/>
      <c r="G306" s="32" t="str">
        <f>+[2]Hoja1!K317</f>
        <v>A.2.40.4</v>
      </c>
      <c r="H306" s="32">
        <f>+[2]Hoja1!G317</f>
        <v>10</v>
      </c>
      <c r="I306" s="40"/>
      <c r="J306" s="40"/>
      <c r="K306" s="41" t="str">
        <f>+[1]BDATOS!J305</f>
        <v>2.25.5</v>
      </c>
      <c r="L306" s="42" t="str">
        <f>+[1]BDATOS!K305</f>
        <v>Discapacidad</v>
      </c>
      <c r="M306" s="41" t="str">
        <f>+[1]BDATOS!L305</f>
        <v>Municipios con estrategia de Rehabilitación Basada en Comunidad, articulada y evaluada en el marco de los comités municipales de discapacidad.</v>
      </c>
      <c r="N306" s="32" t="str">
        <f>+[2]Hoja1!V308</f>
        <v>A.2</v>
      </c>
      <c r="O306" s="38">
        <f>+[1]BDATOS!O305</f>
        <v>12</v>
      </c>
      <c r="P306" s="38">
        <f>+[1]BDATOS!P305</f>
        <v>30</v>
      </c>
      <c r="Q306" s="35">
        <f>+[1]BDATOS!AF305</f>
        <v>2</v>
      </c>
      <c r="R306" s="38">
        <f>+[1]BDATOS!BB305</f>
        <v>2</v>
      </c>
      <c r="S306" s="43">
        <f>+[1]BDATOS!BL305</f>
        <v>1</v>
      </c>
      <c r="T306" s="37"/>
      <c r="U306" s="37"/>
      <c r="V306" s="37"/>
      <c r="W306" s="41" t="str">
        <f>+[1]BDATOS!AC305</f>
        <v>SECRETARÍA DE SALUD</v>
      </c>
    </row>
    <row r="307" spans="1:23" ht="56.25" x14ac:dyDescent="0.25">
      <c r="A307" s="29">
        <f>+'[1]Planind DNP'!B305</f>
        <v>304</v>
      </c>
      <c r="B307" s="38">
        <f>+[1]BDATOS!A306</f>
        <v>2</v>
      </c>
      <c r="C307" s="39" t="str">
        <f>+[1]BDATOS!B306</f>
        <v xml:space="preserve">BOLÍVAR SÍ AVANZA, LIBRE DE POBREZA A TRAVÉS DE LA EDUCACIÓN Y LA EQUIDAD </v>
      </c>
      <c r="D307" s="38" t="str">
        <f>+[1]BDATOS!C306</f>
        <v>2.25</v>
      </c>
      <c r="E307" s="39" t="str">
        <f>+[1]BDATOS!D306</f>
        <v>GESTIÓN DIFERENCIAL DE POBLACIONES VULNERABLES AMBIENTAL</v>
      </c>
      <c r="F307" s="40"/>
      <c r="G307" s="32" t="str">
        <f>+[2]Hoja1!K318</f>
        <v>A.2.40.5</v>
      </c>
      <c r="H307" s="32">
        <f>+[2]Hoja1!G318</f>
        <v>10</v>
      </c>
      <c r="I307" s="40"/>
      <c r="J307" s="40"/>
      <c r="K307" s="41" t="str">
        <f>+[1]BDATOS!J306</f>
        <v>2.25.5</v>
      </c>
      <c r="L307" s="42" t="str">
        <f>+[1]BDATOS!K306</f>
        <v>Discapacidad</v>
      </c>
      <c r="M307" s="41" t="str">
        <f>+[1]BDATOS!L306</f>
        <v>Cobertura del Registro de Localización y Caracterización de personas con Discapacidad, aumentada.</v>
      </c>
      <c r="N307" s="32" t="str">
        <f>+[2]Hoja1!V309</f>
        <v>A.2</v>
      </c>
      <c r="O307" s="38">
        <f>+[1]BDATOS!O306</f>
        <v>51.4</v>
      </c>
      <c r="P307" s="38">
        <f>+[1]BDATOS!P306</f>
        <v>95</v>
      </c>
      <c r="Q307" s="35">
        <f>+[1]BDATOS!AF306</f>
        <v>31</v>
      </c>
      <c r="R307" s="38">
        <f>+[1]BDATOS!BB306</f>
        <v>31</v>
      </c>
      <c r="S307" s="43">
        <f>+[1]BDATOS!BL306</f>
        <v>1</v>
      </c>
      <c r="T307" s="44"/>
      <c r="U307" s="37"/>
      <c r="V307" s="37"/>
      <c r="W307" s="41" t="str">
        <f>+[1]BDATOS!AC306</f>
        <v>SECRETARÍA DE SALUD</v>
      </c>
    </row>
    <row r="308" spans="1:23" ht="56.25" x14ac:dyDescent="0.25">
      <c r="A308" s="29">
        <f>+'[1]Planind DNP'!B306</f>
        <v>305</v>
      </c>
      <c r="B308" s="38">
        <f>+[1]BDATOS!A307</f>
        <v>2</v>
      </c>
      <c r="C308" s="39" t="str">
        <f>+[1]BDATOS!B307</f>
        <v xml:space="preserve">BOLÍVAR SÍ AVANZA, LIBRE DE POBREZA A TRAVÉS DE LA EDUCACIÓN Y LA EQUIDAD </v>
      </c>
      <c r="D308" s="38" t="str">
        <f>+[1]BDATOS!C307</f>
        <v>2.25</v>
      </c>
      <c r="E308" s="39" t="str">
        <f>+[1]BDATOS!D307</f>
        <v>GESTIÓN DIFERENCIAL DE POBLACIONES VULNERABLES AMBIENTAL</v>
      </c>
      <c r="F308" s="40" t="s">
        <v>773</v>
      </c>
      <c r="G308" s="32" t="str">
        <f>+[2]Hoja1!K319</f>
        <v>A.2.41.6</v>
      </c>
      <c r="H308" s="32">
        <f>+[2]Hoja1!G319</f>
        <v>4</v>
      </c>
      <c r="I308" s="40">
        <v>4</v>
      </c>
      <c r="J308" s="40">
        <v>56</v>
      </c>
      <c r="K308" s="41" t="str">
        <f>+[1]BDATOS!J307</f>
        <v>2.25.6</v>
      </c>
      <c r="L308" s="42" t="str">
        <f>+[1]BDATOS!K307</f>
        <v>Víctimas Del Conflicto Armado</v>
      </c>
      <c r="M308" s="41" t="str">
        <f>+[1]BDATOS!L307</f>
        <v xml:space="preserve">Ampliar a 25, el número de municipios con Programa de Atención Psicosocial y Salud Integral a Víctimas del conflicto armado en el departamento.             </v>
      </c>
      <c r="N308" s="32" t="str">
        <f>+[2]Hoja1!V310</f>
        <v>A.2</v>
      </c>
      <c r="O308" s="38">
        <f>+[1]BDATOS!O307</f>
        <v>16</v>
      </c>
      <c r="P308" s="38">
        <f>+[1]BDATOS!P307</f>
        <v>25</v>
      </c>
      <c r="Q308" s="35">
        <f>+[1]BDATOS!AF307</f>
        <v>16</v>
      </c>
      <c r="R308" s="38">
        <f>+[1]BDATOS!BB307</f>
        <v>16</v>
      </c>
      <c r="S308" s="43">
        <f>+[1]BDATOS!BL307</f>
        <v>1</v>
      </c>
      <c r="T308" s="46">
        <f>SUM(S308:S311)/4</f>
        <v>1</v>
      </c>
      <c r="U308" s="37"/>
      <c r="V308" s="37"/>
      <c r="W308" s="41" t="str">
        <f>+[1]BDATOS!AC307</f>
        <v>SECRETARÍA DE SALUD</v>
      </c>
    </row>
    <row r="309" spans="1:23" ht="67.5" x14ac:dyDescent="0.25">
      <c r="A309" s="29">
        <f>+'[1]Planind DNP'!B307</f>
        <v>306</v>
      </c>
      <c r="B309" s="38">
        <f>+[1]BDATOS!A308</f>
        <v>2</v>
      </c>
      <c r="C309" s="39" t="str">
        <f>+[1]BDATOS!B308</f>
        <v xml:space="preserve">BOLÍVAR SÍ AVANZA, LIBRE DE POBREZA A TRAVÉS DE LA EDUCACIÓN Y LA EQUIDAD </v>
      </c>
      <c r="D309" s="38" t="str">
        <f>+[1]BDATOS!C308</f>
        <v>2.25</v>
      </c>
      <c r="E309" s="39" t="str">
        <f>+[1]BDATOS!D308</f>
        <v>GESTIÓN DIFERENCIAL DE POBLACIONES VULNERABLES AMBIENTAL</v>
      </c>
      <c r="F309" s="40"/>
      <c r="G309" s="32" t="str">
        <f>+[2]Hoja1!K320</f>
        <v>A.2.41.7</v>
      </c>
      <c r="H309" s="32">
        <f>+[2]Hoja1!G320</f>
        <v>4</v>
      </c>
      <c r="I309" s="40"/>
      <c r="J309" s="40"/>
      <c r="K309" s="41" t="str">
        <f>+[1]BDATOS!J308</f>
        <v>2.25.6</v>
      </c>
      <c r="L309" s="42" t="str">
        <f>+[1]BDATOS!K308</f>
        <v>Víctimas Del Conflicto Armado</v>
      </c>
      <c r="M309" s="41" t="str">
        <f>+[1]BDATOS!L308</f>
        <v>Acciones en salud, ordenadas por la Corte Constitucional,  sentencias, tribunales y fallos,  a favor de población con Planes de Reparación Colectiva (PRC) y retornos voluntarios; garantizados.</v>
      </c>
      <c r="N309" s="32" t="str">
        <f>+[2]Hoja1!V311</f>
        <v>A.2</v>
      </c>
      <c r="O309" s="38">
        <f>+[1]BDATOS!O308</f>
        <v>20</v>
      </c>
      <c r="P309" s="38">
        <f>+[1]BDATOS!P308</f>
        <v>100</v>
      </c>
      <c r="Q309" s="35">
        <f>+[1]BDATOS!AF308</f>
        <v>20</v>
      </c>
      <c r="R309" s="38">
        <f>+[1]BDATOS!BB308</f>
        <v>20</v>
      </c>
      <c r="S309" s="43">
        <f>+[1]BDATOS!BL308</f>
        <v>1</v>
      </c>
      <c r="T309" s="37"/>
      <c r="U309" s="37"/>
      <c r="V309" s="37"/>
      <c r="W309" s="41" t="str">
        <f>+[1]BDATOS!AC308</f>
        <v>SECRETARÍA DE SALUD</v>
      </c>
    </row>
    <row r="310" spans="1:23" ht="112.5" x14ac:dyDescent="0.25">
      <c r="A310" s="29">
        <f>+'[1]Planind DNP'!B308</f>
        <v>307</v>
      </c>
      <c r="B310" s="38">
        <f>+[1]BDATOS!A309</f>
        <v>2</v>
      </c>
      <c r="C310" s="39" t="str">
        <f>+[1]BDATOS!B309</f>
        <v xml:space="preserve">BOLÍVAR SÍ AVANZA, LIBRE DE POBREZA A TRAVÉS DE LA EDUCACIÓN Y LA EQUIDAD </v>
      </c>
      <c r="D310" s="38" t="str">
        <f>+[1]BDATOS!C309</f>
        <v>2.25</v>
      </c>
      <c r="E310" s="39" t="str">
        <f>+[1]BDATOS!D309</f>
        <v>GESTIÓN DIFERENCIAL DE POBLACIONES VULNERABLES AMBIENTAL</v>
      </c>
      <c r="F310" s="40"/>
      <c r="G310" s="32" t="str">
        <f>+[2]Hoja1!K321</f>
        <v>A.2.41.8</v>
      </c>
      <c r="H310" s="32">
        <f>+[2]Hoja1!G321</f>
        <v>4</v>
      </c>
      <c r="I310" s="40"/>
      <c r="J310" s="40"/>
      <c r="K310" s="41" t="str">
        <f>+[1]BDATOS!J309</f>
        <v>2.25.6</v>
      </c>
      <c r="L310" s="42" t="str">
        <f>+[1]BDATOS!K309</f>
        <v>Víctimas Del Conflicto Armado</v>
      </c>
      <c r="M310" s="41" t="str">
        <f>+[1]BDATOS!L309</f>
        <v>Programa departamental de educación y formación a líderes y población general víctima del conflicto armado para promoción de la salud y gestión del riesgo con énfasis en derechos humanos y derecho internacional humanitario, diseñado e implementado, con cobertura de 25 municipios del departamento</v>
      </c>
      <c r="N310" s="32" t="str">
        <f>+[2]Hoja1!V312</f>
        <v>A.2</v>
      </c>
      <c r="O310" s="38">
        <f>+[1]BDATOS!O309</f>
        <v>0</v>
      </c>
      <c r="P310" s="38">
        <f>+[1]BDATOS!P309</f>
        <v>25</v>
      </c>
      <c r="Q310" s="35">
        <f>+[1]BDATOS!AF309</f>
        <v>16</v>
      </c>
      <c r="R310" s="38">
        <f>+[1]BDATOS!BB309</f>
        <v>16</v>
      </c>
      <c r="S310" s="43">
        <f>+[1]BDATOS!BL309</f>
        <v>1</v>
      </c>
      <c r="T310" s="37"/>
      <c r="U310" s="37"/>
      <c r="V310" s="37"/>
      <c r="W310" s="41" t="str">
        <f>+[1]BDATOS!AC309</f>
        <v>SECRETARÍA DE SALUD</v>
      </c>
    </row>
    <row r="311" spans="1:23" ht="56.25" x14ac:dyDescent="0.25">
      <c r="A311" s="29">
        <f>+'[1]Planind DNP'!B309</f>
        <v>308</v>
      </c>
      <c r="B311" s="38">
        <f>+[1]BDATOS!A310</f>
        <v>2</v>
      </c>
      <c r="C311" s="39" t="str">
        <f>+[1]BDATOS!B310</f>
        <v xml:space="preserve">BOLÍVAR SÍ AVANZA, LIBRE DE POBREZA A TRAVÉS DE LA EDUCACIÓN Y LA EQUIDAD </v>
      </c>
      <c r="D311" s="38" t="str">
        <f>+[1]BDATOS!C310</f>
        <v>2.25</v>
      </c>
      <c r="E311" s="39" t="str">
        <f>+[1]BDATOS!D310</f>
        <v>GESTIÓN DIFERENCIAL DE POBLACIONES VULNERABLES AMBIENTAL</v>
      </c>
      <c r="F311" s="40"/>
      <c r="G311" s="32" t="str">
        <f>+[2]Hoja1!K322</f>
        <v>A.2.41.9</v>
      </c>
      <c r="H311" s="32">
        <f>+[2]Hoja1!G322</f>
        <v>4</v>
      </c>
      <c r="I311" s="40"/>
      <c r="J311" s="40"/>
      <c r="K311" s="41" t="str">
        <f>+[1]BDATOS!J310</f>
        <v>2.25.6</v>
      </c>
      <c r="L311" s="42" t="str">
        <f>+[1]BDATOS!K310</f>
        <v>Víctimas Del Conflicto Armado</v>
      </c>
      <c r="M311" s="41" t="str">
        <f>+[1]BDATOS!L310</f>
        <v>Municipios con comités ampliado de justicia transicional, integrados por una o más personas víctimas del conflicto armado</v>
      </c>
      <c r="N311" s="32" t="str">
        <f>+[2]Hoja1!V313</f>
        <v>A.2</v>
      </c>
      <c r="O311" s="38">
        <f>+[1]BDATOS!O310</f>
        <v>16</v>
      </c>
      <c r="P311" s="38">
        <f>+[1]BDATOS!P310</f>
        <v>25</v>
      </c>
      <c r="Q311" s="35">
        <f>+[1]BDATOS!AF310</f>
        <v>5</v>
      </c>
      <c r="R311" s="38">
        <f>+[1]BDATOS!BB310</f>
        <v>16</v>
      </c>
      <c r="S311" s="43">
        <f>+[1]BDATOS!BL310</f>
        <v>1</v>
      </c>
      <c r="T311" s="44"/>
      <c r="U311" s="44"/>
      <c r="V311" s="37"/>
      <c r="W311" s="41" t="str">
        <f>+[1]BDATOS!AC310</f>
        <v>SECRETARÍA DE SALUD</v>
      </c>
    </row>
    <row r="312" spans="1:23" ht="56.25" x14ac:dyDescent="0.25">
      <c r="A312" s="29">
        <f>+'[1]Planind DNP'!B310</f>
        <v>309</v>
      </c>
      <c r="B312" s="38">
        <f>+[1]BDATOS!A311</f>
        <v>2</v>
      </c>
      <c r="C312" s="39" t="str">
        <f>+[1]BDATOS!B311</f>
        <v xml:space="preserve">BOLÍVAR SÍ AVANZA, LIBRE DE POBREZA A TRAVÉS DE LA EDUCACIÓN Y LA EQUIDAD </v>
      </c>
      <c r="D312" s="38" t="str">
        <f>+[1]BDATOS!C311</f>
        <v>2.26</v>
      </c>
      <c r="E312" s="39" t="str">
        <f>+[1]BDATOS!D311</f>
        <v>FORTALECIMIENTO DE LA AUTORIDAD SANITARIA EN SALUD</v>
      </c>
      <c r="F312" s="41" t="s">
        <v>774</v>
      </c>
      <c r="G312" s="32" t="str">
        <f>+[2]Hoja1!K323</f>
        <v>A.2.42.1</v>
      </c>
      <c r="H312" s="32">
        <f>+[2]Hoja1!G323</f>
        <v>60</v>
      </c>
      <c r="I312" s="41">
        <v>60</v>
      </c>
      <c r="J312" s="41">
        <v>80</v>
      </c>
      <c r="K312" s="41" t="str">
        <f>+[1]BDATOS!J311</f>
        <v>2.26.1</v>
      </c>
      <c r="L312" s="42" t="str">
        <f>+[1]BDATOS!K311</f>
        <v xml:space="preserve">GESTIÓN DEL SISTEMA INTEGRAL DE INFORMACIÓN EN SALUD, E INVESTIGACIÓN </v>
      </c>
      <c r="M312" s="41" t="str">
        <f>+[1]BDATOS!L311</f>
        <v>Implementación del plan de fortalecimiento del Sistema de Información en Salud del Departamento.</v>
      </c>
      <c r="N312" s="32" t="str">
        <f>+[2]Hoja1!V314</f>
        <v>A.2</v>
      </c>
      <c r="O312" s="38">
        <f>+[1]BDATOS!O311</f>
        <v>40</v>
      </c>
      <c r="P312" s="38">
        <f>+[1]BDATOS!P311</f>
        <v>80</v>
      </c>
      <c r="Q312" s="35">
        <f>+[1]BDATOS!AF311</f>
        <v>80</v>
      </c>
      <c r="R312" s="38">
        <f>+[1]BDATOS!BB311</f>
        <v>72</v>
      </c>
      <c r="S312" s="43">
        <f>+[1]BDATOS!BL311</f>
        <v>1</v>
      </c>
      <c r="T312" s="43">
        <f>+S312</f>
        <v>1</v>
      </c>
      <c r="U312" s="46">
        <f>SUM(S312:S341)/29</f>
        <v>0.8655172413793103</v>
      </c>
      <c r="V312" s="37"/>
      <c r="W312" s="41" t="str">
        <f>+[1]BDATOS!AC311</f>
        <v>SECRETARÍA DE SALUD</v>
      </c>
    </row>
    <row r="313" spans="1:23" ht="56.25" x14ac:dyDescent="0.25">
      <c r="A313" s="29">
        <f>+'[1]Planind DNP'!B311</f>
        <v>310</v>
      </c>
      <c r="B313" s="38">
        <f>+[1]BDATOS!A312</f>
        <v>2</v>
      </c>
      <c r="C313" s="39" t="str">
        <f>+[1]BDATOS!B312</f>
        <v xml:space="preserve">BOLÍVAR SÍ AVANZA, LIBRE DE POBREZA A TRAVÉS DE LA EDUCACIÓN Y LA EQUIDAD </v>
      </c>
      <c r="D313" s="38" t="str">
        <f>+[1]BDATOS!C312</f>
        <v>2.26</v>
      </c>
      <c r="E313" s="39" t="str">
        <f>+[1]BDATOS!D312</f>
        <v>FORTALECIMIENTO DE LA AUTORIDAD SANITARIA EN SALUD</v>
      </c>
      <c r="F313" s="41" t="s">
        <v>775</v>
      </c>
      <c r="G313" s="32" t="str">
        <f>+[2]Hoja1!K324</f>
        <v>A.2.43.1</v>
      </c>
      <c r="H313" s="32">
        <f>+[2]Hoja1!G324</f>
        <v>80</v>
      </c>
      <c r="I313" s="41">
        <v>80</v>
      </c>
      <c r="J313" s="41">
        <v>90</v>
      </c>
      <c r="K313" s="41" t="str">
        <f>+[1]BDATOS!J312</f>
        <v>2.26.2</v>
      </c>
      <c r="L313" s="42" t="str">
        <f>+[1]BDATOS!K312</f>
        <v>DESARROLLO DE CAPACIDADES PARA LA GESTIÓN EN SALUD PÚBLICA</v>
      </c>
      <c r="M313" s="41" t="str">
        <f>+[1]BDATOS!L312</f>
        <v>Plan de fortalecimiento de la promoción de la salud y desarrollo del modelo de asistencia técnica territorial unificado.</v>
      </c>
      <c r="N313" s="32" t="str">
        <f>+[2]Hoja1!V315</f>
        <v>A.2</v>
      </c>
      <c r="O313" s="38">
        <f>+[1]BDATOS!O312</f>
        <v>0</v>
      </c>
      <c r="P313" s="38">
        <f>+[1]BDATOS!P312</f>
        <v>60</v>
      </c>
      <c r="Q313" s="35">
        <f>+[1]BDATOS!AF312</f>
        <v>10</v>
      </c>
      <c r="R313" s="38">
        <f>+[1]BDATOS!BB312</f>
        <v>10</v>
      </c>
      <c r="S313" s="43">
        <f>+[1]BDATOS!BL312</f>
        <v>1</v>
      </c>
      <c r="T313" s="43">
        <f>+S313</f>
        <v>1</v>
      </c>
      <c r="U313" s="37"/>
      <c r="V313" s="37"/>
      <c r="W313" s="41" t="str">
        <f>+[1]BDATOS!AC312</f>
        <v>SECRETARÍA DE SALUD</v>
      </c>
    </row>
    <row r="314" spans="1:23" ht="67.5" x14ac:dyDescent="0.25">
      <c r="A314" s="29">
        <f>+'[1]Planind DNP'!B312</f>
        <v>311</v>
      </c>
      <c r="B314" s="38">
        <f>+[1]BDATOS!A313</f>
        <v>2</v>
      </c>
      <c r="C314" s="39" t="str">
        <f>+[1]BDATOS!B313</f>
        <v xml:space="preserve">BOLÍVAR SÍ AVANZA, LIBRE DE POBREZA A TRAVÉS DE LA EDUCACIÓN Y LA EQUIDAD </v>
      </c>
      <c r="D314" s="38" t="str">
        <f>+[1]BDATOS!C313</f>
        <v>2.26</v>
      </c>
      <c r="E314" s="39" t="str">
        <f>+[1]BDATOS!D313</f>
        <v>FORTALECIMIENTO DE LA AUTORIDAD SANITARIA EN SALUD</v>
      </c>
      <c r="F314" s="40" t="s">
        <v>775</v>
      </c>
      <c r="G314" s="32" t="str">
        <f>+[2]Hoja1!K325</f>
        <v>A.2.44.1</v>
      </c>
      <c r="H314" s="32">
        <f>+[2]Hoja1!G325</f>
        <v>80</v>
      </c>
      <c r="I314" s="40">
        <v>80</v>
      </c>
      <c r="J314" s="40">
        <v>90</v>
      </c>
      <c r="K314" s="41" t="str">
        <f>+[1]BDATOS!J313</f>
        <v>2.26.3</v>
      </c>
      <c r="L314" s="42" t="str">
        <f>+[1]BDATOS!K313</f>
        <v>PLANEACIÓN INTEGRAL EN SALUD</v>
      </c>
      <c r="M314" s="41" t="str">
        <f>+[1]BDATOS!L313</f>
        <v>Análisis de Situación en Salud (ASIS) del departamento y los 45 municipios elaborados y actualizados, según los términos establecidos por el Ministerio de Salud y Protección Social</v>
      </c>
      <c r="N314" s="32" t="str">
        <f>+[2]Hoja1!V316</f>
        <v>A.2</v>
      </c>
      <c r="O314" s="38">
        <f>+[1]BDATOS!O313</f>
        <v>16</v>
      </c>
      <c r="P314" s="38">
        <f>+[1]BDATOS!P313</f>
        <v>46</v>
      </c>
      <c r="Q314" s="35">
        <f>+[1]BDATOS!AF313</f>
        <v>6</v>
      </c>
      <c r="R314" s="38">
        <f>+[1]BDATOS!BB313</f>
        <v>3</v>
      </c>
      <c r="S314" s="43">
        <f>+[1]BDATOS!BL313</f>
        <v>0.5</v>
      </c>
      <c r="T314" s="46">
        <f>SUM(S314:S316)/3</f>
        <v>0.83333333333333337</v>
      </c>
      <c r="U314" s="37"/>
      <c r="V314" s="37"/>
      <c r="W314" s="41" t="str">
        <f>+[1]BDATOS!AC313</f>
        <v>SECRETARÍA DE SALUD</v>
      </c>
    </row>
    <row r="315" spans="1:23" ht="56.25" x14ac:dyDescent="0.25">
      <c r="A315" s="29">
        <f>+'[1]Planind DNP'!B313</f>
        <v>312</v>
      </c>
      <c r="B315" s="38">
        <f>+[1]BDATOS!A314</f>
        <v>2</v>
      </c>
      <c r="C315" s="39" t="str">
        <f>+[1]BDATOS!B314</f>
        <v xml:space="preserve">BOLÍVAR SÍ AVANZA, LIBRE DE POBREZA A TRAVÉS DE LA EDUCACIÓN Y LA EQUIDAD </v>
      </c>
      <c r="D315" s="38" t="str">
        <f>+[1]BDATOS!C314</f>
        <v>2.26</v>
      </c>
      <c r="E315" s="39" t="str">
        <f>+[1]BDATOS!D314</f>
        <v>FORTALECIMIENTO DE LA AUTORIDAD SANITARIA EN SALUD</v>
      </c>
      <c r="F315" s="40"/>
      <c r="G315" s="32" t="str">
        <f>+[2]Hoja1!K326</f>
        <v>A.2.44.2</v>
      </c>
      <c r="H315" s="32">
        <f>+[2]Hoja1!G326</f>
        <v>80</v>
      </c>
      <c r="I315" s="40"/>
      <c r="J315" s="40"/>
      <c r="K315" s="41" t="str">
        <f>+[1]BDATOS!J314</f>
        <v>2.26.3</v>
      </c>
      <c r="L315" s="42" t="str">
        <f>+[1]BDATOS!K314</f>
        <v>PLANEACIÓN INTEGRAL EN SALUD</v>
      </c>
      <c r="M315" s="41" t="str">
        <f>+[1]BDATOS!L314</f>
        <v>Municipios cumpliendo las metas concertadas para el proceso de gestión de la salud pública, en el cuatrienio 2016 - 2019.</v>
      </c>
      <c r="N315" s="32" t="str">
        <f>+[2]Hoja1!V317</f>
        <v>A.2</v>
      </c>
      <c r="O315" s="38" t="str">
        <f>+[1]BDATOS!O314</f>
        <v>ND</v>
      </c>
      <c r="P315" s="38">
        <f>+[1]BDATOS!P314</f>
        <v>37</v>
      </c>
      <c r="Q315" s="35">
        <f>+[1]BDATOS!AF314</f>
        <v>7</v>
      </c>
      <c r="R315" s="38">
        <f>+[1]BDATOS!BB314</f>
        <v>7</v>
      </c>
      <c r="S315" s="43">
        <f>+[1]BDATOS!BL314</f>
        <v>1</v>
      </c>
      <c r="T315" s="37"/>
      <c r="U315" s="37"/>
      <c r="V315" s="37"/>
      <c r="W315" s="41" t="str">
        <f>+[1]BDATOS!AC314</f>
        <v>SECRETARÍA DE SALUD</v>
      </c>
    </row>
    <row r="316" spans="1:23" ht="56.25" x14ac:dyDescent="0.25">
      <c r="A316" s="29">
        <f>+'[1]Planind DNP'!B314</f>
        <v>313</v>
      </c>
      <c r="B316" s="38">
        <f>+[1]BDATOS!A315</f>
        <v>2</v>
      </c>
      <c r="C316" s="39" t="str">
        <f>+[1]BDATOS!B315</f>
        <v xml:space="preserve">BOLÍVAR SÍ AVANZA, LIBRE DE POBREZA A TRAVÉS DE LA EDUCACIÓN Y LA EQUIDAD </v>
      </c>
      <c r="D316" s="38" t="str">
        <f>+[1]BDATOS!C315</f>
        <v>2.26</v>
      </c>
      <c r="E316" s="39" t="str">
        <f>+[1]BDATOS!D315</f>
        <v>FORTALECIMIENTO DE LA AUTORIDAD SANITARIA EN SALUD</v>
      </c>
      <c r="F316" s="40"/>
      <c r="G316" s="32" t="str">
        <f>+[2]Hoja1!K327</f>
        <v>A.2.44.3</v>
      </c>
      <c r="H316" s="32">
        <f>+[2]Hoja1!G327</f>
        <v>80</v>
      </c>
      <c r="I316" s="40"/>
      <c r="J316" s="40"/>
      <c r="K316" s="41" t="str">
        <f>+[1]BDATOS!J315</f>
        <v>2.26.3</v>
      </c>
      <c r="L316" s="42" t="str">
        <f>+[1]BDATOS!K315</f>
        <v>PLANEACIÓN INTEGRAL EN SALUD</v>
      </c>
      <c r="M316" s="41" t="str">
        <f>+[1]BDATOS!L315</f>
        <v>Entidades territoriales de salud municipales con planes territoriales de salud integrales y armonizados con el Plan Decenal de Salud pública.</v>
      </c>
      <c r="N316" s="32" t="str">
        <f>+[2]Hoja1!V318</f>
        <v>A.2</v>
      </c>
      <c r="O316" s="38">
        <f>+[1]BDATOS!O315</f>
        <v>10</v>
      </c>
      <c r="P316" s="38">
        <f>+[1]BDATOS!P315</f>
        <v>45</v>
      </c>
      <c r="Q316" s="35">
        <f>+[1]BDATOS!AF315</f>
        <v>45</v>
      </c>
      <c r="R316" s="38">
        <f>+[1]BDATOS!BB315</f>
        <v>45</v>
      </c>
      <c r="S316" s="43">
        <f>+[1]BDATOS!BL315</f>
        <v>1</v>
      </c>
      <c r="T316" s="44"/>
      <c r="U316" s="37"/>
      <c r="V316" s="37"/>
      <c r="W316" s="41" t="str">
        <f>+[1]BDATOS!AC315</f>
        <v>SECRETARÍA DE SALUD</v>
      </c>
    </row>
    <row r="317" spans="1:23" ht="56.25" x14ac:dyDescent="0.25">
      <c r="A317" s="29">
        <f>+'[1]Planind DNP'!B315</f>
        <v>314</v>
      </c>
      <c r="B317" s="38">
        <f>+[1]BDATOS!A316</f>
        <v>2</v>
      </c>
      <c r="C317" s="39" t="str">
        <f>+[1]BDATOS!B316</f>
        <v xml:space="preserve">BOLÍVAR SÍ AVANZA, LIBRE DE POBREZA A TRAVÉS DE LA EDUCACIÓN Y LA EQUIDAD </v>
      </c>
      <c r="D317" s="38" t="str">
        <f>+[1]BDATOS!C316</f>
        <v>2.26</v>
      </c>
      <c r="E317" s="39" t="str">
        <f>+[1]BDATOS!D316</f>
        <v>FORTALECIMIENTO DE LA AUTORIDAD SANITARIA EN SALUD</v>
      </c>
      <c r="F317" s="40" t="s">
        <v>775</v>
      </c>
      <c r="G317" s="32" t="str">
        <f>+[2]Hoja1!K328</f>
        <v>A.2.45.1</v>
      </c>
      <c r="H317" s="32">
        <f>+[2]Hoja1!G328</f>
        <v>80</v>
      </c>
      <c r="I317" s="40">
        <v>80</v>
      </c>
      <c r="J317" s="40">
        <v>90</v>
      </c>
      <c r="K317" s="41" t="str">
        <f>+[1]BDATOS!J316</f>
        <v>2.26.4</v>
      </c>
      <c r="L317" s="42" t="str">
        <f>+[1]BDATOS!K316</f>
        <v>GESTIÓN PROGRAMÁTICA DE LA SALUD PÚBLICA</v>
      </c>
      <c r="M317" s="41" t="str">
        <f>+[1]BDATOS!L316</f>
        <v>Monitoreo, seguimiento y evaluación del Plan Territorial de Salud garantizado</v>
      </c>
      <c r="N317" s="32" t="str">
        <f>+[2]Hoja1!V319</f>
        <v>A.2</v>
      </c>
      <c r="O317" s="38">
        <f>+[1]BDATOS!O316</f>
        <v>100</v>
      </c>
      <c r="P317" s="38">
        <f>+[1]BDATOS!P316</f>
        <v>100</v>
      </c>
      <c r="Q317" s="35">
        <f>+[1]BDATOS!AF316</f>
        <v>100</v>
      </c>
      <c r="R317" s="38">
        <f>+[1]BDATOS!BB316</f>
        <v>100</v>
      </c>
      <c r="S317" s="43">
        <f>+[1]BDATOS!BL316</f>
        <v>1</v>
      </c>
      <c r="T317" s="46">
        <f>SUM(S317:S318)/2</f>
        <v>1</v>
      </c>
      <c r="U317" s="37"/>
      <c r="V317" s="37"/>
      <c r="W317" s="41" t="str">
        <f>+[1]BDATOS!AC316</f>
        <v>SECRETARÍA DE SALUD</v>
      </c>
    </row>
    <row r="318" spans="1:23" ht="56.25" x14ac:dyDescent="0.25">
      <c r="A318" s="29">
        <f>+'[1]Planind DNP'!B316</f>
        <v>315</v>
      </c>
      <c r="B318" s="38">
        <f>+[1]BDATOS!A317</f>
        <v>2</v>
      </c>
      <c r="C318" s="39" t="str">
        <f>+[1]BDATOS!B317</f>
        <v xml:space="preserve">BOLÍVAR SÍ AVANZA, LIBRE DE POBREZA A TRAVÉS DE LA EDUCACIÓN Y LA EQUIDAD </v>
      </c>
      <c r="D318" s="38" t="str">
        <f>+[1]BDATOS!C317</f>
        <v>2.26</v>
      </c>
      <c r="E318" s="39" t="str">
        <f>+[1]BDATOS!D317</f>
        <v>FORTALECIMIENTO DE LA AUTORIDAD SANITARIA EN SALUD</v>
      </c>
      <c r="F318" s="40"/>
      <c r="G318" s="32" t="str">
        <f>+[2]Hoja1!K329</f>
        <v>A.2.45.2</v>
      </c>
      <c r="H318" s="32">
        <f>+[2]Hoja1!G329</f>
        <v>80</v>
      </c>
      <c r="I318" s="40"/>
      <c r="J318" s="40"/>
      <c r="K318" s="41" t="str">
        <f>+[1]BDATOS!J317</f>
        <v>2.26.4</v>
      </c>
      <c r="L318" s="42" t="str">
        <f>+[1]BDATOS!K317</f>
        <v>GESTIÓN PROGRAMÁTICA DE LA SALUD PÚBLICA</v>
      </c>
      <c r="M318" s="41" t="str">
        <f>+[1]BDATOS!L317</f>
        <v xml:space="preserve">Eficacia y eficiencia de los procesos de la Secretaría de Salud Departamental, garantizada. </v>
      </c>
      <c r="N318" s="32" t="str">
        <f>+[2]Hoja1!V320</f>
        <v>A.2</v>
      </c>
      <c r="O318" s="38">
        <f>+[1]BDATOS!O317</f>
        <v>40</v>
      </c>
      <c r="P318" s="38">
        <f>+[1]BDATOS!P317</f>
        <v>80</v>
      </c>
      <c r="Q318" s="35">
        <f>+[1]BDATOS!AF317</f>
        <v>10</v>
      </c>
      <c r="R318" s="38">
        <f>+[1]BDATOS!BB317</f>
        <v>10</v>
      </c>
      <c r="S318" s="43">
        <f>+[1]BDATOS!BL317</f>
        <v>1</v>
      </c>
      <c r="T318" s="44"/>
      <c r="U318" s="37"/>
      <c r="V318" s="37"/>
      <c r="W318" s="41" t="str">
        <f>+[1]BDATOS!AC317</f>
        <v>SECRETARÍA DE SALUD</v>
      </c>
    </row>
    <row r="319" spans="1:23" ht="78.75" x14ac:dyDescent="0.25">
      <c r="A319" s="29">
        <f>+'[1]Planind DNP'!B317</f>
        <v>316</v>
      </c>
      <c r="B319" s="38">
        <f>+[1]BDATOS!A318</f>
        <v>2</v>
      </c>
      <c r="C319" s="39" t="str">
        <f>+[1]BDATOS!B318</f>
        <v xml:space="preserve">BOLÍVAR SÍ AVANZA, LIBRE DE POBREZA A TRAVÉS DE LA EDUCACIÓN Y LA EQUIDAD </v>
      </c>
      <c r="D319" s="38" t="str">
        <f>+[1]BDATOS!C318</f>
        <v>2.26</v>
      </c>
      <c r="E319" s="39" t="str">
        <f>+[1]BDATOS!D318</f>
        <v>FORTALECIMIENTO DE LA AUTORIDAD SANITARIA EN SALUD</v>
      </c>
      <c r="F319" s="40" t="s">
        <v>776</v>
      </c>
      <c r="G319" s="32" t="str">
        <f>+[2]Hoja1!K330</f>
        <v>A.2.46.1</v>
      </c>
      <c r="H319" s="32">
        <f>+[2]Hoja1!G330</f>
        <v>95</v>
      </c>
      <c r="I319" s="40">
        <v>95</v>
      </c>
      <c r="J319" s="40">
        <v>95</v>
      </c>
      <c r="K319" s="41" t="str">
        <f>+[1]BDATOS!J318</f>
        <v>2.26.5</v>
      </c>
      <c r="L319" s="42" t="str">
        <f>+[1]BDATOS!K318</f>
        <v>VIGILANCIA EN SALUD PÚBLICA</v>
      </c>
      <c r="M319" s="41" t="str">
        <f>+[1]BDATOS!L318</f>
        <v xml:space="preserve">Cumplimiento del Plan de recuperación de las capacidades
básicas del sistema de vigilancia y
respuesta en salud pública e IVC para la
seguridad sanitaria
</v>
      </c>
      <c r="N319" s="32" t="str">
        <f>+[2]Hoja1!V321</f>
        <v>A.2</v>
      </c>
      <c r="O319" s="38">
        <f>+[1]BDATOS!O318</f>
        <v>60</v>
      </c>
      <c r="P319" s="38">
        <f>+[1]BDATOS!P318</f>
        <v>80</v>
      </c>
      <c r="Q319" s="35">
        <f>+[1]BDATOS!AF318</f>
        <v>5</v>
      </c>
      <c r="R319" s="38">
        <f>+[1]BDATOS!BB318</f>
        <v>5</v>
      </c>
      <c r="S319" s="43">
        <f>+[1]BDATOS!BL318</f>
        <v>1</v>
      </c>
      <c r="T319" s="46">
        <f>SUM(S319:S323)/5</f>
        <v>0.8</v>
      </c>
      <c r="U319" s="37"/>
      <c r="V319" s="37"/>
      <c r="W319" s="41" t="str">
        <f>+[1]BDATOS!AC318</f>
        <v>SECRETARÍA DE SALUD</v>
      </c>
    </row>
    <row r="320" spans="1:23" ht="56.25" x14ac:dyDescent="0.25">
      <c r="A320" s="29">
        <f>+'[1]Planind DNP'!B318</f>
        <v>317</v>
      </c>
      <c r="B320" s="38">
        <f>+[1]BDATOS!A319</f>
        <v>2</v>
      </c>
      <c r="C320" s="39" t="str">
        <f>+[1]BDATOS!B319</f>
        <v xml:space="preserve">BOLÍVAR SÍ AVANZA, LIBRE DE POBREZA A TRAVÉS DE LA EDUCACIÓN Y LA EQUIDAD </v>
      </c>
      <c r="D320" s="38" t="str">
        <f>+[1]BDATOS!C319</f>
        <v>2.26</v>
      </c>
      <c r="E320" s="39" t="str">
        <f>+[1]BDATOS!D319</f>
        <v>FORTALECIMIENTO DE LA AUTORIDAD SANITARIA EN SALUD</v>
      </c>
      <c r="F320" s="40"/>
      <c r="G320" s="32" t="str">
        <f>+[2]Hoja1!K331</f>
        <v>A.2.46.2</v>
      </c>
      <c r="H320" s="32">
        <f>+[2]Hoja1!G331</f>
        <v>95</v>
      </c>
      <c r="I320" s="40"/>
      <c r="J320" s="40"/>
      <c r="K320" s="41" t="str">
        <f>+[1]BDATOS!J319</f>
        <v>2.26.5</v>
      </c>
      <c r="L320" s="42" t="str">
        <f>+[1]BDATOS!K319</f>
        <v>VIGILANCIA EN SALUD PÚBLICA</v>
      </c>
      <c r="M320" s="41" t="str">
        <f>+[1]BDATOS!L319</f>
        <v xml:space="preserve">Municipios con personal responsable de la vigilancia en salud pública de Secretarías Locales de Salud, certificado en competencias </v>
      </c>
      <c r="N320" s="32" t="str">
        <f>+[2]Hoja1!V322</f>
        <v>A.2</v>
      </c>
      <c r="O320" s="38">
        <f>+[1]BDATOS!O319</f>
        <v>4</v>
      </c>
      <c r="P320" s="38">
        <f>+[1]BDATOS!P319</f>
        <v>24</v>
      </c>
      <c r="Q320" s="35">
        <f>+[1]BDATOS!AF319</f>
        <v>5</v>
      </c>
      <c r="R320" s="38">
        <f>+[1]BDATOS!BB319</f>
        <v>0</v>
      </c>
      <c r="S320" s="43">
        <f>+[1]BDATOS!BL319</f>
        <v>0</v>
      </c>
      <c r="T320" s="37"/>
      <c r="U320" s="37"/>
      <c r="V320" s="37"/>
      <c r="W320" s="41" t="str">
        <f>+[1]BDATOS!AC319</f>
        <v>SECRETARÍA DE SALUD</v>
      </c>
    </row>
    <row r="321" spans="1:23" ht="56.25" x14ac:dyDescent="0.25">
      <c r="A321" s="29">
        <f>+'[1]Planind DNP'!B319</f>
        <v>318</v>
      </c>
      <c r="B321" s="38">
        <f>+[1]BDATOS!A320</f>
        <v>2</v>
      </c>
      <c r="C321" s="39" t="str">
        <f>+[1]BDATOS!B320</f>
        <v xml:space="preserve">BOLÍVAR SÍ AVANZA, LIBRE DE POBREZA A TRAVÉS DE LA EDUCACIÓN Y LA EQUIDAD </v>
      </c>
      <c r="D321" s="38" t="str">
        <f>+[1]BDATOS!C320</f>
        <v>2.26</v>
      </c>
      <c r="E321" s="39" t="str">
        <f>+[1]BDATOS!D320</f>
        <v>FORTALECIMIENTO DE LA AUTORIDAD SANITARIA EN SALUD</v>
      </c>
      <c r="F321" s="40"/>
      <c r="G321" s="32" t="str">
        <f>+[2]Hoja1!K332</f>
        <v>A.2.46.3</v>
      </c>
      <c r="H321" s="32">
        <f>+[2]Hoja1!G332</f>
        <v>95</v>
      </c>
      <c r="I321" s="40"/>
      <c r="J321" s="40"/>
      <c r="K321" s="41" t="str">
        <f>+[1]BDATOS!J320</f>
        <v>2.26.5</v>
      </c>
      <c r="L321" s="42" t="str">
        <f>+[1]BDATOS!K320</f>
        <v>VIGILANCIA EN SALUD PÚBLICA</v>
      </c>
      <c r="M321" s="41" t="str">
        <f>+[1]BDATOS!L320</f>
        <v>Análisis del 95% o más de las muertes por eventos de interés de interés en salud pública.</v>
      </c>
      <c r="N321" s="32" t="str">
        <f>+[2]Hoja1!V323</f>
        <v>A.2</v>
      </c>
      <c r="O321" s="38">
        <f>+[1]BDATOS!O320</f>
        <v>90</v>
      </c>
      <c r="P321" s="38">
        <f>+[1]BDATOS!P320</f>
        <v>95</v>
      </c>
      <c r="Q321" s="35">
        <f>+[1]BDATOS!AF320</f>
        <v>95</v>
      </c>
      <c r="R321" s="38">
        <f>+[1]BDATOS!BB320</f>
        <v>97</v>
      </c>
      <c r="S321" s="43">
        <f>+[1]BDATOS!BL320</f>
        <v>1</v>
      </c>
      <c r="T321" s="37"/>
      <c r="U321" s="37"/>
      <c r="V321" s="37"/>
      <c r="W321" s="41" t="str">
        <f>+[1]BDATOS!AC320</f>
        <v>SECRETARÍA DE SALUD</v>
      </c>
    </row>
    <row r="322" spans="1:23" ht="56.25" x14ac:dyDescent="0.25">
      <c r="A322" s="29">
        <f>+'[1]Planind DNP'!B320</f>
        <v>319</v>
      </c>
      <c r="B322" s="38">
        <f>+[1]BDATOS!A321</f>
        <v>2</v>
      </c>
      <c r="C322" s="39" t="str">
        <f>+[1]BDATOS!B321</f>
        <v xml:space="preserve">BOLÍVAR SÍ AVANZA, LIBRE DE POBREZA A TRAVÉS DE LA EDUCACIÓN Y LA EQUIDAD </v>
      </c>
      <c r="D322" s="38" t="str">
        <f>+[1]BDATOS!C321</f>
        <v>2.26</v>
      </c>
      <c r="E322" s="39" t="str">
        <f>+[1]BDATOS!D321</f>
        <v>FORTALECIMIENTO DE LA AUTORIDAD SANITARIA EN SALUD</v>
      </c>
      <c r="F322" s="40"/>
      <c r="G322" s="32" t="str">
        <f>+[2]Hoja1!K333</f>
        <v>A.2.46.4</v>
      </c>
      <c r="H322" s="32">
        <f>+[2]Hoja1!G333</f>
        <v>95</v>
      </c>
      <c r="I322" s="40"/>
      <c r="J322" s="40"/>
      <c r="K322" s="41" t="str">
        <f>+[1]BDATOS!J321</f>
        <v>2.26.5</v>
      </c>
      <c r="L322" s="42" t="str">
        <f>+[1]BDATOS!K321</f>
        <v>VIGILANCIA EN SALUD PÚBLICA</v>
      </c>
      <c r="M322" s="41" t="str">
        <f>+[1]BDATOS!L321</f>
        <v>Capacidad resolutiva del Laboratorio Departamental de Salud Pública, garantizada de manera permanente y con calidad.</v>
      </c>
      <c r="N322" s="32" t="str">
        <f>+[2]Hoja1!V324</f>
        <v>A.2</v>
      </c>
      <c r="O322" s="38">
        <f>+[1]BDATOS!O321</f>
        <v>30</v>
      </c>
      <c r="P322" s="38">
        <f>+[1]BDATOS!P321</f>
        <v>100</v>
      </c>
      <c r="Q322" s="35">
        <f>+[1]BDATOS!AF321</f>
        <v>10</v>
      </c>
      <c r="R322" s="38">
        <f>+[1]BDATOS!BB321</f>
        <v>10</v>
      </c>
      <c r="S322" s="43">
        <f>+[1]BDATOS!BL321</f>
        <v>1</v>
      </c>
      <c r="T322" s="37"/>
      <c r="U322" s="37"/>
      <c r="V322" s="37"/>
      <c r="W322" s="41" t="str">
        <f>+[1]BDATOS!AC321</f>
        <v>SECRETARÍA DE SALUD</v>
      </c>
    </row>
    <row r="323" spans="1:23" ht="56.25" x14ac:dyDescent="0.25">
      <c r="A323" s="29">
        <f>+'[1]Planind DNP'!B321</f>
        <v>320</v>
      </c>
      <c r="B323" s="38">
        <f>+[1]BDATOS!A322</f>
        <v>2</v>
      </c>
      <c r="C323" s="39" t="str">
        <f>+[1]BDATOS!B322</f>
        <v xml:space="preserve">BOLÍVAR SÍ AVANZA, LIBRE DE POBREZA A TRAVÉS DE LA EDUCACIÓN Y LA EQUIDAD </v>
      </c>
      <c r="D323" s="38" t="str">
        <f>+[1]BDATOS!C322</f>
        <v>2.26</v>
      </c>
      <c r="E323" s="39" t="str">
        <f>+[1]BDATOS!D322</f>
        <v>FORTALECIMIENTO DE LA AUTORIDAD SANITARIA EN SALUD</v>
      </c>
      <c r="F323" s="40"/>
      <c r="G323" s="32" t="str">
        <f>+[2]Hoja1!K334</f>
        <v>A.2.46.5</v>
      </c>
      <c r="H323" s="32">
        <f>+[2]Hoja1!G334</f>
        <v>95</v>
      </c>
      <c r="I323" s="40"/>
      <c r="J323" s="40"/>
      <c r="K323" s="41" t="str">
        <f>+[1]BDATOS!J322</f>
        <v>2.26.5</v>
      </c>
      <c r="L323" s="42" t="str">
        <f>+[1]BDATOS!K322</f>
        <v>VIGILANCIA EN SALUD PÚBLICA</v>
      </c>
      <c r="M323" s="41" t="str">
        <f>+[1]BDATOS!L322</f>
        <v>Red de laboratorios departamental implementando acciones de vigilancia con calidad y en articulación con otras redes de vigilancia sanitaria.</v>
      </c>
      <c r="N323" s="32" t="str">
        <f>+[2]Hoja1!V325</f>
        <v>A.2</v>
      </c>
      <c r="O323" s="38">
        <f>+[1]BDATOS!O322</f>
        <v>20</v>
      </c>
      <c r="P323" s="38">
        <f>+[1]BDATOS!P322</f>
        <v>60</v>
      </c>
      <c r="Q323" s="35">
        <f>+[1]BDATOS!AF322</f>
        <v>10</v>
      </c>
      <c r="R323" s="38">
        <f>+[1]BDATOS!BB322</f>
        <v>10</v>
      </c>
      <c r="S323" s="43">
        <f>+[1]BDATOS!BL322</f>
        <v>1</v>
      </c>
      <c r="T323" s="44"/>
      <c r="U323" s="37"/>
      <c r="V323" s="37"/>
      <c r="W323" s="41" t="str">
        <f>+[1]BDATOS!AC322</f>
        <v>SECRETARÍA DE SALUD</v>
      </c>
    </row>
    <row r="324" spans="1:23" ht="56.25" x14ac:dyDescent="0.25">
      <c r="A324" s="29">
        <f>+'[1]Planind DNP'!B322</f>
        <v>321</v>
      </c>
      <c r="B324" s="38">
        <f>+[1]BDATOS!A323</f>
        <v>2</v>
      </c>
      <c r="C324" s="39" t="str">
        <f>+[1]BDATOS!B323</f>
        <v xml:space="preserve">BOLÍVAR SÍ AVANZA, LIBRE DE POBREZA A TRAVÉS DE LA EDUCACIÓN Y LA EQUIDAD </v>
      </c>
      <c r="D324" s="38" t="str">
        <f>+[1]BDATOS!C323</f>
        <v>2.26</v>
      </c>
      <c r="E324" s="39" t="str">
        <f>+[1]BDATOS!D323</f>
        <v>FORTALECIMIENTO DE LA AUTORIDAD SANITARIA EN SALUD</v>
      </c>
      <c r="F324" s="40" t="s">
        <v>777</v>
      </c>
      <c r="G324" s="32" t="str">
        <f>+[2]Hoja1!K335</f>
        <v>A.2.47.1</v>
      </c>
      <c r="H324" s="32">
        <f>+[2]Hoja1!G335</f>
        <v>93.3</v>
      </c>
      <c r="I324" s="40">
        <v>93.3</v>
      </c>
      <c r="J324" s="40">
        <v>97</v>
      </c>
      <c r="K324" s="41" t="str">
        <f>+[1]BDATOS!J323</f>
        <v>2.26.6</v>
      </c>
      <c r="L324" s="42" t="str">
        <f>+[1]BDATOS!K323</f>
        <v>Aseguramiento En Salud</v>
      </c>
      <c r="M324" s="41" t="str">
        <f>+[1]BDATOS!L323</f>
        <v>100% de  sostenibilidad del Régimen Subsidiado en Salud.</v>
      </c>
      <c r="N324" s="32" t="str">
        <f>+[2]Hoja1!V326</f>
        <v>A.2</v>
      </c>
      <c r="O324" s="38">
        <f>+[1]BDATOS!O323</f>
        <v>100</v>
      </c>
      <c r="P324" s="38">
        <f>+[1]BDATOS!P323</f>
        <v>100</v>
      </c>
      <c r="Q324" s="35">
        <f>+[1]BDATOS!AF323</f>
        <v>100</v>
      </c>
      <c r="R324" s="38">
        <f>+[1]BDATOS!BB323</f>
        <v>100</v>
      </c>
      <c r="S324" s="43">
        <f>+[1]BDATOS!BL323</f>
        <v>1</v>
      </c>
      <c r="T324" s="46">
        <f>SUM(S324:S326)/3</f>
        <v>1</v>
      </c>
      <c r="U324" s="37"/>
      <c r="V324" s="37"/>
      <c r="W324" s="41" t="str">
        <f>+[1]BDATOS!AC323</f>
        <v>SECRETARÍA DE SALUD</v>
      </c>
    </row>
    <row r="325" spans="1:23" ht="56.25" x14ac:dyDescent="0.25">
      <c r="A325" s="29">
        <f>+'[1]Planind DNP'!B323</f>
        <v>322</v>
      </c>
      <c r="B325" s="38">
        <f>+[1]BDATOS!A324</f>
        <v>2</v>
      </c>
      <c r="C325" s="39" t="str">
        <f>+[1]BDATOS!B324</f>
        <v xml:space="preserve">BOLÍVAR SÍ AVANZA, LIBRE DE POBREZA A TRAVÉS DE LA EDUCACIÓN Y LA EQUIDAD </v>
      </c>
      <c r="D325" s="38" t="str">
        <f>+[1]BDATOS!C324</f>
        <v>2.26</v>
      </c>
      <c r="E325" s="39" t="str">
        <f>+[1]BDATOS!D324</f>
        <v>FORTALECIMIENTO DE LA AUTORIDAD SANITARIA EN SALUD</v>
      </c>
      <c r="F325" s="40"/>
      <c r="G325" s="32" t="str">
        <f>+[2]Hoja1!K336</f>
        <v>A.2.47.2</v>
      </c>
      <c r="H325" s="32">
        <f>+[2]Hoja1!G336</f>
        <v>93.3</v>
      </c>
      <c r="I325" s="40"/>
      <c r="J325" s="40"/>
      <c r="K325" s="41" t="str">
        <f>+[1]BDATOS!J324</f>
        <v>2.26.6</v>
      </c>
      <c r="L325" s="42" t="str">
        <f>+[1]BDATOS!K324</f>
        <v>Aseguramiento En Salud</v>
      </c>
      <c r="M325" s="41" t="str">
        <f>+[1]BDATOS!L324</f>
        <v>Municipios beneficiados con acciones de desarrollo de capacidades para la gestión eficiente del régimen subsidiado en salud</v>
      </c>
      <c r="N325" s="32" t="str">
        <f>+[2]Hoja1!V327</f>
        <v>A.2</v>
      </c>
      <c r="O325" s="38">
        <f>+[1]BDATOS!O324</f>
        <v>45</v>
      </c>
      <c r="P325" s="38">
        <f>+[1]BDATOS!P324</f>
        <v>45</v>
      </c>
      <c r="Q325" s="35">
        <f>+[1]BDATOS!AF324</f>
        <v>45</v>
      </c>
      <c r="R325" s="38">
        <f>+[1]BDATOS!BB324</f>
        <v>45</v>
      </c>
      <c r="S325" s="43">
        <f>+[1]BDATOS!BL324</f>
        <v>1</v>
      </c>
      <c r="T325" s="37"/>
      <c r="U325" s="37"/>
      <c r="V325" s="37"/>
      <c r="W325" s="41" t="str">
        <f>+[1]BDATOS!AC324</f>
        <v>SECRETARÍA DE SALUD</v>
      </c>
    </row>
    <row r="326" spans="1:23" ht="56.25" x14ac:dyDescent="0.25">
      <c r="A326" s="29">
        <f>+'[1]Planind DNP'!B324</f>
        <v>323</v>
      </c>
      <c r="B326" s="38">
        <f>+[1]BDATOS!A325</f>
        <v>2</v>
      </c>
      <c r="C326" s="39" t="str">
        <f>+[1]BDATOS!B325</f>
        <v xml:space="preserve">BOLÍVAR SÍ AVANZA, LIBRE DE POBREZA A TRAVÉS DE LA EDUCACIÓN Y LA EQUIDAD </v>
      </c>
      <c r="D326" s="38" t="str">
        <f>+[1]BDATOS!C325</f>
        <v>2.26</v>
      </c>
      <c r="E326" s="39" t="str">
        <f>+[1]BDATOS!D325</f>
        <v>FORTALECIMIENTO DE LA AUTORIDAD SANITARIA EN SALUD</v>
      </c>
      <c r="F326" s="40"/>
      <c r="G326" s="32" t="str">
        <f>+[2]Hoja1!K337</f>
        <v>A.2.47.3</v>
      </c>
      <c r="H326" s="32">
        <f>+[2]Hoja1!G337</f>
        <v>93.3</v>
      </c>
      <c r="I326" s="40"/>
      <c r="J326" s="40"/>
      <c r="K326" s="41" t="str">
        <f>+[1]BDATOS!J325</f>
        <v>2.26.6</v>
      </c>
      <c r="L326" s="42" t="str">
        <f>+[1]BDATOS!K325</f>
        <v>Aseguramiento En Salud</v>
      </c>
      <c r="M326" s="41" t="str">
        <f>+[1]BDATOS!L325</f>
        <v>Base de Datos Única de Afiliados depurada.</v>
      </c>
      <c r="N326" s="32" t="str">
        <f>+[2]Hoja1!V328</f>
        <v>A.2</v>
      </c>
      <c r="O326" s="38">
        <f>+[1]BDATOS!O325</f>
        <v>86</v>
      </c>
      <c r="P326" s="38">
        <f>+[1]BDATOS!P325</f>
        <v>97</v>
      </c>
      <c r="Q326" s="35">
        <f>+[1]BDATOS!AF325</f>
        <v>97</v>
      </c>
      <c r="R326" s="38">
        <f>+[1]BDATOS!BB325</f>
        <v>97</v>
      </c>
      <c r="S326" s="43">
        <f>+[1]BDATOS!BL325</f>
        <v>1</v>
      </c>
      <c r="T326" s="44"/>
      <c r="U326" s="37"/>
      <c r="V326" s="37"/>
      <c r="W326" s="41" t="str">
        <f>+[1]BDATOS!AC325</f>
        <v>SECRETARÍA DE SALUD</v>
      </c>
    </row>
    <row r="327" spans="1:23" ht="56.25" x14ac:dyDescent="0.25">
      <c r="A327" s="29">
        <f>+'[1]Planind DNP'!B325</f>
        <v>324</v>
      </c>
      <c r="B327" s="38">
        <f>+[1]BDATOS!A326</f>
        <v>2</v>
      </c>
      <c r="C327" s="39" t="str">
        <f>+[1]BDATOS!B326</f>
        <v xml:space="preserve">BOLÍVAR SÍ AVANZA, LIBRE DE POBREZA A TRAVÉS DE LA EDUCACIÓN Y LA EQUIDAD </v>
      </c>
      <c r="D327" s="38" t="str">
        <f>+[1]BDATOS!C326</f>
        <v>2.26</v>
      </c>
      <c r="E327" s="39" t="str">
        <f>+[1]BDATOS!D326</f>
        <v>FORTALECIMIENTO DE LA AUTORIDAD SANITARIA EN SALUD</v>
      </c>
      <c r="F327" s="40" t="s">
        <v>778</v>
      </c>
      <c r="G327" s="32" t="str">
        <f>+[2]Hoja1!K338</f>
        <v>A.2.48.1</v>
      </c>
      <c r="H327" s="32">
        <f>+[2]Hoja1!G338</f>
        <v>0</v>
      </c>
      <c r="I327" s="40">
        <v>0</v>
      </c>
      <c r="J327" s="40">
        <v>100</v>
      </c>
      <c r="K327" s="41" t="str">
        <f>+[1]BDATOS!J326</f>
        <v>2.26.7</v>
      </c>
      <c r="L327" s="42" t="str">
        <f>+[1]BDATOS!K326</f>
        <v>Prestación y Desarrollo de Servicios de Salud</v>
      </c>
      <c r="M327" s="41" t="str">
        <f>+[1]BDATOS!L326</f>
        <v>Servicios de Salud contratados, auditados y pagados de manera oportuna.</v>
      </c>
      <c r="N327" s="32" t="str">
        <f>+[2]Hoja1!V329</f>
        <v>A.2</v>
      </c>
      <c r="O327" s="38">
        <f>+[1]BDATOS!O326</f>
        <v>100</v>
      </c>
      <c r="P327" s="38">
        <f>+[1]BDATOS!P326</f>
        <v>100</v>
      </c>
      <c r="Q327" s="35">
        <f>+[1]BDATOS!AF326</f>
        <v>100</v>
      </c>
      <c r="R327" s="38">
        <f>+[1]BDATOS!BB326</f>
        <v>100</v>
      </c>
      <c r="S327" s="43">
        <f>+[1]BDATOS!BL326</f>
        <v>1</v>
      </c>
      <c r="T327" s="46">
        <f>SUBTOTAL(9,S327:S333)/6</f>
        <v>1</v>
      </c>
      <c r="U327" s="37"/>
      <c r="V327" s="37"/>
      <c r="W327" s="41" t="str">
        <f>+[1]BDATOS!AC326</f>
        <v>SECRETARÍA DE SALUD</v>
      </c>
    </row>
    <row r="328" spans="1:23" ht="101.25" x14ac:dyDescent="0.25">
      <c r="A328" s="29">
        <f>+'[1]Planind DNP'!B326</f>
        <v>325</v>
      </c>
      <c r="B328" s="38">
        <f>+[1]BDATOS!A327</f>
        <v>2</v>
      </c>
      <c r="C328" s="39" t="str">
        <f>+[1]BDATOS!B327</f>
        <v xml:space="preserve">BOLÍVAR SÍ AVANZA, LIBRE DE POBREZA A TRAVÉS DE LA EDUCACIÓN Y LA EQUIDAD </v>
      </c>
      <c r="D328" s="38" t="str">
        <f>+[1]BDATOS!C327</f>
        <v>2.26</v>
      </c>
      <c r="E328" s="39" t="str">
        <f>+[1]BDATOS!D327</f>
        <v>FORTALECIMIENTO DE LA AUTORIDAD SANITARIA EN SALUD</v>
      </c>
      <c r="F328" s="40"/>
      <c r="G328" s="32" t="str">
        <f>+[2]Hoja1!K339</f>
        <v>A.2.48.2</v>
      </c>
      <c r="H328" s="32">
        <f>+[2]Hoja1!G339</f>
        <v>0</v>
      </c>
      <c r="I328" s="40"/>
      <c r="J328" s="40"/>
      <c r="K328" s="41" t="str">
        <f>+[1]BDATOS!J327</f>
        <v>2.26.7</v>
      </c>
      <c r="L328" s="42" t="str">
        <f>+[1]BDATOS!K327</f>
        <v>Prestación y Desarrollo de Servicios de Salud</v>
      </c>
      <c r="M328" s="41" t="str">
        <f>+[1]BDATOS!L327</f>
        <v>Auditoría de calidad y concurrencia al 100% de IPS de la red prestadora de servicios de salud contratada por el departamento, y 80% de auditoría de proceso prioritarios asistenciales, que afectan los indicadores trazadores, garantizada con seguimiento  a planes de mejoramiento</v>
      </c>
      <c r="N328" s="32" t="str">
        <f>+[2]Hoja1!V330</f>
        <v>A.2</v>
      </c>
      <c r="O328" s="38">
        <f>+[1]BDATOS!O327</f>
        <v>0</v>
      </c>
      <c r="P328" s="38">
        <f>+[1]BDATOS!P327</f>
        <v>6</v>
      </c>
      <c r="Q328" s="35">
        <f>+[1]BDATOS!AF327</f>
        <v>1</v>
      </c>
      <c r="R328" s="38">
        <f>+[1]BDATOS!BB327</f>
        <v>1</v>
      </c>
      <c r="S328" s="43">
        <f>+[1]BDATOS!BL327</f>
        <v>1</v>
      </c>
      <c r="T328" s="37"/>
      <c r="U328" s="37"/>
      <c r="V328" s="37"/>
      <c r="W328" s="41" t="str">
        <f>+[1]BDATOS!AC327</f>
        <v>SECRETARÍA DE SALUD</v>
      </c>
    </row>
    <row r="329" spans="1:23" ht="56.25" x14ac:dyDescent="0.25">
      <c r="A329" s="29">
        <f>+'[1]Planind DNP'!B327</f>
        <v>326</v>
      </c>
      <c r="B329" s="38">
        <f>+[1]BDATOS!A328</f>
        <v>2</v>
      </c>
      <c r="C329" s="39" t="str">
        <f>+[1]BDATOS!B328</f>
        <v xml:space="preserve">BOLÍVAR SÍ AVANZA, LIBRE DE POBREZA A TRAVÉS DE LA EDUCACIÓN Y LA EQUIDAD </v>
      </c>
      <c r="D329" s="38" t="str">
        <f>+[1]BDATOS!C328</f>
        <v>2.26</v>
      </c>
      <c r="E329" s="39" t="str">
        <f>+[1]BDATOS!D328</f>
        <v>FORTALECIMIENTO DE LA AUTORIDAD SANITARIA EN SALUD</v>
      </c>
      <c r="F329" s="41" t="s">
        <v>779</v>
      </c>
      <c r="G329" s="32" t="str">
        <f>+[2]Hoja1!K340</f>
        <v>A.2.49.1</v>
      </c>
      <c r="H329" s="32">
        <f>+[2]Hoja1!G340</f>
        <v>40</v>
      </c>
      <c r="I329" s="41">
        <v>40</v>
      </c>
      <c r="J329" s="41">
        <v>80</v>
      </c>
      <c r="K329" s="41" t="str">
        <f>+[1]BDATOS!J328</f>
        <v>2.26.7</v>
      </c>
      <c r="L329" s="42" t="str">
        <f>+[1]BDATOS!K328</f>
        <v>Prestación y Desarrollo de Servicios de Salud</v>
      </c>
      <c r="M329" s="41" t="str">
        <f>+[1]BDATOS!L328</f>
        <v>Sistema de monitoreo y supervisión de acciones individuales de salud pública, a las EAPB, implementado.</v>
      </c>
      <c r="N329" s="32" t="str">
        <f>+[2]Hoja1!V331</f>
        <v>A.2</v>
      </c>
      <c r="O329" s="38">
        <f>+[1]BDATOS!O328</f>
        <v>10</v>
      </c>
      <c r="P329" s="38">
        <f>+[1]BDATOS!P328</f>
        <v>60</v>
      </c>
      <c r="Q329" s="35">
        <f>+[1]BDATOS!AF328</f>
        <v>10</v>
      </c>
      <c r="R329" s="38">
        <f>+[1]BDATOS!BB328</f>
        <v>10</v>
      </c>
      <c r="S329" s="43">
        <f>+[1]BDATOS!BL328</f>
        <v>1</v>
      </c>
      <c r="T329" s="37"/>
      <c r="U329" s="37"/>
      <c r="V329" s="37"/>
      <c r="W329" s="41" t="str">
        <f>+[1]BDATOS!AC328</f>
        <v>SECRETARÍA DE SALUD</v>
      </c>
    </row>
    <row r="330" spans="1:23" ht="56.25" x14ac:dyDescent="0.25">
      <c r="A330" s="29">
        <f>+'[1]Planind DNP'!B328</f>
        <v>327</v>
      </c>
      <c r="B330" s="38">
        <f>+[1]BDATOS!A329</f>
        <v>2</v>
      </c>
      <c r="C330" s="39" t="str">
        <f>+[1]BDATOS!B329</f>
        <v xml:space="preserve">BOLÍVAR SÍ AVANZA, LIBRE DE POBREZA A TRAVÉS DE LA EDUCACIÓN Y LA EQUIDAD </v>
      </c>
      <c r="D330" s="38" t="str">
        <f>+[1]BDATOS!C329</f>
        <v>2.26</v>
      </c>
      <c r="E330" s="39" t="str">
        <f>+[1]BDATOS!D329</f>
        <v>FORTALECIMIENTO DE LA AUTORIDAD SANITARIA EN SALUD</v>
      </c>
      <c r="F330" s="41" t="s">
        <v>780</v>
      </c>
      <c r="G330" s="32" t="str">
        <f>+[2]Hoja1!K341</f>
        <v>A.2.50.1</v>
      </c>
      <c r="H330" s="32">
        <f>+[2]Hoja1!G341</f>
        <v>10</v>
      </c>
      <c r="I330" s="41">
        <v>10</v>
      </c>
      <c r="J330" s="41">
        <v>74</v>
      </c>
      <c r="K330" s="41" t="str">
        <f>+[1]BDATOS!J329</f>
        <v>2.26.7</v>
      </c>
      <c r="L330" s="42" t="str">
        <f>+[1]BDATOS!K329</f>
        <v>Prestación y Desarrollo de Servicios de Salud</v>
      </c>
      <c r="M330" s="41" t="str">
        <f>+[1]BDATOS!L329</f>
        <v>Empresas Sociales del Estado cumplen el 100% de metas establecidas para sus procesos contables financieros, y reporte del sistema de información</v>
      </c>
      <c r="N330" s="32" t="str">
        <f>+[2]Hoja1!V332</f>
        <v>A.2</v>
      </c>
      <c r="O330" s="38">
        <f>+[1]BDATOS!O329</f>
        <v>4</v>
      </c>
      <c r="P330" s="38">
        <f>+[1]BDATOS!P329</f>
        <v>28</v>
      </c>
      <c r="Q330" s="35">
        <f>+[1]BDATOS!AF329</f>
        <v>4</v>
      </c>
      <c r="R330" s="38">
        <f>+[1]BDATOS!BB329</f>
        <v>4</v>
      </c>
      <c r="S330" s="43">
        <f>+[1]BDATOS!BL329</f>
        <v>1</v>
      </c>
      <c r="T330" s="37"/>
      <c r="U330" s="37"/>
      <c r="V330" s="37"/>
      <c r="W330" s="41" t="str">
        <f>+[1]BDATOS!AC329</f>
        <v>SECRETARÍA DE SALUD</v>
      </c>
    </row>
    <row r="331" spans="1:23" ht="90" x14ac:dyDescent="0.25">
      <c r="A331" s="29">
        <f>+'[1]Planind DNP'!B329</f>
        <v>328</v>
      </c>
      <c r="B331" s="38">
        <f>+[1]BDATOS!A330</f>
        <v>2</v>
      </c>
      <c r="C331" s="39" t="str">
        <f>+[1]BDATOS!B330</f>
        <v xml:space="preserve">BOLÍVAR SÍ AVANZA, LIBRE DE POBREZA A TRAVÉS DE LA EDUCACIÓN Y LA EQUIDAD </v>
      </c>
      <c r="D331" s="38" t="str">
        <f>+[1]BDATOS!C330</f>
        <v>2.26</v>
      </c>
      <c r="E331" s="39" t="str">
        <f>+[1]BDATOS!D330</f>
        <v>FORTALECIMIENTO DE LA AUTORIDAD SANITARIA EN SALUD</v>
      </c>
      <c r="F331" s="40" t="s">
        <v>781</v>
      </c>
      <c r="G331" s="32" t="str">
        <f>+[2]Hoja1!K342</f>
        <v>A.2.51.1</v>
      </c>
      <c r="H331" s="32">
        <f>+[2]Hoja1!G342</f>
        <v>0</v>
      </c>
      <c r="I331" s="40">
        <v>0</v>
      </c>
      <c r="J331" s="40">
        <v>80</v>
      </c>
      <c r="K331" s="41" t="str">
        <f>+[1]BDATOS!J330</f>
        <v>2.26.7</v>
      </c>
      <c r="L331" s="42" t="str">
        <f>+[1]BDATOS!K330</f>
        <v>Prestación y Desarrollo de Servicios de Salud</v>
      </c>
      <c r="M331" s="41" t="str">
        <f>+[1]BDATOS!L330</f>
        <v>Red prestadora de servicios de salud de baja y mediana complejidad, funcionando bajo el modelo de atención primaria y redes integrales de salud en los ZODES Magdalena Medio, Mojana. Depresión Momposina y Montes de María.</v>
      </c>
      <c r="N331" s="32" t="str">
        <f>+[2]Hoja1!V333</f>
        <v>A.2</v>
      </c>
      <c r="O331" s="38">
        <f>+[1]BDATOS!O330</f>
        <v>5</v>
      </c>
      <c r="P331" s="38">
        <f>+[1]BDATOS!P330</f>
        <v>100</v>
      </c>
      <c r="Q331" s="35">
        <f>+[1]BDATOS!AF330</f>
        <v>10</v>
      </c>
      <c r="R331" s="38">
        <f>+[1]BDATOS!BB330</f>
        <v>10</v>
      </c>
      <c r="S331" s="43">
        <f>+[1]BDATOS!BL330</f>
        <v>1</v>
      </c>
      <c r="T331" s="37"/>
      <c r="U331" s="37"/>
      <c r="V331" s="37"/>
      <c r="W331" s="41" t="str">
        <f>+[1]BDATOS!AC330</f>
        <v>SECRETARÍA DE SALUD</v>
      </c>
    </row>
    <row r="332" spans="1:23" ht="56.25" x14ac:dyDescent="0.25">
      <c r="A332" s="29">
        <f>+'[1]Planind DNP'!B330</f>
        <v>329</v>
      </c>
      <c r="B332" s="38">
        <f>+[1]BDATOS!A331</f>
        <v>2</v>
      </c>
      <c r="C332" s="39" t="str">
        <f>+[1]BDATOS!B331</f>
        <v xml:space="preserve">BOLÍVAR SÍ AVANZA, LIBRE DE POBREZA A TRAVÉS DE LA EDUCACIÓN Y LA EQUIDAD </v>
      </c>
      <c r="D332" s="38" t="str">
        <f>+[1]BDATOS!C331</f>
        <v>2.26</v>
      </c>
      <c r="E332" s="39" t="str">
        <f>+[1]BDATOS!D331</f>
        <v>FORTALECIMIENTO DE LA AUTORIDAD SANITARIA EN SALUD</v>
      </c>
      <c r="F332" s="40"/>
      <c r="G332" s="32" t="str">
        <f>+[2]Hoja1!K343</f>
        <v>A.2.51.2</v>
      </c>
      <c r="H332" s="32">
        <f>+[2]Hoja1!G343</f>
        <v>0</v>
      </c>
      <c r="I332" s="40"/>
      <c r="J332" s="40"/>
      <c r="K332" s="41" t="str">
        <f>+[1]BDATOS!J331</f>
        <v>2.26.7</v>
      </c>
      <c r="L332" s="42" t="str">
        <f>+[1]BDATOS!K331</f>
        <v>Prestación y Desarrollo de Servicios de Salud</v>
      </c>
      <c r="M332" s="41" t="str">
        <f>+[1]BDATOS!L331</f>
        <v>Servicios de telemedicina implementados en municipios priorizados.</v>
      </c>
      <c r="N332" s="32" t="str">
        <f>+[2]Hoja1!V334</f>
        <v>A.2</v>
      </c>
      <c r="O332" s="38">
        <f>+[1]BDATOS!O331</f>
        <v>6</v>
      </c>
      <c r="P332" s="38">
        <f>+[1]BDATOS!P331</f>
        <v>12</v>
      </c>
      <c r="Q332" s="35">
        <f>+[1]BDATOS!AF331</f>
        <v>0</v>
      </c>
      <c r="R332" s="38">
        <f>+[1]BDATOS!BB331</f>
        <v>0</v>
      </c>
      <c r="S332" s="43" t="str">
        <f>+[1]BDATOS!BL331</f>
        <v>NA</v>
      </c>
      <c r="T332" s="37"/>
      <c r="U332" s="37"/>
      <c r="V332" s="37"/>
      <c r="W332" s="41" t="str">
        <f>+[1]BDATOS!AC331</f>
        <v>SECRETARÍA DE SALUD</v>
      </c>
    </row>
    <row r="333" spans="1:23" ht="67.5" x14ac:dyDescent="0.25">
      <c r="A333" s="29">
        <f>+'[1]Planind DNP'!B331</f>
        <v>330</v>
      </c>
      <c r="B333" s="38">
        <f>+[1]BDATOS!A332</f>
        <v>2</v>
      </c>
      <c r="C333" s="39" t="str">
        <f>+[1]BDATOS!B332</f>
        <v xml:space="preserve">BOLÍVAR SÍ AVANZA, LIBRE DE POBREZA A TRAVÉS DE LA EDUCACIÓN Y LA EQUIDAD </v>
      </c>
      <c r="D333" s="38" t="str">
        <f>+[1]BDATOS!C332</f>
        <v>2.26</v>
      </c>
      <c r="E333" s="39" t="str">
        <f>+[1]BDATOS!D332</f>
        <v>FORTALECIMIENTO DE LA AUTORIDAD SANITARIA EN SALUD</v>
      </c>
      <c r="F333" s="40"/>
      <c r="G333" s="32" t="str">
        <f>+[2]Hoja1!K344</f>
        <v>A.2.51.3</v>
      </c>
      <c r="H333" s="32">
        <f>+[2]Hoja1!G344</f>
        <v>0</v>
      </c>
      <c r="I333" s="40"/>
      <c r="J333" s="40"/>
      <c r="K333" s="41" t="str">
        <f>+[1]BDATOS!J332</f>
        <v>2.26.7</v>
      </c>
      <c r="L333" s="42" t="str">
        <f>+[1]BDATOS!K332</f>
        <v>Prestación y Desarrollo de Servicios de Salud</v>
      </c>
      <c r="M333" s="41" t="str">
        <f>+[1]BDATOS!L332</f>
        <v xml:space="preserve">Plan de mejoramiento de infraestructura y dotación hospitalaria en contribución a la paz y el post conflicto, priorizado dentro del plan bienal de inversiones, ejecutado. </v>
      </c>
      <c r="N333" s="32" t="str">
        <f>+[2]Hoja1!V335</f>
        <v>A.2</v>
      </c>
      <c r="O333" s="38">
        <f>+[1]BDATOS!O332</f>
        <v>10</v>
      </c>
      <c r="P333" s="38">
        <f>+[1]BDATOS!P332</f>
        <v>100</v>
      </c>
      <c r="Q333" s="35">
        <f>+[1]BDATOS!AF332</f>
        <v>10</v>
      </c>
      <c r="R333" s="38">
        <f>+[1]BDATOS!BB332</f>
        <v>10</v>
      </c>
      <c r="S333" s="43">
        <f>+[1]BDATOS!BL332</f>
        <v>1</v>
      </c>
      <c r="T333" s="44"/>
      <c r="U333" s="37"/>
      <c r="V333" s="37"/>
      <c r="W333" s="41" t="str">
        <f>+[1]BDATOS!AC332</f>
        <v>SECRETARÍA DE SALUD</v>
      </c>
    </row>
    <row r="334" spans="1:23" ht="56.25" x14ac:dyDescent="0.25">
      <c r="A334" s="29">
        <f>+'[1]Planind DNP'!B332</f>
        <v>331</v>
      </c>
      <c r="B334" s="38">
        <f>+[1]BDATOS!A333</f>
        <v>2</v>
      </c>
      <c r="C334" s="39" t="str">
        <f>+[1]BDATOS!B333</f>
        <v xml:space="preserve">BOLÍVAR SÍ AVANZA, LIBRE DE POBREZA A TRAVÉS DE LA EDUCACIÓN Y LA EQUIDAD </v>
      </c>
      <c r="D334" s="38" t="str">
        <f>+[1]BDATOS!C333</f>
        <v>2.26</v>
      </c>
      <c r="E334" s="39" t="str">
        <f>+[1]BDATOS!D333</f>
        <v>FORTALECIMIENTO DE LA AUTORIDAD SANITARIA EN SALUD</v>
      </c>
      <c r="F334" s="40" t="s">
        <v>782</v>
      </c>
      <c r="G334" s="32" t="str">
        <f>+[2]Hoja1!K345</f>
        <v>A.2.52.1</v>
      </c>
      <c r="H334" s="32">
        <f>+[2]Hoja1!G345</f>
        <v>60</v>
      </c>
      <c r="I334" s="40">
        <v>60</v>
      </c>
      <c r="J334" s="40">
        <v>100</v>
      </c>
      <c r="K334" s="41" t="str">
        <f>+[1]BDATOS!J333</f>
        <v>2.26.8</v>
      </c>
      <c r="L334" s="42" t="str">
        <f>+[1]BDATOS!K333</f>
        <v>Inspección Vigilancia y Control del Sistema</v>
      </c>
      <c r="M334" s="41" t="str">
        <f>+[1]BDATOS!L333</f>
        <v>Acciones de Inspección y Vigilancia de medicamentos y de la implementación del Sistema de Farmacovigilancia ejecutadas.</v>
      </c>
      <c r="N334" s="32" t="str">
        <f>+[2]Hoja1!V336</f>
        <v>A.2</v>
      </c>
      <c r="O334" s="38">
        <f>+[1]BDATOS!O333</f>
        <v>100</v>
      </c>
      <c r="P334" s="38">
        <f>+[1]BDATOS!P333</f>
        <v>100</v>
      </c>
      <c r="Q334" s="35">
        <f>+[1]BDATOS!AF333</f>
        <v>100</v>
      </c>
      <c r="R334" s="38">
        <f>+[1]BDATOS!BB333</f>
        <v>100</v>
      </c>
      <c r="S334" s="43">
        <f>+[1]BDATOS!BL333</f>
        <v>1</v>
      </c>
      <c r="T334" s="46">
        <f>SUM(S334:S341)/8</f>
        <v>0.7</v>
      </c>
      <c r="U334" s="37"/>
      <c r="V334" s="37"/>
      <c r="W334" s="41" t="str">
        <f>+[1]BDATOS!AC333</f>
        <v>SECRETARÍA DE SALUD</v>
      </c>
    </row>
    <row r="335" spans="1:23" ht="56.25" x14ac:dyDescent="0.25">
      <c r="A335" s="29">
        <f>+'[1]Planind DNP'!B333</f>
        <v>332</v>
      </c>
      <c r="B335" s="38">
        <f>+[1]BDATOS!A334</f>
        <v>2</v>
      </c>
      <c r="C335" s="39" t="str">
        <f>+[1]BDATOS!B334</f>
        <v xml:space="preserve">BOLÍVAR SÍ AVANZA, LIBRE DE POBREZA A TRAVÉS DE LA EDUCACIÓN Y LA EQUIDAD </v>
      </c>
      <c r="D335" s="38" t="str">
        <f>+[1]BDATOS!C334</f>
        <v>2.26</v>
      </c>
      <c r="E335" s="39" t="str">
        <f>+[1]BDATOS!D334</f>
        <v>FORTALECIMIENTO DE LA AUTORIDAD SANITARIA EN SALUD</v>
      </c>
      <c r="F335" s="40"/>
      <c r="G335" s="32" t="str">
        <f>+[2]Hoja1!K346</f>
        <v>A.2.52.2</v>
      </c>
      <c r="H335" s="32">
        <f>+[2]Hoja1!G346</f>
        <v>60</v>
      </c>
      <c r="I335" s="40"/>
      <c r="J335" s="40"/>
      <c r="K335" s="41" t="str">
        <f>+[1]BDATOS!J334</f>
        <v>2.26.8</v>
      </c>
      <c r="L335" s="42" t="str">
        <f>+[1]BDATOS!K334</f>
        <v>Inspección Vigilancia y Control del Sistema</v>
      </c>
      <c r="M335" s="41" t="str">
        <f>+[1]BDATOS!L334</f>
        <v>Administración y control de los medicamentos del Fondo Nacional de Estupefacientes.</v>
      </c>
      <c r="N335" s="32" t="str">
        <f>+[2]Hoja1!V337</f>
        <v>A.2</v>
      </c>
      <c r="O335" s="38">
        <f>+[1]BDATOS!O334</f>
        <v>100</v>
      </c>
      <c r="P335" s="38">
        <f>+[1]BDATOS!P334</f>
        <v>100</v>
      </c>
      <c r="Q335" s="35">
        <f>+[1]BDATOS!AF334</f>
        <v>100</v>
      </c>
      <c r="R335" s="38">
        <f>+[1]BDATOS!BB334</f>
        <v>100</v>
      </c>
      <c r="S335" s="43">
        <f>+[1]BDATOS!BL334</f>
        <v>1</v>
      </c>
      <c r="T335" s="37"/>
      <c r="U335" s="37"/>
      <c r="V335" s="37"/>
      <c r="W335" s="41" t="str">
        <f>+[1]BDATOS!AC334</f>
        <v>SECRETARÍA DE SALUD</v>
      </c>
    </row>
    <row r="336" spans="1:23" ht="56.25" x14ac:dyDescent="0.25">
      <c r="A336" s="29">
        <f>+'[1]Planind DNP'!B334</f>
        <v>333</v>
      </c>
      <c r="B336" s="38">
        <f>+[1]BDATOS!A335</f>
        <v>2</v>
      </c>
      <c r="C336" s="39" t="str">
        <f>+[1]BDATOS!B335</f>
        <v xml:space="preserve">BOLÍVAR SÍ AVANZA, LIBRE DE POBREZA A TRAVÉS DE LA EDUCACIÓN Y LA EQUIDAD </v>
      </c>
      <c r="D336" s="38" t="str">
        <f>+[1]BDATOS!C335</f>
        <v>2.26</v>
      </c>
      <c r="E336" s="39" t="str">
        <f>+[1]BDATOS!D335</f>
        <v>FORTALECIMIENTO DE LA AUTORIDAD SANITARIA EN SALUD</v>
      </c>
      <c r="F336" s="40"/>
      <c r="G336" s="32" t="str">
        <f>+[2]Hoja1!K347</f>
        <v>A.2.52.3</v>
      </c>
      <c r="H336" s="32">
        <f>+[2]Hoja1!G347</f>
        <v>60</v>
      </c>
      <c r="I336" s="40"/>
      <c r="J336" s="40"/>
      <c r="K336" s="41" t="str">
        <f>+[1]BDATOS!J335</f>
        <v>2.26.8</v>
      </c>
      <c r="L336" s="42" t="str">
        <f>+[1]BDATOS!K335</f>
        <v>Inspección Vigilancia y Control del Sistema</v>
      </c>
      <c r="M336" s="41" t="str">
        <f>+[1]BDATOS!L335</f>
        <v xml:space="preserve">Acciones de Inspección y Vigilancia  al Sistema Obligatorio de Garantía de la Calidad ejecutadas. </v>
      </c>
      <c r="N336" s="32" t="str">
        <f>+[2]Hoja1!V338</f>
        <v>A.2</v>
      </c>
      <c r="O336" s="38">
        <f>+[1]BDATOS!O335</f>
        <v>100</v>
      </c>
      <c r="P336" s="38">
        <f>+[1]BDATOS!P335</f>
        <v>100</v>
      </c>
      <c r="Q336" s="35">
        <f>+[1]BDATOS!AF335</f>
        <v>100</v>
      </c>
      <c r="R336" s="38">
        <f>+[1]BDATOS!BB335</f>
        <v>20</v>
      </c>
      <c r="S336" s="43">
        <f>+[1]BDATOS!BL335</f>
        <v>0.2</v>
      </c>
      <c r="T336" s="37"/>
      <c r="U336" s="37"/>
      <c r="V336" s="37"/>
      <c r="W336" s="41" t="str">
        <f>+[1]BDATOS!AC335</f>
        <v>SECRETARÍA DE SALUD</v>
      </c>
    </row>
    <row r="337" spans="1:23" ht="67.5" x14ac:dyDescent="0.25">
      <c r="A337" s="29">
        <f>+'[1]Planind DNP'!B335</f>
        <v>334</v>
      </c>
      <c r="B337" s="38">
        <f>+[1]BDATOS!A336</f>
        <v>2</v>
      </c>
      <c r="C337" s="39" t="str">
        <f>+[1]BDATOS!B336</f>
        <v xml:space="preserve">BOLÍVAR SÍ AVANZA, LIBRE DE POBREZA A TRAVÉS DE LA EDUCACIÓN Y LA EQUIDAD </v>
      </c>
      <c r="D337" s="38" t="str">
        <f>+[1]BDATOS!C336</f>
        <v>2.26</v>
      </c>
      <c r="E337" s="39" t="str">
        <f>+[1]BDATOS!D336</f>
        <v>FORTALECIMIENTO DE LA AUTORIDAD SANITARIA EN SALUD</v>
      </c>
      <c r="F337" s="40"/>
      <c r="G337" s="32" t="str">
        <f>+[2]Hoja1!K348</f>
        <v>A.2.52.4</v>
      </c>
      <c r="H337" s="32">
        <f>+[2]Hoja1!G348</f>
        <v>60</v>
      </c>
      <c r="I337" s="40"/>
      <c r="J337" s="40"/>
      <c r="K337" s="41" t="str">
        <f>+[1]BDATOS!J336</f>
        <v>2.26.8</v>
      </c>
      <c r="L337" s="42" t="str">
        <f>+[1]BDATOS!K336</f>
        <v>Inspección Vigilancia y Control del Sistema</v>
      </c>
      <c r="M337" s="41" t="str">
        <f>+[1]BDATOS!L336</f>
        <v>Acciones de Inspección y Vigilancia a la prestación de servicios de salud e implementación de modelos y rutas de atención específicos, exigidos por la normatividad vigente.</v>
      </c>
      <c r="N337" s="32" t="str">
        <f>+[2]Hoja1!V339</f>
        <v>A.2</v>
      </c>
      <c r="O337" s="38">
        <f>+[1]BDATOS!O336</f>
        <v>30</v>
      </c>
      <c r="P337" s="38">
        <f>+[1]BDATOS!P336</f>
        <v>100</v>
      </c>
      <c r="Q337" s="35">
        <f>+[1]BDATOS!AF336</f>
        <v>25</v>
      </c>
      <c r="R337" s="38">
        <f>+[1]BDATOS!BB336</f>
        <v>10</v>
      </c>
      <c r="S337" s="43">
        <f>+[1]BDATOS!BL336</f>
        <v>0.4</v>
      </c>
      <c r="T337" s="37"/>
      <c r="U337" s="37"/>
      <c r="V337" s="37"/>
      <c r="W337" s="41" t="str">
        <f>+[1]BDATOS!AC336</f>
        <v>SECRETARÍA DE SALUD</v>
      </c>
    </row>
    <row r="338" spans="1:23" ht="56.25" x14ac:dyDescent="0.25">
      <c r="A338" s="29">
        <f>+'[1]Planind DNP'!B336</f>
        <v>335</v>
      </c>
      <c r="B338" s="38">
        <f>+[1]BDATOS!A337</f>
        <v>2</v>
      </c>
      <c r="C338" s="39" t="str">
        <f>+[1]BDATOS!B337</f>
        <v xml:space="preserve">BOLÍVAR SÍ AVANZA, LIBRE DE POBREZA A TRAVÉS DE LA EDUCACIÓN Y LA EQUIDAD </v>
      </c>
      <c r="D338" s="38" t="str">
        <f>+[1]BDATOS!C337</f>
        <v>2.26</v>
      </c>
      <c r="E338" s="39" t="str">
        <f>+[1]BDATOS!D337</f>
        <v>FORTALECIMIENTO DE LA AUTORIDAD SANITARIA EN SALUD</v>
      </c>
      <c r="F338" s="40"/>
      <c r="G338" s="32" t="str">
        <f>+[2]Hoja1!K349</f>
        <v>A.2.52.5</v>
      </c>
      <c r="H338" s="32">
        <f>+[2]Hoja1!G349</f>
        <v>60</v>
      </c>
      <c r="I338" s="40"/>
      <c r="J338" s="40"/>
      <c r="K338" s="41" t="str">
        <f>+[1]BDATOS!J337</f>
        <v>2.26.8</v>
      </c>
      <c r="L338" s="42" t="str">
        <f>+[1]BDATOS!K337</f>
        <v>Inspección Vigilancia y Control del Sistema</v>
      </c>
      <c r="M338" s="41" t="str">
        <f>+[1]BDATOS!L337</f>
        <v>Acciones de Inspección y Vigilancia a la gestión del régimen subsidiado en salud a nivel municipal.</v>
      </c>
      <c r="N338" s="32" t="str">
        <f>+[2]Hoja1!V340</f>
        <v>A.2</v>
      </c>
      <c r="O338" s="38">
        <f>+[1]BDATOS!O337</f>
        <v>50</v>
      </c>
      <c r="P338" s="38">
        <f>+[1]BDATOS!P337</f>
        <v>100</v>
      </c>
      <c r="Q338" s="35">
        <f>+[1]BDATOS!AF337</f>
        <v>10</v>
      </c>
      <c r="R338" s="38">
        <f>+[1]BDATOS!BB337</f>
        <v>10</v>
      </c>
      <c r="S338" s="43">
        <f>+[1]BDATOS!BL337</f>
        <v>1</v>
      </c>
      <c r="T338" s="37"/>
      <c r="U338" s="37"/>
      <c r="V338" s="37"/>
      <c r="W338" s="41" t="str">
        <f>+[1]BDATOS!AC337</f>
        <v>SECRETARÍA DE SALUD</v>
      </c>
    </row>
    <row r="339" spans="1:23" ht="56.25" x14ac:dyDescent="0.25">
      <c r="A339" s="29">
        <f>+'[1]Planind DNP'!B337</f>
        <v>336</v>
      </c>
      <c r="B339" s="38">
        <f>+[1]BDATOS!A338</f>
        <v>2</v>
      </c>
      <c r="C339" s="39" t="str">
        <f>+[1]BDATOS!B338</f>
        <v xml:space="preserve">BOLÍVAR SÍ AVANZA, LIBRE DE POBREZA A TRAVÉS DE LA EDUCACIÓN Y LA EQUIDAD </v>
      </c>
      <c r="D339" s="38" t="str">
        <f>+[1]BDATOS!C338</f>
        <v>2.26</v>
      </c>
      <c r="E339" s="39" t="str">
        <f>+[1]BDATOS!D338</f>
        <v>FORTALECIMIENTO DE LA AUTORIDAD SANITARIA EN SALUD</v>
      </c>
      <c r="F339" s="40"/>
      <c r="G339" s="32" t="str">
        <f>+[2]Hoja1!K350</f>
        <v>A.2.52.6</v>
      </c>
      <c r="H339" s="32">
        <f>+[2]Hoja1!G350</f>
        <v>60</v>
      </c>
      <c r="I339" s="40"/>
      <c r="J339" s="40"/>
      <c r="K339" s="41" t="str">
        <f>+[1]BDATOS!J338</f>
        <v>2.26.8</v>
      </c>
      <c r="L339" s="42" t="str">
        <f>+[1]BDATOS!K338</f>
        <v>Inspección Vigilancia y Control del Sistema</v>
      </c>
      <c r="M339" s="41" t="str">
        <f>+[1]BDATOS!L338</f>
        <v>Acciones de Inspección y Vigilancia al flujo de recursos del Sistema General de Seguridad Social en Salud departamental, ejecutadas.</v>
      </c>
      <c r="N339" s="32" t="str">
        <f>+[2]Hoja1!V341</f>
        <v>A.2</v>
      </c>
      <c r="O339" s="38">
        <f>+[1]BDATOS!O338</f>
        <v>100</v>
      </c>
      <c r="P339" s="38">
        <f>+[1]BDATOS!P338</f>
        <v>100</v>
      </c>
      <c r="Q339" s="35">
        <f>+[1]BDATOS!AF338</f>
        <v>100</v>
      </c>
      <c r="R339" s="38">
        <f>+[1]BDATOS!BB338</f>
        <v>100</v>
      </c>
      <c r="S339" s="43">
        <f>+[1]BDATOS!BL338</f>
        <v>1</v>
      </c>
      <c r="T339" s="37"/>
      <c r="U339" s="37"/>
      <c r="V339" s="37"/>
      <c r="W339" s="41" t="str">
        <f>+[1]BDATOS!AC338</f>
        <v>SECRETARÍA DE SALUD</v>
      </c>
    </row>
    <row r="340" spans="1:23" ht="56.25" x14ac:dyDescent="0.25">
      <c r="A340" s="29">
        <f>+'[1]Planind DNP'!B338</f>
        <v>337</v>
      </c>
      <c r="B340" s="38">
        <f>+[1]BDATOS!A339</f>
        <v>2</v>
      </c>
      <c r="C340" s="39" t="str">
        <f>+[1]BDATOS!B339</f>
        <v xml:space="preserve">BOLÍVAR SÍ AVANZA, LIBRE DE POBREZA A TRAVÉS DE LA EDUCACIÓN Y LA EQUIDAD </v>
      </c>
      <c r="D340" s="38" t="str">
        <f>+[1]BDATOS!C339</f>
        <v>2.26</v>
      </c>
      <c r="E340" s="39" t="str">
        <f>+[1]BDATOS!D339</f>
        <v>FORTALECIMIENTO DE LA AUTORIDAD SANITARIA EN SALUD</v>
      </c>
      <c r="F340" s="40"/>
      <c r="G340" s="32" t="str">
        <f>+[2]Hoja1!K351</f>
        <v>A.2.52.7</v>
      </c>
      <c r="H340" s="32">
        <f>+[2]Hoja1!G351</f>
        <v>60</v>
      </c>
      <c r="I340" s="40"/>
      <c r="J340" s="40"/>
      <c r="K340" s="41" t="str">
        <f>+[1]BDATOS!J339</f>
        <v>2.26.8</v>
      </c>
      <c r="L340" s="42" t="str">
        <f>+[1]BDATOS!K339</f>
        <v>Inspección Vigilancia y Control del Sistema</v>
      </c>
      <c r="M340" s="41" t="str">
        <f>+[1]BDATOS!L339</f>
        <v>Definición de procesos sancionatorios resultantes de medidas sanitarias de seguridad aplicadas, notificación y divulgación de conductas.</v>
      </c>
      <c r="N340" s="32" t="str">
        <f>+[2]Hoja1!V342</f>
        <v>A.2</v>
      </c>
      <c r="O340" s="38">
        <f>+[1]BDATOS!O339</f>
        <v>20</v>
      </c>
      <c r="P340" s="38">
        <f>+[1]BDATOS!P339</f>
        <v>100</v>
      </c>
      <c r="Q340" s="35">
        <f>+[1]BDATOS!AF339</f>
        <v>50</v>
      </c>
      <c r="R340" s="38">
        <f>+[1]BDATOS!BB339</f>
        <v>50</v>
      </c>
      <c r="S340" s="43">
        <f>+[1]BDATOS!BL339</f>
        <v>1</v>
      </c>
      <c r="T340" s="37"/>
      <c r="U340" s="37"/>
      <c r="V340" s="37"/>
      <c r="W340" s="41" t="str">
        <f>+[1]BDATOS!AC339</f>
        <v>SECRETARÍA DE SALUD</v>
      </c>
    </row>
    <row r="341" spans="1:23" ht="56.25" x14ac:dyDescent="0.25">
      <c r="A341" s="29">
        <f>+'[1]Planind DNP'!B339</f>
        <v>338</v>
      </c>
      <c r="B341" s="38">
        <f>+[1]BDATOS!A340</f>
        <v>2</v>
      </c>
      <c r="C341" s="39" t="str">
        <f>+[1]BDATOS!B340</f>
        <v xml:space="preserve">BOLÍVAR SÍ AVANZA, LIBRE DE POBREZA A TRAVÉS DE LA EDUCACIÓN Y LA EQUIDAD </v>
      </c>
      <c r="D341" s="38" t="str">
        <f>+[1]BDATOS!C340</f>
        <v>2.26</v>
      </c>
      <c r="E341" s="39" t="str">
        <f>+[1]BDATOS!D340</f>
        <v>FORTALECIMIENTO DE LA AUTORIDAD SANITARIA EN SALUD</v>
      </c>
      <c r="F341" s="40"/>
      <c r="G341" s="32" t="str">
        <f>+[2]Hoja1!K352</f>
        <v>A.2.52.8</v>
      </c>
      <c r="H341" s="32">
        <f>+[2]Hoja1!G352</f>
        <v>60</v>
      </c>
      <c r="I341" s="40"/>
      <c r="J341" s="40"/>
      <c r="K341" s="41" t="str">
        <f>+[1]BDATOS!J340</f>
        <v>2.26.8</v>
      </c>
      <c r="L341" s="42" t="str">
        <f>+[1]BDATOS!K340</f>
        <v>Inspección Vigilancia y Control del Sistema</v>
      </c>
      <c r="M341" s="41" t="str">
        <f>+[1]BDATOS!L340</f>
        <v xml:space="preserve">Custodia y disposición final, de los productos con medidas sanitarias de seguridad aplicadas. </v>
      </c>
      <c r="N341" s="32" t="str">
        <f>+[2]Hoja1!V343</f>
        <v>A.2</v>
      </c>
      <c r="O341" s="38">
        <f>+[1]BDATOS!O340</f>
        <v>30</v>
      </c>
      <c r="P341" s="38">
        <f>+[1]BDATOS!P340</f>
        <v>100</v>
      </c>
      <c r="Q341" s="35">
        <f>+[1]BDATOS!AF340</f>
        <v>10</v>
      </c>
      <c r="R341" s="38">
        <f>+[1]BDATOS!BB340</f>
        <v>0</v>
      </c>
      <c r="S341" s="43">
        <f>+[1]BDATOS!BL340</f>
        <v>0</v>
      </c>
      <c r="T341" s="44"/>
      <c r="U341" s="44"/>
      <c r="V341" s="37"/>
      <c r="W341" s="41" t="str">
        <f>+[1]BDATOS!AC340</f>
        <v>SECRETARÍA DE SALUD</v>
      </c>
    </row>
    <row r="342" spans="1:23" ht="56.25" x14ac:dyDescent="0.25">
      <c r="A342" s="29">
        <f>+'[1]Planind DNP'!B340</f>
        <v>339</v>
      </c>
      <c r="B342" s="38">
        <f>+[1]BDATOS!A341</f>
        <v>2</v>
      </c>
      <c r="C342" s="39" t="str">
        <f>+[1]BDATOS!B341</f>
        <v xml:space="preserve">BOLÍVAR SÍ AVANZA, LIBRE DE POBREZA A TRAVÉS DE LA EDUCACIÓN Y LA EQUIDAD </v>
      </c>
      <c r="D342" s="38" t="str">
        <f>+[1]BDATOS!C341</f>
        <v>2.27</v>
      </c>
      <c r="E342" s="39" t="str">
        <f>+[1]BDATOS!D341</f>
        <v>ALTOS LOGROS Y LIDERAZGO DEPORTIVO</v>
      </c>
      <c r="F342" s="40" t="s">
        <v>783</v>
      </c>
      <c r="G342" s="32" t="str">
        <f>+[2]Hoja1!K353</f>
        <v>A.4.1.1</v>
      </c>
      <c r="H342" s="32">
        <f>+[2]Hoja1!G353</f>
        <v>4</v>
      </c>
      <c r="I342" s="40">
        <v>4</v>
      </c>
      <c r="J342" s="40">
        <v>4</v>
      </c>
      <c r="K342" s="41" t="str">
        <f>+[1]BDATOS!J341</f>
        <v>2.27.1</v>
      </c>
      <c r="L342" s="42" t="str">
        <f>+[1]BDATOS!K341</f>
        <v>Altos logros y Liderazgo Deportivo</v>
      </c>
      <c r="M342" s="41" t="str">
        <f>+[1]BDATOS!L341</f>
        <v>4a Posición ocupada en los Juegos Nacionales de la Paz</v>
      </c>
      <c r="N342" s="32" t="str">
        <f>+[2]Hoja1!V344</f>
        <v>A.2</v>
      </c>
      <c r="O342" s="38">
        <f>+[1]BDATOS!O341</f>
        <v>4</v>
      </c>
      <c r="P342" s="38">
        <f>+[1]BDATOS!P341</f>
        <v>4</v>
      </c>
      <c r="Q342" s="35">
        <f>+[1]BDATOS!AF341</f>
        <v>4</v>
      </c>
      <c r="R342" s="38">
        <f>+[1]BDATOS!BB341</f>
        <v>4</v>
      </c>
      <c r="S342" s="43">
        <f>+[1]BDATOS!BL341</f>
        <v>1</v>
      </c>
      <c r="T342" s="46">
        <f>SUM(S342:S344)/2</f>
        <v>1</v>
      </c>
      <c r="U342" s="46">
        <f>SUM(S342:S346)/3</f>
        <v>0.66666666666666663</v>
      </c>
      <c r="V342" s="37"/>
      <c r="W342" s="41" t="str">
        <f>+[1]BDATOS!AC341</f>
        <v>IDERBOL</v>
      </c>
    </row>
    <row r="343" spans="1:23" ht="56.25" x14ac:dyDescent="0.25">
      <c r="A343" s="29">
        <f>+'[1]Planind DNP'!B341</f>
        <v>340</v>
      </c>
      <c r="B343" s="38">
        <f>+[1]BDATOS!A342</f>
        <v>2</v>
      </c>
      <c r="C343" s="39" t="str">
        <f>+[1]BDATOS!B342</f>
        <v xml:space="preserve">BOLÍVAR SÍ AVANZA, LIBRE DE POBREZA A TRAVÉS DE LA EDUCACIÓN Y LA EQUIDAD </v>
      </c>
      <c r="D343" s="38" t="str">
        <f>+[1]BDATOS!C342</f>
        <v>2.27</v>
      </c>
      <c r="E343" s="39" t="str">
        <f>+[1]BDATOS!D342</f>
        <v>ALTOS LOGROS Y LIDERAZGO DEPORTIVO</v>
      </c>
      <c r="F343" s="40"/>
      <c r="G343" s="32" t="str">
        <f>+[2]Hoja1!K354</f>
        <v>A.4.1.2</v>
      </c>
      <c r="H343" s="32">
        <f>+[2]Hoja1!G354</f>
        <v>4</v>
      </c>
      <c r="I343" s="40"/>
      <c r="J343" s="40"/>
      <c r="K343" s="41" t="str">
        <f>+[1]BDATOS!J342</f>
        <v>2.27.1</v>
      </c>
      <c r="L343" s="42" t="str">
        <f>+[1]BDATOS!K342</f>
        <v>Altos logros y Liderazgo Deportivo</v>
      </c>
      <c r="M343" s="41" t="str">
        <f>+[1]BDATOS!L342</f>
        <v>25  ligas de deporte apoyadas</v>
      </c>
      <c r="N343" s="32" t="str">
        <f>+[2]Hoja1!V345</f>
        <v>A.2</v>
      </c>
      <c r="O343" s="38">
        <f>+[1]BDATOS!O342</f>
        <v>20</v>
      </c>
      <c r="P343" s="38">
        <f>+[1]BDATOS!P342</f>
        <v>25</v>
      </c>
      <c r="Q343" s="35">
        <f>+[1]BDATOS!AF342</f>
        <v>5</v>
      </c>
      <c r="R343" s="38">
        <f>+[1]BDATOS!BB342</f>
        <v>5</v>
      </c>
      <c r="S343" s="43">
        <f>+[1]BDATOS!BL342</f>
        <v>1</v>
      </c>
      <c r="T343" s="37"/>
      <c r="U343" s="37"/>
      <c r="V343" s="37"/>
      <c r="W343" s="41" t="str">
        <f>+[1]BDATOS!AC342</f>
        <v>IDERBOL</v>
      </c>
    </row>
    <row r="344" spans="1:23" ht="56.25" x14ac:dyDescent="0.25">
      <c r="A344" s="29">
        <f>+'[1]Planind DNP'!B342</f>
        <v>341</v>
      </c>
      <c r="B344" s="38">
        <f>+[1]BDATOS!A343</f>
        <v>2</v>
      </c>
      <c r="C344" s="39" t="str">
        <f>+[1]BDATOS!B343</f>
        <v xml:space="preserve">BOLÍVAR SÍ AVANZA, LIBRE DE POBREZA A TRAVÉS DE LA EDUCACIÓN Y LA EQUIDAD </v>
      </c>
      <c r="D344" s="38" t="str">
        <f>+[1]BDATOS!C343</f>
        <v>2.27</v>
      </c>
      <c r="E344" s="39" t="str">
        <f>+[1]BDATOS!D343</f>
        <v>ALTOS LOGROS Y LIDERAZGO DEPORTIVO</v>
      </c>
      <c r="F344" s="40"/>
      <c r="G344" s="32" t="str">
        <f>+[2]Hoja1!K355</f>
        <v>A.4.1.3</v>
      </c>
      <c r="H344" s="32">
        <f>+[2]Hoja1!G355</f>
        <v>4</v>
      </c>
      <c r="I344" s="40"/>
      <c r="J344" s="40"/>
      <c r="K344" s="41" t="str">
        <f>+[1]BDATOS!J343</f>
        <v>2.27.1</v>
      </c>
      <c r="L344" s="42" t="str">
        <f>+[1]BDATOS!K343</f>
        <v>Altos logros y Liderazgo Deportivo</v>
      </c>
      <c r="M344" s="41" t="str">
        <f>+[1]BDATOS!L343</f>
        <v>6 nodos de desarrollo construidos</v>
      </c>
      <c r="N344" s="32" t="str">
        <f>+[2]Hoja1!V346</f>
        <v>A.2</v>
      </c>
      <c r="O344" s="38">
        <f>+[1]BDATOS!O343</f>
        <v>4</v>
      </c>
      <c r="P344" s="38">
        <f>+[1]BDATOS!P343</f>
        <v>6</v>
      </c>
      <c r="Q344" s="35">
        <f>+[1]BDATOS!AF343</f>
        <v>0</v>
      </c>
      <c r="R344" s="38">
        <f>+[1]BDATOS!BB343</f>
        <v>0</v>
      </c>
      <c r="S344" s="43" t="str">
        <f>+[1]BDATOS!BL343</f>
        <v>NA</v>
      </c>
      <c r="T344" s="44"/>
      <c r="U344" s="37"/>
      <c r="V344" s="37"/>
      <c r="W344" s="41" t="str">
        <f>+[1]BDATOS!AC343</f>
        <v>IDERBOL</v>
      </c>
    </row>
    <row r="345" spans="1:23" ht="56.25" x14ac:dyDescent="0.25">
      <c r="A345" s="29">
        <f>+'[1]Planind DNP'!B343</f>
        <v>342</v>
      </c>
      <c r="B345" s="38">
        <f>+[1]BDATOS!A344</f>
        <v>2</v>
      </c>
      <c r="C345" s="39" t="str">
        <f>+[1]BDATOS!B344</f>
        <v xml:space="preserve">BOLÍVAR SÍ AVANZA, LIBRE DE POBREZA A TRAVÉS DE LA EDUCACIÓN Y LA EQUIDAD </v>
      </c>
      <c r="D345" s="38" t="str">
        <f>+[1]BDATOS!C344</f>
        <v>2.27</v>
      </c>
      <c r="E345" s="39" t="str">
        <f>+[1]BDATOS!D344</f>
        <v>ALTOS LOGROS Y LIDERAZGO DEPORTIVO</v>
      </c>
      <c r="F345" s="40" t="s">
        <v>784</v>
      </c>
      <c r="G345" s="32" t="str">
        <f>+[2]Hoja1!K356</f>
        <v>A.4.2.1</v>
      </c>
      <c r="H345" s="32">
        <f>+[2]Hoja1!G356</f>
        <v>0</v>
      </c>
      <c r="I345" s="40">
        <v>0</v>
      </c>
      <c r="J345" s="40">
        <v>100</v>
      </c>
      <c r="K345" s="41" t="str">
        <f>+[1]BDATOS!J344</f>
        <v>2.27.2</v>
      </c>
      <c r="L345" s="42" t="str">
        <f>+[1]BDATOS!K344</f>
        <v>Juegos Deportivos Nacionales realizados en el departamento de Bolívar</v>
      </c>
      <c r="M345" s="41" t="str">
        <f>+[1]BDATOS!L344</f>
        <v>Creación de Instancia Departamental encargada del diseño, implementación y ejecución de la realización de los Juegos Deportivos Nacionales</v>
      </c>
      <c r="N345" s="32" t="str">
        <f>+[2]Hoja1!V347</f>
        <v>A.2</v>
      </c>
      <c r="O345" s="38">
        <f>+[1]BDATOS!O344</f>
        <v>0</v>
      </c>
      <c r="P345" s="38">
        <f>+[1]BDATOS!P344</f>
        <v>1</v>
      </c>
      <c r="Q345" s="35">
        <f>+[1]BDATOS!AF344</f>
        <v>1</v>
      </c>
      <c r="R345" s="38">
        <f>+[1]BDATOS!BB344</f>
        <v>0</v>
      </c>
      <c r="S345" s="43">
        <f>+[1]BDATOS!BL344</f>
        <v>0</v>
      </c>
      <c r="T345" s="46">
        <f>SUM(S345:S346)/1</f>
        <v>0</v>
      </c>
      <c r="U345" s="37"/>
      <c r="V345" s="37"/>
      <c r="W345" s="41" t="str">
        <f>+[1]BDATOS!AC344</f>
        <v>IDERBOL</v>
      </c>
    </row>
    <row r="346" spans="1:23" ht="56.25" x14ac:dyDescent="0.25">
      <c r="A346" s="29">
        <f>+'[1]Planind DNP'!B344</f>
        <v>343</v>
      </c>
      <c r="B346" s="38">
        <f>+[1]BDATOS!A345</f>
        <v>2</v>
      </c>
      <c r="C346" s="39" t="str">
        <f>+[1]BDATOS!B345</f>
        <v xml:space="preserve">BOLÍVAR SÍ AVANZA, LIBRE DE POBREZA A TRAVÉS DE LA EDUCACIÓN Y LA EQUIDAD </v>
      </c>
      <c r="D346" s="38" t="str">
        <f>+[1]BDATOS!C345</f>
        <v>2.27</v>
      </c>
      <c r="E346" s="39" t="str">
        <f>+[1]BDATOS!D345</f>
        <v>ALTOS LOGROS Y LIDERAZGO DEPORTIVO</v>
      </c>
      <c r="F346" s="40"/>
      <c r="G346" s="32" t="str">
        <f>+[2]Hoja1!K357</f>
        <v>A.4.2.2</v>
      </c>
      <c r="H346" s="32">
        <f>+[2]Hoja1!G357</f>
        <v>0</v>
      </c>
      <c r="I346" s="40"/>
      <c r="J346" s="40"/>
      <c r="K346" s="41" t="str">
        <f>+[1]BDATOS!J345</f>
        <v>2.27.2</v>
      </c>
      <c r="L346" s="42" t="str">
        <f>+[1]BDATOS!K345</f>
        <v>Juegos Deportivos Nacionales realizados en el departamento de Bolívar</v>
      </c>
      <c r="M346" s="41" t="str">
        <f>+[1]BDATOS!L345</f>
        <v>Obras de Infraestructura para la realización de los Juegos Deportivos Nacionales para la Paz</v>
      </c>
      <c r="N346" s="32" t="str">
        <f>+[2]Hoja1!V348</f>
        <v>A.2</v>
      </c>
      <c r="O346" s="38">
        <f>+[1]BDATOS!O345</f>
        <v>0</v>
      </c>
      <c r="P346" s="38">
        <f>+[1]BDATOS!P345</f>
        <v>5</v>
      </c>
      <c r="Q346" s="35">
        <f>+[1]BDATOS!AF345</f>
        <v>0</v>
      </c>
      <c r="R346" s="38">
        <f>+[1]BDATOS!BB345</f>
        <v>0</v>
      </c>
      <c r="S346" s="43" t="str">
        <f>+[1]BDATOS!BL345</f>
        <v>NA</v>
      </c>
      <c r="T346" s="44"/>
      <c r="U346" s="44"/>
      <c r="V346" s="37"/>
      <c r="W346" s="41" t="str">
        <f>+[1]BDATOS!AC345</f>
        <v>IDERBOL</v>
      </c>
    </row>
    <row r="347" spans="1:23" ht="101.25" x14ac:dyDescent="0.25">
      <c r="A347" s="29">
        <f>+'[1]Planind DNP'!B345</f>
        <v>344</v>
      </c>
      <c r="B347" s="38">
        <f>+[1]BDATOS!A346</f>
        <v>2</v>
      </c>
      <c r="C347" s="39" t="str">
        <f>+[1]BDATOS!B346</f>
        <v xml:space="preserve">BOLÍVAR SÍ AVANZA, LIBRE DE POBREZA A TRAVÉS DE LA EDUCACIÓN Y LA EQUIDAD </v>
      </c>
      <c r="D347" s="38" t="str">
        <f>+[1]BDATOS!C346</f>
        <v>2.28</v>
      </c>
      <c r="E347" s="39" t="str">
        <f>+[1]BDATOS!D346</f>
        <v>DEPORTE SOCIAL Y COMUNITARIO</v>
      </c>
      <c r="F347" s="41" t="s">
        <v>785</v>
      </c>
      <c r="G347" s="32" t="str">
        <f>+[2]Hoja1!K358</f>
        <v>A.4.3.1</v>
      </c>
      <c r="H347" s="32">
        <f>+[2]Hoja1!G358</f>
        <v>0</v>
      </c>
      <c r="I347" s="41">
        <v>0</v>
      </c>
      <c r="J347" s="41">
        <v>100</v>
      </c>
      <c r="K347" s="41" t="str">
        <f>+[1]BDATOS!J346</f>
        <v>2.28.1</v>
      </c>
      <c r="L347" s="42" t="str">
        <f>+[1]BDATOS!K346</f>
        <v>Juegos Deportivos Departamentales y de la Discapacidad "OLIMPIADAS BOLIVARENSES POR LA PAZ"</v>
      </c>
      <c r="M347" s="41" t="str">
        <f>+[1]BDATOS!L346</f>
        <v>Cuetro (4)  Juegos Deportivos departamental y de la Discapacidad realizados (Uno por año)</v>
      </c>
      <c r="N347" s="32" t="str">
        <f>+[2]Hoja1!V349</f>
        <v>A.2</v>
      </c>
      <c r="O347" s="38">
        <f>+[1]BDATOS!O346</f>
        <v>4</v>
      </c>
      <c r="P347" s="38">
        <f>+[1]BDATOS!P346</f>
        <v>4</v>
      </c>
      <c r="Q347" s="35">
        <f>+[1]BDATOS!AF346</f>
        <v>1</v>
      </c>
      <c r="R347" s="38">
        <f>+[1]BDATOS!BB346</f>
        <v>0</v>
      </c>
      <c r="S347" s="43">
        <f>+[1]BDATOS!BL346</f>
        <v>0</v>
      </c>
      <c r="T347" s="43">
        <f t="shared" ref="T347:U350" si="6">+S347</f>
        <v>0</v>
      </c>
      <c r="U347" s="43">
        <f t="shared" si="6"/>
        <v>0</v>
      </c>
      <c r="V347" s="37"/>
      <c r="W347" s="41" t="str">
        <f>+[1]BDATOS!AC346</f>
        <v>IDERBOL</v>
      </c>
    </row>
    <row r="348" spans="1:23" ht="112.5" x14ac:dyDescent="0.25">
      <c r="A348" s="29">
        <f>+'[1]Planind DNP'!B346</f>
        <v>345</v>
      </c>
      <c r="B348" s="38">
        <f>+[1]BDATOS!A347</f>
        <v>2</v>
      </c>
      <c r="C348" s="39" t="str">
        <f>+[1]BDATOS!B347</f>
        <v xml:space="preserve">BOLÍVAR SÍ AVANZA, LIBRE DE POBREZA A TRAVÉS DE LA EDUCACIÓN Y LA EQUIDAD </v>
      </c>
      <c r="D348" s="38" t="str">
        <f>+[1]BDATOS!C347</f>
        <v>2.29</v>
      </c>
      <c r="E348" s="39" t="str">
        <f>+[1]BDATOS!D347</f>
        <v>DEPORTE FORMATIVO</v>
      </c>
      <c r="F348" s="41" t="s">
        <v>786</v>
      </c>
      <c r="G348" s="32" t="str">
        <f>+[2]Hoja1!K359</f>
        <v>A.4.4.1</v>
      </c>
      <c r="H348" s="32">
        <f>+[2]Hoja1!G359</f>
        <v>0</v>
      </c>
      <c r="I348" s="41">
        <v>0</v>
      </c>
      <c r="J348" s="41">
        <v>100</v>
      </c>
      <c r="K348" s="41" t="str">
        <f>+[1]BDATOS!J347</f>
        <v>2.29.1</v>
      </c>
      <c r="L348" s="42" t="str">
        <f>+[1]BDATOS!K347</f>
        <v>Juegos Supérate</v>
      </c>
      <c r="M348" s="41" t="str">
        <f>+[1]BDATOS!L347</f>
        <v>4 Juegos Supérate realizados (incluyendo cada una de sus fases)</v>
      </c>
      <c r="N348" s="32" t="str">
        <f>+[2]Hoja1!V350</f>
        <v>A.2</v>
      </c>
      <c r="O348" s="38">
        <f>+[1]BDATOS!O347</f>
        <v>4</v>
      </c>
      <c r="P348" s="38">
        <f>+[1]BDATOS!P347</f>
        <v>4</v>
      </c>
      <c r="Q348" s="35">
        <f>+[1]BDATOS!AF347</f>
        <v>1</v>
      </c>
      <c r="R348" s="38">
        <f>+[1]BDATOS!BB347</f>
        <v>1</v>
      </c>
      <c r="S348" s="43">
        <f>+[1]BDATOS!BL347</f>
        <v>1</v>
      </c>
      <c r="T348" s="43">
        <f t="shared" si="6"/>
        <v>1</v>
      </c>
      <c r="U348" s="43">
        <f t="shared" si="6"/>
        <v>1</v>
      </c>
      <c r="V348" s="37"/>
      <c r="W348" s="41" t="str">
        <f>+[1]BDATOS!AC347</f>
        <v>IDERBOL</v>
      </c>
    </row>
    <row r="349" spans="1:23" ht="67.5" x14ac:dyDescent="0.25">
      <c r="A349" s="29">
        <f>+'[1]Planind DNP'!B347</f>
        <v>346</v>
      </c>
      <c r="B349" s="38">
        <f>+[1]BDATOS!A348</f>
        <v>2</v>
      </c>
      <c r="C349" s="39" t="str">
        <f>+[1]BDATOS!B348</f>
        <v xml:space="preserve">BOLÍVAR SÍ AVANZA, LIBRE DE POBREZA A TRAVÉS DE LA EDUCACIÓN Y LA EQUIDAD </v>
      </c>
      <c r="D349" s="38" t="str">
        <f>+[1]BDATOS!C348</f>
        <v>2.30</v>
      </c>
      <c r="E349" s="39" t="str">
        <f>+[1]BDATOS!D348</f>
        <v>HABITOS Y ESTILOS DE VIDA SALUDABLES</v>
      </c>
      <c r="F349" s="41" t="s">
        <v>787</v>
      </c>
      <c r="G349" s="32" t="str">
        <f>+[2]Hoja1!K360</f>
        <v>A.4.5.1</v>
      </c>
      <c r="H349" s="32">
        <f>+[2]Hoja1!G360</f>
        <v>50000</v>
      </c>
      <c r="I349" s="41">
        <v>50000</v>
      </c>
      <c r="J349" s="41">
        <v>400000</v>
      </c>
      <c r="K349" s="41" t="str">
        <f>+[1]BDATOS!J348</f>
        <v>2.30.1</v>
      </c>
      <c r="L349" s="42" t="str">
        <f>+[1]BDATOS!K348</f>
        <v>Por TU SALUD PONTE PILAS</v>
      </c>
      <c r="M349" s="41" t="str">
        <f>+[1]BDATOS!L348</f>
        <v>80.000 personas serán beneficiadas por el programa de actividad física, en los diferentes municipios de bolívar. 40 eventos de capacitación en riesgo dirigido a la población.</v>
      </c>
      <c r="N349" s="32" t="str">
        <f>+[2]Hoja1!V351</f>
        <v>A.2</v>
      </c>
      <c r="O349" s="38">
        <f>+[1]BDATOS!O348</f>
        <v>50000</v>
      </c>
      <c r="P349" s="38">
        <f>+[1]BDATOS!P348</f>
        <v>80000</v>
      </c>
      <c r="Q349" s="35">
        <f>+[1]BDATOS!AF348</f>
        <v>20000</v>
      </c>
      <c r="R349" s="38">
        <f>+[1]BDATOS!BB348</f>
        <v>20000</v>
      </c>
      <c r="S349" s="43">
        <f>+[1]BDATOS!BL348</f>
        <v>1</v>
      </c>
      <c r="T349" s="43">
        <f t="shared" si="6"/>
        <v>1</v>
      </c>
      <c r="U349" s="43">
        <f t="shared" si="6"/>
        <v>1</v>
      </c>
      <c r="V349" s="37"/>
      <c r="W349" s="41" t="str">
        <f>+[1]BDATOS!AC348</f>
        <v>IDERBOL</v>
      </c>
    </row>
    <row r="350" spans="1:23" ht="90" x14ac:dyDescent="0.25">
      <c r="A350" s="29">
        <f>+'[1]Planind DNP'!B348</f>
        <v>347</v>
      </c>
      <c r="B350" s="38">
        <f>+[1]BDATOS!A349</f>
        <v>2</v>
      </c>
      <c r="C350" s="39" t="str">
        <f>+[1]BDATOS!B349</f>
        <v xml:space="preserve">BOLÍVAR SÍ AVANZA, LIBRE DE POBREZA A TRAVÉS DE LA EDUCACIÓN Y LA EQUIDAD </v>
      </c>
      <c r="D350" s="38" t="str">
        <f>+[1]BDATOS!C349</f>
        <v>2.31</v>
      </c>
      <c r="E350" s="39" t="str">
        <f>+[1]BDATOS!D349</f>
        <v>INFRAESTRUCTURA DEPORTIVA</v>
      </c>
      <c r="F350" s="41" t="s">
        <v>788</v>
      </c>
      <c r="G350" s="32" t="str">
        <f>+[2]Hoja1!K361</f>
        <v>A.4.6.1</v>
      </c>
      <c r="H350" s="32">
        <f>+[2]Hoja1!G361</f>
        <v>0</v>
      </c>
      <c r="I350" s="41">
        <v>0</v>
      </c>
      <c r="J350" s="41">
        <v>100</v>
      </c>
      <c r="K350" s="41" t="str">
        <f>+[1]BDATOS!J349</f>
        <v>2.31.1</v>
      </c>
      <c r="L350" s="42" t="str">
        <f>+[1]BDATOS!K349</f>
        <v>Infraestructura Deportiva y Centros Regionales de Alto Rendimiento</v>
      </c>
      <c r="M350" s="41" t="str">
        <f>+[1]BDATOS!L349</f>
        <v>Construir los centros de alto rendimiento en 2 municipios de Bolívar; 20 parques infantiles, 3 pista patinaje y 2 parques estándar</v>
      </c>
      <c r="N350" s="32" t="str">
        <f>+[2]Hoja1!V352</f>
        <v>A.2</v>
      </c>
      <c r="O350" s="38">
        <f>+[1]BDATOS!O349</f>
        <v>502</v>
      </c>
      <c r="P350" s="38">
        <f>+[1]BDATOS!P349</f>
        <v>27</v>
      </c>
      <c r="Q350" s="35">
        <f>+[1]BDATOS!AF349</f>
        <v>0</v>
      </c>
      <c r="R350" s="38">
        <f>+[1]BDATOS!BB349</f>
        <v>0</v>
      </c>
      <c r="S350" s="43" t="str">
        <f>+[1]BDATOS!BL349</f>
        <v>NA</v>
      </c>
      <c r="T350" s="43" t="str">
        <f t="shared" si="6"/>
        <v>NA</v>
      </c>
      <c r="U350" s="43" t="str">
        <f t="shared" si="6"/>
        <v>NA</v>
      </c>
      <c r="V350" s="37"/>
      <c r="W350" s="41" t="str">
        <f>+[1]BDATOS!AC349</f>
        <v>IDERBOL</v>
      </c>
    </row>
    <row r="351" spans="1:23" ht="56.25" x14ac:dyDescent="0.25">
      <c r="A351" s="29">
        <f>+'[1]Planind DNP'!B349</f>
        <v>348</v>
      </c>
      <c r="B351" s="38">
        <f>+[1]BDATOS!A350</f>
        <v>2</v>
      </c>
      <c r="C351" s="39" t="str">
        <f>+[1]BDATOS!B350</f>
        <v xml:space="preserve">BOLÍVAR SÍ AVANZA, LIBRE DE POBREZA A TRAVÉS DE LA EDUCACIÓN Y LA EQUIDAD </v>
      </c>
      <c r="D351" s="56" t="str">
        <f>+[1]BDATOS!C350</f>
        <v>2.32</v>
      </c>
      <c r="E351" s="57" t="str">
        <f>+[1]BDATOS!D350</f>
        <v xml:space="preserve">BOLÍVAR SÍ AVANZA CON CULTURA PARA LA PAZ  </v>
      </c>
      <c r="F351" s="40" t="s">
        <v>789</v>
      </c>
      <c r="G351" s="32" t="str">
        <f>+[2]Hoja1!K362</f>
        <v>A.5.1.1</v>
      </c>
      <c r="H351" s="32" t="str">
        <f>+[2]Hoja1!G362</f>
        <v>ND</v>
      </c>
      <c r="I351" s="40" t="s">
        <v>632</v>
      </c>
      <c r="J351" s="40">
        <v>100</v>
      </c>
      <c r="K351" s="41" t="str">
        <f>+[1]BDATOS!J350</f>
        <v>2.32.1</v>
      </c>
      <c r="L351" s="42" t="str">
        <f>+[1]BDATOS!K350</f>
        <v>Bolivar Si Avanza En Formación Cultural</v>
      </c>
      <c r="M351" s="41" t="str">
        <f>+[1]BDATOS!L350</f>
        <v>100% de  Red de Escuelas de Música para la Paz implementada.</v>
      </c>
      <c r="N351" s="32" t="str">
        <f>+[2]Hoja1!V353</f>
        <v>A.4</v>
      </c>
      <c r="O351" s="38" t="str">
        <f>+[1]BDATOS!O350</f>
        <v>ND</v>
      </c>
      <c r="P351" s="38">
        <f>+[1]BDATOS!P350</f>
        <v>100</v>
      </c>
      <c r="Q351" s="35">
        <f>+[1]BDATOS!AF350</f>
        <v>100</v>
      </c>
      <c r="R351" s="38">
        <f>+[1]BDATOS!BB350</f>
        <v>10</v>
      </c>
      <c r="S351" s="43">
        <f>+[1]BDATOS!BL350</f>
        <v>0.1</v>
      </c>
      <c r="T351" s="46">
        <f>SUM(S351:S353)/3</f>
        <v>0.4777777777777778</v>
      </c>
      <c r="U351" s="46">
        <f>SUM(S351:S363)/11</f>
        <v>0.85757575757575755</v>
      </c>
      <c r="V351" s="37"/>
      <c r="W351" s="41" t="str">
        <f>+[1]BDATOS!AC350</f>
        <v>ICULTUR</v>
      </c>
    </row>
    <row r="352" spans="1:23" ht="56.25" x14ac:dyDescent="0.25">
      <c r="A352" s="29">
        <f>+'[1]Planind DNP'!B350</f>
        <v>349</v>
      </c>
      <c r="B352" s="38">
        <f>+[1]BDATOS!A351</f>
        <v>2</v>
      </c>
      <c r="C352" s="39" t="str">
        <f>+[1]BDATOS!B351</f>
        <v xml:space="preserve">BOLÍVAR SÍ AVANZA, LIBRE DE POBREZA A TRAVÉS DE LA EDUCACIÓN Y LA EQUIDAD </v>
      </c>
      <c r="D352" s="56" t="str">
        <f>+[1]BDATOS!C351</f>
        <v>2.32</v>
      </c>
      <c r="E352" s="57" t="str">
        <f>+[1]BDATOS!D351</f>
        <v xml:space="preserve">BOLÍVAR SÍ AVANZA CON CULTURA PARA LA PAZ  </v>
      </c>
      <c r="F352" s="40"/>
      <c r="G352" s="32" t="str">
        <f>+[2]Hoja1!K363</f>
        <v>A.5.1.2</v>
      </c>
      <c r="H352" s="32" t="str">
        <f>+[2]Hoja1!G363</f>
        <v>ND</v>
      </c>
      <c r="I352" s="40"/>
      <c r="J352" s="40"/>
      <c r="K352" s="41" t="str">
        <f>+[1]BDATOS!J351</f>
        <v>2.32.1</v>
      </c>
      <c r="L352" s="42" t="str">
        <f>+[1]BDATOS!K351</f>
        <v>Bolivar Si Avanza En Formación Cultural</v>
      </c>
      <c r="M352" s="41" t="str">
        <f>+[1]BDATOS!L351</f>
        <v>Tres (3)  convenios interinstitucionales y alianzas estratégicas para la formación de artistas.</v>
      </c>
      <c r="N352" s="32" t="str">
        <f>+[2]Hoja1!V354</f>
        <v>A.4</v>
      </c>
      <c r="O352" s="38" t="str">
        <f>+[1]BDATOS!O351</f>
        <v>ND</v>
      </c>
      <c r="P352" s="38">
        <f>+[1]BDATOS!P351</f>
        <v>3</v>
      </c>
      <c r="Q352" s="35">
        <f>+[1]BDATOS!AF351</f>
        <v>3</v>
      </c>
      <c r="R352" s="38">
        <f>+[1]BDATOS!BB351</f>
        <v>1</v>
      </c>
      <c r="S352" s="43">
        <f>+[1]BDATOS!BL351</f>
        <v>0.33333333333333331</v>
      </c>
      <c r="T352" s="37"/>
      <c r="U352" s="37"/>
      <c r="V352" s="37"/>
      <c r="W352" s="41" t="str">
        <f>+[1]BDATOS!AC351</f>
        <v>ICULTUR</v>
      </c>
    </row>
    <row r="353" spans="1:23" ht="56.25" x14ac:dyDescent="0.25">
      <c r="A353" s="29">
        <f>+'[1]Planind DNP'!B351</f>
        <v>350</v>
      </c>
      <c r="B353" s="38">
        <f>+[1]BDATOS!A352</f>
        <v>2</v>
      </c>
      <c r="C353" s="39" t="str">
        <f>+[1]BDATOS!B352</f>
        <v xml:space="preserve">BOLÍVAR SÍ AVANZA, LIBRE DE POBREZA A TRAVÉS DE LA EDUCACIÓN Y LA EQUIDAD </v>
      </c>
      <c r="D353" s="56" t="str">
        <f>+[1]BDATOS!C352</f>
        <v>2.32</v>
      </c>
      <c r="E353" s="57" t="str">
        <f>+[1]BDATOS!D352</f>
        <v xml:space="preserve">BOLÍVAR SÍ AVANZA CON CULTURA PARA LA PAZ  </v>
      </c>
      <c r="F353" s="40"/>
      <c r="G353" s="32" t="str">
        <f>+[2]Hoja1!K364</f>
        <v>A.5.1.3</v>
      </c>
      <c r="H353" s="32" t="str">
        <f>+[2]Hoja1!G364</f>
        <v>ND</v>
      </c>
      <c r="I353" s="40"/>
      <c r="J353" s="40"/>
      <c r="K353" s="41" t="str">
        <f>+[1]BDATOS!J352</f>
        <v>2.32.1</v>
      </c>
      <c r="L353" s="42" t="str">
        <f>+[1]BDATOS!K352</f>
        <v>Bolivar Si Avanza En Formación Cultural</v>
      </c>
      <c r="M353" s="41" t="str">
        <f>+[1]BDATOS!L352</f>
        <v>100% del Sistema de Formación Artística del Departamento implementado.</v>
      </c>
      <c r="N353" s="32" t="str">
        <f>+[2]Hoja1!V355</f>
        <v>A.4</v>
      </c>
      <c r="O353" s="38" t="str">
        <f>+[1]BDATOS!O352</f>
        <v>ND</v>
      </c>
      <c r="P353" s="38">
        <f>+[1]BDATOS!P352</f>
        <v>100</v>
      </c>
      <c r="Q353" s="35">
        <f>+[1]BDATOS!AF352</f>
        <v>30</v>
      </c>
      <c r="R353" s="38">
        <f>+[1]BDATOS!BB352</f>
        <v>30</v>
      </c>
      <c r="S353" s="43">
        <f>+[1]BDATOS!BL352</f>
        <v>1</v>
      </c>
      <c r="T353" s="44"/>
      <c r="U353" s="37"/>
      <c r="V353" s="37"/>
      <c r="W353" s="41" t="str">
        <f>+[1]BDATOS!AC352</f>
        <v>ICULTUR</v>
      </c>
    </row>
    <row r="354" spans="1:23" ht="56.25" x14ac:dyDescent="0.25">
      <c r="A354" s="29">
        <f>+'[1]Planind DNP'!B352</f>
        <v>351</v>
      </c>
      <c r="B354" s="38">
        <f>+[1]BDATOS!A353</f>
        <v>2</v>
      </c>
      <c r="C354" s="39" t="str">
        <f>+[1]BDATOS!B353</f>
        <v xml:space="preserve">BOLÍVAR SÍ AVANZA, LIBRE DE POBREZA A TRAVÉS DE LA EDUCACIÓN Y LA EQUIDAD </v>
      </c>
      <c r="D354" s="56" t="str">
        <f>+[1]BDATOS!C353</f>
        <v>2.32</v>
      </c>
      <c r="E354" s="57" t="str">
        <f>+[1]BDATOS!D353</f>
        <v xml:space="preserve">BOLÍVAR SÍ AVANZA CON CULTURA PARA LA PAZ  </v>
      </c>
      <c r="F354" s="40" t="s">
        <v>790</v>
      </c>
      <c r="G354" s="32" t="str">
        <f>+[2]Hoja1!K365</f>
        <v>A.5.2.1</v>
      </c>
      <c r="H354" s="32">
        <f>+[2]Hoja1!G365</f>
        <v>0</v>
      </c>
      <c r="I354" s="40">
        <v>0</v>
      </c>
      <c r="J354" s="40">
        <v>5</v>
      </c>
      <c r="K354" s="41" t="str">
        <f>+[1]BDATOS!J353</f>
        <v>2.32.2</v>
      </c>
      <c r="L354" s="42" t="str">
        <f>+[1]BDATOS!K353</f>
        <v>Bolivar Si Avanza En Fomento A La Cultura Bolivarense</v>
      </c>
      <c r="M354" s="41" t="str">
        <f>+[1]BDATOS!L353</f>
        <v>Una  Red de Festivales del Departamento implementada.</v>
      </c>
      <c r="N354" s="32" t="str">
        <f>+[2]Hoja1!V356</f>
        <v>A.4</v>
      </c>
      <c r="O354" s="38" t="str">
        <f>+[1]BDATOS!O353</f>
        <v>ND</v>
      </c>
      <c r="P354" s="38">
        <f>+[1]BDATOS!P353</f>
        <v>1</v>
      </c>
      <c r="Q354" s="58">
        <f>+[1]BDATOS!AF353</f>
        <v>0.2</v>
      </c>
      <c r="R354" s="38">
        <f>+[1]BDATOS!BB353</f>
        <v>0.2</v>
      </c>
      <c r="S354" s="43">
        <f>+[1]BDATOS!BL353</f>
        <v>1</v>
      </c>
      <c r="T354" s="46">
        <f>SUM(S354:S358)/4</f>
        <v>1</v>
      </c>
      <c r="U354" s="37"/>
      <c r="V354" s="37"/>
      <c r="W354" s="41" t="str">
        <f>+[1]BDATOS!AC353</f>
        <v>ICULTUR</v>
      </c>
    </row>
    <row r="355" spans="1:23" ht="56.25" x14ac:dyDescent="0.25">
      <c r="A355" s="29">
        <f>+'[1]Planind DNP'!B353</f>
        <v>352</v>
      </c>
      <c r="B355" s="38">
        <f>+[1]BDATOS!A354</f>
        <v>2</v>
      </c>
      <c r="C355" s="39" t="str">
        <f>+[1]BDATOS!B354</f>
        <v xml:space="preserve">BOLÍVAR SÍ AVANZA, LIBRE DE POBREZA A TRAVÉS DE LA EDUCACIÓN Y LA EQUIDAD </v>
      </c>
      <c r="D355" s="56" t="str">
        <f>+[1]BDATOS!C354</f>
        <v>2.32</v>
      </c>
      <c r="E355" s="57" t="str">
        <f>+[1]BDATOS!D354</f>
        <v xml:space="preserve">BOLÍVAR SÍ AVANZA CON CULTURA PARA LA PAZ  </v>
      </c>
      <c r="F355" s="40"/>
      <c r="G355" s="32" t="str">
        <f>+[2]Hoja1!K366</f>
        <v>A.5.2.2</v>
      </c>
      <c r="H355" s="32">
        <f>+[2]Hoja1!G366</f>
        <v>0</v>
      </c>
      <c r="I355" s="40"/>
      <c r="J355" s="40"/>
      <c r="K355" s="41" t="str">
        <f>+[1]BDATOS!J354</f>
        <v>2.32.2</v>
      </c>
      <c r="L355" s="42" t="str">
        <f>+[1]BDATOS!K354</f>
        <v>Bolivar Si Avanza En Fomento A La Cultura Bolivarense</v>
      </c>
      <c r="M355" s="41" t="str">
        <f>+[1]BDATOS!L354</f>
        <v>Una  Agenda Cultural del Departamento implementada</v>
      </c>
      <c r="N355" s="32" t="str">
        <f>+[2]Hoja1!V357</f>
        <v>A.4</v>
      </c>
      <c r="O355" s="38" t="str">
        <f>+[1]BDATOS!O354</f>
        <v>ND</v>
      </c>
      <c r="P355" s="38">
        <f>+[1]BDATOS!P354</f>
        <v>1</v>
      </c>
      <c r="Q355" s="58">
        <f>+[1]BDATOS!AF354</f>
        <v>0.2</v>
      </c>
      <c r="R355" s="38">
        <f>+[1]BDATOS!BB354</f>
        <v>0.2</v>
      </c>
      <c r="S355" s="43">
        <f>+[1]BDATOS!BL354</f>
        <v>1</v>
      </c>
      <c r="T355" s="37"/>
      <c r="U355" s="37"/>
      <c r="V355" s="37"/>
      <c r="W355" s="41" t="str">
        <f>+[1]BDATOS!AC354</f>
        <v>ICULTUR</v>
      </c>
    </row>
    <row r="356" spans="1:23" ht="56.25" x14ac:dyDescent="0.25">
      <c r="A356" s="29">
        <f>+'[1]Planind DNP'!B354</f>
        <v>353</v>
      </c>
      <c r="B356" s="38">
        <f>+[1]BDATOS!A355</f>
        <v>2</v>
      </c>
      <c r="C356" s="39" t="str">
        <f>+[1]BDATOS!B355</f>
        <v xml:space="preserve">BOLÍVAR SÍ AVANZA, LIBRE DE POBREZA A TRAVÉS DE LA EDUCACIÓN Y LA EQUIDAD </v>
      </c>
      <c r="D356" s="56" t="str">
        <f>+[1]BDATOS!C355</f>
        <v>2.32</v>
      </c>
      <c r="E356" s="57" t="str">
        <f>+[1]BDATOS!D355</f>
        <v xml:space="preserve">BOLÍVAR SÍ AVANZA CON CULTURA PARA LA PAZ  </v>
      </c>
      <c r="F356" s="40"/>
      <c r="G356" s="32" t="str">
        <f>+[2]Hoja1!K367</f>
        <v>A.5.2.3</v>
      </c>
      <c r="H356" s="32">
        <f>+[2]Hoja1!G367</f>
        <v>0</v>
      </c>
      <c r="I356" s="40"/>
      <c r="J356" s="40"/>
      <c r="K356" s="41" t="str">
        <f>+[1]BDATOS!J355</f>
        <v>2.32.2</v>
      </c>
      <c r="L356" s="42" t="str">
        <f>+[1]BDATOS!K355</f>
        <v>Bolivar Si Avanza En Fomento A La Cultura Bolivarense</v>
      </c>
      <c r="M356" s="41" t="str">
        <f>+[1]BDATOS!L355</f>
        <v>Cuatro (4)  programas de Estímulos a iniciativas y actores culturales del departamento desarrollados .</v>
      </c>
      <c r="N356" s="32" t="str">
        <f>+[2]Hoja1!V358</f>
        <v>A.4</v>
      </c>
      <c r="O356" s="38">
        <f>+[1]BDATOS!O355</f>
        <v>2</v>
      </c>
      <c r="P356" s="38">
        <f>+[1]BDATOS!P355</f>
        <v>4</v>
      </c>
      <c r="Q356" s="35">
        <f>+[1]BDATOS!AF355</f>
        <v>1</v>
      </c>
      <c r="R356" s="38">
        <f>+[1]BDATOS!BB355</f>
        <v>1</v>
      </c>
      <c r="S356" s="43">
        <f>+[1]BDATOS!BL355</f>
        <v>1</v>
      </c>
      <c r="T356" s="37"/>
      <c r="U356" s="37"/>
      <c r="V356" s="37"/>
      <c r="W356" s="41" t="str">
        <f>+[1]BDATOS!AC355</f>
        <v>ICULTUR</v>
      </c>
    </row>
    <row r="357" spans="1:23" ht="56.25" x14ac:dyDescent="0.25">
      <c r="A357" s="29">
        <f>+'[1]Planind DNP'!B355</f>
        <v>354</v>
      </c>
      <c r="B357" s="38">
        <f>+[1]BDATOS!A356</f>
        <v>2</v>
      </c>
      <c r="C357" s="39" t="str">
        <f>+[1]BDATOS!B356</f>
        <v xml:space="preserve">BOLÍVAR SÍ AVANZA, LIBRE DE POBREZA A TRAVÉS DE LA EDUCACIÓN Y LA EQUIDAD </v>
      </c>
      <c r="D357" s="56" t="str">
        <f>+[1]BDATOS!C356</f>
        <v>2.32</v>
      </c>
      <c r="E357" s="57" t="str">
        <f>+[1]BDATOS!D356</f>
        <v xml:space="preserve">BOLÍVAR SÍ AVANZA CON CULTURA PARA LA PAZ  </v>
      </c>
      <c r="F357" s="40"/>
      <c r="G357" s="32" t="str">
        <f>+[2]Hoja1!K368</f>
        <v>A.5.2.4</v>
      </c>
      <c r="H357" s="32">
        <f>+[2]Hoja1!G368</f>
        <v>0</v>
      </c>
      <c r="I357" s="40"/>
      <c r="J357" s="40"/>
      <c r="K357" s="41" t="str">
        <f>+[1]BDATOS!J356</f>
        <v>2.32.2</v>
      </c>
      <c r="L357" s="42" t="str">
        <f>+[1]BDATOS!K356</f>
        <v>Bolivar Si Avanza En Fomento A La Cultura Bolivarense</v>
      </c>
      <c r="M357" s="41" t="str">
        <f>+[1]BDATOS!L356</f>
        <v>Cinco (5)  industrias creativas y emprendimientos culturales impulsadas.</v>
      </c>
      <c r="N357" s="32" t="str">
        <f>+[2]Hoja1!V359</f>
        <v>A.4</v>
      </c>
      <c r="O357" s="38" t="str">
        <f>+[1]BDATOS!O356</f>
        <v>ND</v>
      </c>
      <c r="P357" s="38">
        <f>+[1]BDATOS!P356</f>
        <v>5</v>
      </c>
      <c r="Q357" s="35">
        <f>+[1]BDATOS!AF356</f>
        <v>5</v>
      </c>
      <c r="R357" s="38">
        <f>+[1]BDATOS!BB356</f>
        <v>10</v>
      </c>
      <c r="S357" s="43">
        <f>+[1]BDATOS!BL356</f>
        <v>1</v>
      </c>
      <c r="T357" s="37"/>
      <c r="U357" s="37"/>
      <c r="V357" s="37"/>
      <c r="W357" s="41" t="str">
        <f>+[1]BDATOS!AC356</f>
        <v>ICULTUR</v>
      </c>
    </row>
    <row r="358" spans="1:23" ht="56.25" x14ac:dyDescent="0.25">
      <c r="A358" s="29">
        <f>+'[1]Planind DNP'!B356</f>
        <v>355</v>
      </c>
      <c r="B358" s="38">
        <f>+[1]BDATOS!A357</f>
        <v>2</v>
      </c>
      <c r="C358" s="39" t="str">
        <f>+[1]BDATOS!B357</f>
        <v xml:space="preserve">BOLÍVAR SÍ AVANZA, LIBRE DE POBREZA A TRAVÉS DE LA EDUCACIÓN Y LA EQUIDAD </v>
      </c>
      <c r="D358" s="56" t="str">
        <f>+[1]BDATOS!C357</f>
        <v>2.32</v>
      </c>
      <c r="E358" s="57" t="str">
        <f>+[1]BDATOS!D357</f>
        <v xml:space="preserve">BOLÍVAR SÍ AVANZA CON CULTURA PARA LA PAZ  </v>
      </c>
      <c r="F358" s="40"/>
      <c r="G358" s="32" t="str">
        <f>+[2]Hoja1!K369</f>
        <v>A.5.2.5</v>
      </c>
      <c r="H358" s="32">
        <f>+[2]Hoja1!G369</f>
        <v>0</v>
      </c>
      <c r="I358" s="40"/>
      <c r="J358" s="40"/>
      <c r="K358" s="41" t="str">
        <f>+[1]BDATOS!J357</f>
        <v>2.32.2</v>
      </c>
      <c r="L358" s="42" t="str">
        <f>+[1]BDATOS!K357</f>
        <v>Bolivar Si Avanza En Fomento A La Cultura Bolivarense</v>
      </c>
      <c r="M358" s="41" t="str">
        <f>+[1]BDATOS!L357</f>
        <v>Un  programa de Artesanos de Bolívar como modelo de emprendimiento cultural fortalecido .</v>
      </c>
      <c r="N358" s="32" t="str">
        <f>+[2]Hoja1!V360</f>
        <v>A.4</v>
      </c>
      <c r="O358" s="38">
        <f>+[1]BDATOS!O357</f>
        <v>1</v>
      </c>
      <c r="P358" s="38">
        <f>+[1]BDATOS!P357</f>
        <v>1</v>
      </c>
      <c r="Q358" s="35">
        <f>+[1]BDATOS!AF357</f>
        <v>0</v>
      </c>
      <c r="R358" s="38">
        <f>+[1]BDATOS!BB357</f>
        <v>0</v>
      </c>
      <c r="S358" s="43" t="str">
        <f>+[1]BDATOS!BL357</f>
        <v>NA</v>
      </c>
      <c r="T358" s="44"/>
      <c r="U358" s="37"/>
      <c r="V358" s="37"/>
      <c r="W358" s="41" t="str">
        <f>+[1]BDATOS!AC357</f>
        <v>ICULTUR</v>
      </c>
    </row>
    <row r="359" spans="1:23" ht="56.25" x14ac:dyDescent="0.25">
      <c r="A359" s="29">
        <f>+'[1]Planind DNP'!B357</f>
        <v>356</v>
      </c>
      <c r="B359" s="38">
        <f>+[1]BDATOS!A358</f>
        <v>2</v>
      </c>
      <c r="C359" s="39" t="str">
        <f>+[1]BDATOS!B358</f>
        <v xml:space="preserve">BOLÍVAR SÍ AVANZA, LIBRE DE POBREZA A TRAVÉS DE LA EDUCACIÓN Y LA EQUIDAD </v>
      </c>
      <c r="D359" s="56" t="str">
        <f>+[1]BDATOS!C358</f>
        <v>2.32</v>
      </c>
      <c r="E359" s="57" t="str">
        <f>+[1]BDATOS!D358</f>
        <v xml:space="preserve">BOLÍVAR SÍ AVANZA CON CULTURA PARA LA PAZ  </v>
      </c>
      <c r="F359" s="40" t="s">
        <v>791</v>
      </c>
      <c r="G359" s="32" t="str">
        <f>+[2]Hoja1!K370</f>
        <v>A.5.3.1</v>
      </c>
      <c r="H359" s="32" t="str">
        <f>+[2]Hoja1!G370</f>
        <v>ND</v>
      </c>
      <c r="I359" s="40" t="s">
        <v>632</v>
      </c>
      <c r="J359" s="40">
        <v>45</v>
      </c>
      <c r="K359" s="41" t="str">
        <f>+[1]BDATOS!J358</f>
        <v>2.32.3</v>
      </c>
      <c r="L359" s="42" t="str">
        <f>+[1]BDATOS!K358</f>
        <v>Bolivar Si Avanza En Fortalecimiento Cultural</v>
      </c>
      <c r="M359" s="41" t="str">
        <f>+[1]BDATOS!L358</f>
        <v xml:space="preserve">Un  Consejo Departamental de Cultura y los Consejos Sectoriales creados e implementados </v>
      </c>
      <c r="N359" s="32" t="str">
        <f>+[2]Hoja1!V361</f>
        <v>A.4</v>
      </c>
      <c r="O359" s="38" t="str">
        <f>+[1]BDATOS!O358</f>
        <v>ND</v>
      </c>
      <c r="P359" s="38">
        <f>+[1]BDATOS!P358</f>
        <v>1</v>
      </c>
      <c r="Q359" s="59">
        <f>+[1]BDATOS!AF358</f>
        <v>0.25</v>
      </c>
      <c r="R359" s="38">
        <f>+[1]BDATOS!BB358</f>
        <v>0.25</v>
      </c>
      <c r="S359" s="43">
        <f>+[1]BDATOS!BL358</f>
        <v>1</v>
      </c>
      <c r="T359" s="46">
        <f>SUM(S359:S362)/3</f>
        <v>1</v>
      </c>
      <c r="U359" s="37"/>
      <c r="V359" s="37"/>
      <c r="W359" s="41" t="str">
        <f>+[1]BDATOS!AC358</f>
        <v>ICULTUR</v>
      </c>
    </row>
    <row r="360" spans="1:23" ht="56.25" x14ac:dyDescent="0.25">
      <c r="A360" s="29">
        <f>+'[1]Planind DNP'!B358</f>
        <v>357</v>
      </c>
      <c r="B360" s="38">
        <f>+[1]BDATOS!A359</f>
        <v>2</v>
      </c>
      <c r="C360" s="39" t="str">
        <f>+[1]BDATOS!B359</f>
        <v xml:space="preserve">BOLÍVAR SÍ AVANZA, LIBRE DE POBREZA A TRAVÉS DE LA EDUCACIÓN Y LA EQUIDAD </v>
      </c>
      <c r="D360" s="56" t="str">
        <f>+[1]BDATOS!C359</f>
        <v>2.32</v>
      </c>
      <c r="E360" s="57" t="str">
        <f>+[1]BDATOS!D359</f>
        <v xml:space="preserve">BOLÍVAR SÍ AVANZA CON CULTURA PARA LA PAZ  </v>
      </c>
      <c r="F360" s="40"/>
      <c r="G360" s="32" t="str">
        <f>+[2]Hoja1!K371</f>
        <v>A.5.3.2</v>
      </c>
      <c r="H360" s="32" t="str">
        <f>+[2]Hoja1!G371</f>
        <v>ND</v>
      </c>
      <c r="I360" s="40"/>
      <c r="J360" s="40"/>
      <c r="K360" s="41" t="str">
        <f>+[1]BDATOS!J359</f>
        <v>2.32.3</v>
      </c>
      <c r="L360" s="42" t="str">
        <f>+[1]BDATOS!K359</f>
        <v>Bolivar Si Avanza En Fortalecimiento Cultural</v>
      </c>
      <c r="M360" s="41" t="str">
        <f>+[1]BDATOS!L359</f>
        <v xml:space="preserve">Un  Plan Departamental de Lectura diseñado e implemntado </v>
      </c>
      <c r="N360" s="32" t="str">
        <f>+[2]Hoja1!V362</f>
        <v>A.5</v>
      </c>
      <c r="O360" s="38" t="str">
        <f>+[1]BDATOS!O359</f>
        <v>ND</v>
      </c>
      <c r="P360" s="38">
        <f>+[1]BDATOS!P359</f>
        <v>1</v>
      </c>
      <c r="Q360" s="35">
        <f>+[1]BDATOS!AF359</f>
        <v>0</v>
      </c>
      <c r="R360" s="38">
        <f>+[1]BDATOS!BB359</f>
        <v>0</v>
      </c>
      <c r="S360" s="43" t="str">
        <f>+[1]BDATOS!BL359</f>
        <v>NA</v>
      </c>
      <c r="T360" s="37"/>
      <c r="U360" s="37"/>
      <c r="V360" s="37"/>
      <c r="W360" s="41" t="str">
        <f>+[1]BDATOS!AC359</f>
        <v>ICULTUR</v>
      </c>
    </row>
    <row r="361" spans="1:23" ht="56.25" x14ac:dyDescent="0.25">
      <c r="A361" s="29">
        <f>+'[1]Planind DNP'!B359</f>
        <v>358</v>
      </c>
      <c r="B361" s="38">
        <f>+[1]BDATOS!A360</f>
        <v>2</v>
      </c>
      <c r="C361" s="39" t="str">
        <f>+[1]BDATOS!B360</f>
        <v xml:space="preserve">BOLÍVAR SÍ AVANZA, LIBRE DE POBREZA A TRAVÉS DE LA EDUCACIÓN Y LA EQUIDAD </v>
      </c>
      <c r="D361" s="56" t="str">
        <f>+[1]BDATOS!C360</f>
        <v>2.32</v>
      </c>
      <c r="E361" s="57" t="str">
        <f>+[1]BDATOS!D360</f>
        <v xml:space="preserve">BOLÍVAR SÍ AVANZA CON CULTURA PARA LA PAZ  </v>
      </c>
      <c r="F361" s="40"/>
      <c r="G361" s="32" t="str">
        <f>+[2]Hoja1!K372</f>
        <v>A.5.3.3</v>
      </c>
      <c r="H361" s="32" t="str">
        <f>+[2]Hoja1!G372</f>
        <v>ND</v>
      </c>
      <c r="I361" s="40"/>
      <c r="J361" s="40"/>
      <c r="K361" s="41" t="str">
        <f>+[1]BDATOS!J360</f>
        <v>2.32.3</v>
      </c>
      <c r="L361" s="42" t="str">
        <f>+[1]BDATOS!K360</f>
        <v>Bolivar Si Avanza En Fortalecimiento Cultural</v>
      </c>
      <c r="M361" s="41" t="str">
        <f>+[1]BDATOS!L360</f>
        <v>Una  Red Departamental de Bibliotecas activada y consolidada</v>
      </c>
      <c r="N361" s="32" t="str">
        <f>+[2]Hoja1!V363</f>
        <v>A.5</v>
      </c>
      <c r="O361" s="38">
        <f>+[1]BDATOS!O360</f>
        <v>1</v>
      </c>
      <c r="P361" s="38">
        <f>+[1]BDATOS!P360</f>
        <v>1</v>
      </c>
      <c r="Q361" s="35">
        <f>+[1]BDATOS!AF360</f>
        <v>1</v>
      </c>
      <c r="R361" s="38">
        <f>+[1]BDATOS!BB360</f>
        <v>1</v>
      </c>
      <c r="S361" s="43">
        <f>+[1]BDATOS!BL360</f>
        <v>1</v>
      </c>
      <c r="T361" s="37"/>
      <c r="U361" s="37"/>
      <c r="V361" s="37"/>
      <c r="W361" s="41" t="str">
        <f>+[1]BDATOS!AC360</f>
        <v>ICULTUR</v>
      </c>
    </row>
    <row r="362" spans="1:23" ht="56.25" x14ac:dyDescent="0.25">
      <c r="A362" s="29">
        <f>+'[1]Planind DNP'!B360</f>
        <v>359</v>
      </c>
      <c r="B362" s="38">
        <f>+[1]BDATOS!A361</f>
        <v>2</v>
      </c>
      <c r="C362" s="39" t="str">
        <f>+[1]BDATOS!B361</f>
        <v xml:space="preserve">BOLÍVAR SÍ AVANZA, LIBRE DE POBREZA A TRAVÉS DE LA EDUCACIÓN Y LA EQUIDAD </v>
      </c>
      <c r="D362" s="56" t="str">
        <f>+[1]BDATOS!C361</f>
        <v>2.32</v>
      </c>
      <c r="E362" s="57" t="str">
        <f>+[1]BDATOS!D361</f>
        <v xml:space="preserve">BOLÍVAR SÍ AVANZA CON CULTURA PARA LA PAZ  </v>
      </c>
      <c r="F362" s="40"/>
      <c r="G362" s="32" t="str">
        <f>+[2]Hoja1!K373</f>
        <v>A.5.3.4</v>
      </c>
      <c r="H362" s="32" t="str">
        <f>+[2]Hoja1!G373</f>
        <v>ND</v>
      </c>
      <c r="I362" s="40"/>
      <c r="J362" s="40"/>
      <c r="K362" s="41" t="str">
        <f>+[1]BDATOS!J361</f>
        <v>2.32.3</v>
      </c>
      <c r="L362" s="42" t="str">
        <f>+[1]BDATOS!K361</f>
        <v>Bolivar Si Avanza En Fortalecimiento Cultural</v>
      </c>
      <c r="M362" s="41" t="str">
        <f>+[1]BDATOS!L361</f>
        <v>61 bibliotecas municipales dotadas y fortalecidas.</v>
      </c>
      <c r="N362" s="32" t="str">
        <f>+[2]Hoja1!V364</f>
        <v>A.5</v>
      </c>
      <c r="O362" s="38">
        <f>+[1]BDATOS!O361</f>
        <v>51</v>
      </c>
      <c r="P362" s="38">
        <f>+[1]BDATOS!P361</f>
        <v>61</v>
      </c>
      <c r="Q362" s="35">
        <f>+[1]BDATOS!AF361</f>
        <v>30</v>
      </c>
      <c r="R362" s="38">
        <f>+[1]BDATOS!BB361</f>
        <v>30</v>
      </c>
      <c r="S362" s="43">
        <f>+[1]BDATOS!BL361</f>
        <v>1</v>
      </c>
      <c r="T362" s="44"/>
      <c r="U362" s="37"/>
      <c r="V362" s="37"/>
      <c r="W362" s="41" t="str">
        <f>+[1]BDATOS!AC361</f>
        <v>ICULTUR</v>
      </c>
    </row>
    <row r="363" spans="1:23" ht="56.25" x14ac:dyDescent="0.25">
      <c r="A363" s="29">
        <f>+'[1]Planind DNP'!B361</f>
        <v>360</v>
      </c>
      <c r="B363" s="38">
        <f>+[1]BDATOS!A362</f>
        <v>2</v>
      </c>
      <c r="C363" s="39" t="str">
        <f>+[1]BDATOS!B362</f>
        <v xml:space="preserve">BOLÍVAR SÍ AVANZA, LIBRE DE POBREZA A TRAVÉS DE LA EDUCACIÓN Y LA EQUIDAD </v>
      </c>
      <c r="D363" s="56" t="str">
        <f>+[1]BDATOS!C362</f>
        <v>2.32</v>
      </c>
      <c r="E363" s="57" t="str">
        <f>+[1]BDATOS!D362</f>
        <v xml:space="preserve">BOLÍVAR SÍ AVANZA CON CULTURA PARA LA PAZ  </v>
      </c>
      <c r="F363" s="41" t="s">
        <v>792</v>
      </c>
      <c r="G363" s="32" t="str">
        <f>+[2]Hoja1!K374</f>
        <v>A.5.4.1</v>
      </c>
      <c r="H363" s="32" t="str">
        <f>+[2]Hoja1!G374</f>
        <v>ND</v>
      </c>
      <c r="I363" s="41" t="s">
        <v>632</v>
      </c>
      <c r="J363" s="41">
        <v>45</v>
      </c>
      <c r="K363" s="41" t="str">
        <f>+[1]BDATOS!J362</f>
        <v>2.32.4</v>
      </c>
      <c r="L363" s="42" t="str">
        <f>+[1]BDATOS!K362</f>
        <v>Bolívar Sí Avanza En Infraestructura Cultural</v>
      </c>
      <c r="M363" s="41" t="str">
        <f>+[1]BDATOS!L362</f>
        <v>45 municipios con optimización de la infraestructura cultural como espacio para el conocimiento y generación de contenidos culturales y artísticos</v>
      </c>
      <c r="N363" s="32" t="str">
        <f>+[2]Hoja1!V365</f>
        <v>A.5</v>
      </c>
      <c r="O363" s="38" t="str">
        <f>+[1]BDATOS!O362</f>
        <v>ND</v>
      </c>
      <c r="P363" s="38">
        <f>+[1]BDATOS!P362</f>
        <v>45</v>
      </c>
      <c r="Q363" s="35">
        <f>+[1]BDATOS!AF362</f>
        <v>2</v>
      </c>
      <c r="R363" s="38">
        <f>+[1]BDATOS!BB362</f>
        <v>2</v>
      </c>
      <c r="S363" s="43">
        <f>+[1]BDATOS!BL362</f>
        <v>1</v>
      </c>
      <c r="T363" s="43">
        <f>+S363</f>
        <v>1</v>
      </c>
      <c r="U363" s="44"/>
      <c r="V363" s="37"/>
      <c r="W363" s="41" t="str">
        <f>+[1]BDATOS!AC362</f>
        <v>ICULTUR</v>
      </c>
    </row>
    <row r="364" spans="1:23" ht="33.75" x14ac:dyDescent="0.25">
      <c r="A364" s="29">
        <f>+'[1]Planind DNP'!B362</f>
        <v>361</v>
      </c>
      <c r="B364" s="38">
        <f>+[1]BDATOS!A363</f>
        <v>2</v>
      </c>
      <c r="C364" s="39" t="str">
        <f>+[1]BDATOS!B363</f>
        <v>JÓVENES EN RIESGO</v>
      </c>
      <c r="D364" s="56" t="str">
        <f>+[1]BDATOS!C363</f>
        <v>2.33</v>
      </c>
      <c r="E364" s="39" t="str">
        <f>+[1]BDATOS!D363</f>
        <v>JÓVENES EN RIESGO</v>
      </c>
      <c r="F364" s="40" t="s">
        <v>793</v>
      </c>
      <c r="G364" s="32" t="str">
        <f>+[2]Hoja1!K375</f>
        <v>A.14.54.1</v>
      </c>
      <c r="H364" s="32">
        <f>+[2]Hoja1!G375</f>
        <v>100</v>
      </c>
      <c r="I364" s="40">
        <v>100</v>
      </c>
      <c r="J364" s="40">
        <v>100</v>
      </c>
      <c r="K364" s="41" t="str">
        <f>+[1]BDATOS!J363</f>
        <v>2.33.1</v>
      </c>
      <c r="L364" s="42" t="str">
        <f>+[1]BDATOS!K363</f>
        <v>SISTEMA DE RESPONSABILIDAD PENAL PARA ADOLESCENTES-SRPA</v>
      </c>
      <c r="M364" s="41" t="str">
        <f>+[1]BDATOS!L363</f>
        <v>Atención integral a jóvenes vinculados al SRPA</v>
      </c>
      <c r="N364" s="32" t="str">
        <f>+[2]Hoja1!V366</f>
        <v>A.5</v>
      </c>
      <c r="O364" s="38">
        <f>+[1]BDATOS!O363</f>
        <v>100</v>
      </c>
      <c r="P364" s="38">
        <f>+[1]BDATOS!P363</f>
        <v>100</v>
      </c>
      <c r="Q364" s="35">
        <f>+[1]BDATOS!AF363</f>
        <v>100</v>
      </c>
      <c r="R364" s="38">
        <f>+[1]BDATOS!BB363</f>
        <v>100</v>
      </c>
      <c r="S364" s="43">
        <f>+[1]BDATOS!BL363</f>
        <v>1</v>
      </c>
      <c r="T364" s="43">
        <f>+S364</f>
        <v>1</v>
      </c>
      <c r="U364" s="46">
        <f>SUM(S364:S367)/3</f>
        <v>1</v>
      </c>
      <c r="V364" s="37"/>
      <c r="W364" s="41" t="str">
        <f>+[1]BDATOS!AC363</f>
        <v>SECRETARIA DEL INTERIOR - CIRA</v>
      </c>
    </row>
    <row r="365" spans="1:23" ht="33.75" x14ac:dyDescent="0.25">
      <c r="A365" s="29">
        <f>+'[1]Planind DNP'!B363</f>
        <v>362</v>
      </c>
      <c r="B365" s="38">
        <f>+[1]BDATOS!A364</f>
        <v>2</v>
      </c>
      <c r="C365" s="39" t="str">
        <f>+[1]BDATOS!B364</f>
        <v>JÓVENES EN RIESGO</v>
      </c>
      <c r="D365" s="56" t="str">
        <f>+[1]BDATOS!C364</f>
        <v>2.33</v>
      </c>
      <c r="E365" s="39" t="str">
        <f>+[1]BDATOS!D364</f>
        <v>JÓVENES EN RIESGO</v>
      </c>
      <c r="F365" s="40"/>
      <c r="G365" s="32" t="str">
        <f>+[2]Hoja1!K376</f>
        <v>A.14.54.2</v>
      </c>
      <c r="H365" s="32">
        <f>+[2]Hoja1!G376</f>
        <v>100</v>
      </c>
      <c r="I365" s="40"/>
      <c r="J365" s="40"/>
      <c r="K365" s="41" t="str">
        <f>+[1]BDATOS!J364</f>
        <v>2.33.2</v>
      </c>
      <c r="L365" s="42" t="str">
        <f>+[1]BDATOS!K364</f>
        <v>CARACTERIZACIÓN</v>
      </c>
      <c r="M365" s="41" t="str">
        <f>+[1]BDATOS!L364</f>
        <v>Caracterización de jóvenes en riesgo en el departamento de Bolívar</v>
      </c>
      <c r="N365" s="32" t="str">
        <f>+[2]Hoja1!V367</f>
        <v>A.5</v>
      </c>
      <c r="O365" s="38">
        <f>+[1]BDATOS!O364</f>
        <v>0</v>
      </c>
      <c r="P365" s="38">
        <f>+[1]BDATOS!P364</f>
        <v>1</v>
      </c>
      <c r="Q365" s="35">
        <f>+[1]BDATOS!AF364</f>
        <v>0</v>
      </c>
      <c r="R365" s="38">
        <f>+[1]BDATOS!BB364</f>
        <v>0</v>
      </c>
      <c r="S365" s="43" t="str">
        <f>+[1]BDATOS!BL364</f>
        <v>NA</v>
      </c>
      <c r="T365" s="43" t="str">
        <f>+S365</f>
        <v>NA</v>
      </c>
      <c r="U365" s="37"/>
      <c r="V365" s="37"/>
      <c r="W365" s="41" t="str">
        <f>+[1]BDATOS!AC364</f>
        <v>SECRETARIA DEL INTERIOR - CIRA</v>
      </c>
    </row>
    <row r="366" spans="1:23" ht="67.5" x14ac:dyDescent="0.25">
      <c r="A366" s="29">
        <f>+'[1]Planind DNP'!B364</f>
        <v>363</v>
      </c>
      <c r="B366" s="38">
        <f>+[1]BDATOS!A365</f>
        <v>2</v>
      </c>
      <c r="C366" s="39" t="str">
        <f>+[1]BDATOS!B365</f>
        <v>JÓVENES EN RIESGO</v>
      </c>
      <c r="D366" s="56" t="str">
        <f>+[1]BDATOS!C365</f>
        <v>2.33</v>
      </c>
      <c r="E366" s="39" t="str">
        <f>+[1]BDATOS!D365</f>
        <v>JÓVENES EN RIESGO</v>
      </c>
      <c r="F366" s="40"/>
      <c r="G366" s="32" t="str">
        <f>+[2]Hoja1!K377</f>
        <v>A.14.54.3</v>
      </c>
      <c r="H366" s="32">
        <f>+[2]Hoja1!G377</f>
        <v>100</v>
      </c>
      <c r="I366" s="40"/>
      <c r="J366" s="40"/>
      <c r="K366" s="41" t="str">
        <f>+[1]BDATOS!J365</f>
        <v>2.33.3</v>
      </c>
      <c r="L366" s="42" t="str">
        <f>+[1]BDATOS!K365</f>
        <v xml:space="preserve">PREVENCIÓN Y ATENCIÓN </v>
      </c>
      <c r="M366" s="41" t="str">
        <f>+[1]BDATOS!L365</f>
        <v>Apoyo la implementación de estrategias para la atención y reinserción social de jóvenes en riesgo, en cinco (5) municipios priorizados a partir de la caracterización.</v>
      </c>
      <c r="N366" s="32" t="str">
        <f>+[2]Hoja1!V368</f>
        <v>A.5</v>
      </c>
      <c r="O366" s="38">
        <f>+[1]BDATOS!O365</f>
        <v>6</v>
      </c>
      <c r="P366" s="38">
        <f>+[1]BDATOS!P365</f>
        <v>5</v>
      </c>
      <c r="Q366" s="35">
        <f>+[1]BDATOS!AF365</f>
        <v>1</v>
      </c>
      <c r="R366" s="38">
        <f>+[1]BDATOS!BB365</f>
        <v>1</v>
      </c>
      <c r="S366" s="43">
        <f>+[1]BDATOS!BL365</f>
        <v>1</v>
      </c>
      <c r="T366" s="46">
        <f>SUM(S366:S367)/2</f>
        <v>1</v>
      </c>
      <c r="U366" s="37"/>
      <c r="V366" s="37"/>
      <c r="W366" s="41" t="str">
        <f>+[1]BDATOS!AC365</f>
        <v>SECRETARIA DEL INTERIOR - CIRA</v>
      </c>
    </row>
    <row r="367" spans="1:23" ht="22.5" x14ac:dyDescent="0.25">
      <c r="A367" s="29">
        <f>+'[1]Planind DNP'!B365</f>
        <v>364</v>
      </c>
      <c r="B367" s="38">
        <f>+[1]BDATOS!A366</f>
        <v>2</v>
      </c>
      <c r="C367" s="39" t="str">
        <f>+[1]BDATOS!B366</f>
        <v>JÓVENES EN RIESGO</v>
      </c>
      <c r="D367" s="56" t="str">
        <f>+[1]BDATOS!C366</f>
        <v>2.33</v>
      </c>
      <c r="E367" s="39" t="str">
        <f>+[1]BDATOS!D366</f>
        <v>JÓVENES EN RIESGO</v>
      </c>
      <c r="F367" s="40"/>
      <c r="G367" s="32" t="str">
        <f>+[2]Hoja1!K378</f>
        <v>A.14.54.4</v>
      </c>
      <c r="H367" s="32">
        <f>+[2]Hoja1!G378</f>
        <v>100</v>
      </c>
      <c r="I367" s="40"/>
      <c r="J367" s="40"/>
      <c r="K367" s="41" t="str">
        <f>+[1]BDATOS!J366</f>
        <v>2.33.3</v>
      </c>
      <c r="L367" s="42" t="str">
        <f>+[1]BDATOS!K366</f>
        <v xml:space="preserve">PREVENCIÓN Y ATENCIÓN </v>
      </c>
      <c r="M367" s="41" t="str">
        <f>+[1]BDATOS!L366</f>
        <v xml:space="preserve">Plan de prevención del consumo de sustancias psicoactivas </v>
      </c>
      <c r="N367" s="32" t="str">
        <f>+[2]Hoja1!V369</f>
        <v>A.5</v>
      </c>
      <c r="O367" s="38" t="str">
        <f>+[1]BDATOS!O366</f>
        <v>ND</v>
      </c>
      <c r="P367" s="38">
        <f>+[1]BDATOS!P366</f>
        <v>37</v>
      </c>
      <c r="Q367" s="35">
        <f>+[1]BDATOS!AF366</f>
        <v>2</v>
      </c>
      <c r="R367" s="38">
        <f>+[1]BDATOS!BB366</f>
        <v>2</v>
      </c>
      <c r="S367" s="43">
        <f>+[1]BDATOS!BL366</f>
        <v>1</v>
      </c>
      <c r="T367" s="44"/>
      <c r="U367" s="44"/>
      <c r="V367" s="44"/>
      <c r="W367" s="41" t="str">
        <f>+[1]BDATOS!AC366</f>
        <v>SECRETARIA DEL INTERIOR - CIRA</v>
      </c>
    </row>
    <row r="368" spans="1:23" ht="45" x14ac:dyDescent="0.25">
      <c r="A368" s="29">
        <f>+'[1]Planind DNP'!B366</f>
        <v>365</v>
      </c>
      <c r="B368" s="38">
        <f>+[1]BDATOS!A367</f>
        <v>3</v>
      </c>
      <c r="C368" s="57" t="str">
        <f>+[1]BDATOS!B367</f>
        <v>DESARROLLO ECONÓMICO Y COMPETITIVIDAD</v>
      </c>
      <c r="D368" s="56" t="str">
        <f>+[1]BDATOS!C367</f>
        <v>3.1</v>
      </c>
      <c r="E368" s="57" t="str">
        <f>+[1]BDATOS!D367</f>
        <v>TURISMO PARA LA PAZ</v>
      </c>
      <c r="F368" s="41" t="s">
        <v>794</v>
      </c>
      <c r="G368" s="32" t="str">
        <f>+[2]Hoja1!K379</f>
        <v>A.5.5.1</v>
      </c>
      <c r="H368" s="32">
        <f>+[2]Hoja1!G379</f>
        <v>0</v>
      </c>
      <c r="I368" s="41">
        <v>0</v>
      </c>
      <c r="J368" s="41">
        <v>1</v>
      </c>
      <c r="K368" s="41" t="str">
        <f>+[1]BDATOS!J367</f>
        <v>3.1.1</v>
      </c>
      <c r="L368" s="42" t="str">
        <f>+[1]BDATOS!K367</f>
        <v>Bolívar Sí Avanza En construcción del Sistema de información turistica del Departamento</v>
      </c>
      <c r="M368" s="41" t="str">
        <f>+[1]BDATOS!L367</f>
        <v>Una  entrada en la Base de datos del Sistema de Información.</v>
      </c>
      <c r="N368" s="32" t="str">
        <f>+[2]Hoja1!V370</f>
        <v>A.5</v>
      </c>
      <c r="O368" s="38" t="str">
        <f>+[1]BDATOS!O367</f>
        <v>ND</v>
      </c>
      <c r="P368" s="38">
        <f>+[1]BDATOS!P367</f>
        <v>1</v>
      </c>
      <c r="Q368" s="35">
        <f>+[1]BDATOS!AF367</f>
        <v>0</v>
      </c>
      <c r="R368" s="38">
        <f>+[1]BDATOS!BB367</f>
        <v>0</v>
      </c>
      <c r="S368" s="43" t="str">
        <f>+[1]BDATOS!BL367</f>
        <v>NA</v>
      </c>
      <c r="T368" s="43" t="str">
        <f>+S368</f>
        <v>NA</v>
      </c>
      <c r="U368" s="46">
        <f>SUBTOTAL(9,S368:S379)/1</f>
        <v>1</v>
      </c>
      <c r="V368" s="46">
        <f>SUBTOTAL(9,S368:S435)/25</f>
        <v>0.8</v>
      </c>
      <c r="W368" s="41" t="str">
        <f>+[1]BDATOS!AC367</f>
        <v>ICULTUR</v>
      </c>
    </row>
    <row r="369" spans="1:23" ht="67.5" x14ac:dyDescent="0.25">
      <c r="A369" s="29">
        <f>+'[1]Planind DNP'!B367</f>
        <v>366</v>
      </c>
      <c r="B369" s="38">
        <f>+[1]BDATOS!A368</f>
        <v>3</v>
      </c>
      <c r="C369" s="57" t="str">
        <f>+[1]BDATOS!B368</f>
        <v>DESARROLLO ECONÓMICO Y COMPETITIVIDAD</v>
      </c>
      <c r="D369" s="56" t="str">
        <f>+[1]BDATOS!C368</f>
        <v>3.1</v>
      </c>
      <c r="E369" s="57" t="str">
        <f>+[1]BDATOS!D368</f>
        <v>TURISMO PARA LA PAZ</v>
      </c>
      <c r="F369" s="40" t="s">
        <v>795</v>
      </c>
      <c r="G369" s="32" t="str">
        <f>+[2]Hoja1!K380</f>
        <v>A.5.6.1</v>
      </c>
      <c r="H369" s="32">
        <f>+[2]Hoja1!G380</f>
        <v>0</v>
      </c>
      <c r="I369" s="40">
        <v>0</v>
      </c>
      <c r="J369" s="40">
        <v>6</v>
      </c>
      <c r="K369" s="41" t="str">
        <f>+[1]BDATOS!J368</f>
        <v>3.1.2</v>
      </c>
      <c r="L369" s="42" t="str">
        <f>+[1]BDATOS!K368</f>
        <v>Bolívar Sí Avanza En Creación De Productos Turísticos Como Fuente De Generación De Empleo Y Productividad.</v>
      </c>
      <c r="M369" s="41" t="str">
        <f>+[1]BDATOS!L368</f>
        <v>Tres (3)  productos de ecoturismo con enfoque postconflicto, que contengan un discurso de interpretación común del territorio identificados, diseñados e implementados</v>
      </c>
      <c r="N369" s="32" t="str">
        <f>+[2]Hoja1!V371</f>
        <v>A.5</v>
      </c>
      <c r="O369" s="38" t="str">
        <f>+[1]BDATOS!O368</f>
        <v>ND</v>
      </c>
      <c r="P369" s="38">
        <f>+[1]BDATOS!P368</f>
        <v>3</v>
      </c>
      <c r="Q369" s="35">
        <f>+[1]BDATOS!AF368</f>
        <v>0</v>
      </c>
      <c r="R369" s="38">
        <f>+[1]BDATOS!BB368</f>
        <v>0</v>
      </c>
      <c r="S369" s="43" t="str">
        <f>+[1]BDATOS!BL368</f>
        <v>NA</v>
      </c>
      <c r="T369" s="46">
        <f>SUBTOTAL(9,S369:S374)/1</f>
        <v>1</v>
      </c>
      <c r="U369" s="37"/>
      <c r="V369" s="37"/>
      <c r="W369" s="41" t="str">
        <f>+[1]BDATOS!AC368</f>
        <v>ICULTUR</v>
      </c>
    </row>
    <row r="370" spans="1:23" ht="56.25" x14ac:dyDescent="0.25">
      <c r="A370" s="29">
        <f>+'[1]Planind DNP'!B368</f>
        <v>367</v>
      </c>
      <c r="B370" s="38">
        <f>+[1]BDATOS!A369</f>
        <v>3</v>
      </c>
      <c r="C370" s="57" t="str">
        <f>+[1]BDATOS!B369</f>
        <v>DESARROLLO ECONÓMICO Y COMPETITIVIDAD</v>
      </c>
      <c r="D370" s="56" t="str">
        <f>+[1]BDATOS!C369</f>
        <v>3.1</v>
      </c>
      <c r="E370" s="57" t="str">
        <f>+[1]BDATOS!D369</f>
        <v>TURISMO PARA LA PAZ</v>
      </c>
      <c r="F370" s="40"/>
      <c r="G370" s="32" t="str">
        <f>+[2]Hoja1!K381</f>
        <v>A.5.6.2</v>
      </c>
      <c r="H370" s="32">
        <f>+[2]Hoja1!G381</f>
        <v>0</v>
      </c>
      <c r="I370" s="40"/>
      <c r="J370" s="40"/>
      <c r="K370" s="41" t="str">
        <f>+[1]BDATOS!J369</f>
        <v>3.1.2</v>
      </c>
      <c r="L370" s="42" t="str">
        <f>+[1]BDATOS!K369</f>
        <v>Bolívar Sí Avanza En Creación De Productos Turísticos Como Fuente De Generación De Empleo Y Productividad.</v>
      </c>
      <c r="M370" s="41" t="str">
        <f>+[1]BDATOS!L369</f>
        <v>Tres (3) productos de Turismo cultural con base en el patrimonio material e inmaterial del Departamento Identificados, diseñados e implementados</v>
      </c>
      <c r="N370" s="32" t="str">
        <f>+[2]Hoja1!V372</f>
        <v>A.5</v>
      </c>
      <c r="O370" s="38" t="str">
        <f>+[1]BDATOS!O369</f>
        <v>ND</v>
      </c>
      <c r="P370" s="38">
        <f>+[1]BDATOS!P369</f>
        <v>3</v>
      </c>
      <c r="Q370" s="35">
        <f>+[1]BDATOS!AF369</f>
        <v>0</v>
      </c>
      <c r="R370" s="38">
        <f>+[1]BDATOS!BB369</f>
        <v>0</v>
      </c>
      <c r="S370" s="43" t="str">
        <f>+[1]BDATOS!BL369</f>
        <v>NA</v>
      </c>
      <c r="T370" s="37"/>
      <c r="U370" s="37"/>
      <c r="V370" s="37"/>
      <c r="W370" s="41" t="str">
        <f>+[1]BDATOS!AC369</f>
        <v>ICULTUR</v>
      </c>
    </row>
    <row r="371" spans="1:23" ht="56.25" x14ac:dyDescent="0.25">
      <c r="A371" s="29">
        <f>+'[1]Planind DNP'!B369</f>
        <v>368</v>
      </c>
      <c r="B371" s="38">
        <f>+[1]BDATOS!A370</f>
        <v>3</v>
      </c>
      <c r="C371" s="57" t="str">
        <f>+[1]BDATOS!B370</f>
        <v>DESARROLLO ECONÓMICO Y COMPETITIVIDAD</v>
      </c>
      <c r="D371" s="56" t="str">
        <f>+[1]BDATOS!C370</f>
        <v>3.1</v>
      </c>
      <c r="E371" s="57" t="str">
        <f>+[1]BDATOS!D370</f>
        <v>TURISMO PARA LA PAZ</v>
      </c>
      <c r="F371" s="40"/>
      <c r="G371" s="32" t="str">
        <f>+[2]Hoja1!K382</f>
        <v>A.5.6.3</v>
      </c>
      <c r="H371" s="32">
        <f>+[2]Hoja1!G382</f>
        <v>0</v>
      </c>
      <c r="I371" s="40"/>
      <c r="J371" s="40"/>
      <c r="K371" s="41" t="str">
        <f>+[1]BDATOS!J370</f>
        <v>3.1.2</v>
      </c>
      <c r="L371" s="42" t="str">
        <f>+[1]BDATOS!K370</f>
        <v>Bolívar Sí Avanza En Creación De Productos Turísticos Como Fuente De Generación De Empleo Y Productividad.</v>
      </c>
      <c r="M371" s="41" t="str">
        <f>+[1]BDATOS!L370</f>
        <v>Seis (6) productos turísticos en municipios priorizados del Departamento diseñados</v>
      </c>
      <c r="N371" s="32" t="str">
        <f>+[2]Hoja1!V373</f>
        <v>A.5</v>
      </c>
      <c r="O371" s="38" t="str">
        <f>+[1]BDATOS!O370</f>
        <v>ND</v>
      </c>
      <c r="P371" s="38">
        <f>+[1]BDATOS!P370</f>
        <v>6</v>
      </c>
      <c r="Q371" s="35">
        <f>+[1]BDATOS!AF370</f>
        <v>0</v>
      </c>
      <c r="R371" s="38">
        <f>+[1]BDATOS!BB370</f>
        <v>0</v>
      </c>
      <c r="S371" s="43" t="str">
        <f>+[1]BDATOS!BL370</f>
        <v>NA</v>
      </c>
      <c r="T371" s="37"/>
      <c r="U371" s="37"/>
      <c r="V371" s="37"/>
      <c r="W371" s="41" t="str">
        <f>+[1]BDATOS!AC370</f>
        <v>ICULTUR</v>
      </c>
    </row>
    <row r="372" spans="1:23" ht="56.25" x14ac:dyDescent="0.25">
      <c r="A372" s="29">
        <f>+'[1]Planind DNP'!B370</f>
        <v>369</v>
      </c>
      <c r="B372" s="38">
        <f>+[1]BDATOS!A371</f>
        <v>3</v>
      </c>
      <c r="C372" s="57" t="str">
        <f>+[1]BDATOS!B371</f>
        <v>DESARROLLO ECONÓMICO Y COMPETITIVIDAD</v>
      </c>
      <c r="D372" s="56" t="str">
        <f>+[1]BDATOS!C371</f>
        <v>3.1</v>
      </c>
      <c r="E372" s="57" t="str">
        <f>+[1]BDATOS!D371</f>
        <v>TURISMO PARA LA PAZ</v>
      </c>
      <c r="F372" s="40"/>
      <c r="G372" s="32" t="str">
        <f>+[2]Hoja1!K383</f>
        <v>A.5.6.4</v>
      </c>
      <c r="H372" s="32">
        <f>+[2]Hoja1!G383</f>
        <v>0</v>
      </c>
      <c r="I372" s="40"/>
      <c r="J372" s="40"/>
      <c r="K372" s="41" t="str">
        <f>+[1]BDATOS!J371</f>
        <v>3.1.2</v>
      </c>
      <c r="L372" s="42" t="str">
        <f>+[1]BDATOS!K371</f>
        <v>Bolívar Sí Avanza En Creación De Productos Turísticos Como Fuente De Generación De Empleo Y Productividad.</v>
      </c>
      <c r="M372" s="41" t="str">
        <f>+[1]BDATOS!L371</f>
        <v xml:space="preserve">Tres (3) Fam-trip con operadores turísticos y medios de comunicación para dar a conocer las riquezas del territorio bolivarense </v>
      </c>
      <c r="N372" s="32" t="str">
        <f>+[2]Hoja1!V374</f>
        <v>A.5</v>
      </c>
      <c r="O372" s="38" t="str">
        <f>+[1]BDATOS!O371</f>
        <v>ND</v>
      </c>
      <c r="P372" s="38">
        <f>+[1]BDATOS!P371</f>
        <v>3</v>
      </c>
      <c r="Q372" s="35">
        <f>+[1]BDATOS!AF371</f>
        <v>1</v>
      </c>
      <c r="R372" s="38">
        <f>+[1]BDATOS!BB371</f>
        <v>1</v>
      </c>
      <c r="S372" s="43">
        <f>+[1]BDATOS!BL371</f>
        <v>1</v>
      </c>
      <c r="T372" s="37"/>
      <c r="U372" s="37"/>
      <c r="V372" s="37"/>
      <c r="W372" s="41" t="str">
        <f>+[1]BDATOS!AC371</f>
        <v>ICULTUR</v>
      </c>
    </row>
    <row r="373" spans="1:23" ht="56.25" x14ac:dyDescent="0.25">
      <c r="A373" s="29">
        <f>+'[1]Planind DNP'!B371</f>
        <v>370</v>
      </c>
      <c r="B373" s="38">
        <f>+[1]BDATOS!A372</f>
        <v>3</v>
      </c>
      <c r="C373" s="57" t="str">
        <f>+[1]BDATOS!B372</f>
        <v>DESARROLLO ECONÓMICO Y COMPETITIVIDAD</v>
      </c>
      <c r="D373" s="56" t="str">
        <f>+[1]BDATOS!C372</f>
        <v>3.1</v>
      </c>
      <c r="E373" s="57" t="str">
        <f>+[1]BDATOS!D372</f>
        <v>TURISMO PARA LA PAZ</v>
      </c>
      <c r="F373" s="40"/>
      <c r="G373" s="32" t="str">
        <f>+[2]Hoja1!K384</f>
        <v>A.5.6.5</v>
      </c>
      <c r="H373" s="32">
        <f>+[2]Hoja1!G384</f>
        <v>0</v>
      </c>
      <c r="I373" s="40"/>
      <c r="J373" s="40"/>
      <c r="K373" s="41" t="str">
        <f>+[1]BDATOS!J372</f>
        <v>3.1.2</v>
      </c>
      <c r="L373" s="42" t="str">
        <f>+[1]BDATOS!K372</f>
        <v>Bolívar Sí Avanza En Creación De Productos Turísticos Como Fuente De Generación De Empleo Y Productividad.</v>
      </c>
      <c r="M373" s="41" t="str">
        <f>+[1]BDATOS!L372</f>
        <v>Seis (6)  Rutas de la Paz en municipios priorizados Diseñadas e implementadas.</v>
      </c>
      <c r="N373" s="32" t="str">
        <f>+[2]Hoja1!V375</f>
        <v>A.14</v>
      </c>
      <c r="O373" s="38" t="str">
        <f>+[1]BDATOS!O372</f>
        <v>ND</v>
      </c>
      <c r="P373" s="38">
        <f>+[1]BDATOS!P372</f>
        <v>6</v>
      </c>
      <c r="Q373" s="35">
        <f>+[1]BDATOS!AF372</f>
        <v>0</v>
      </c>
      <c r="R373" s="38">
        <f>+[1]BDATOS!BB372</f>
        <v>0</v>
      </c>
      <c r="S373" s="43" t="str">
        <f>+[1]BDATOS!BL372</f>
        <v>NA</v>
      </c>
      <c r="T373" s="37"/>
      <c r="U373" s="37"/>
      <c r="V373" s="37"/>
      <c r="W373" s="41" t="str">
        <f>+[1]BDATOS!AC372</f>
        <v>ICULTUR</v>
      </c>
    </row>
    <row r="374" spans="1:23" ht="57" x14ac:dyDescent="0.25">
      <c r="A374" s="29">
        <f>+'[1]Planind DNP'!B372</f>
        <v>371</v>
      </c>
      <c r="B374" s="38">
        <f>+[1]BDATOS!A373</f>
        <v>3</v>
      </c>
      <c r="C374" s="57" t="str">
        <f>+[1]BDATOS!B373</f>
        <v>DESARROLLO ECONÓMICO Y COMPETITIVIDAD</v>
      </c>
      <c r="D374" s="56" t="str">
        <f>+[1]BDATOS!C373</f>
        <v>3.1</v>
      </c>
      <c r="E374" s="57" t="str">
        <f>+[1]BDATOS!D373</f>
        <v>TURISMO PARA LA PAZ</v>
      </c>
      <c r="F374" s="40"/>
      <c r="G374" s="32" t="str">
        <f>+[2]Hoja1!K385</f>
        <v>A.5.6.6</v>
      </c>
      <c r="H374" s="32">
        <f>+[2]Hoja1!G385</f>
        <v>0</v>
      </c>
      <c r="I374" s="40"/>
      <c r="J374" s="40"/>
      <c r="K374" s="41" t="str">
        <f>+[1]BDATOS!J373</f>
        <v>3.1.2</v>
      </c>
      <c r="L374" s="51" t="str">
        <f>+[1]BDATOS!K373</f>
        <v>Bolívar Sí Avanza En Creación De Productos Turísticos Como Fuente De Generación De Empleo Y Productividad.</v>
      </c>
      <c r="M374" s="41" t="str">
        <f>+[1]BDATOS!L373</f>
        <v>Cuatro (4)  Caravanas turísticas Bolívar sí Avanza Diseñadas e implementadas</v>
      </c>
      <c r="N374" s="32" t="str">
        <f>+[2]Hoja1!V376</f>
        <v>A.14</v>
      </c>
      <c r="O374" s="38" t="str">
        <f>+[1]BDATOS!O373</f>
        <v>ND</v>
      </c>
      <c r="P374" s="38">
        <f>+[1]BDATOS!P373</f>
        <v>4</v>
      </c>
      <c r="Q374" s="35">
        <f>+[1]BDATOS!AF373</f>
        <v>0</v>
      </c>
      <c r="R374" s="38">
        <f>+[1]BDATOS!BB373</f>
        <v>0</v>
      </c>
      <c r="S374" s="43" t="str">
        <f>+[1]BDATOS!BL373</f>
        <v>NA</v>
      </c>
      <c r="T374" s="44"/>
      <c r="U374" s="37"/>
      <c r="V374" s="37"/>
      <c r="W374" s="41" t="str">
        <f>+[1]BDATOS!AC373</f>
        <v>ICULTUR</v>
      </c>
    </row>
    <row r="375" spans="1:23" ht="33.75" x14ac:dyDescent="0.25">
      <c r="A375" s="29">
        <f>+'[1]Planind DNP'!B373</f>
        <v>372</v>
      </c>
      <c r="B375" s="38">
        <f>+[1]BDATOS!A374</f>
        <v>3</v>
      </c>
      <c r="C375" s="57" t="str">
        <f>+[1]BDATOS!B374</f>
        <v>DESARROLLO ECONÓMICO Y COMPETITIVIDAD</v>
      </c>
      <c r="D375" s="56" t="str">
        <f>+[1]BDATOS!C374</f>
        <v>3.1</v>
      </c>
      <c r="E375" s="57" t="str">
        <f>+[1]BDATOS!D374</f>
        <v>TURISMO PARA LA PAZ</v>
      </c>
      <c r="F375" s="40" t="s">
        <v>796</v>
      </c>
      <c r="G375" s="32" t="str">
        <f>+[2]Hoja1!K386</f>
        <v>A.5.7.1</v>
      </c>
      <c r="H375" s="32">
        <f>+[2]Hoja1!G386</f>
        <v>0</v>
      </c>
      <c r="I375" s="40">
        <v>0</v>
      </c>
      <c r="J375" s="40">
        <v>1</v>
      </c>
      <c r="K375" s="41" t="str">
        <f>+[1]BDATOS!J374</f>
        <v>3.1.3</v>
      </c>
      <c r="L375" s="42" t="str">
        <f>+[1]BDATOS!K374</f>
        <v>Bolívar Sí Avanza En Infraestructura Turística</v>
      </c>
      <c r="M375" s="41" t="str">
        <f>+[1]BDATOS!L374</f>
        <v>Un  Parador turístico en el Departamento de Bolívar Construido y dotado.</v>
      </c>
      <c r="N375" s="32" t="str">
        <f>+[2]Hoja1!V377</f>
        <v>A.14</v>
      </c>
      <c r="O375" s="38" t="str">
        <f>+[1]BDATOS!O374</f>
        <v>ND</v>
      </c>
      <c r="P375" s="38">
        <f>+[1]BDATOS!P374</f>
        <v>1</v>
      </c>
      <c r="Q375" s="35">
        <f>+[1]BDATOS!AF374</f>
        <v>0</v>
      </c>
      <c r="R375" s="38">
        <f>+[1]BDATOS!BB374</f>
        <v>0</v>
      </c>
      <c r="S375" s="43" t="str">
        <f>+[1]BDATOS!BL374</f>
        <v>NA</v>
      </c>
      <c r="T375" s="46" t="s">
        <v>23</v>
      </c>
      <c r="U375" s="37"/>
      <c r="V375" s="37"/>
      <c r="W375" s="41" t="str">
        <f>+[1]BDATOS!AC374</f>
        <v>ICULTUR</v>
      </c>
    </row>
    <row r="376" spans="1:23" ht="45" x14ac:dyDescent="0.25">
      <c r="A376" s="29">
        <f>+'[1]Planind DNP'!B374</f>
        <v>373</v>
      </c>
      <c r="B376" s="38">
        <f>+[1]BDATOS!A375</f>
        <v>3</v>
      </c>
      <c r="C376" s="57" t="str">
        <f>+[1]BDATOS!B375</f>
        <v>DESARROLLO ECONÓMICO Y COMPETITIVIDAD</v>
      </c>
      <c r="D376" s="56" t="str">
        <f>+[1]BDATOS!C375</f>
        <v>3.1</v>
      </c>
      <c r="E376" s="57" t="str">
        <f>+[1]BDATOS!D375</f>
        <v>TURISMO PARA LA PAZ</v>
      </c>
      <c r="F376" s="40"/>
      <c r="G376" s="32" t="str">
        <f>+[2]Hoja1!K387</f>
        <v>A.5.7.2</v>
      </c>
      <c r="H376" s="32">
        <f>+[2]Hoja1!G387</f>
        <v>0</v>
      </c>
      <c r="I376" s="40"/>
      <c r="J376" s="40"/>
      <c r="K376" s="41" t="str">
        <f>+[1]BDATOS!J375</f>
        <v>3.1.3</v>
      </c>
      <c r="L376" s="42" t="str">
        <f>+[1]BDATOS!K375</f>
        <v>Bolívar Sí Avanza En Infraestructura Turística</v>
      </c>
      <c r="M376" s="41" t="str">
        <f>+[1]BDATOS!L375</f>
        <v>Diez (10)  Señalizaciones turísticas viales y peatonales en municipios priorizados con vocación turística realizadas</v>
      </c>
      <c r="N376" s="32" t="str">
        <f>+[2]Hoja1!V378</f>
        <v>A.14</v>
      </c>
      <c r="O376" s="38" t="str">
        <f>+[1]BDATOS!O375</f>
        <v>ND</v>
      </c>
      <c r="P376" s="38">
        <f>+[1]BDATOS!P375</f>
        <v>10</v>
      </c>
      <c r="Q376" s="35">
        <f>+[1]BDATOS!AF375</f>
        <v>0</v>
      </c>
      <c r="R376" s="38">
        <f>+[1]BDATOS!BB375</f>
        <v>0</v>
      </c>
      <c r="S376" s="43" t="str">
        <f>+[1]BDATOS!BL375</f>
        <v>NA</v>
      </c>
      <c r="T376" s="37"/>
      <c r="U376" s="37"/>
      <c r="V376" s="37"/>
      <c r="W376" s="41" t="str">
        <f>+[1]BDATOS!AC375</f>
        <v>ICULTUR</v>
      </c>
    </row>
    <row r="377" spans="1:23" ht="33.75" x14ac:dyDescent="0.25">
      <c r="A377" s="29">
        <f>+'[1]Planind DNP'!B375</f>
        <v>374</v>
      </c>
      <c r="B377" s="38">
        <f>+[1]BDATOS!A376</f>
        <v>3</v>
      </c>
      <c r="C377" s="57" t="str">
        <f>+[1]BDATOS!B376</f>
        <v>DESARROLLO ECONÓMICO Y COMPETITIVIDAD</v>
      </c>
      <c r="D377" s="56" t="str">
        <f>+[1]BDATOS!C376</f>
        <v>3.1</v>
      </c>
      <c r="E377" s="57" t="str">
        <f>+[1]BDATOS!D376</f>
        <v>TURISMO PARA LA PAZ</v>
      </c>
      <c r="F377" s="40"/>
      <c r="G377" s="32" t="str">
        <f>+[2]Hoja1!K388</f>
        <v>A.5.7.3</v>
      </c>
      <c r="H377" s="32">
        <f>+[2]Hoja1!G388</f>
        <v>0</v>
      </c>
      <c r="I377" s="40"/>
      <c r="J377" s="40"/>
      <c r="K377" s="41" t="str">
        <f>+[1]BDATOS!J376</f>
        <v>3.1.3</v>
      </c>
      <c r="L377" s="42" t="str">
        <f>+[1]BDATOS!K376</f>
        <v>Bolívar Sí Avanza En Infraestructura Turística</v>
      </c>
      <c r="M377" s="41" t="str">
        <f>+[1]BDATOS!L376</f>
        <v>Tres (3) Puntos de Información Turística-PIT en municipios priorizados Construidos y dotados .</v>
      </c>
      <c r="N377" s="32" t="str">
        <f>+[2]Hoja1!V379</f>
        <v>A.5</v>
      </c>
      <c r="O377" s="38" t="str">
        <f>+[1]BDATOS!O376</f>
        <v>ND</v>
      </c>
      <c r="P377" s="38">
        <f>+[1]BDATOS!P376</f>
        <v>3</v>
      </c>
      <c r="Q377" s="35">
        <f>+[1]BDATOS!AF376</f>
        <v>0</v>
      </c>
      <c r="R377" s="38">
        <f>+[1]BDATOS!BB376</f>
        <v>0</v>
      </c>
      <c r="S377" s="43" t="str">
        <f>+[1]BDATOS!BL376</f>
        <v>NA</v>
      </c>
      <c r="T377" s="37"/>
      <c r="U377" s="37"/>
      <c r="V377" s="37"/>
      <c r="W377" s="41" t="str">
        <f>+[1]BDATOS!AC376</f>
        <v>ICULTUR</v>
      </c>
    </row>
    <row r="378" spans="1:23" ht="33.75" x14ac:dyDescent="0.25">
      <c r="A378" s="29">
        <f>+'[1]Planind DNP'!B376</f>
        <v>375</v>
      </c>
      <c r="B378" s="38">
        <f>+[1]BDATOS!A377</f>
        <v>3</v>
      </c>
      <c r="C378" s="57" t="str">
        <f>+[1]BDATOS!B377</f>
        <v>DESARROLLO ECONÓMICO Y COMPETITIVIDAD</v>
      </c>
      <c r="D378" s="56" t="str">
        <f>+[1]BDATOS!C377</f>
        <v>3.1</v>
      </c>
      <c r="E378" s="57" t="str">
        <f>+[1]BDATOS!D377</f>
        <v>TURISMO PARA LA PAZ</v>
      </c>
      <c r="F378" s="40"/>
      <c r="G378" s="32" t="str">
        <f>+[2]Hoja1!K389</f>
        <v>A.5.7.4</v>
      </c>
      <c r="H378" s="32">
        <f>+[2]Hoja1!G389</f>
        <v>0</v>
      </c>
      <c r="I378" s="40"/>
      <c r="J378" s="40"/>
      <c r="K378" s="41" t="str">
        <f>+[1]BDATOS!J377</f>
        <v>3.1.3</v>
      </c>
      <c r="L378" s="42" t="str">
        <f>+[1]BDATOS!K377</f>
        <v>Bolívar Sí Avanza En Infraestructura Turística</v>
      </c>
      <c r="M378" s="41" t="str">
        <f>+[1]BDATOS!L377</f>
        <v xml:space="preserve">Dos (2)  Senderos turísticos en el Departamento de Bolívar Adecuados y en  uso </v>
      </c>
      <c r="N378" s="32" t="str">
        <f>+[2]Hoja1!V380</f>
        <v>A.5</v>
      </c>
      <c r="O378" s="38" t="str">
        <f>+[1]BDATOS!O377</f>
        <v>ND</v>
      </c>
      <c r="P378" s="38">
        <f>+[1]BDATOS!P377</f>
        <v>2</v>
      </c>
      <c r="Q378" s="35">
        <f>+[1]BDATOS!AF377</f>
        <v>0</v>
      </c>
      <c r="R378" s="38">
        <f>+[1]BDATOS!BB377</f>
        <v>0</v>
      </c>
      <c r="S378" s="43" t="str">
        <f>+[1]BDATOS!BL377</f>
        <v>NA</v>
      </c>
      <c r="T378" s="37"/>
      <c r="U378" s="37"/>
      <c r="V378" s="37"/>
      <c r="W378" s="41" t="str">
        <f>+[1]BDATOS!AC377</f>
        <v>ICULTUR</v>
      </c>
    </row>
    <row r="379" spans="1:23" ht="33.75" x14ac:dyDescent="0.25">
      <c r="A379" s="29">
        <f>+'[1]Planind DNP'!B377</f>
        <v>376</v>
      </c>
      <c r="B379" s="38">
        <f>+[1]BDATOS!A378</f>
        <v>3</v>
      </c>
      <c r="C379" s="57" t="str">
        <f>+[1]BDATOS!B378</f>
        <v>DESARROLLO ECONÓMICO Y COMPETITIVIDAD</v>
      </c>
      <c r="D379" s="56" t="str">
        <f>+[1]BDATOS!C378</f>
        <v>3.1</v>
      </c>
      <c r="E379" s="57" t="str">
        <f>+[1]BDATOS!D378</f>
        <v>TURISMO PARA LA PAZ</v>
      </c>
      <c r="F379" s="40"/>
      <c r="G379" s="32" t="str">
        <f>+[2]Hoja1!K390</f>
        <v>A.5.7.5</v>
      </c>
      <c r="H379" s="32">
        <f>+[2]Hoja1!G390</f>
        <v>0</v>
      </c>
      <c r="I379" s="40"/>
      <c r="J379" s="40"/>
      <c r="K379" s="41" t="str">
        <f>+[1]BDATOS!J378</f>
        <v>3.1.3</v>
      </c>
      <c r="L379" s="42" t="str">
        <f>+[1]BDATOS!K378</f>
        <v>Bolívar Sí Avanza En Infraestructura Turística</v>
      </c>
      <c r="M379" s="41" t="str">
        <f>+[1]BDATOS!L378</f>
        <v>Un Muelle turístico fluvial cosntruido .</v>
      </c>
      <c r="N379" s="32" t="str">
        <f>+[2]Hoja1!V381</f>
        <v>A.5</v>
      </c>
      <c r="O379" s="38" t="str">
        <f>+[1]BDATOS!O378</f>
        <v>ND</v>
      </c>
      <c r="P379" s="38">
        <f>+[1]BDATOS!P378</f>
        <v>1</v>
      </c>
      <c r="Q379" s="35">
        <f>+[1]BDATOS!AF378</f>
        <v>0</v>
      </c>
      <c r="R379" s="38">
        <f>+[1]BDATOS!BB378</f>
        <v>0</v>
      </c>
      <c r="S379" s="43" t="str">
        <f>+[1]BDATOS!BL378</f>
        <v>NA</v>
      </c>
      <c r="T379" s="37"/>
      <c r="U379" s="37"/>
      <c r="V379" s="37"/>
      <c r="W379" s="41" t="str">
        <f>+[1]BDATOS!AC378</f>
        <v>ICULTUR</v>
      </c>
    </row>
    <row r="380" spans="1:23" ht="45" x14ac:dyDescent="0.25">
      <c r="A380" s="29">
        <f>+'[1]Planind DNP'!B378</f>
        <v>377</v>
      </c>
      <c r="B380" s="38">
        <f>+[1]BDATOS!A379</f>
        <v>3</v>
      </c>
      <c r="C380" s="57" t="str">
        <f>+[1]BDATOS!B379</f>
        <v>DESARROLLO ECONÓMICO Y COMPETITIVIDAD</v>
      </c>
      <c r="D380" s="56" t="str">
        <f>+[1]BDATOS!C379</f>
        <v>3.1</v>
      </c>
      <c r="E380" s="57" t="str">
        <f>+[1]BDATOS!D379</f>
        <v>TURISMO PARA LA PAZ</v>
      </c>
      <c r="F380" s="49" t="s">
        <v>797</v>
      </c>
      <c r="G380" s="32">
        <v>0</v>
      </c>
      <c r="H380" s="32">
        <v>1</v>
      </c>
      <c r="I380" s="49">
        <v>0</v>
      </c>
      <c r="J380" s="49">
        <v>1</v>
      </c>
      <c r="K380" s="41" t="str">
        <f>+[1]BDATOS!J379</f>
        <v>3.1.4</v>
      </c>
      <c r="L380" s="42" t="str">
        <f>+[1]BDATOS!K379</f>
        <v>Bolívar Sí Avanza en promoción turística del destino Bolívar.</v>
      </c>
      <c r="M380" s="41" t="str">
        <f>+[1]BDATOS!L379</f>
        <v>Diseñar e implementar  la marca TURISMO PARA LA PAZ como elemento de promoción turística del Departamento.</v>
      </c>
      <c r="N380" s="32" t="str">
        <f>+[2]Hoja1!V382</f>
        <v>A.5</v>
      </c>
      <c r="O380" s="38" t="str">
        <f>+[1]BDATOS!O379</f>
        <v>ND</v>
      </c>
      <c r="P380" s="38">
        <f>+[1]BDATOS!P379</f>
        <v>100</v>
      </c>
      <c r="Q380" s="35">
        <f>+[1]BDATOS!AF379</f>
        <v>25</v>
      </c>
      <c r="R380" s="38">
        <f>+[1]BDATOS!BB379</f>
        <v>0</v>
      </c>
      <c r="S380" s="43">
        <f>+[1]BDATOS!BL379</f>
        <v>0</v>
      </c>
      <c r="T380" s="60">
        <f>SUM(S380:S385)/3</f>
        <v>0.33333333333333331</v>
      </c>
      <c r="U380" s="60">
        <f>SUM(S380:S389)/6</f>
        <v>0.16666666666666666</v>
      </c>
      <c r="V380" s="37"/>
      <c r="W380" s="41" t="str">
        <f>+[1]BDATOS!AC379</f>
        <v>ICULTUR</v>
      </c>
    </row>
    <row r="381" spans="1:23" ht="33.75" x14ac:dyDescent="0.25">
      <c r="A381" s="29">
        <f>+'[1]Planind DNP'!B379</f>
        <v>378</v>
      </c>
      <c r="B381" s="38">
        <f>+[1]BDATOS!A380</f>
        <v>3</v>
      </c>
      <c r="C381" s="57" t="str">
        <f>+[1]BDATOS!B380</f>
        <v>DESARROLLO ECONÓMICO Y COMPETITIVIDAD</v>
      </c>
      <c r="D381" s="56" t="str">
        <f>+[1]BDATOS!C380</f>
        <v>3.1</v>
      </c>
      <c r="E381" s="57" t="str">
        <f>+[1]BDATOS!D380</f>
        <v>TURISMO PARA LA PAZ</v>
      </c>
      <c r="F381" s="53"/>
      <c r="G381" s="32"/>
      <c r="H381" s="32"/>
      <c r="I381" s="53"/>
      <c r="J381" s="53"/>
      <c r="K381" s="41" t="str">
        <f>+[1]BDATOS!J380</f>
        <v>3.1.4</v>
      </c>
      <c r="L381" s="42" t="str">
        <f>+[1]BDATOS!K380</f>
        <v>Bolívar Sí Avanza en promoción turística del destino Bolívar.</v>
      </c>
      <c r="M381" s="41" t="str">
        <f>+[1]BDATOS!L380</f>
        <v>Diseñar un plan de marketing turístico para el Departamento de Bolívar.</v>
      </c>
      <c r="N381" s="32" t="str">
        <f>+[2]Hoja1!V383</f>
        <v>A.5</v>
      </c>
      <c r="O381" s="38" t="str">
        <f>+[1]BDATOS!O380</f>
        <v>ND</v>
      </c>
      <c r="P381" s="38">
        <f>+[1]BDATOS!P380</f>
        <v>100</v>
      </c>
      <c r="Q381" s="35">
        <f>+[1]BDATOS!AF380</f>
        <v>25</v>
      </c>
      <c r="R381" s="38">
        <f>+[1]BDATOS!BB380</f>
        <v>0</v>
      </c>
      <c r="S381" s="43">
        <f>+[1]BDATOS!BL380</f>
        <v>0</v>
      </c>
      <c r="T381" s="60"/>
      <c r="U381" s="60"/>
      <c r="V381" s="37"/>
      <c r="W381" s="41" t="str">
        <f>+[1]BDATOS!AC380</f>
        <v>ICULTUR</v>
      </c>
    </row>
    <row r="382" spans="1:23" ht="67.5" x14ac:dyDescent="0.25">
      <c r="A382" s="29">
        <f>+'[1]Planind DNP'!B380</f>
        <v>379</v>
      </c>
      <c r="B382" s="38">
        <f>+[1]BDATOS!A381</f>
        <v>3</v>
      </c>
      <c r="C382" s="57" t="str">
        <f>+[1]BDATOS!B381</f>
        <v>DESARROLLO ECONÓMICO Y COMPETITIVIDAD</v>
      </c>
      <c r="D382" s="56" t="str">
        <f>+[1]BDATOS!C381</f>
        <v>3.1</v>
      </c>
      <c r="E382" s="57" t="str">
        <f>+[1]BDATOS!D381</f>
        <v>TURISMO PARA LA PAZ</v>
      </c>
      <c r="F382" s="53"/>
      <c r="G382" s="32"/>
      <c r="H382" s="32"/>
      <c r="I382" s="53"/>
      <c r="J382" s="53"/>
      <c r="K382" s="41" t="str">
        <f>+[1]BDATOS!J381</f>
        <v>3.1.4</v>
      </c>
      <c r="L382" s="42" t="str">
        <f>+[1]BDATOS!K381</f>
        <v>Bolívar Sí Avanza en promoción turística del destino Bolívar.</v>
      </c>
      <c r="M382" s="41" t="str">
        <f>+[1]BDATOS!L381</f>
        <v>Crear un Portal Web de  promoción Turística para la centralización y homogenización  de la información turística con rutas de acceso y portafolio turístico del Departamento de Bolívar.</v>
      </c>
      <c r="N382" s="32" t="str">
        <f>+[2]Hoja1!V384</f>
        <v>A.5</v>
      </c>
      <c r="O382" s="38" t="str">
        <f>+[1]BDATOS!O381</f>
        <v>ND</v>
      </c>
      <c r="P382" s="38">
        <f>+[1]BDATOS!P381</f>
        <v>1</v>
      </c>
      <c r="Q382" s="35">
        <f>+[1]BDATOS!AF381</f>
        <v>0</v>
      </c>
      <c r="R382" s="38">
        <f>+[1]BDATOS!BB381</f>
        <v>0</v>
      </c>
      <c r="S382" s="43" t="str">
        <f>+[1]BDATOS!BL381</f>
        <v>NA</v>
      </c>
      <c r="T382" s="44"/>
      <c r="U382" s="37"/>
      <c r="V382" s="37"/>
      <c r="W382" s="41" t="str">
        <f>+[1]BDATOS!AC381</f>
        <v>ICULTUR</v>
      </c>
    </row>
    <row r="383" spans="1:23" ht="78.75" x14ac:dyDescent="0.25">
      <c r="A383" s="29">
        <f>+'[1]Planind DNP'!B381</f>
        <v>380</v>
      </c>
      <c r="B383" s="38">
        <f>+[1]BDATOS!A382</f>
        <v>3</v>
      </c>
      <c r="C383" s="57" t="str">
        <f>+[1]BDATOS!B382</f>
        <v>DESARROLLO ECONÓMICO Y COMPETITIVIDAD</v>
      </c>
      <c r="D383" s="56" t="str">
        <f>+[1]BDATOS!C382</f>
        <v>3.1</v>
      </c>
      <c r="E383" s="57" t="str">
        <f>+[1]BDATOS!D382</f>
        <v>TURISMO PARA LA PAZ</v>
      </c>
      <c r="F383" s="53"/>
      <c r="G383" s="32"/>
      <c r="H383" s="32"/>
      <c r="I383" s="53"/>
      <c r="J383" s="53"/>
      <c r="K383" s="41" t="str">
        <f>+[1]BDATOS!J382</f>
        <v>3.1.4</v>
      </c>
      <c r="L383" s="42" t="str">
        <f>+[1]BDATOS!K382</f>
        <v>Bolívar Sí Avanza en promoción turística del destino Bolívar.</v>
      </c>
      <c r="M383" s="41" t="str">
        <f>+[1]BDATOS!L382</f>
        <v>Diseño de una Aplicación Móvil-app de promoción turística que permita la georreferenciación  los atractivos turísticos, la interactividad de los turistas con la oferta de productos, bienes y servicios turísticos.</v>
      </c>
      <c r="N383" s="32" t="str">
        <f>+[2]Hoja1!V385</f>
        <v>A.5</v>
      </c>
      <c r="O383" s="38" t="str">
        <f>+[1]BDATOS!O382</f>
        <v>ND</v>
      </c>
      <c r="P383" s="38">
        <f>+[1]BDATOS!P382</f>
        <v>1</v>
      </c>
      <c r="Q383" s="35">
        <f>+[1]BDATOS!AF382</f>
        <v>0</v>
      </c>
      <c r="R383" s="38">
        <f>+[1]BDATOS!BB382</f>
        <v>0</v>
      </c>
      <c r="S383" s="43" t="str">
        <f>+[1]BDATOS!BL382</f>
        <v>NA</v>
      </c>
      <c r="T383" s="46"/>
      <c r="U383" s="37"/>
      <c r="V383" s="37"/>
      <c r="W383" s="41" t="str">
        <f>+[1]BDATOS!AC382</f>
        <v>ICULTUR</v>
      </c>
    </row>
    <row r="384" spans="1:23" ht="45" x14ac:dyDescent="0.25">
      <c r="A384" s="29">
        <f>+'[1]Planind DNP'!B382</f>
        <v>381</v>
      </c>
      <c r="B384" s="38">
        <f>+[1]BDATOS!A383</f>
        <v>3</v>
      </c>
      <c r="C384" s="57" t="str">
        <f>+[1]BDATOS!B383</f>
        <v>DESARROLLO ECONÓMICO Y COMPETITIVIDAD</v>
      </c>
      <c r="D384" s="56" t="str">
        <f>+[1]BDATOS!C383</f>
        <v>3.1</v>
      </c>
      <c r="E384" s="57" t="str">
        <f>+[1]BDATOS!D383</f>
        <v>TURISMO PARA LA PAZ</v>
      </c>
      <c r="F384" s="53"/>
      <c r="G384" s="32"/>
      <c r="H384" s="32"/>
      <c r="I384" s="53"/>
      <c r="J384" s="53"/>
      <c r="K384" s="41" t="str">
        <f>+[1]BDATOS!J383</f>
        <v>3.1.4</v>
      </c>
      <c r="L384" s="42" t="str">
        <f>+[1]BDATOS!K383</f>
        <v>Bolívar Sí Avanza en promoción turística del destino Bolívar.</v>
      </c>
      <c r="M384" s="41" t="str">
        <f>+[1]BDATOS!L383</f>
        <v>Participar en ferias, convenciones, seminarios como forma de divulgación y promoción turística del Departamento.</v>
      </c>
      <c r="N384" s="32" t="str">
        <f>+[2]Hoja1!V386</f>
        <v>A.5</v>
      </c>
      <c r="O384" s="38" t="str">
        <f>+[1]BDATOS!O383</f>
        <v>ND</v>
      </c>
      <c r="P384" s="38">
        <f>+[1]BDATOS!P383</f>
        <v>1</v>
      </c>
      <c r="Q384" s="35">
        <f>+[1]BDATOS!AF383</f>
        <v>1</v>
      </c>
      <c r="R384" s="38">
        <f>+[1]BDATOS!BB383</f>
        <v>1</v>
      </c>
      <c r="S384" s="43">
        <f>+[1]BDATOS!BL383</f>
        <v>1</v>
      </c>
      <c r="T384" s="60"/>
      <c r="U384" s="60"/>
      <c r="V384" s="37"/>
      <c r="W384" s="41" t="str">
        <f>+[1]BDATOS!AC383</f>
        <v>ICULTUR</v>
      </c>
    </row>
    <row r="385" spans="1:23" ht="78.75" x14ac:dyDescent="0.25">
      <c r="A385" s="29">
        <f>+'[1]Planind DNP'!B383</f>
        <v>382</v>
      </c>
      <c r="B385" s="38">
        <f>+[1]BDATOS!A384</f>
        <v>3</v>
      </c>
      <c r="C385" s="57" t="str">
        <f>+[1]BDATOS!B384</f>
        <v>DESARROLLO ECONÓMICO Y COMPETITIVIDAD</v>
      </c>
      <c r="D385" s="56" t="str">
        <f>+[1]BDATOS!C384</f>
        <v>3.1</v>
      </c>
      <c r="E385" s="57" t="str">
        <f>+[1]BDATOS!D384</f>
        <v>TURISMO PARA LA PAZ</v>
      </c>
      <c r="F385" s="31"/>
      <c r="G385" s="32"/>
      <c r="H385" s="32"/>
      <c r="I385" s="31"/>
      <c r="J385" s="31"/>
      <c r="K385" s="41" t="str">
        <f>+[1]BDATOS!J384</f>
        <v>3.1.4</v>
      </c>
      <c r="L385" s="42" t="str">
        <f>+[1]BDATOS!K384</f>
        <v>Bolívar Sí Avanza en promoción turística del destino Bolívar.</v>
      </c>
      <c r="M385" s="41" t="str">
        <f>+[1]BDATOS!L384</f>
        <v>Desarrollar campaña en medios de comunicación Nacional sobre los beneficios económicos y humanos del turismo para la sensibilización de las comunidades receptoras como principales destinos del departamento.</v>
      </c>
      <c r="N385" s="32" t="str">
        <f>+[2]Hoja1!V387</f>
        <v>A.5</v>
      </c>
      <c r="O385" s="38" t="str">
        <f>+[1]BDATOS!O384</f>
        <v>ND</v>
      </c>
      <c r="P385" s="38">
        <f>+[1]BDATOS!P384</f>
        <v>3</v>
      </c>
      <c r="Q385" s="35">
        <f>+[1]BDATOS!AF384</f>
        <v>0</v>
      </c>
      <c r="R385" s="38">
        <f>+[1]BDATOS!BB384</f>
        <v>0</v>
      </c>
      <c r="S385" s="43" t="str">
        <f>+[1]BDATOS!BL384</f>
        <v>NA</v>
      </c>
      <c r="T385" s="37"/>
      <c r="U385" s="37"/>
      <c r="V385" s="37"/>
      <c r="W385" s="41" t="str">
        <f>+[1]BDATOS!AC384</f>
        <v>ICULTUR</v>
      </c>
    </row>
    <row r="386" spans="1:23" ht="67.5" x14ac:dyDescent="0.25">
      <c r="A386" s="29">
        <f>+'[1]Planind DNP'!B384</f>
        <v>383</v>
      </c>
      <c r="B386" s="38">
        <f>+[1]BDATOS!A385</f>
        <v>3</v>
      </c>
      <c r="C386" s="57" t="str">
        <f>+[1]BDATOS!B385</f>
        <v>DESARROLLO ECONÓMICO Y COMPETITIVIDAD</v>
      </c>
      <c r="D386" s="56" t="str">
        <f>+[1]BDATOS!C385</f>
        <v>3.1</v>
      </c>
      <c r="E386" s="57" t="str">
        <f>+[1]BDATOS!D385</f>
        <v>TURISMO PARA LA PAZ</v>
      </c>
      <c r="F386" s="49" t="s">
        <v>798</v>
      </c>
      <c r="G386" s="32">
        <v>0</v>
      </c>
      <c r="H386" s="32">
        <v>1</v>
      </c>
      <c r="I386" s="49">
        <v>0</v>
      </c>
      <c r="J386" s="49">
        <v>1</v>
      </c>
      <c r="K386" s="41" t="str">
        <f>+[1]BDATOS!J385</f>
        <v>3.1.5</v>
      </c>
      <c r="L386" s="42" t="str">
        <f>+[1]BDATOS!K385</f>
        <v>Bolívar Sí Avanza en Gobernanza Turística.</v>
      </c>
      <c r="M386" s="41" t="str">
        <f>+[1]BDATOS!L385</f>
        <v>Capacitar  en calidad turística, emprendimiento turístico y comunitario a las comunidades receptoras para la generación de competitividad y productividad a través del turismo.</v>
      </c>
      <c r="N386" s="32" t="str">
        <f>+[2]Hoja1!V388</f>
        <v>A.5</v>
      </c>
      <c r="O386" s="38" t="str">
        <f>+[1]BDATOS!O385</f>
        <v>ND</v>
      </c>
      <c r="P386" s="38">
        <f>+[1]BDATOS!P385</f>
        <v>4</v>
      </c>
      <c r="Q386" s="35">
        <f>+[1]BDATOS!AF385</f>
        <v>1</v>
      </c>
      <c r="R386" s="38">
        <f>+[1]BDATOS!BB385</f>
        <v>0</v>
      </c>
      <c r="S386" s="43">
        <f>+[1]BDATOS!BL385</f>
        <v>0</v>
      </c>
      <c r="T386" s="60">
        <f>SUM(S386:S389)/2</f>
        <v>0</v>
      </c>
      <c r="U386" s="60"/>
      <c r="V386" s="37"/>
      <c r="W386" s="41" t="str">
        <f>+[1]BDATOS!AC385</f>
        <v>ICULTUR</v>
      </c>
    </row>
    <row r="387" spans="1:23" ht="45" x14ac:dyDescent="0.25">
      <c r="A387" s="29">
        <f>+'[1]Planind DNP'!B385</f>
        <v>384</v>
      </c>
      <c r="B387" s="38">
        <f>+[1]BDATOS!A386</f>
        <v>3</v>
      </c>
      <c r="C387" s="57" t="str">
        <f>+[1]BDATOS!B386</f>
        <v>DESARROLLO ECONÓMICO Y COMPETITIVIDAD</v>
      </c>
      <c r="D387" s="56" t="str">
        <f>+[1]BDATOS!C386</f>
        <v>3.1</v>
      </c>
      <c r="E387" s="57" t="str">
        <f>+[1]BDATOS!D386</f>
        <v>TURISMO PARA LA PAZ</v>
      </c>
      <c r="F387" s="53"/>
      <c r="G387" s="32"/>
      <c r="H387" s="32"/>
      <c r="I387" s="53"/>
      <c r="J387" s="53"/>
      <c r="K387" s="41" t="str">
        <f>+[1]BDATOS!J386</f>
        <v>3.1.5</v>
      </c>
      <c r="L387" s="42" t="str">
        <f>+[1]BDATOS!K386</f>
        <v>Bolívar Sí Avanza en Gobernanza Turística.</v>
      </c>
      <c r="M387" s="41" t="str">
        <f>+[1]BDATOS!L386</f>
        <v>Diseñar e implementar un plan de incentivos para la formalización de los prestadores de servicios turísticos.</v>
      </c>
      <c r="N387" s="32" t="str">
        <f>+[2]Hoja1!V389</f>
        <v>A.5</v>
      </c>
      <c r="O387" s="38" t="str">
        <f>+[1]BDATOS!O386</f>
        <v>ND</v>
      </c>
      <c r="P387" s="38">
        <f>+[1]BDATOS!P386</f>
        <v>1</v>
      </c>
      <c r="Q387" s="35">
        <f>+[1]BDATOS!AF386</f>
        <v>0</v>
      </c>
      <c r="R387" s="38">
        <f>+[1]BDATOS!BB386</f>
        <v>0</v>
      </c>
      <c r="S387" s="43" t="str">
        <f>+[1]BDATOS!BL386</f>
        <v>NA</v>
      </c>
      <c r="T387" s="37"/>
      <c r="U387" s="37"/>
      <c r="V387" s="37"/>
      <c r="W387" s="41" t="str">
        <f>+[1]BDATOS!AC386</f>
        <v>ICULTUR</v>
      </c>
    </row>
    <row r="388" spans="1:23" ht="33.75" x14ac:dyDescent="0.25">
      <c r="A388" s="29">
        <f>+'[1]Planind DNP'!B386</f>
        <v>385</v>
      </c>
      <c r="B388" s="38">
        <f>+[1]BDATOS!A387</f>
        <v>3</v>
      </c>
      <c r="C388" s="57" t="str">
        <f>+[1]BDATOS!B387</f>
        <v>DESARROLLO ECONÓMICO Y COMPETITIVIDAD</v>
      </c>
      <c r="D388" s="56" t="str">
        <f>+[1]BDATOS!C387</f>
        <v>3.1</v>
      </c>
      <c r="E388" s="57" t="str">
        <f>+[1]BDATOS!D387</f>
        <v>TURISMO PARA LA PAZ</v>
      </c>
      <c r="F388" s="53"/>
      <c r="G388" s="32"/>
      <c r="H388" s="32"/>
      <c r="I388" s="53"/>
      <c r="J388" s="53"/>
      <c r="K388" s="41" t="str">
        <f>+[1]BDATOS!J387</f>
        <v>3.1.5</v>
      </c>
      <c r="L388" s="42" t="str">
        <f>+[1]BDATOS!K387</f>
        <v>Bolívar Sí Avanza en Gobernanza Turística.</v>
      </c>
      <c r="M388" s="41" t="str">
        <f>+[1]BDATOS!L387</f>
        <v>Diseño del plan estrategico de turismo para EL DEPARTMAENTO DE BOLIVAR</v>
      </c>
      <c r="N388" s="32" t="str">
        <f>+[2]Hoja1!V390</f>
        <v>A.5</v>
      </c>
      <c r="O388" s="38" t="str">
        <f>+[1]BDATOS!O387</f>
        <v>ND</v>
      </c>
      <c r="P388" s="38">
        <f>+[1]BDATOS!P387</f>
        <v>100</v>
      </c>
      <c r="Q388" s="35">
        <f>+[1]BDATOS!AF387</f>
        <v>25</v>
      </c>
      <c r="R388" s="38">
        <f>+[1]BDATOS!BB387</f>
        <v>0</v>
      </c>
      <c r="S388" s="43">
        <f>+[1]BDATOS!BL387</f>
        <v>0</v>
      </c>
      <c r="T388" s="60"/>
      <c r="U388" s="60"/>
      <c r="V388" s="37"/>
      <c r="W388" s="41" t="str">
        <f>+[1]BDATOS!AC387</f>
        <v>ICULTUR</v>
      </c>
    </row>
    <row r="389" spans="1:23" ht="45" x14ac:dyDescent="0.25">
      <c r="A389" s="29">
        <f>+'[1]Planind DNP'!B387</f>
        <v>386</v>
      </c>
      <c r="B389" s="38">
        <f>+[1]BDATOS!A388</f>
        <v>3</v>
      </c>
      <c r="C389" s="57" t="str">
        <f>+[1]BDATOS!B388</f>
        <v>DESARROLLO ECONÓMICO Y COMPETITIVIDAD</v>
      </c>
      <c r="D389" s="56" t="str">
        <f>+[1]BDATOS!C388</f>
        <v>3.1</v>
      </c>
      <c r="E389" s="57" t="str">
        <f>+[1]BDATOS!D388</f>
        <v>TURISMO PARA LA PAZ</v>
      </c>
      <c r="F389" s="31"/>
      <c r="G389" s="32"/>
      <c r="H389" s="32"/>
      <c r="I389" s="31"/>
      <c r="J389" s="31"/>
      <c r="K389" s="41" t="str">
        <f>+[1]BDATOS!J388</f>
        <v>3.1.5</v>
      </c>
      <c r="L389" s="42" t="str">
        <f>+[1]BDATOS!K388</f>
        <v>Bolívar Sí Avanza en Gobernanza Turística.</v>
      </c>
      <c r="M389" s="41" t="str">
        <f>+[1]BDATOS!L388</f>
        <v>Diseñar e implementar un Plan de incentivos para la certificación en calidad de los prestadores turísticos.</v>
      </c>
      <c r="N389" s="32" t="str">
        <f>+[2]Hoja1!V391</f>
        <v>A.5</v>
      </c>
      <c r="O389" s="38" t="str">
        <f>+[1]BDATOS!O388</f>
        <v>ND</v>
      </c>
      <c r="P389" s="38">
        <f>+[1]BDATOS!P388</f>
        <v>1</v>
      </c>
      <c r="Q389" s="35">
        <f>+[1]BDATOS!AF388</f>
        <v>0</v>
      </c>
      <c r="R389" s="38">
        <f>+[1]BDATOS!BB388</f>
        <v>0</v>
      </c>
      <c r="S389" s="43" t="str">
        <f>+[1]BDATOS!BL388</f>
        <v>NA</v>
      </c>
      <c r="T389" s="44"/>
      <c r="U389" s="44"/>
      <c r="V389" s="37"/>
      <c r="W389" s="41" t="str">
        <f>+[1]BDATOS!AC388</f>
        <v>ICULTUR</v>
      </c>
    </row>
    <row r="390" spans="1:23" ht="45" x14ac:dyDescent="0.25">
      <c r="A390" s="29">
        <f>+'[1]Planind DNP'!B388</f>
        <v>387</v>
      </c>
      <c r="B390" s="38">
        <f>+[1]BDATOS!A389</f>
        <v>3</v>
      </c>
      <c r="C390" s="57" t="str">
        <f>+[1]BDATOS!B389</f>
        <v>DESARROLLO ECONÓMICO Y COMPETITIVIDAD</v>
      </c>
      <c r="D390" s="56" t="str">
        <f>+[1]BDATOS!C389</f>
        <v>3.2</v>
      </c>
      <c r="E390" s="57" t="str">
        <f>+[1]BDATOS!D389</f>
        <v>BOLIVAR SÍ AVANZA EN CIENCIA, TECNOLOGÍA E INNOVACIÓN (CTeI)</v>
      </c>
      <c r="F390" s="40" t="s">
        <v>799</v>
      </c>
      <c r="G390" s="32" t="str">
        <f>+[2]Hoja1!K391</f>
        <v>A.5.8.1</v>
      </c>
      <c r="H390" s="32">
        <f>+[2]Hoja1!G391</f>
        <v>0</v>
      </c>
      <c r="I390" s="40">
        <v>0</v>
      </c>
      <c r="J390" s="40">
        <v>30</v>
      </c>
      <c r="K390" s="41" t="str">
        <f>+[1]BDATOS!J389</f>
        <v>3.2.1</v>
      </c>
      <c r="L390" s="51" t="str">
        <f>+[1]BDATOS!K389</f>
        <v>Producción Científica Ambiciosa Con Enfoque, Gerencia Y Disciplina</v>
      </c>
      <c r="M390" s="41" t="str">
        <f>+[1]BDATOS!L389</f>
        <v>Treinta (30) personas beneficiadas con estudios de posgrado y/o pasantías en áreas de ciencia, tecnología en investigación.</v>
      </c>
      <c r="N390" s="32" t="str">
        <f>+[2]Hoja1!V392</f>
        <v>A,13</v>
      </c>
      <c r="O390" s="38" t="str">
        <f>+[1]BDATOS!O389</f>
        <v>ND</v>
      </c>
      <c r="P390" s="38">
        <f>+[1]BDATOS!P389</f>
        <v>30</v>
      </c>
      <c r="Q390" s="35">
        <f>+[1]BDATOS!AF389</f>
        <v>0</v>
      </c>
      <c r="R390" s="38">
        <f>+[1]BDATOS!BB389</f>
        <v>0</v>
      </c>
      <c r="S390" s="43" t="str">
        <f>+[1]BDATOS!BL389</f>
        <v>NA</v>
      </c>
      <c r="T390" s="46">
        <f>SUBTOTAL(9,S390:S391)/1</f>
        <v>1</v>
      </c>
      <c r="U390" s="46">
        <f>SUBTOTAL(9,S390:S395)/1</f>
        <v>1</v>
      </c>
      <c r="V390" s="37"/>
      <c r="W390" s="41" t="str">
        <f>+[1]BDATOS!AC389</f>
        <v>SECRETARIA DE PLANEACIÓN</v>
      </c>
    </row>
    <row r="391" spans="1:23" ht="34.5" x14ac:dyDescent="0.25">
      <c r="A391" s="29">
        <f>+'[1]Planind DNP'!B389</f>
        <v>388</v>
      </c>
      <c r="B391" s="38">
        <f>+[1]BDATOS!A390</f>
        <v>3</v>
      </c>
      <c r="C391" s="57" t="str">
        <f>+[1]BDATOS!B390</f>
        <v>DESARROLLO ECONÓMICO Y COMPETITIVIDAD</v>
      </c>
      <c r="D391" s="56" t="str">
        <f>+[1]BDATOS!C390</f>
        <v>3.2</v>
      </c>
      <c r="E391" s="57" t="str">
        <f>+[1]BDATOS!D390</f>
        <v>BOLIVAR SÍ AVANZA EN CIENCIA, TECNOLOGÍA E INNOVACIÓN (CTeI)</v>
      </c>
      <c r="F391" s="40"/>
      <c r="G391" s="32" t="str">
        <f>+[2]Hoja1!K392</f>
        <v>A.13.1.1</v>
      </c>
      <c r="H391" s="32">
        <f>+[2]Hoja1!G392</f>
        <v>0</v>
      </c>
      <c r="I391" s="40"/>
      <c r="J391" s="40"/>
      <c r="K391" s="41" t="str">
        <f>+[1]BDATOS!J390</f>
        <v>3.2.1</v>
      </c>
      <c r="L391" s="51" t="str">
        <f>+[1]BDATOS!K390</f>
        <v>Producción Científica Ambiciosa Con Enfoque, Gerencia Y Disciplina</v>
      </c>
      <c r="M391" s="41" t="str">
        <f>+[1]BDATOS!L390</f>
        <v>Dos (2) Centros de Desarrollo Científico, Tecnológico e Investigativo en el Departamento.</v>
      </c>
      <c r="N391" s="32" t="str">
        <f>+[2]Hoja1!V393</f>
        <v>A,13</v>
      </c>
      <c r="O391" s="38" t="str">
        <f>+[1]BDATOS!O390</f>
        <v>ND</v>
      </c>
      <c r="P391" s="38">
        <f>+[1]BDATOS!P390</f>
        <v>2</v>
      </c>
      <c r="Q391" s="35">
        <f>+[1]BDATOS!AF390</f>
        <v>1</v>
      </c>
      <c r="R391" s="38">
        <f>+[1]BDATOS!BB390</f>
        <v>1</v>
      </c>
      <c r="S391" s="43">
        <f>+[1]BDATOS!BL390</f>
        <v>1</v>
      </c>
      <c r="T391" s="60"/>
      <c r="U391" s="37"/>
      <c r="V391" s="37"/>
      <c r="W391" s="41" t="str">
        <f>+[1]BDATOS!AC390</f>
        <v>SECRETARIA DE PLANEACIÓN</v>
      </c>
    </row>
    <row r="392" spans="1:23" ht="56.25" x14ac:dyDescent="0.25">
      <c r="A392" s="29">
        <f>+'[1]Planind DNP'!B390</f>
        <v>389</v>
      </c>
      <c r="B392" s="38">
        <f>+[1]BDATOS!A391</f>
        <v>3</v>
      </c>
      <c r="C392" s="57" t="str">
        <f>+[1]BDATOS!B391</f>
        <v>DESARROLLO ECONÓMICO Y COMPETITIVIDAD</v>
      </c>
      <c r="D392" s="56" t="str">
        <f>+[1]BDATOS!C391</f>
        <v>3.2</v>
      </c>
      <c r="E392" s="57" t="str">
        <f>+[1]BDATOS!D391</f>
        <v>BOLIVAR SÍ AVANZA EN CIENCIA, TECNOLOGÍA E INNOVACIÓN (CTeI)</v>
      </c>
      <c r="F392" s="41" t="s">
        <v>800</v>
      </c>
      <c r="G392" s="32" t="str">
        <f>+[2]Hoja1!K393</f>
        <v>A.13.2.1</v>
      </c>
      <c r="H392" s="32">
        <f>+[2]Hoja1!G393</f>
        <v>0</v>
      </c>
      <c r="I392" s="41">
        <v>0</v>
      </c>
      <c r="J392" s="41">
        <v>5</v>
      </c>
      <c r="K392" s="41" t="str">
        <f>+[1]BDATOS!J391</f>
        <v>3.2.2</v>
      </c>
      <c r="L392" s="42" t="str">
        <f>+[1]BDATOS!K391</f>
        <v>Empresas Más Innovadoras Y Competitivas</v>
      </c>
      <c r="M392" s="41" t="str">
        <f>+[1]BDATOS!L391</f>
        <v>Cuatro (4) proyectos desarrollados para el fortalecimiento del sistema sectorial de innovación pertinentes a las apuestas productivas del departamento</v>
      </c>
      <c r="N392" s="32" t="str">
        <f>+[2]Hoja1!V394</f>
        <v>A,13</v>
      </c>
      <c r="O392" s="38">
        <f>+[1]BDATOS!O391</f>
        <v>1</v>
      </c>
      <c r="P392" s="38">
        <f>+[1]BDATOS!P391</f>
        <v>4</v>
      </c>
      <c r="Q392" s="35">
        <f>+[1]BDATOS!AF391</f>
        <v>0</v>
      </c>
      <c r="R392" s="38">
        <f>+[1]BDATOS!BB391</f>
        <v>0</v>
      </c>
      <c r="S392" s="43" t="str">
        <f>+[1]BDATOS!BL391</f>
        <v>NA</v>
      </c>
      <c r="T392" s="43" t="str">
        <f>+S392</f>
        <v>NA</v>
      </c>
      <c r="U392" s="37"/>
      <c r="V392" s="37"/>
      <c r="W392" s="41" t="str">
        <f>+[1]BDATOS!AC391</f>
        <v>SECRETARIA DE PLANEACIÓN</v>
      </c>
    </row>
    <row r="393" spans="1:23" ht="33.75" x14ac:dyDescent="0.25">
      <c r="A393" s="29">
        <f>+'[1]Planind DNP'!B391</f>
        <v>390</v>
      </c>
      <c r="B393" s="38">
        <f>+[1]BDATOS!A392</f>
        <v>3</v>
      </c>
      <c r="C393" s="57" t="str">
        <f>+[1]BDATOS!B392</f>
        <v>DESARROLLO ECONÓMICO Y COMPETITIVIDAD</v>
      </c>
      <c r="D393" s="56" t="str">
        <f>+[1]BDATOS!C392</f>
        <v>3.2</v>
      </c>
      <c r="E393" s="57" t="str">
        <f>+[1]BDATOS!D392</f>
        <v>BOLIVAR SÍ AVANZA EN CIENCIA, TECNOLOGÍA E INNOVACIÓN (CTeI)</v>
      </c>
      <c r="F393" s="40" t="s">
        <v>801</v>
      </c>
      <c r="G393" s="32" t="str">
        <f>+[2]Hoja1!K394</f>
        <v>A.13.3.1</v>
      </c>
      <c r="H393" s="32">
        <f>+[2]Hoja1!G394</f>
        <v>0</v>
      </c>
      <c r="I393" s="40">
        <v>0</v>
      </c>
      <c r="J393" s="40">
        <v>5</v>
      </c>
      <c r="K393" s="41" t="str">
        <f>+[1]BDATOS!J392</f>
        <v>3.2.3</v>
      </c>
      <c r="L393" s="42" t="str">
        <f>+[1]BDATOS!K392</f>
        <v>Cultura Que Valora y Gestiona El Conocimiento</v>
      </c>
      <c r="M393" s="41" t="str">
        <f>+[1]BDATOS!L392</f>
        <v>Un proyectos que fortalezcan y amplíen la apropiación social de ciencia, tecnología e innovación</v>
      </c>
      <c r="N393" s="32" t="str">
        <f>+[2]Hoja1!V395</f>
        <v>A,13</v>
      </c>
      <c r="O393" s="38" t="str">
        <f>+[1]BDATOS!O392</f>
        <v>ND</v>
      </c>
      <c r="P393" s="38">
        <f>+[1]BDATOS!P392</f>
        <v>1</v>
      </c>
      <c r="Q393" s="35">
        <f>+[1]BDATOS!AF392</f>
        <v>0</v>
      </c>
      <c r="R393" s="38">
        <f>+[1]BDATOS!BB392</f>
        <v>0</v>
      </c>
      <c r="S393" s="43" t="str">
        <f>+[1]BDATOS!BL392</f>
        <v>NA</v>
      </c>
      <c r="T393" s="46" t="str">
        <f>+S393</f>
        <v>NA</v>
      </c>
      <c r="U393" s="37"/>
      <c r="V393" s="37"/>
      <c r="W393" s="41" t="str">
        <f>+[1]BDATOS!AC392</f>
        <v>SECRETARIA DE PLANEACIÓN</v>
      </c>
    </row>
    <row r="394" spans="1:23" ht="45" x14ac:dyDescent="0.25">
      <c r="A394" s="29">
        <f>+'[1]Planind DNP'!B392</f>
        <v>391</v>
      </c>
      <c r="B394" s="38">
        <f>+[1]BDATOS!A393</f>
        <v>3</v>
      </c>
      <c r="C394" s="57" t="str">
        <f>+[1]BDATOS!B393</f>
        <v>DESARROLLO ECONÓMICO Y COMPETITIVIDAD</v>
      </c>
      <c r="D394" s="56" t="str">
        <f>+[1]BDATOS!C393</f>
        <v>3.2</v>
      </c>
      <c r="E394" s="57" t="str">
        <f>+[1]BDATOS!D393</f>
        <v>BOLIVAR SÍ AVANZA EN CIENCIA, TECNOLOGÍA E INNOVACIÓN (CTeI)</v>
      </c>
      <c r="F394" s="40"/>
      <c r="G394" s="32" t="str">
        <f>+[2]Hoja1!K395</f>
        <v>A.13.4.2</v>
      </c>
      <c r="H394" s="32">
        <f>+[2]Hoja1!G395</f>
        <v>0</v>
      </c>
      <c r="I394" s="40"/>
      <c r="J394" s="40"/>
      <c r="K394" s="41" t="str">
        <f>+[1]BDATOS!J393</f>
        <v>3.2.3</v>
      </c>
      <c r="L394" s="42" t="str">
        <f>+[1]BDATOS!K393</f>
        <v>Cultura Que Valora y Gestiona El Conocimiento</v>
      </c>
      <c r="M394" s="41" t="str">
        <f>+[1]BDATOS!L393</f>
        <v>Un  proyectos para intercambios universitarios que favorezcan la gestión del conocimiento a nivel local, nacional e internacional.</v>
      </c>
      <c r="N394" s="32" t="str">
        <f>+[2]Hoja1!V396</f>
        <v>A,13</v>
      </c>
      <c r="O394" s="38" t="str">
        <f>+[1]BDATOS!O393</f>
        <v>ND</v>
      </c>
      <c r="P394" s="38">
        <f>+[1]BDATOS!P393</f>
        <v>1</v>
      </c>
      <c r="Q394" s="35">
        <f>+[1]BDATOS!AF393</f>
        <v>0</v>
      </c>
      <c r="R394" s="38">
        <f>+[1]BDATOS!BB393</f>
        <v>0</v>
      </c>
      <c r="S394" s="43" t="str">
        <f>+[1]BDATOS!BL393</f>
        <v>NA</v>
      </c>
      <c r="T394" s="44"/>
      <c r="U394" s="37"/>
      <c r="V394" s="37"/>
      <c r="W394" s="41" t="str">
        <f>+[1]BDATOS!AC393</f>
        <v>SECRETARIA DE PLANEACIÓN</v>
      </c>
    </row>
    <row r="395" spans="1:23" ht="78.75" x14ac:dyDescent="0.25">
      <c r="A395" s="29">
        <f>+'[1]Planind DNP'!B393</f>
        <v>392</v>
      </c>
      <c r="B395" s="38">
        <f>+[1]BDATOS!A394</f>
        <v>3</v>
      </c>
      <c r="C395" s="57" t="str">
        <f>+[1]BDATOS!B394</f>
        <v>DESARROLLO ECONÓMICO Y COMPETITIVIDAD</v>
      </c>
      <c r="D395" s="56" t="str">
        <f>+[1]BDATOS!C394</f>
        <v>3.2</v>
      </c>
      <c r="E395" s="57" t="str">
        <f>+[1]BDATOS!D394</f>
        <v>BOLIVAR SÍ AVANZA EN CIENCIA, TECNOLOGÍA E INNOVACIÓN (CTeI)</v>
      </c>
      <c r="F395" s="41" t="s">
        <v>802</v>
      </c>
      <c r="G395" s="32" t="str">
        <f>+[2]Hoja1!K396</f>
        <v>A.13.5.1</v>
      </c>
      <c r="H395" s="32">
        <f>+[2]Hoja1!G396</f>
        <v>0</v>
      </c>
      <c r="I395" s="41">
        <v>0</v>
      </c>
      <c r="J395" s="41">
        <v>1</v>
      </c>
      <c r="K395" s="41" t="str">
        <f>+[1]BDATOS!J394</f>
        <v>3.2.4</v>
      </c>
      <c r="L395" s="42" t="str">
        <f>+[1]BDATOS!K394</f>
        <v>Gestión Del Conocimiento, La Investigación Y La Planeación Estratégica</v>
      </c>
      <c r="M395" s="41" t="str">
        <f>+[1]BDATOS!L394</f>
        <v>Una iniciativas para la producción de conocimiento científico implementadas</v>
      </c>
      <c r="N395" s="32" t="str">
        <f>+[2]Hoja1!V397</f>
        <v>A,13</v>
      </c>
      <c r="O395" s="38">
        <f>+[1]BDATOS!O394</f>
        <v>0</v>
      </c>
      <c r="P395" s="38">
        <f>+[1]BDATOS!P394</f>
        <v>1</v>
      </c>
      <c r="Q395" s="35">
        <f>+[1]BDATOS!AF394</f>
        <v>0</v>
      </c>
      <c r="R395" s="38">
        <f>+[1]BDATOS!BB394</f>
        <v>0</v>
      </c>
      <c r="S395" s="43" t="str">
        <f>+[1]BDATOS!BL394</f>
        <v>NA</v>
      </c>
      <c r="T395" s="43" t="str">
        <f>+S395</f>
        <v>NA</v>
      </c>
      <c r="U395" s="44"/>
      <c r="V395" s="37"/>
      <c r="W395" s="41" t="str">
        <f>+[1]BDATOS!AC394</f>
        <v>SECRETARIA DE PLANEACIÓN</v>
      </c>
    </row>
    <row r="396" spans="1:23" ht="45" x14ac:dyDescent="0.25">
      <c r="A396" s="29">
        <f>+'[1]Planind DNP'!B394</f>
        <v>393</v>
      </c>
      <c r="B396" s="38">
        <f>+[1]BDATOS!A395</f>
        <v>3</v>
      </c>
      <c r="C396" s="57" t="str">
        <f>+[1]BDATOS!B395</f>
        <v>DESARROLLO ECONÓMICO Y COMPETITIVIDAD</v>
      </c>
      <c r="D396" s="38" t="str">
        <f>+[1]BDATOS!C395</f>
        <v>3.3</v>
      </c>
      <c r="E396" s="39" t="str">
        <f>+[1]BDATOS!D395</f>
        <v xml:space="preserve">TIC COMO PLATAFORMA PARA LA EDUCACIÓN, EQUIDAD Y COMPETITIVIDAD </v>
      </c>
      <c r="F396" s="40" t="s">
        <v>803</v>
      </c>
      <c r="G396" s="32" t="str">
        <f>+[2]Hoja1!K397</f>
        <v>A.13.6.1</v>
      </c>
      <c r="H396" s="32">
        <f>+[2]Hoja1!G397</f>
        <v>0</v>
      </c>
      <c r="I396" s="40">
        <v>0</v>
      </c>
      <c r="J396" s="40">
        <v>10</v>
      </c>
      <c r="K396" s="41" t="str">
        <f>+[1]BDATOS!J395</f>
        <v>3.3.1</v>
      </c>
      <c r="L396" s="42" t="str">
        <f>+[1]BDATOS!K395</f>
        <v>Infraestructura TIC</v>
      </c>
      <c r="M396" s="41" t="str">
        <f>+[1]BDATOS!L395</f>
        <v>45 municipios beneficiados con conexiones de banda ancha, fija y móvil en hogares, escuelas y Mipymes</v>
      </c>
      <c r="N396" s="32" t="str">
        <f>+[2]Hoja1!V398</f>
        <v>A,13</v>
      </c>
      <c r="O396" s="38">
        <f>+[1]BDATOS!O395</f>
        <v>23</v>
      </c>
      <c r="P396" s="38">
        <f>+[1]BDATOS!P395</f>
        <v>45</v>
      </c>
      <c r="Q396" s="35">
        <f>+[1]BDATOS!AF395</f>
        <v>10</v>
      </c>
      <c r="R396" s="38">
        <f>+[1]BDATOS!BB395</f>
        <v>10</v>
      </c>
      <c r="S396" s="43">
        <f>+[1]BDATOS!BL395</f>
        <v>1</v>
      </c>
      <c r="T396" s="46">
        <f>SUBTOTAL(9,S396:S399)/4</f>
        <v>1</v>
      </c>
      <c r="U396" s="46">
        <f>SUBTOTAL(9,S396:S402)/6</f>
        <v>1</v>
      </c>
      <c r="V396" s="37"/>
      <c r="W396" s="41" t="str">
        <f>+[1]BDATOS!AC395</f>
        <v>SECRETARIA DE PLANEACIÓN</v>
      </c>
    </row>
    <row r="397" spans="1:23" ht="45" x14ac:dyDescent="0.25">
      <c r="A397" s="29">
        <f>+'[1]Planind DNP'!B395</f>
        <v>394</v>
      </c>
      <c r="B397" s="38">
        <f>+[1]BDATOS!A396</f>
        <v>3</v>
      </c>
      <c r="C397" s="57" t="str">
        <f>+[1]BDATOS!B396</f>
        <v>DESARROLLO ECONÓMICO Y COMPETITIVIDAD</v>
      </c>
      <c r="D397" s="38" t="str">
        <f>+[1]BDATOS!C396</f>
        <v>3.3</v>
      </c>
      <c r="E397" s="39" t="str">
        <f>+[1]BDATOS!D396</f>
        <v xml:space="preserve">TIC COMO PLATAFORMA PARA LA EDUCACIÓN, EQUIDAD Y COMPETITIVIDAD </v>
      </c>
      <c r="F397" s="40"/>
      <c r="G397" s="32" t="str">
        <f>+[2]Hoja1!K398</f>
        <v>A.13.6.2</v>
      </c>
      <c r="H397" s="32">
        <f>+[2]Hoja1!G398</f>
        <v>0</v>
      </c>
      <c r="I397" s="40"/>
      <c r="J397" s="40"/>
      <c r="K397" s="41" t="str">
        <f>+[1]BDATOS!J396</f>
        <v>3.3.1</v>
      </c>
      <c r="L397" s="42" t="str">
        <f>+[1]BDATOS!K396</f>
        <v>Infraestructura TIC</v>
      </c>
      <c r="M397" s="41" t="str">
        <f>+[1]BDATOS!L396</f>
        <v>Quince (15)  municipios que incluyen decreto de despliegue de redes de comunicación en sus POT/EOT.</v>
      </c>
      <c r="N397" s="32" t="str">
        <f>+[2]Hoja1!V399</f>
        <v>A,13</v>
      </c>
      <c r="O397" s="38" t="str">
        <f>+[1]BDATOS!O396</f>
        <v>ND</v>
      </c>
      <c r="P397" s="38">
        <f>+[1]BDATOS!P396</f>
        <v>15</v>
      </c>
      <c r="Q397" s="35">
        <f>+[1]BDATOS!AF396</f>
        <v>5</v>
      </c>
      <c r="R397" s="38">
        <f>+[1]BDATOS!BB396</f>
        <v>5</v>
      </c>
      <c r="S397" s="43">
        <f>+[1]BDATOS!BL396</f>
        <v>1</v>
      </c>
      <c r="T397" s="37"/>
      <c r="U397" s="37"/>
      <c r="V397" s="37"/>
      <c r="W397" s="41" t="str">
        <f>+[1]BDATOS!AC396</f>
        <v>SECRETARIA DE PLANEACIÓN</v>
      </c>
    </row>
    <row r="398" spans="1:23" ht="33.75" x14ac:dyDescent="0.25">
      <c r="A398" s="29">
        <f>+'[1]Planind DNP'!B396</f>
        <v>395</v>
      </c>
      <c r="B398" s="38">
        <f>+[1]BDATOS!A397</f>
        <v>3</v>
      </c>
      <c r="C398" s="57" t="str">
        <f>+[1]BDATOS!B397</f>
        <v>DESARROLLO ECONÓMICO Y COMPETITIVIDAD</v>
      </c>
      <c r="D398" s="38" t="str">
        <f>+[1]BDATOS!C397</f>
        <v>3.3</v>
      </c>
      <c r="E398" s="39" t="str">
        <f>+[1]BDATOS!D397</f>
        <v xml:space="preserve">TIC COMO PLATAFORMA PARA LA EDUCACIÓN, EQUIDAD Y COMPETITIVIDAD </v>
      </c>
      <c r="F398" s="40"/>
      <c r="G398" s="32" t="str">
        <f>+[2]Hoja1!K399</f>
        <v>A.13.6.3</v>
      </c>
      <c r="H398" s="32">
        <f>+[2]Hoja1!G399</f>
        <v>0</v>
      </c>
      <c r="I398" s="40"/>
      <c r="J398" s="40"/>
      <c r="K398" s="41" t="str">
        <f>+[1]BDATOS!J397</f>
        <v>3.3.1</v>
      </c>
      <c r="L398" s="42" t="str">
        <f>+[1]BDATOS!K397</f>
        <v>Infraestructura TIC</v>
      </c>
      <c r="M398" s="41" t="str">
        <f>+[1]BDATOS!L397</f>
        <v>Cien (100)  quioscos y puntos Vive Digital instalados</v>
      </c>
      <c r="N398" s="32" t="str">
        <f>+[2]Hoja1!V400</f>
        <v>A,13</v>
      </c>
      <c r="O398" s="38">
        <f>+[1]BDATOS!O397</f>
        <v>241</v>
      </c>
      <c r="P398" s="38">
        <f>+[1]BDATOS!P397</f>
        <v>341</v>
      </c>
      <c r="Q398" s="35">
        <f>+[1]BDATOS!AF397</f>
        <v>25</v>
      </c>
      <c r="R398" s="38">
        <f>+[1]BDATOS!BB397</f>
        <v>25</v>
      </c>
      <c r="S398" s="43">
        <f>+[1]BDATOS!BL397</f>
        <v>1</v>
      </c>
      <c r="T398" s="37"/>
      <c r="U398" s="37"/>
      <c r="V398" s="37"/>
      <c r="W398" s="41" t="str">
        <f>+[1]BDATOS!AC397</f>
        <v>SECRETARIA DE PLANEACIÓN</v>
      </c>
    </row>
    <row r="399" spans="1:23" ht="33.75" x14ac:dyDescent="0.25">
      <c r="A399" s="29">
        <f>+'[1]Planind DNP'!B397</f>
        <v>396</v>
      </c>
      <c r="B399" s="38">
        <f>+[1]BDATOS!A398</f>
        <v>3</v>
      </c>
      <c r="C399" s="57" t="str">
        <f>+[1]BDATOS!B398</f>
        <v>DESARROLLO ECONÓMICO Y COMPETITIVIDAD</v>
      </c>
      <c r="D399" s="38" t="str">
        <f>+[1]BDATOS!C398</f>
        <v>3.3</v>
      </c>
      <c r="E399" s="39" t="str">
        <f>+[1]BDATOS!D398</f>
        <v xml:space="preserve">TIC COMO PLATAFORMA PARA LA EDUCACIÓN, EQUIDAD Y COMPETITIVIDAD </v>
      </c>
      <c r="F399" s="40"/>
      <c r="G399" s="32" t="str">
        <f>+[2]Hoja1!K400</f>
        <v>A.13.6.4</v>
      </c>
      <c r="H399" s="32">
        <f>+[2]Hoja1!G400</f>
        <v>0</v>
      </c>
      <c r="I399" s="40"/>
      <c r="J399" s="40"/>
      <c r="K399" s="41" t="str">
        <f>+[1]BDATOS!J398</f>
        <v>3.3.1</v>
      </c>
      <c r="L399" s="42" t="str">
        <f>+[1]BDATOS!K398</f>
        <v>Infraestructura TIC</v>
      </c>
      <c r="M399" s="41" t="str">
        <f>+[1]BDATOS!L398</f>
        <v>34 municipios con zonas wifi gratuitas</v>
      </c>
      <c r="N399" s="32" t="str">
        <f>+[2]Hoja1!V401</f>
        <v>A,13</v>
      </c>
      <c r="O399" s="38">
        <f>+[1]BDATOS!O398</f>
        <v>2</v>
      </c>
      <c r="P399" s="38">
        <f>+[1]BDATOS!P398</f>
        <v>34</v>
      </c>
      <c r="Q399" s="35">
        <f>+[1]BDATOS!AF398</f>
        <v>9</v>
      </c>
      <c r="R399" s="38">
        <f>+[1]BDATOS!BB398</f>
        <v>9</v>
      </c>
      <c r="S399" s="43">
        <f>+[1]BDATOS!BL398</f>
        <v>1</v>
      </c>
      <c r="T399" s="44"/>
      <c r="U399" s="37"/>
      <c r="V399" s="37"/>
      <c r="W399" s="41" t="str">
        <f>+[1]BDATOS!AC398</f>
        <v>SECRETARIA DE PLANEACIÓN</v>
      </c>
    </row>
    <row r="400" spans="1:23" ht="56.25" x14ac:dyDescent="0.25">
      <c r="A400" s="29">
        <f>+'[1]Planind DNP'!B398</f>
        <v>397</v>
      </c>
      <c r="B400" s="38">
        <f>+[1]BDATOS!A399</f>
        <v>3</v>
      </c>
      <c r="C400" s="57" t="str">
        <f>+[1]BDATOS!B399</f>
        <v>DESARROLLO ECONÓMICO Y COMPETITIVIDAD</v>
      </c>
      <c r="D400" s="38" t="str">
        <f>+[1]BDATOS!C399</f>
        <v>3.3</v>
      </c>
      <c r="E400" s="39" t="str">
        <f>+[1]BDATOS!D399</f>
        <v xml:space="preserve">TIC COMO PLATAFORMA PARA LA EDUCACIÓN, EQUIDAD Y COMPETITIVIDAD </v>
      </c>
      <c r="F400" s="40" t="s">
        <v>804</v>
      </c>
      <c r="G400" s="32" t="str">
        <f>+[2]Hoja1!K401</f>
        <v>A.13.7.1</v>
      </c>
      <c r="H400" s="32">
        <f>+[2]Hoja1!G401</f>
        <v>0</v>
      </c>
      <c r="I400" s="40">
        <v>0</v>
      </c>
      <c r="J400" s="40">
        <v>10</v>
      </c>
      <c r="K400" s="41" t="str">
        <f>+[1]BDATOS!J399</f>
        <v>3.3.2</v>
      </c>
      <c r="L400" s="42" t="str">
        <f>+[1]BDATOS!K399</f>
        <v>Aplicaciones Tic</v>
      </c>
      <c r="M400" s="41" t="str">
        <f>+[1]BDATOS!L399</f>
        <v>Diez (10) apps desarrolladas para el fortalecimiento del gobierno en línea, la gestión del conocimiento tecnología e innovación y gobierno en línea</v>
      </c>
      <c r="N400" s="32" t="str">
        <f>+[2]Hoja1!V402</f>
        <v>A,13</v>
      </c>
      <c r="O400" s="38">
        <f>+[1]BDATOS!O399</f>
        <v>0</v>
      </c>
      <c r="P400" s="38">
        <f>+[1]BDATOS!P399</f>
        <v>10</v>
      </c>
      <c r="Q400" s="35">
        <f>+[1]BDATOS!AF399</f>
        <v>0</v>
      </c>
      <c r="R400" s="38">
        <f>+[1]BDATOS!BB399</f>
        <v>0</v>
      </c>
      <c r="S400" s="43" t="str">
        <f>+[1]BDATOS!BL399</f>
        <v>NA</v>
      </c>
      <c r="T400" s="46">
        <f>SUBTOTAL(9,S400:S402)/2</f>
        <v>1</v>
      </c>
      <c r="U400" s="37"/>
      <c r="V400" s="37"/>
      <c r="W400" s="41" t="str">
        <f>+[1]BDATOS!AC399</f>
        <v>SECRETARIA DE PLANEACIÓN</v>
      </c>
    </row>
    <row r="401" spans="1:23" ht="33.75" x14ac:dyDescent="0.25">
      <c r="A401" s="29">
        <f>+'[1]Planind DNP'!B399</f>
        <v>398</v>
      </c>
      <c r="B401" s="38">
        <f>+[1]BDATOS!A400</f>
        <v>3</v>
      </c>
      <c r="C401" s="57" t="str">
        <f>+[1]BDATOS!B400</f>
        <v>DESARROLLO ECONÓMICO Y COMPETITIVIDAD</v>
      </c>
      <c r="D401" s="38" t="str">
        <f>+[1]BDATOS!C400</f>
        <v>3.3</v>
      </c>
      <c r="E401" s="39" t="str">
        <f>+[1]BDATOS!D400</f>
        <v xml:space="preserve">TIC COMO PLATAFORMA PARA LA EDUCACIÓN, EQUIDAD Y COMPETITIVIDAD </v>
      </c>
      <c r="F401" s="40"/>
      <c r="G401" s="32" t="str">
        <f>+[2]Hoja1!K402</f>
        <v>A.13.7.2</v>
      </c>
      <c r="H401" s="32">
        <f>+[2]Hoja1!G402</f>
        <v>0</v>
      </c>
      <c r="I401" s="40"/>
      <c r="J401" s="40"/>
      <c r="K401" s="41" t="str">
        <f>+[1]BDATOS!J400</f>
        <v>3.3.2</v>
      </c>
      <c r="L401" s="42" t="str">
        <f>+[1]BDATOS!K400</f>
        <v>Aplicaciones Tic</v>
      </c>
      <c r="M401" s="41" t="str">
        <f>+[1]BDATOS!L400</f>
        <v xml:space="preserve">Un  laboratorio de alta tecnología, desarrollo de industria, contenidos digitales implementado </v>
      </c>
      <c r="N401" s="32" t="str">
        <f>+[2]Hoja1!V403</f>
        <v>A,13</v>
      </c>
      <c r="O401" s="38">
        <f>+[1]BDATOS!O400</f>
        <v>0</v>
      </c>
      <c r="P401" s="38">
        <f>+[1]BDATOS!P400</f>
        <v>1</v>
      </c>
      <c r="Q401" s="35">
        <f>+[1]BDATOS!AF400</f>
        <v>1</v>
      </c>
      <c r="R401" s="38">
        <f>+[1]BDATOS!BB400</f>
        <v>1</v>
      </c>
      <c r="S401" s="43">
        <f>+[1]BDATOS!BL400</f>
        <v>1</v>
      </c>
      <c r="T401" s="37"/>
      <c r="U401" s="37"/>
      <c r="V401" s="37"/>
      <c r="W401" s="41" t="str">
        <f>+[1]BDATOS!AC400</f>
        <v>SECRETARIA DE PLANEACIÓN</v>
      </c>
    </row>
    <row r="402" spans="1:23" ht="33.75" x14ac:dyDescent="0.25">
      <c r="A402" s="29">
        <f>+'[1]Planind DNP'!B400</f>
        <v>399</v>
      </c>
      <c r="B402" s="38">
        <f>+[1]BDATOS!A401</f>
        <v>3</v>
      </c>
      <c r="C402" s="57" t="str">
        <f>+[1]BDATOS!B401</f>
        <v>DESARROLLO ECONÓMICO Y COMPETITIVIDAD</v>
      </c>
      <c r="D402" s="38" t="str">
        <f>+[1]BDATOS!C401</f>
        <v>3.3</v>
      </c>
      <c r="E402" s="39" t="str">
        <f>+[1]BDATOS!D401</f>
        <v xml:space="preserve">TIC COMO PLATAFORMA PARA LA EDUCACIÓN, EQUIDAD Y COMPETITIVIDAD </v>
      </c>
      <c r="F402" s="40"/>
      <c r="G402" s="32" t="str">
        <f>+[2]Hoja1!K403</f>
        <v>A.13.7.3</v>
      </c>
      <c r="H402" s="32">
        <f>+[2]Hoja1!G403</f>
        <v>0</v>
      </c>
      <c r="I402" s="40"/>
      <c r="J402" s="40"/>
      <c r="K402" s="41" t="str">
        <f>+[1]BDATOS!J401</f>
        <v>3.3.2</v>
      </c>
      <c r="L402" s="42" t="str">
        <f>+[1]BDATOS!K401</f>
        <v>Aplicaciones Tic</v>
      </c>
      <c r="M402" s="41" t="str">
        <f>+[1]BDATOS!L401</f>
        <v>Cien (100)  jóvenes beneficiados estudios carreras TICs en Bolívar</v>
      </c>
      <c r="N402" s="32" t="str">
        <f>+[2]Hoja1!V404</f>
        <v>A,13</v>
      </c>
      <c r="O402" s="38">
        <f>+[1]BDATOS!O401</f>
        <v>0</v>
      </c>
      <c r="P402" s="38">
        <f>+[1]BDATOS!P401</f>
        <v>100</v>
      </c>
      <c r="Q402" s="35">
        <f>+[1]BDATOS!AF401</f>
        <v>30</v>
      </c>
      <c r="R402" s="38">
        <f>+[1]BDATOS!BB401</f>
        <v>30</v>
      </c>
      <c r="S402" s="43">
        <f>+[1]BDATOS!BL401</f>
        <v>1</v>
      </c>
      <c r="T402" s="44"/>
      <c r="U402" s="44"/>
      <c r="V402" s="37"/>
      <c r="W402" s="41" t="str">
        <f>+[1]BDATOS!AC401</f>
        <v>SECRETARIA DE PLANEACIÓN</v>
      </c>
    </row>
    <row r="403" spans="1:23" ht="45" x14ac:dyDescent="0.25">
      <c r="A403" s="29">
        <f>+'[1]Planind DNP'!B401</f>
        <v>400</v>
      </c>
      <c r="B403" s="38">
        <f>+[1]BDATOS!A402</f>
        <v>3</v>
      </c>
      <c r="C403" s="57" t="str">
        <f>+[1]BDATOS!B402</f>
        <v>DESARROLLO ECONÓMICO Y COMPETITIVIDAD</v>
      </c>
      <c r="D403" s="38" t="str">
        <f>+[1]BDATOS!C402</f>
        <v>3.4</v>
      </c>
      <c r="E403" s="39" t="str">
        <f>+[1]BDATOS!D402</f>
        <v>BOLIVAR EMPRENDEDOR -FOMENTO DEL EMPLEO Y EL TRABAJO DECENTE</v>
      </c>
      <c r="F403" s="40" t="s">
        <v>805</v>
      </c>
      <c r="G403" s="32" t="str">
        <f>+[2]Hoja1!K404</f>
        <v>A.13.8.1</v>
      </c>
      <c r="H403" s="32">
        <f>+[2]Hoja1!G404</f>
        <v>0</v>
      </c>
      <c r="I403" s="40">
        <v>0</v>
      </c>
      <c r="J403" s="40">
        <v>1</v>
      </c>
      <c r="K403" s="41" t="str">
        <f>+[1]BDATOS!J402</f>
        <v>3.4.1</v>
      </c>
      <c r="L403" s="42" t="str">
        <f>+[1]BDATOS!K402</f>
        <v>Promoción De La Formalización Laboral</v>
      </c>
      <c r="M403" s="41" t="str">
        <f>+[1]BDATOS!L402</f>
        <v>Cuatro (4)  mesas de concertación para la construcción de la Política Pública para el trabajo decente en Bolívar realizadas</v>
      </c>
      <c r="N403" s="32" t="str">
        <f>+[2]Hoja1!V405</f>
        <v>A,13</v>
      </c>
      <c r="O403" s="38">
        <f>+[1]BDATOS!O402</f>
        <v>0</v>
      </c>
      <c r="P403" s="38">
        <f>+[1]BDATOS!P402</f>
        <v>4</v>
      </c>
      <c r="Q403" s="35">
        <f>+[1]BDATOS!AF402</f>
        <v>1</v>
      </c>
      <c r="R403" s="38">
        <f>+[1]BDATOS!BB402</f>
        <v>1</v>
      </c>
      <c r="S403" s="43">
        <f>+[1]BDATOS!BL402</f>
        <v>1</v>
      </c>
      <c r="T403" s="46">
        <f>SUBTOTAL(9,S403:S407)/1</f>
        <v>1</v>
      </c>
      <c r="U403" s="46">
        <f>SUBTOTAL(9,S403:S416)/4</f>
        <v>1</v>
      </c>
      <c r="V403" s="37"/>
      <c r="W403" s="41" t="str">
        <f>+[1]BDATOS!AC402</f>
        <v>SECRETARIA DE PLANEACIÓN</v>
      </c>
    </row>
    <row r="404" spans="1:23" ht="33.75" x14ac:dyDescent="0.25">
      <c r="A404" s="29">
        <f>+'[1]Planind DNP'!B402</f>
        <v>401</v>
      </c>
      <c r="B404" s="38">
        <f>+[1]BDATOS!A403</f>
        <v>3</v>
      </c>
      <c r="C404" s="57" t="str">
        <f>+[1]BDATOS!B403</f>
        <v>DESARROLLO ECONÓMICO Y COMPETITIVIDAD</v>
      </c>
      <c r="D404" s="38" t="str">
        <f>+[1]BDATOS!C403</f>
        <v>3.4</v>
      </c>
      <c r="E404" s="39" t="str">
        <f>+[1]BDATOS!D403</f>
        <v>BOLIVAR EMPRENDEDOR -FOMENTO DEL EMPLEO Y EL TRABAJO DECENTE</v>
      </c>
      <c r="F404" s="40"/>
      <c r="G404" s="32" t="str">
        <f>+[2]Hoja1!K405</f>
        <v>A.13.8.2</v>
      </c>
      <c r="H404" s="32">
        <f>+[2]Hoja1!G405</f>
        <v>0</v>
      </c>
      <c r="I404" s="40"/>
      <c r="J404" s="40"/>
      <c r="K404" s="41" t="str">
        <f>+[1]BDATOS!J403</f>
        <v>3.4.1</v>
      </c>
      <c r="L404" s="42" t="str">
        <f>+[1]BDATOS!K403</f>
        <v>Promoción De La Formalización Laboral</v>
      </c>
      <c r="M404" s="41" t="str">
        <f>+[1]BDATOS!L403</f>
        <v>Número de convenios para la caracterización de trabajadores informales rurales</v>
      </c>
      <c r="N404" s="32" t="str">
        <f>+[2]Hoja1!V406</f>
        <v>A,13</v>
      </c>
      <c r="O404" s="38">
        <f>+[1]BDATOS!O403</f>
        <v>0</v>
      </c>
      <c r="P404" s="38">
        <f>+[1]BDATOS!P403</f>
        <v>1</v>
      </c>
      <c r="Q404" s="35">
        <f>+[1]BDATOS!AF403</f>
        <v>0</v>
      </c>
      <c r="R404" s="38">
        <f>+[1]BDATOS!BB403</f>
        <v>0</v>
      </c>
      <c r="S404" s="43" t="str">
        <f>+[1]BDATOS!BL403</f>
        <v>NA</v>
      </c>
      <c r="T404" s="37"/>
      <c r="U404" s="37"/>
      <c r="V404" s="37"/>
      <c r="W404" s="41" t="str">
        <f>+[1]BDATOS!AC403</f>
        <v>SECRETARIA DE PLANEACIÓN</v>
      </c>
    </row>
    <row r="405" spans="1:23" ht="33.75" x14ac:dyDescent="0.25">
      <c r="A405" s="29">
        <f>+'[1]Planind DNP'!B403</f>
        <v>402</v>
      </c>
      <c r="B405" s="38">
        <f>+[1]BDATOS!A404</f>
        <v>3</v>
      </c>
      <c r="C405" s="57" t="str">
        <f>+[1]BDATOS!B404</f>
        <v>DESARROLLO ECONÓMICO Y COMPETITIVIDAD</v>
      </c>
      <c r="D405" s="38" t="str">
        <f>+[1]BDATOS!C404</f>
        <v>3.4</v>
      </c>
      <c r="E405" s="39" t="str">
        <f>+[1]BDATOS!D404</f>
        <v>BOLIVAR EMPRENDEDOR -FOMENTO DEL EMPLEO Y EL TRABAJO DECENTE</v>
      </c>
      <c r="F405" s="40"/>
      <c r="G405" s="32" t="str">
        <f>+[2]Hoja1!K406</f>
        <v>A.13.8.3</v>
      </c>
      <c r="H405" s="32">
        <f>+[2]Hoja1!G406</f>
        <v>0</v>
      </c>
      <c r="I405" s="40"/>
      <c r="J405" s="40"/>
      <c r="K405" s="41" t="str">
        <f>+[1]BDATOS!J404</f>
        <v>3.4.1</v>
      </c>
      <c r="L405" s="42" t="str">
        <f>+[1]BDATOS!K404</f>
        <v>Promoción De La Formalización Laboral</v>
      </c>
      <c r="M405" s="41" t="str">
        <f>+[1]BDATOS!L404</f>
        <v>Proyecto de identificación de las barreras de acceso a la formalización Laboral</v>
      </c>
      <c r="N405" s="32" t="str">
        <f>+[2]Hoja1!V407</f>
        <v>A,13</v>
      </c>
      <c r="O405" s="38">
        <f>+[1]BDATOS!O404</f>
        <v>0</v>
      </c>
      <c r="P405" s="38">
        <f>+[1]BDATOS!P404</f>
        <v>1</v>
      </c>
      <c r="Q405" s="35">
        <f>+[1]BDATOS!AF404</f>
        <v>0</v>
      </c>
      <c r="R405" s="38">
        <f>+[1]BDATOS!BB404</f>
        <v>0</v>
      </c>
      <c r="S405" s="43" t="str">
        <f>+[1]BDATOS!BL404</f>
        <v>NA</v>
      </c>
      <c r="T405" s="37"/>
      <c r="U405" s="37"/>
      <c r="V405" s="37"/>
      <c r="W405" s="41" t="str">
        <f>+[1]BDATOS!AC404</f>
        <v>SECRETARIA DE PLANEACIÓN</v>
      </c>
    </row>
    <row r="406" spans="1:23" ht="33.75" x14ac:dyDescent="0.25">
      <c r="A406" s="29">
        <f>+'[1]Planind DNP'!B404</f>
        <v>403</v>
      </c>
      <c r="B406" s="38">
        <f>+[1]BDATOS!A405</f>
        <v>3</v>
      </c>
      <c r="C406" s="57" t="str">
        <f>+[1]BDATOS!B405</f>
        <v>DESARROLLO ECONÓMICO Y COMPETITIVIDAD</v>
      </c>
      <c r="D406" s="38" t="str">
        <f>+[1]BDATOS!C405</f>
        <v>3.4</v>
      </c>
      <c r="E406" s="39" t="str">
        <f>+[1]BDATOS!D405</f>
        <v>BOLIVAR EMPRENDEDOR -FOMENTO DEL EMPLEO Y EL TRABAJO DECENTE</v>
      </c>
      <c r="F406" s="40"/>
      <c r="G406" s="32" t="str">
        <f>+[2]Hoja1!K407</f>
        <v>A.13.8.4</v>
      </c>
      <c r="H406" s="32">
        <f>+[2]Hoja1!G407</f>
        <v>0</v>
      </c>
      <c r="I406" s="40"/>
      <c r="J406" s="40"/>
      <c r="K406" s="41" t="str">
        <f>+[1]BDATOS!J405</f>
        <v>3.4.1</v>
      </c>
      <c r="L406" s="42" t="str">
        <f>+[1]BDATOS!K405</f>
        <v>Promoción De La Formalización Laboral</v>
      </c>
      <c r="M406" s="41" t="str">
        <f>+[1]BDATOS!L405</f>
        <v>Número de Convenios interinstitucionales para la promoción de empleo firmados</v>
      </c>
      <c r="N406" s="32" t="str">
        <f>+[2]Hoja1!V408</f>
        <v>A,13</v>
      </c>
      <c r="O406" s="38">
        <f>+[1]BDATOS!O405</f>
        <v>0</v>
      </c>
      <c r="P406" s="38">
        <f>+[1]BDATOS!P405</f>
        <v>2</v>
      </c>
      <c r="Q406" s="35">
        <f>+[1]BDATOS!AF405</f>
        <v>0</v>
      </c>
      <c r="R406" s="38">
        <f>+[1]BDATOS!BB405</f>
        <v>0</v>
      </c>
      <c r="S406" s="43" t="str">
        <f>+[1]BDATOS!BL405</f>
        <v>NA</v>
      </c>
      <c r="T406" s="37"/>
      <c r="U406" s="37"/>
      <c r="V406" s="37"/>
      <c r="W406" s="41" t="str">
        <f>+[1]BDATOS!AC405</f>
        <v>SECRETARIA DE PLANEACIÓN</v>
      </c>
    </row>
    <row r="407" spans="1:23" ht="33.75" x14ac:dyDescent="0.25">
      <c r="A407" s="29">
        <f>+'[1]Planind DNP'!B405</f>
        <v>404</v>
      </c>
      <c r="B407" s="38">
        <f>+[1]BDATOS!A406</f>
        <v>3</v>
      </c>
      <c r="C407" s="57" t="str">
        <f>+[1]BDATOS!B406</f>
        <v>DESARROLLO ECONÓMICO Y COMPETITIVIDAD</v>
      </c>
      <c r="D407" s="38" t="str">
        <f>+[1]BDATOS!C406</f>
        <v>3.4</v>
      </c>
      <c r="E407" s="39" t="str">
        <f>+[1]BDATOS!D406</f>
        <v>BOLIVAR EMPRENDEDOR -FOMENTO DEL EMPLEO Y EL TRABAJO DECENTE</v>
      </c>
      <c r="F407" s="40"/>
      <c r="G407" s="32" t="str">
        <f>+[2]Hoja1!K408</f>
        <v>A.13.8.5</v>
      </c>
      <c r="H407" s="32">
        <f>+[2]Hoja1!G408</f>
        <v>0</v>
      </c>
      <c r="I407" s="40"/>
      <c r="J407" s="40"/>
      <c r="K407" s="41" t="str">
        <f>+[1]BDATOS!J406</f>
        <v>3.4.1</v>
      </c>
      <c r="L407" s="42" t="str">
        <f>+[1]BDATOS!K406</f>
        <v>Promoción De La Formalización Laboral</v>
      </c>
      <c r="M407" s="41" t="str">
        <f>+[1]BDATOS!L406</f>
        <v>Número de proyectos de Reconversión Laboral realizados</v>
      </c>
      <c r="N407" s="32" t="str">
        <f>+[2]Hoja1!V409</f>
        <v>A,13</v>
      </c>
      <c r="O407" s="38">
        <f>+[1]BDATOS!O406</f>
        <v>0</v>
      </c>
      <c r="P407" s="38">
        <f>+[1]BDATOS!P406</f>
        <v>2</v>
      </c>
      <c r="Q407" s="35">
        <f>+[1]BDATOS!AF406</f>
        <v>0</v>
      </c>
      <c r="R407" s="38">
        <f>+[1]BDATOS!BB406</f>
        <v>0</v>
      </c>
      <c r="S407" s="43" t="str">
        <f>+[1]BDATOS!BL406</f>
        <v>NA</v>
      </c>
      <c r="T407" s="44"/>
      <c r="U407" s="37"/>
      <c r="V407" s="37"/>
      <c r="W407" s="41" t="str">
        <f>+[1]BDATOS!AC406</f>
        <v>SECRETARIA DE PLANEACIÓN</v>
      </c>
    </row>
    <row r="408" spans="1:23" ht="33.75" x14ac:dyDescent="0.25">
      <c r="A408" s="29">
        <f>+'[1]Planind DNP'!B406</f>
        <v>405</v>
      </c>
      <c r="B408" s="38">
        <f>+[1]BDATOS!A407</f>
        <v>3</v>
      </c>
      <c r="C408" s="57" t="str">
        <f>+[1]BDATOS!B407</f>
        <v>DESARROLLO ECONÓMICO Y COMPETITIVIDAD</v>
      </c>
      <c r="D408" s="38" t="str">
        <f>+[1]BDATOS!C407</f>
        <v>3.4</v>
      </c>
      <c r="E408" s="39" t="str">
        <f>+[1]BDATOS!D407</f>
        <v>BOLIVAR EMPRENDEDOR -FOMENTO DEL EMPLEO Y EL TRABAJO DECENTE</v>
      </c>
      <c r="F408" s="40" t="s">
        <v>806</v>
      </c>
      <c r="G408" s="32" t="str">
        <f>+[2]Hoja1!K409</f>
        <v>A.13.9.1</v>
      </c>
      <c r="H408" s="32">
        <f>+[2]Hoja1!G409</f>
        <v>0</v>
      </c>
      <c r="I408" s="40">
        <v>0</v>
      </c>
      <c r="J408" s="40">
        <v>45</v>
      </c>
      <c r="K408" s="41" t="str">
        <f>+[1]BDATOS!J407</f>
        <v>3.4.2</v>
      </c>
      <c r="L408" s="42" t="str">
        <f>+[1]BDATOS!K407</f>
        <v>Empleo Como Servicio Público</v>
      </c>
      <c r="M408" s="41" t="str">
        <f>+[1]BDATOS!L407</f>
        <v>Número de proyectos de Innovación y competitividad Laboral</v>
      </c>
      <c r="N408" s="32" t="str">
        <f>+[2]Hoja1!V410</f>
        <v>A,13</v>
      </c>
      <c r="O408" s="38">
        <f>+[1]BDATOS!O407</f>
        <v>0</v>
      </c>
      <c r="P408" s="38">
        <f>+[1]BDATOS!P407</f>
        <v>1</v>
      </c>
      <c r="Q408" s="35">
        <f>+[1]BDATOS!AF407</f>
        <v>0</v>
      </c>
      <c r="R408" s="38">
        <f>+[1]BDATOS!BB407</f>
        <v>0</v>
      </c>
      <c r="S408" s="43" t="str">
        <f>+[1]BDATOS!BL407</f>
        <v>NA</v>
      </c>
      <c r="T408" s="46">
        <f>SUBTOTAL(9,S408:S411)/1</f>
        <v>1</v>
      </c>
      <c r="U408" s="37"/>
      <c r="V408" s="37"/>
      <c r="W408" s="41" t="str">
        <f>+[1]BDATOS!AC407</f>
        <v>SECRETARIA DE PLANEACIÓN</v>
      </c>
    </row>
    <row r="409" spans="1:23" ht="33.75" x14ac:dyDescent="0.25">
      <c r="A409" s="29">
        <f>+'[1]Planind DNP'!B407</f>
        <v>406</v>
      </c>
      <c r="B409" s="38">
        <f>+[1]BDATOS!A408</f>
        <v>3</v>
      </c>
      <c r="C409" s="57" t="str">
        <f>+[1]BDATOS!B408</f>
        <v>DESARROLLO ECONÓMICO Y COMPETITIVIDAD</v>
      </c>
      <c r="D409" s="38" t="str">
        <f>+[1]BDATOS!C408</f>
        <v>3.4</v>
      </c>
      <c r="E409" s="39" t="str">
        <f>+[1]BDATOS!D408</f>
        <v>BOLIVAR EMPRENDEDOR -FOMENTO DEL EMPLEO Y EL TRABAJO DECENTE</v>
      </c>
      <c r="F409" s="40"/>
      <c r="G409" s="32" t="str">
        <f>+[2]Hoja1!K410</f>
        <v>A.13.9.2</v>
      </c>
      <c r="H409" s="32">
        <f>+[2]Hoja1!G410</f>
        <v>0</v>
      </c>
      <c r="I409" s="40"/>
      <c r="J409" s="40"/>
      <c r="K409" s="41" t="str">
        <f>+[1]BDATOS!J408</f>
        <v>3.4.2</v>
      </c>
      <c r="L409" s="42" t="str">
        <f>+[1]BDATOS!K408</f>
        <v>Empleo Como Servicio Público</v>
      </c>
      <c r="M409" s="41" t="str">
        <f>+[1]BDATOS!L408</f>
        <v>Número de proyectos de Innovación y competitividad Laboral</v>
      </c>
      <c r="N409" s="32" t="str">
        <f>+[2]Hoja1!V411</f>
        <v>A,13</v>
      </c>
      <c r="O409" s="38">
        <f>+[1]BDATOS!O408</f>
        <v>0</v>
      </c>
      <c r="P409" s="38">
        <f>+[1]BDATOS!P408</f>
        <v>1</v>
      </c>
      <c r="Q409" s="35">
        <f>+[1]BDATOS!AF408</f>
        <v>0</v>
      </c>
      <c r="R409" s="38">
        <f>+[1]BDATOS!BB408</f>
        <v>0</v>
      </c>
      <c r="S409" s="43" t="str">
        <f>+[1]BDATOS!BL408</f>
        <v>NA</v>
      </c>
      <c r="T409" s="37"/>
      <c r="U409" s="37"/>
      <c r="V409" s="37"/>
      <c r="W409" s="41" t="str">
        <f>+[1]BDATOS!AC408</f>
        <v>SECRETARIA DE PLANEACIÓN</v>
      </c>
    </row>
    <row r="410" spans="1:23" ht="33.75" x14ac:dyDescent="0.25">
      <c r="A410" s="29">
        <f>+'[1]Planind DNP'!B408</f>
        <v>407</v>
      </c>
      <c r="B410" s="38">
        <f>+[1]BDATOS!A409</f>
        <v>3</v>
      </c>
      <c r="C410" s="57" t="str">
        <f>+[1]BDATOS!B409</f>
        <v>DESARROLLO ECONÓMICO Y COMPETITIVIDAD</v>
      </c>
      <c r="D410" s="38" t="str">
        <f>+[1]BDATOS!C409</f>
        <v>3.4</v>
      </c>
      <c r="E410" s="39" t="str">
        <f>+[1]BDATOS!D409</f>
        <v>BOLIVAR EMPRENDEDOR -FOMENTO DEL EMPLEO Y EL TRABAJO DECENTE</v>
      </c>
      <c r="F410" s="40"/>
      <c r="G410" s="32" t="str">
        <f>+[2]Hoja1!K411</f>
        <v>A.13.9.3</v>
      </c>
      <c r="H410" s="32">
        <f>+[2]Hoja1!G411</f>
        <v>0</v>
      </c>
      <c r="I410" s="40"/>
      <c r="J410" s="40"/>
      <c r="K410" s="41" t="str">
        <f>+[1]BDATOS!J409</f>
        <v>3.4.2</v>
      </c>
      <c r="L410" s="42" t="str">
        <f>+[1]BDATOS!K409</f>
        <v>Empleo Como Servicio Público</v>
      </c>
      <c r="M410" s="41" t="str">
        <f>+[1]BDATOS!L409</f>
        <v>Número de proyectos de Innovación y competitividad Laboral</v>
      </c>
      <c r="N410" s="32" t="str">
        <f>+[2]Hoja1!V412</f>
        <v>A,13</v>
      </c>
      <c r="O410" s="38">
        <f>+[1]BDATOS!O409</f>
        <v>0</v>
      </c>
      <c r="P410" s="38">
        <f>+[1]BDATOS!P409</f>
        <v>1</v>
      </c>
      <c r="Q410" s="35">
        <f>+[1]BDATOS!AF409</f>
        <v>0</v>
      </c>
      <c r="R410" s="38">
        <f>+[1]BDATOS!BB409</f>
        <v>0</v>
      </c>
      <c r="S410" s="43" t="str">
        <f>+[1]BDATOS!BL409</f>
        <v>NA</v>
      </c>
      <c r="T410" s="37"/>
      <c r="U410" s="37"/>
      <c r="V410" s="37"/>
      <c r="W410" s="41" t="str">
        <f>+[1]BDATOS!AC409</f>
        <v>SECRETARIA DE PLANEACIÓN</v>
      </c>
    </row>
    <row r="411" spans="1:23" ht="33.75" x14ac:dyDescent="0.25">
      <c r="A411" s="29">
        <f>+'[1]Planind DNP'!B409</f>
        <v>408</v>
      </c>
      <c r="B411" s="38">
        <f>+[1]BDATOS!A410</f>
        <v>3</v>
      </c>
      <c r="C411" s="57" t="str">
        <f>+[1]BDATOS!B410</f>
        <v>DESARROLLO ECONÓMICO Y COMPETITIVIDAD</v>
      </c>
      <c r="D411" s="38" t="str">
        <f>+[1]BDATOS!C410</f>
        <v>3.4</v>
      </c>
      <c r="E411" s="39" t="str">
        <f>+[1]BDATOS!D410</f>
        <v>BOLIVAR EMPRENDEDOR -FOMENTO DEL EMPLEO Y EL TRABAJO DECENTE</v>
      </c>
      <c r="F411" s="40"/>
      <c r="G411" s="32" t="str">
        <f>+[2]Hoja1!K412</f>
        <v>A.13.9.4</v>
      </c>
      <c r="H411" s="32">
        <f>+[2]Hoja1!G412</f>
        <v>0</v>
      </c>
      <c r="I411" s="40"/>
      <c r="J411" s="40"/>
      <c r="K411" s="41" t="str">
        <f>+[1]BDATOS!J410</f>
        <v>3.4.2</v>
      </c>
      <c r="L411" s="42" t="str">
        <f>+[1]BDATOS!K410</f>
        <v>Empleo Como Servicio Público</v>
      </c>
      <c r="M411" s="41" t="str">
        <f>+[1]BDATOS!L410</f>
        <v>Número de proyectos de Innovación y competitividad Laboral</v>
      </c>
      <c r="N411" s="32" t="str">
        <f>+[2]Hoja1!V413</f>
        <v>A,13</v>
      </c>
      <c r="O411" s="38">
        <f>+[1]BDATOS!O410</f>
        <v>0</v>
      </c>
      <c r="P411" s="38">
        <f>+[1]BDATOS!P410</f>
        <v>1</v>
      </c>
      <c r="Q411" s="35">
        <f>+[1]BDATOS!AF410</f>
        <v>1</v>
      </c>
      <c r="R411" s="38">
        <f>+[1]BDATOS!BB410</f>
        <v>1</v>
      </c>
      <c r="S411" s="43">
        <f>+[1]BDATOS!BL410</f>
        <v>1</v>
      </c>
      <c r="T411" s="44"/>
      <c r="U411" s="37"/>
      <c r="V411" s="37"/>
      <c r="W411" s="41" t="str">
        <f>+[1]BDATOS!AC410</f>
        <v>SECRETARIA DE PLANEACIÓN</v>
      </c>
    </row>
    <row r="412" spans="1:23" ht="67.5" x14ac:dyDescent="0.25">
      <c r="A412" s="29">
        <f>+'[1]Planind DNP'!B410</f>
        <v>409</v>
      </c>
      <c r="B412" s="38">
        <f>+[1]BDATOS!A411</f>
        <v>3</v>
      </c>
      <c r="C412" s="57" t="str">
        <f>+[1]BDATOS!B411</f>
        <v>DESARROLLO ECONÓMICO Y COMPETITIVIDAD</v>
      </c>
      <c r="D412" s="38" t="str">
        <f>+[1]BDATOS!C411</f>
        <v>3.4</v>
      </c>
      <c r="E412" s="39" t="str">
        <f>+[1]BDATOS!D411</f>
        <v>BOLIVAR EMPRENDEDOR -FOMENTO DEL EMPLEO Y EL TRABAJO DECENTE</v>
      </c>
      <c r="F412" s="41" t="s">
        <v>807</v>
      </c>
      <c r="G412" s="32" t="str">
        <f>+[2]Hoja1!K413</f>
        <v>A.13.10.1</v>
      </c>
      <c r="H412" s="32">
        <f>+[2]Hoja1!G413</f>
        <v>0</v>
      </c>
      <c r="I412" s="41">
        <v>0</v>
      </c>
      <c r="J412" s="41">
        <v>1</v>
      </c>
      <c r="K412" s="41" t="str">
        <f>+[1]BDATOS!J411</f>
        <v>3.4.3</v>
      </c>
      <c r="L412" s="42" t="str">
        <f>+[1]BDATOS!K411</f>
        <v>Seguridad y Salud en el Trabajo</v>
      </c>
      <c r="M412" s="41" t="str">
        <f>+[1]BDATOS!L411</f>
        <v>Sistemas de Gestión de Seguridad y Salud en el Trabajo</v>
      </c>
      <c r="N412" s="32" t="str">
        <f>+[2]Hoja1!V414</f>
        <v>A,13</v>
      </c>
      <c r="O412" s="38">
        <f>+[1]BDATOS!O411</f>
        <v>0</v>
      </c>
      <c r="P412" s="38">
        <f>+[1]BDATOS!P411</f>
        <v>1</v>
      </c>
      <c r="Q412" s="35">
        <f>+[1]BDATOS!AF411</f>
        <v>0</v>
      </c>
      <c r="R412" s="38">
        <f>+[1]BDATOS!BB411</f>
        <v>0</v>
      </c>
      <c r="S412" s="43" t="str">
        <f>+[1]BDATOS!BL411</f>
        <v>NA</v>
      </c>
      <c r="T412" s="43" t="str">
        <f>+S412</f>
        <v>NA</v>
      </c>
      <c r="U412" s="37"/>
      <c r="V412" s="37"/>
      <c r="W412" s="41" t="str">
        <f>+[1]BDATOS!AC411</f>
        <v>SECRETARIA DE PLANEACIÓN</v>
      </c>
    </row>
    <row r="413" spans="1:23" ht="33.75" x14ac:dyDescent="0.25">
      <c r="A413" s="29">
        <f>+'[1]Planind DNP'!B411</f>
        <v>410</v>
      </c>
      <c r="B413" s="38">
        <f>+[1]BDATOS!A412</f>
        <v>3</v>
      </c>
      <c r="C413" s="57" t="str">
        <f>+[1]BDATOS!B412</f>
        <v>DESARROLLO ECONÓMICO Y COMPETITIVIDAD</v>
      </c>
      <c r="D413" s="38" t="str">
        <f>+[1]BDATOS!C412</f>
        <v>3.4</v>
      </c>
      <c r="E413" s="39" t="str">
        <f>+[1]BDATOS!D412</f>
        <v>BOLIVAR EMPRENDEDOR -FOMENTO DEL EMPLEO Y EL TRABAJO DECENTE</v>
      </c>
      <c r="F413" s="40" t="s">
        <v>808</v>
      </c>
      <c r="G413" s="32" t="str">
        <f>+[2]Hoja1!K414</f>
        <v>A.13.11.1</v>
      </c>
      <c r="H413" s="32">
        <f>+[2]Hoja1!G414</f>
        <v>0</v>
      </c>
      <c r="I413" s="40">
        <v>0</v>
      </c>
      <c r="J413" s="40">
        <v>1</v>
      </c>
      <c r="K413" s="41" t="str">
        <f>+[1]BDATOS!J412</f>
        <v>3.4.4</v>
      </c>
      <c r="L413" s="42" t="str">
        <f>+[1]BDATOS!K412</f>
        <v>Oportunidades Laborales Y Productivas A Población Con Discapacidad</v>
      </c>
      <c r="M413" s="41" t="str">
        <f>+[1]BDATOS!L412</f>
        <v>Caracterización de la población discapacitada</v>
      </c>
      <c r="N413" s="32" t="str">
        <f>+[2]Hoja1!V415</f>
        <v>A,13</v>
      </c>
      <c r="O413" s="38">
        <f>+[1]BDATOS!O412</f>
        <v>0</v>
      </c>
      <c r="P413" s="38">
        <f>+[1]BDATOS!P412</f>
        <v>1</v>
      </c>
      <c r="Q413" s="35">
        <f>+[1]BDATOS!AF412</f>
        <v>0</v>
      </c>
      <c r="R413" s="38">
        <f>+[1]BDATOS!BB412</f>
        <v>0</v>
      </c>
      <c r="S413" s="43" t="str">
        <f>+[1]BDATOS!BL412</f>
        <v>NA</v>
      </c>
      <c r="T413" s="46">
        <f>SUBTOTAL(9,S413:S415)/1</f>
        <v>1</v>
      </c>
      <c r="U413" s="37"/>
      <c r="V413" s="37"/>
      <c r="W413" s="41" t="str">
        <f>+[1]BDATOS!AC412</f>
        <v>SECRETARIA DE PLANEACIÓN</v>
      </c>
    </row>
    <row r="414" spans="1:23" ht="33.75" x14ac:dyDescent="0.25">
      <c r="A414" s="29">
        <f>+'[1]Planind DNP'!B412</f>
        <v>411</v>
      </c>
      <c r="B414" s="38">
        <f>+[1]BDATOS!A413</f>
        <v>3</v>
      </c>
      <c r="C414" s="57" t="str">
        <f>+[1]BDATOS!B413</f>
        <v>DESARROLLO ECONÓMICO Y COMPETITIVIDAD</v>
      </c>
      <c r="D414" s="38" t="str">
        <f>+[1]BDATOS!C413</f>
        <v>3.4</v>
      </c>
      <c r="E414" s="39" t="str">
        <f>+[1]BDATOS!D413</f>
        <v>BOLIVAR EMPRENDEDOR -FOMENTO DEL EMPLEO Y EL TRABAJO DECENTE</v>
      </c>
      <c r="F414" s="40"/>
      <c r="G414" s="32" t="str">
        <f>+[2]Hoja1!K415</f>
        <v>A.13.11.2</v>
      </c>
      <c r="H414" s="32">
        <f>+[2]Hoja1!G415</f>
        <v>0</v>
      </c>
      <c r="I414" s="40"/>
      <c r="J414" s="40"/>
      <c r="K414" s="41" t="str">
        <f>+[1]BDATOS!J413</f>
        <v>3.4.4</v>
      </c>
      <c r="L414" s="42" t="str">
        <f>+[1]BDATOS!K413</f>
        <v>Oportunidades Laborales Y Productivas A Población Con Discapacidad</v>
      </c>
      <c r="M414" s="41" t="str">
        <f>+[1]BDATOS!L413</f>
        <v>Emprendimiento</v>
      </c>
      <c r="N414" s="32" t="str">
        <f>+[2]Hoja1!V416</f>
        <v>A,13</v>
      </c>
      <c r="O414" s="38">
        <f>+[1]BDATOS!O413</f>
        <v>0</v>
      </c>
      <c r="P414" s="38">
        <f>+[1]BDATOS!P413</f>
        <v>1</v>
      </c>
      <c r="Q414" s="35">
        <f>+[1]BDATOS!AF413</f>
        <v>1</v>
      </c>
      <c r="R414" s="38">
        <f>+[1]BDATOS!BB413</f>
        <v>1</v>
      </c>
      <c r="S414" s="43">
        <f>+[1]BDATOS!BL413</f>
        <v>1</v>
      </c>
      <c r="T414" s="37"/>
      <c r="U414" s="37"/>
      <c r="V414" s="37"/>
      <c r="W414" s="41" t="str">
        <f>+[1]BDATOS!AC413</f>
        <v>SECRETARIA DE PLANEACIÓN</v>
      </c>
    </row>
    <row r="415" spans="1:23" ht="33.75" x14ac:dyDescent="0.25">
      <c r="A415" s="29">
        <f>+'[1]Planind DNP'!B413</f>
        <v>412</v>
      </c>
      <c r="B415" s="38">
        <f>+[1]BDATOS!A414</f>
        <v>3</v>
      </c>
      <c r="C415" s="57" t="str">
        <f>+[1]BDATOS!B414</f>
        <v>DESARROLLO ECONÓMICO Y COMPETITIVIDAD</v>
      </c>
      <c r="D415" s="38" t="str">
        <f>+[1]BDATOS!C414</f>
        <v>3.4</v>
      </c>
      <c r="E415" s="39" t="str">
        <f>+[1]BDATOS!D414</f>
        <v>BOLIVAR EMPRENDEDOR -FOMENTO DEL EMPLEO Y EL TRABAJO DECENTE</v>
      </c>
      <c r="F415" s="40"/>
      <c r="G415" s="32" t="str">
        <f>+[2]Hoja1!K416</f>
        <v>A.13.11.3</v>
      </c>
      <c r="H415" s="32">
        <f>+[2]Hoja1!G416</f>
        <v>0</v>
      </c>
      <c r="I415" s="40"/>
      <c r="J415" s="40"/>
      <c r="K415" s="41" t="str">
        <f>+[1]BDATOS!J414</f>
        <v>3.4.4</v>
      </c>
      <c r="L415" s="42" t="str">
        <f>+[1]BDATOS!K414</f>
        <v>Oportunidades Laborales Y Productivas A Población Con Discapacidad</v>
      </c>
      <c r="M415" s="41" t="str">
        <f>+[1]BDATOS!L414</f>
        <v>Perfiles Ocupacional</v>
      </c>
      <c r="N415" s="32" t="str">
        <f>+[2]Hoja1!V417</f>
        <v>A,13</v>
      </c>
      <c r="O415" s="38">
        <f>+[1]BDATOS!O414</f>
        <v>0</v>
      </c>
      <c r="P415" s="38">
        <f>+[1]BDATOS!P414</f>
        <v>1</v>
      </c>
      <c r="Q415" s="35">
        <f>+[1]BDATOS!AF414</f>
        <v>0</v>
      </c>
      <c r="R415" s="38">
        <f>+[1]BDATOS!BB414</f>
        <v>0</v>
      </c>
      <c r="S415" s="43" t="str">
        <f>+[1]BDATOS!BL414</f>
        <v>NA</v>
      </c>
      <c r="T415" s="44"/>
      <c r="U415" s="37"/>
      <c r="V415" s="37"/>
      <c r="W415" s="41" t="str">
        <f>+[1]BDATOS!AC414</f>
        <v>SECRETARIA DE PLANEACIÓN</v>
      </c>
    </row>
    <row r="416" spans="1:23" ht="78.75" x14ac:dyDescent="0.25">
      <c r="A416" s="29">
        <f>+'[1]Planind DNP'!B414</f>
        <v>413</v>
      </c>
      <c r="B416" s="38">
        <f>+[1]BDATOS!A415</f>
        <v>3</v>
      </c>
      <c r="C416" s="57" t="str">
        <f>+[1]BDATOS!B415</f>
        <v>DESARROLLO ECONÓMICO Y COMPETITIVIDAD</v>
      </c>
      <c r="D416" s="38" t="str">
        <f>+[1]BDATOS!C415</f>
        <v>3.4</v>
      </c>
      <c r="E416" s="39" t="str">
        <f>+[1]BDATOS!D415</f>
        <v>BOLIVAR EMPRENDEDOR -FOMENTO DEL EMPLEO Y EL TRABAJO DECENTE</v>
      </c>
      <c r="F416" s="41" t="s">
        <v>809</v>
      </c>
      <c r="G416" s="32" t="str">
        <f>+[2]Hoja1!K417</f>
        <v>A.13.12.1</v>
      </c>
      <c r="H416" s="32">
        <f>+[2]Hoja1!G417</f>
        <v>0</v>
      </c>
      <c r="I416" s="41">
        <v>0</v>
      </c>
      <c r="J416" s="41">
        <v>1</v>
      </c>
      <c r="K416" s="41" t="str">
        <f>+[1]BDATOS!J415</f>
        <v>3.4.5</v>
      </c>
      <c r="L416" s="42" t="str">
        <f>+[1]BDATOS!K415</f>
        <v>Promoción De La Implementación Del Teletrabajo</v>
      </c>
      <c r="M416" s="41" t="str">
        <f>+[1]BDATOS!L415</f>
        <v>Proyecto para la identificación e Implementación del Teletrabajo</v>
      </c>
      <c r="N416" s="32" t="str">
        <f>+[2]Hoja1!V418</f>
        <v>A,13</v>
      </c>
      <c r="O416" s="38">
        <f>+[1]BDATOS!O415</f>
        <v>0</v>
      </c>
      <c r="P416" s="38">
        <f>+[1]BDATOS!P415</f>
        <v>1</v>
      </c>
      <c r="Q416" s="35">
        <f>+[1]BDATOS!AF415</f>
        <v>1</v>
      </c>
      <c r="R416" s="38">
        <f>+[1]BDATOS!BB415</f>
        <v>1</v>
      </c>
      <c r="S416" s="43">
        <f>+[1]BDATOS!BL415</f>
        <v>1</v>
      </c>
      <c r="T416" s="43">
        <f>+S416</f>
        <v>1</v>
      </c>
      <c r="U416" s="44"/>
      <c r="V416" s="37"/>
      <c r="W416" s="41" t="str">
        <f>+[1]BDATOS!AC415</f>
        <v>SECRETARIA DE PLANEACIÓN</v>
      </c>
    </row>
    <row r="417" spans="1:23" ht="45" x14ac:dyDescent="0.25">
      <c r="A417" s="29">
        <f>+'[1]Planind DNP'!B415</f>
        <v>414</v>
      </c>
      <c r="B417" s="38">
        <f>+[1]BDATOS!A416</f>
        <v>3</v>
      </c>
      <c r="C417" s="57" t="str">
        <f>+[1]BDATOS!B416</f>
        <v>DESARROLLO ECONÓMICO Y COMPETITIVIDAD</v>
      </c>
      <c r="D417" s="38" t="str">
        <f>+[1]BDATOS!C416</f>
        <v>3.5</v>
      </c>
      <c r="E417" s="39" t="str">
        <f>+[1]BDATOS!D416</f>
        <v>BOLIÍVAR SÍ AVANZA CON ALIANZAS PÚBLICO PRIVADAS Y COOPERACIÓN INTERNACIONAL</v>
      </c>
      <c r="F417" s="40" t="s">
        <v>810</v>
      </c>
      <c r="G417" s="32" t="str">
        <f>+[2]Hoja1!K418</f>
        <v>A.13.13.1</v>
      </c>
      <c r="H417" s="32">
        <f>+[2]Hoja1!G418</f>
        <v>0</v>
      </c>
      <c r="I417" s="40">
        <v>0</v>
      </c>
      <c r="J417" s="40">
        <v>1</v>
      </c>
      <c r="K417" s="41" t="str">
        <f>+[1]BDATOS!J416</f>
        <v>3.5.1</v>
      </c>
      <c r="L417" s="42" t="str">
        <f>+[1]BDATOS!K416</f>
        <v>Cooperación Y Desarrollo Para Bolívar</v>
      </c>
      <c r="M417" s="41" t="str">
        <f>+[1]BDATOS!L416</f>
        <v>una  Agencia de Cooperación Internacional para el Departamento de Bolívar creada</v>
      </c>
      <c r="N417" s="32" t="str">
        <f>+[2]Hoja1!V419</f>
        <v>A,13</v>
      </c>
      <c r="O417" s="38">
        <f>+[1]BDATOS!O416</f>
        <v>0</v>
      </c>
      <c r="P417" s="38">
        <f>+[1]BDATOS!P416</f>
        <v>1</v>
      </c>
      <c r="Q417" s="35">
        <f>+[1]BDATOS!AF416</f>
        <v>0</v>
      </c>
      <c r="R417" s="38">
        <f>+[1]BDATOS!BB416</f>
        <v>0</v>
      </c>
      <c r="S417" s="43" t="str">
        <f>+[1]BDATOS!BL416</f>
        <v>NA</v>
      </c>
      <c r="T417" s="46">
        <f>SUBTOTAL(9,S417:S418)/1</f>
        <v>1</v>
      </c>
      <c r="U417" s="46">
        <f>SUBTOTAL(9,S417:S419)/2</f>
        <v>1</v>
      </c>
      <c r="V417" s="37"/>
      <c r="W417" s="41" t="str">
        <f>+[1]BDATOS!AC416</f>
        <v>SECRETARIA DE PLANEACIÓN</v>
      </c>
    </row>
    <row r="418" spans="1:23" ht="56.25" x14ac:dyDescent="0.25">
      <c r="A418" s="29">
        <f>+'[1]Planind DNP'!B416</f>
        <v>415</v>
      </c>
      <c r="B418" s="38">
        <f>+[1]BDATOS!A417</f>
        <v>3</v>
      </c>
      <c r="C418" s="57" t="str">
        <f>+[1]BDATOS!B417</f>
        <v>DESARROLLO ECONÓMICO Y COMPETITIVIDAD</v>
      </c>
      <c r="D418" s="38" t="str">
        <f>+[1]BDATOS!C417</f>
        <v>3.5</v>
      </c>
      <c r="E418" s="39" t="str">
        <f>+[1]BDATOS!D417</f>
        <v>BOLIÍVAR SÍ AVANZA CON ALIANZAS PÚBLICO PRIVADAS Y COOPERACIÓN INTERNACIONAL</v>
      </c>
      <c r="F418" s="40"/>
      <c r="G418" s="32" t="str">
        <f>+[2]Hoja1!K419</f>
        <v>A.13.13.2</v>
      </c>
      <c r="H418" s="32">
        <f>+[2]Hoja1!G419</f>
        <v>0</v>
      </c>
      <c r="I418" s="40"/>
      <c r="J418" s="40"/>
      <c r="K418" s="41" t="str">
        <f>+[1]BDATOS!J417</f>
        <v>3.5.1</v>
      </c>
      <c r="L418" s="42" t="str">
        <f>+[1]BDATOS!K417</f>
        <v>Cooperación Y Desarrollo Para Bolívar</v>
      </c>
      <c r="M418" s="41" t="str">
        <f>+[1]BDATOS!L417</f>
        <v>Cinco (5) Proyectos para el Desarrollo de Bolívar financiados con Cooperación Internacional Formulados,  Gestionados e implementados .</v>
      </c>
      <c r="N418" s="32" t="str">
        <f>+[2]Hoja1!V420</f>
        <v>A,13</v>
      </c>
      <c r="O418" s="38">
        <f>+[1]BDATOS!O417</f>
        <v>0</v>
      </c>
      <c r="P418" s="38">
        <f>+[1]BDATOS!P417</f>
        <v>5</v>
      </c>
      <c r="Q418" s="35">
        <f>+[1]BDATOS!AF417</f>
        <v>1</v>
      </c>
      <c r="R418" s="38">
        <f>+[1]BDATOS!BB417</f>
        <v>1</v>
      </c>
      <c r="S418" s="43">
        <f>+[1]BDATOS!BL417</f>
        <v>1</v>
      </c>
      <c r="T418" s="44"/>
      <c r="U418" s="37"/>
      <c r="V418" s="37"/>
      <c r="W418" s="41" t="str">
        <f>+[1]BDATOS!AC417</f>
        <v>SECRETARIA DE PLANEACIÓN</v>
      </c>
    </row>
    <row r="419" spans="1:23" ht="123.75" x14ac:dyDescent="0.25">
      <c r="A419" s="29">
        <f>+'[1]Planind DNP'!B417</f>
        <v>416</v>
      </c>
      <c r="B419" s="38">
        <f>+[1]BDATOS!A418</f>
        <v>3</v>
      </c>
      <c r="C419" s="57" t="str">
        <f>+[1]BDATOS!B418</f>
        <v>DESARROLLO ECONÓMICO Y COMPETITIVIDAD</v>
      </c>
      <c r="D419" s="38" t="str">
        <f>+[1]BDATOS!C418</f>
        <v>3.5</v>
      </c>
      <c r="E419" s="39" t="str">
        <f>+[1]BDATOS!D418</f>
        <v>BOLIÍVAR SÍ AVANZA CON ALIANZAS PÚBLICO PRIVADAS Y COOPERACIÓN INTERNACIONAL</v>
      </c>
      <c r="F419" s="41" t="s">
        <v>811</v>
      </c>
      <c r="G419" s="32" t="str">
        <f>+[2]Hoja1!K420</f>
        <v>A.13.14.1</v>
      </c>
      <c r="H419" s="32">
        <f>+[2]Hoja1!G420</f>
        <v>0</v>
      </c>
      <c r="I419" s="41">
        <v>0</v>
      </c>
      <c r="J419" s="41">
        <v>5</v>
      </c>
      <c r="K419" s="41" t="str">
        <f>+[1]BDATOS!J418</f>
        <v>3.5.2</v>
      </c>
      <c r="L419" s="42" t="str">
        <f>+[1]BDATOS!K418</f>
        <v>Alianzas público privadas y Cooperación Intyernacional</v>
      </c>
      <c r="M419" s="41" t="str">
        <f>+[1]BDATOS!L418</f>
        <v>Cinco (5) Proyectos para el Desarrollo de Bolívar mediante el esquema de APP en diseño, construcción, reparamiento, mejoramiento o equipamiento de infraestructura, prestación de servicios públicos en diferentes sectores donde se presente la necesidad de la Alianza formulados, gestionados y ejecutados.</v>
      </c>
      <c r="N419" s="32" t="str">
        <f>+[2]Hoja1!V421</f>
        <v>A,13</v>
      </c>
      <c r="O419" s="38">
        <f>+[1]BDATOS!O418</f>
        <v>0</v>
      </c>
      <c r="P419" s="38">
        <f>+[1]BDATOS!P418</f>
        <v>5</v>
      </c>
      <c r="Q419" s="35">
        <f>+[1]BDATOS!AF418</f>
        <v>1</v>
      </c>
      <c r="R419" s="38">
        <f>+[1]BDATOS!BB418</f>
        <v>1</v>
      </c>
      <c r="S419" s="43">
        <f>+[1]BDATOS!BL418</f>
        <v>1</v>
      </c>
      <c r="T419" s="43">
        <f>+S419</f>
        <v>1</v>
      </c>
      <c r="U419" s="44"/>
      <c r="V419" s="37"/>
      <c r="W419" s="41" t="str">
        <f>+[1]BDATOS!AC418</f>
        <v>SECRETARIA DE PLANEACIÓN</v>
      </c>
    </row>
    <row r="420" spans="1:23" ht="33.75" x14ac:dyDescent="0.25">
      <c r="A420" s="29">
        <f>+'[1]Planind DNP'!B418</f>
        <v>417</v>
      </c>
      <c r="B420" s="38">
        <f>+[1]BDATOS!A419</f>
        <v>3</v>
      </c>
      <c r="C420" s="57" t="str">
        <f>+[1]BDATOS!B419</f>
        <v>DESARROLLO ECONÓMICO Y COMPETITIVIDAD</v>
      </c>
      <c r="D420" s="38" t="str">
        <f>+[1]BDATOS!C419</f>
        <v>3.6</v>
      </c>
      <c r="E420" s="39" t="str">
        <f>+[1]BDATOS!D419</f>
        <v>BOLÍVAR SÍ AVANZA EN LA PROMOCIÓN DE INVERSIONES PARA EL DESARROLLO</v>
      </c>
      <c r="F420" s="40" t="s">
        <v>812</v>
      </c>
      <c r="G420" s="32" t="str">
        <f>+[2]Hoja1!K421</f>
        <v>A.13.15.1</v>
      </c>
      <c r="H420" s="32">
        <f>+[2]Hoja1!G421</f>
        <v>0</v>
      </c>
      <c r="I420" s="40">
        <v>0</v>
      </c>
      <c r="J420" s="40">
        <v>1</v>
      </c>
      <c r="K420" s="41" t="str">
        <f>+[1]BDATOS!J419</f>
        <v>3.6.1</v>
      </c>
      <c r="L420" s="42" t="str">
        <f>+[1]BDATOS!K419</f>
        <v xml:space="preserve">Agencia de Inversiones y Desarrollo de Bolívar </v>
      </c>
      <c r="M420" s="41" t="str">
        <f>+[1]BDATOS!L419</f>
        <v>Una Agencia de Inversión y Desarrollo de Bolívar creada</v>
      </c>
      <c r="N420" s="32" t="str">
        <f>+[2]Hoja1!V422</f>
        <v>A,13</v>
      </c>
      <c r="O420" s="38">
        <f>+[1]BDATOS!O419</f>
        <v>0</v>
      </c>
      <c r="P420" s="38">
        <f>+[1]BDATOS!P419</f>
        <v>1</v>
      </c>
      <c r="Q420" s="35">
        <f>+[1]BDATOS!AF419</f>
        <v>1</v>
      </c>
      <c r="R420" s="38">
        <f>+[1]BDATOS!BB419</f>
        <v>1</v>
      </c>
      <c r="S420" s="43">
        <f>+[1]BDATOS!BL419</f>
        <v>1</v>
      </c>
      <c r="T420" s="46">
        <f>SUBTOTAL(9,S420:S422)/1</f>
        <v>1</v>
      </c>
      <c r="U420" s="46">
        <f>+T420</f>
        <v>1</v>
      </c>
      <c r="V420" s="37"/>
      <c r="W420" s="41" t="str">
        <f>+[1]BDATOS!AC419</f>
        <v>SECRETARIA DE PLANEACIÓN</v>
      </c>
    </row>
    <row r="421" spans="1:23" ht="45" x14ac:dyDescent="0.25">
      <c r="A421" s="29">
        <f>+'[1]Planind DNP'!B419</f>
        <v>418</v>
      </c>
      <c r="B421" s="38">
        <f>+[1]BDATOS!A420</f>
        <v>3</v>
      </c>
      <c r="C421" s="57" t="str">
        <f>+[1]BDATOS!B420</f>
        <v>DESARROLLO ECONÓMICO Y COMPETITIVIDAD</v>
      </c>
      <c r="D421" s="38" t="str">
        <f>+[1]BDATOS!C420</f>
        <v>3.6</v>
      </c>
      <c r="E421" s="39" t="str">
        <f>+[1]BDATOS!D420</f>
        <v>BOLÍVAR SÍ AVANZA EN LA PROMOCIÓN DE INVERSIONES PARA EL DESARROLLO</v>
      </c>
      <c r="F421" s="40"/>
      <c r="G421" s="32" t="str">
        <f>+[2]Hoja1!K422</f>
        <v>A.13.15.2</v>
      </c>
      <c r="H421" s="32">
        <f>+[2]Hoja1!G422</f>
        <v>0</v>
      </c>
      <c r="I421" s="40"/>
      <c r="J421" s="40"/>
      <c r="K421" s="41" t="str">
        <f>+[1]BDATOS!J420</f>
        <v>3.6.1</v>
      </c>
      <c r="L421" s="42" t="str">
        <f>+[1]BDATOS!K420</f>
        <v xml:space="preserve">Agencia de Inversiones y Desarrollo de Bolívar </v>
      </c>
      <c r="M421" s="41" t="str">
        <f>+[1]BDATOS!L420</f>
        <v>Cien (100)  Procesos de acompañamiento en su fase de exploración e instalación a inversionistas en Bolívar</v>
      </c>
      <c r="N421" s="32" t="str">
        <f>+[2]Hoja1!V423</f>
        <v>A,13</v>
      </c>
      <c r="O421" s="38">
        <f>+[1]BDATOS!O420</f>
        <v>0</v>
      </c>
      <c r="P421" s="38">
        <f>+[1]BDATOS!P420</f>
        <v>100</v>
      </c>
      <c r="Q421" s="35">
        <f>+[1]BDATOS!AF420</f>
        <v>0</v>
      </c>
      <c r="R421" s="38">
        <f>+[1]BDATOS!BB420</f>
        <v>0</v>
      </c>
      <c r="S421" s="43" t="str">
        <f>+[1]BDATOS!BL420</f>
        <v>NA</v>
      </c>
      <c r="T421" s="37"/>
      <c r="U421" s="37"/>
      <c r="V421" s="37"/>
      <c r="W421" s="41" t="str">
        <f>+[1]BDATOS!AC420</f>
        <v>SECRETARIA DE PLANEACIÓN</v>
      </c>
    </row>
    <row r="422" spans="1:23" ht="33.75" x14ac:dyDescent="0.25">
      <c r="A422" s="29">
        <f>+'[1]Planind DNP'!B420</f>
        <v>419</v>
      </c>
      <c r="B422" s="38">
        <f>+[1]BDATOS!A421</f>
        <v>3</v>
      </c>
      <c r="C422" s="57" t="str">
        <f>+[1]BDATOS!B421</f>
        <v>DESARROLLO ECONÓMICO Y COMPETITIVIDAD</v>
      </c>
      <c r="D422" s="38" t="str">
        <f>+[1]BDATOS!C421</f>
        <v>3.6</v>
      </c>
      <c r="E422" s="39" t="str">
        <f>+[1]BDATOS!D421</f>
        <v>BOLÍVAR SÍ AVANZA EN LA PROMOCIÓN DE INVERSIONES PARA EL DESARROLLO</v>
      </c>
      <c r="F422" s="40"/>
      <c r="G422" s="32" t="str">
        <f>+[2]Hoja1!K423</f>
        <v>A.13.15.3</v>
      </c>
      <c r="H422" s="32">
        <f>+[2]Hoja1!G423</f>
        <v>0</v>
      </c>
      <c r="I422" s="40"/>
      <c r="J422" s="40"/>
      <c r="K422" s="41" t="str">
        <f>+[1]BDATOS!J421</f>
        <v>3.6.1</v>
      </c>
      <c r="L422" s="42" t="str">
        <f>+[1]BDATOS!K421</f>
        <v xml:space="preserve">Agencia de Inversiones y Desarrollo de Bolívar </v>
      </c>
      <c r="M422" s="41" t="str">
        <f>+[1]BDATOS!L421</f>
        <v xml:space="preserve">Cinco (5) Empresas instaladas en Bolívar </v>
      </c>
      <c r="N422" s="32" t="str">
        <f>+[2]Hoja1!V424</f>
        <v>A.6</v>
      </c>
      <c r="O422" s="38">
        <f>+[1]BDATOS!O421</f>
        <v>0</v>
      </c>
      <c r="P422" s="38">
        <f>+[1]BDATOS!P421</f>
        <v>5</v>
      </c>
      <c r="Q422" s="35">
        <f>+[1]BDATOS!AF421</f>
        <v>0</v>
      </c>
      <c r="R422" s="38">
        <f>+[1]BDATOS!BB421</f>
        <v>0</v>
      </c>
      <c r="S422" s="43" t="str">
        <f>+[1]BDATOS!BL421</f>
        <v>NA</v>
      </c>
      <c r="T422" s="44"/>
      <c r="U422" s="44"/>
      <c r="V422" s="37"/>
      <c r="W422" s="41" t="str">
        <f>+[1]BDATOS!AC421</f>
        <v>SECRETARIA DE PLANEACIÓN</v>
      </c>
    </row>
    <row r="423" spans="1:23" ht="45" x14ac:dyDescent="0.25">
      <c r="A423" s="29">
        <f>+'[1]Planind DNP'!B421</f>
        <v>420</v>
      </c>
      <c r="B423" s="38">
        <f>+[1]BDATOS!A422</f>
        <v>3</v>
      </c>
      <c r="C423" s="57" t="str">
        <f>+[1]BDATOS!B422</f>
        <v>DESARROLLO ECONÓMICO Y COMPETITIVIDAD</v>
      </c>
      <c r="D423" s="38" t="str">
        <f>+[1]BDATOS!C422</f>
        <v>3.7</v>
      </c>
      <c r="E423" s="39" t="str">
        <f>+[1]BDATOS!D422</f>
        <v>BOLÍVAR SÍ AVANZA CON MINERÍA RESPONSABLE</v>
      </c>
      <c r="F423" s="41" t="s">
        <v>813</v>
      </c>
      <c r="G423" s="32" t="str">
        <f>+[2]Hoja1!K424</f>
        <v>A.6.1.1</v>
      </c>
      <c r="H423" s="32">
        <f>+[2]Hoja1!G424</f>
        <v>0</v>
      </c>
      <c r="I423" s="41">
        <v>0</v>
      </c>
      <c r="J423" s="41">
        <v>800</v>
      </c>
      <c r="K423" s="41" t="str">
        <f>+[1]BDATOS!J422</f>
        <v>3.7.1</v>
      </c>
      <c r="L423" s="42" t="str">
        <f>+[1]BDATOS!K422</f>
        <v>Procesos de asistencia técnica y tecnológicas prestados a mineros</v>
      </c>
      <c r="M423" s="41" t="str">
        <f>+[1]BDATOS!L422</f>
        <v>800 mineros dotados técnica y tecnológicamente para el mejoramiento de su seguridad</v>
      </c>
      <c r="N423" s="32" t="str">
        <f>+[2]Hoja1!V425</f>
        <v>A.6</v>
      </c>
      <c r="O423" s="38">
        <f>+[1]BDATOS!O422</f>
        <v>0</v>
      </c>
      <c r="P423" s="38">
        <f>+[1]BDATOS!P422</f>
        <v>800</v>
      </c>
      <c r="Q423" s="35">
        <f>+[1]BDATOS!AF422</f>
        <v>200</v>
      </c>
      <c r="R423" s="38">
        <f>+[1]BDATOS!BB422</f>
        <v>0</v>
      </c>
      <c r="S423" s="43">
        <f>+[1]BDATOS!BL422</f>
        <v>0</v>
      </c>
      <c r="T423" s="46">
        <f>SUBTOTAL(9,S423:S428)/2</f>
        <v>0.5</v>
      </c>
      <c r="U423" s="46">
        <f>SUBTOTAL(9,S423:S435)/5</f>
        <v>0.8</v>
      </c>
      <c r="V423" s="37"/>
      <c r="W423" s="41" t="str">
        <f>+[1]BDATOS!AC422</f>
        <v xml:space="preserve">SECRETARÍA DE MINAS Y ENERGIA </v>
      </c>
    </row>
    <row r="424" spans="1:23" ht="33.75" x14ac:dyDescent="0.25">
      <c r="A424" s="29">
        <f>+'[1]Planind DNP'!B422</f>
        <v>421</v>
      </c>
      <c r="B424" s="38">
        <f>+[1]BDATOS!A423</f>
        <v>3</v>
      </c>
      <c r="C424" s="57" t="str">
        <f>+[1]BDATOS!B423</f>
        <v>DESARROLLO ECONÓMICO Y COMPETITIVIDAD</v>
      </c>
      <c r="D424" s="38" t="str">
        <f>+[1]BDATOS!C423</f>
        <v>3.7</v>
      </c>
      <c r="E424" s="39" t="str">
        <f>+[1]BDATOS!D423</f>
        <v>BOLÍVAR SÍ AVANZA CON MINERÍA RESPONSABLE</v>
      </c>
      <c r="F424" s="41" t="s">
        <v>814</v>
      </c>
      <c r="G424" s="32" t="str">
        <f>+[2]Hoja1!K425</f>
        <v>A.6.2.1</v>
      </c>
      <c r="H424" s="32">
        <f>+[2]Hoja1!G425</f>
        <v>0</v>
      </c>
      <c r="I424" s="41">
        <v>0</v>
      </c>
      <c r="J424" s="41">
        <v>800</v>
      </c>
      <c r="K424" s="41" t="str">
        <f>+[1]BDATOS!J423</f>
        <v>3.7.1</v>
      </c>
      <c r="L424" s="42" t="str">
        <f>+[1]BDATOS!K423</f>
        <v>Procesos de asistencia técnica y tecnológicas prestados a mineros</v>
      </c>
      <c r="M424" s="41" t="str">
        <f>+[1]BDATOS!L423</f>
        <v>800 mineros capacitados en seguridad y convivencia</v>
      </c>
      <c r="N424" s="32" t="str">
        <f>+[2]Hoja1!V426</f>
        <v>A.6</v>
      </c>
      <c r="O424" s="38">
        <f>+[1]BDATOS!O423</f>
        <v>0</v>
      </c>
      <c r="P424" s="38">
        <f>+[1]BDATOS!P423</f>
        <v>800</v>
      </c>
      <c r="Q424" s="35">
        <f>+[1]BDATOS!AF423</f>
        <v>100</v>
      </c>
      <c r="R424" s="38">
        <f>+[1]BDATOS!BB423</f>
        <v>100</v>
      </c>
      <c r="S424" s="43">
        <f>+[1]BDATOS!BL423</f>
        <v>1</v>
      </c>
      <c r="T424" s="37"/>
      <c r="U424" s="37"/>
      <c r="V424" s="37"/>
      <c r="W424" s="41" t="str">
        <f>+[1]BDATOS!AC423</f>
        <v xml:space="preserve">SECRETARÍA DE MINAS Y ENERGIA </v>
      </c>
    </row>
    <row r="425" spans="1:23" ht="33.75" x14ac:dyDescent="0.25">
      <c r="A425" s="29">
        <f>+'[1]Planind DNP'!B423</f>
        <v>422</v>
      </c>
      <c r="B425" s="38">
        <f>+[1]BDATOS!A424</f>
        <v>3</v>
      </c>
      <c r="C425" s="57" t="str">
        <f>+[1]BDATOS!B424</f>
        <v>DESARROLLO ECONÓMICO Y COMPETITIVIDAD</v>
      </c>
      <c r="D425" s="38" t="str">
        <f>+[1]BDATOS!C424</f>
        <v>3.7</v>
      </c>
      <c r="E425" s="39" t="str">
        <f>+[1]BDATOS!D424</f>
        <v>BOLÍVAR SÍ AVANZA CON MINERÍA RESPONSABLE</v>
      </c>
      <c r="F425" s="41" t="s">
        <v>815</v>
      </c>
      <c r="G425" s="32" t="str">
        <f>+[2]Hoja1!K426</f>
        <v>A.6.3.1</v>
      </c>
      <c r="H425" s="32">
        <f>+[2]Hoja1!G426</f>
        <v>0</v>
      </c>
      <c r="I425" s="41">
        <v>0</v>
      </c>
      <c r="J425" s="41">
        <v>25</v>
      </c>
      <c r="K425" s="41" t="str">
        <f>+[1]BDATOS!J424</f>
        <v>3.7.1</v>
      </c>
      <c r="L425" s="42" t="str">
        <f>+[1]BDATOS!K424</f>
        <v>Procesos de asistencia técnica y tecnológicas prestados a mineros</v>
      </c>
      <c r="M425" s="41" t="str">
        <f>+[1]BDATOS!L424</f>
        <v>Capacitar en Gestión Empresarial a 25 asociaciones comunitarias</v>
      </c>
      <c r="N425" s="32" t="str">
        <f>+[2]Hoja1!V427</f>
        <v>A.6</v>
      </c>
      <c r="O425" s="38">
        <f>+[1]BDATOS!O424</f>
        <v>0</v>
      </c>
      <c r="P425" s="38">
        <f>+[1]BDATOS!P424</f>
        <v>25</v>
      </c>
      <c r="Q425" s="35">
        <f>+[1]BDATOS!AF424</f>
        <v>0</v>
      </c>
      <c r="R425" s="38">
        <f>+[1]BDATOS!BB424</f>
        <v>0</v>
      </c>
      <c r="S425" s="43" t="str">
        <f>+[1]BDATOS!BL424</f>
        <v>NA</v>
      </c>
      <c r="T425" s="37"/>
      <c r="U425" s="37"/>
      <c r="V425" s="37"/>
      <c r="W425" s="41" t="str">
        <f>+[1]BDATOS!AC424</f>
        <v xml:space="preserve">SECRETARÍA DE MINAS Y ENERGIA </v>
      </c>
    </row>
    <row r="426" spans="1:23" ht="33.75" x14ac:dyDescent="0.25">
      <c r="A426" s="29">
        <f>+'[1]Planind DNP'!B424</f>
        <v>423</v>
      </c>
      <c r="B426" s="38">
        <f>+[1]BDATOS!A425</f>
        <v>3</v>
      </c>
      <c r="C426" s="57" t="str">
        <f>+[1]BDATOS!B425</f>
        <v>DESARROLLO ECONÓMICO Y COMPETITIVIDAD</v>
      </c>
      <c r="D426" s="38" t="str">
        <f>+[1]BDATOS!C425</f>
        <v>3.7</v>
      </c>
      <c r="E426" s="39" t="str">
        <f>+[1]BDATOS!D425</f>
        <v>BOLÍVAR SÍ AVANZA CON MINERÍA RESPONSABLE</v>
      </c>
      <c r="F426" s="41" t="s">
        <v>816</v>
      </c>
      <c r="G426" s="32" t="str">
        <f>+[2]Hoja1!K427</f>
        <v>A.6.4.1</v>
      </c>
      <c r="H426" s="32">
        <f>+[2]Hoja1!G427</f>
        <v>0</v>
      </c>
      <c r="I426" s="41">
        <v>0</v>
      </c>
      <c r="J426" s="41">
        <v>3</v>
      </c>
      <c r="K426" s="41" t="str">
        <f>+[1]BDATOS!J425</f>
        <v>3.7.1</v>
      </c>
      <c r="L426" s="42" t="str">
        <f>+[1]BDATOS!K425</f>
        <v>Procesos de asistencia técnica y tecnológicas prestados a mineros</v>
      </c>
      <c r="M426" s="41" t="str">
        <f>+[1]BDATOS!L425</f>
        <v>Construir 3 plantas pilotos de beneficio</v>
      </c>
      <c r="N426" s="32" t="str">
        <f>+[2]Hoja1!V428</f>
        <v>A.6</v>
      </c>
      <c r="O426" s="38">
        <f>+[1]BDATOS!O425</f>
        <v>0</v>
      </c>
      <c r="P426" s="38">
        <f>+[1]BDATOS!P425</f>
        <v>3</v>
      </c>
      <c r="Q426" s="35">
        <f>+[1]BDATOS!AF425</f>
        <v>0</v>
      </c>
      <c r="R426" s="38">
        <f>+[1]BDATOS!BB425</f>
        <v>0</v>
      </c>
      <c r="S426" s="43" t="str">
        <f>+[1]BDATOS!BL425</f>
        <v>NA</v>
      </c>
      <c r="T426" s="37"/>
      <c r="U426" s="37"/>
      <c r="V426" s="37"/>
      <c r="W426" s="41" t="str">
        <f>+[1]BDATOS!AC425</f>
        <v xml:space="preserve">SECRETARÍA DE MINAS Y ENERGIA </v>
      </c>
    </row>
    <row r="427" spans="1:23" ht="33.75" x14ac:dyDescent="0.25">
      <c r="A427" s="29">
        <f>+'[1]Planind DNP'!B425</f>
        <v>424</v>
      </c>
      <c r="B427" s="38">
        <f>+[1]BDATOS!A426</f>
        <v>3</v>
      </c>
      <c r="C427" s="57" t="str">
        <f>+[1]BDATOS!B426</f>
        <v>DESARROLLO ECONÓMICO Y COMPETITIVIDAD</v>
      </c>
      <c r="D427" s="38" t="str">
        <f>+[1]BDATOS!C426</f>
        <v>3.7</v>
      </c>
      <c r="E427" s="39" t="str">
        <f>+[1]BDATOS!D426</f>
        <v>BOLÍVAR SÍ AVANZA CON MINERÍA RESPONSABLE</v>
      </c>
      <c r="F427" s="41" t="s">
        <v>817</v>
      </c>
      <c r="G427" s="32" t="str">
        <f>+[2]Hoja1!K428</f>
        <v>A.6.5.1</v>
      </c>
      <c r="H427" s="32">
        <f>+[2]Hoja1!G428</f>
        <v>0</v>
      </c>
      <c r="I427" s="41">
        <v>0</v>
      </c>
      <c r="J427" s="41">
        <v>1</v>
      </c>
      <c r="K427" s="41" t="str">
        <f>+[1]BDATOS!J426</f>
        <v>3.7.1</v>
      </c>
      <c r="L427" s="42" t="str">
        <f>+[1]BDATOS!K426</f>
        <v>Procesos de asistencia técnica y tecnológicas prestados a mineros</v>
      </c>
      <c r="M427" s="41" t="str">
        <f>+[1]BDATOS!L426</f>
        <v>Ejecutar 1 proyectos piloto de exploración y desarrollo minero en el Sur</v>
      </c>
      <c r="N427" s="32" t="str">
        <f>+[2]Hoja1!V429</f>
        <v>A.6</v>
      </c>
      <c r="O427" s="38">
        <f>+[1]BDATOS!O426</f>
        <v>0</v>
      </c>
      <c r="P427" s="38">
        <f>+[1]BDATOS!P426</f>
        <v>1</v>
      </c>
      <c r="Q427" s="35">
        <f>+[1]BDATOS!AF426</f>
        <v>0</v>
      </c>
      <c r="R427" s="38">
        <f>+[1]BDATOS!BB426</f>
        <v>0</v>
      </c>
      <c r="S427" s="43" t="str">
        <f>+[1]BDATOS!BL426</f>
        <v>NA</v>
      </c>
      <c r="T427" s="37"/>
      <c r="U427" s="37"/>
      <c r="V427" s="37"/>
      <c r="W427" s="41" t="str">
        <f>+[1]BDATOS!AC426</f>
        <v xml:space="preserve">SECRETARÍA DE MINAS Y ENERGIA </v>
      </c>
    </row>
    <row r="428" spans="1:23" ht="45" x14ac:dyDescent="0.25">
      <c r="A428" s="29">
        <f>+'[1]Planind DNP'!B426</f>
        <v>425</v>
      </c>
      <c r="B428" s="38">
        <f>+[1]BDATOS!A427</f>
        <v>3</v>
      </c>
      <c r="C428" s="57" t="str">
        <f>+[1]BDATOS!B427</f>
        <v>DESARROLLO ECONÓMICO Y COMPETITIVIDAD</v>
      </c>
      <c r="D428" s="38" t="str">
        <f>+[1]BDATOS!C427</f>
        <v>3.7</v>
      </c>
      <c r="E428" s="39" t="str">
        <f>+[1]BDATOS!D427</f>
        <v>BOLÍVAR SÍ AVANZA CON MINERÍA RESPONSABLE</v>
      </c>
      <c r="F428" s="41" t="s">
        <v>818</v>
      </c>
      <c r="G428" s="32" t="str">
        <f>+[2]Hoja1!K429</f>
        <v>A.6.6.1</v>
      </c>
      <c r="H428" s="32">
        <f>+[2]Hoja1!G429</f>
        <v>0</v>
      </c>
      <c r="I428" s="41">
        <v>0</v>
      </c>
      <c r="J428" s="41">
        <v>1</v>
      </c>
      <c r="K428" s="41" t="str">
        <f>+[1]BDATOS!J427</f>
        <v>3.7.1</v>
      </c>
      <c r="L428" s="42" t="str">
        <f>+[1]BDATOS!K427</f>
        <v>Procesos de asistencia técnica y tecnológicas prestados a mineros</v>
      </c>
      <c r="M428" s="41" t="str">
        <f>+[1]BDATOS!L427</f>
        <v>Construir 1 centro de formación minera y ambiental de Santa Rosa del Sur</v>
      </c>
      <c r="N428" s="32" t="str">
        <f>+[2]Hoja1!V430</f>
        <v>A.6</v>
      </c>
      <c r="O428" s="38">
        <f>+[1]BDATOS!O427</f>
        <v>0</v>
      </c>
      <c r="P428" s="38">
        <f>+[1]BDATOS!P427</f>
        <v>1</v>
      </c>
      <c r="Q428" s="35">
        <f>+[1]BDATOS!AF427</f>
        <v>0</v>
      </c>
      <c r="R428" s="38">
        <f>+[1]BDATOS!BB427</f>
        <v>0</v>
      </c>
      <c r="S428" s="43" t="str">
        <f>+[1]BDATOS!BL427</f>
        <v>NA</v>
      </c>
      <c r="T428" s="44"/>
      <c r="U428" s="37"/>
      <c r="V428" s="37"/>
      <c r="W428" s="41" t="str">
        <f>+[1]BDATOS!AC427</f>
        <v xml:space="preserve">SECRETARÍA DE MINAS Y ENERGIA </v>
      </c>
    </row>
    <row r="429" spans="1:23" ht="45" x14ac:dyDescent="0.25">
      <c r="A429" s="29">
        <f>+'[1]Planind DNP'!B427</f>
        <v>426</v>
      </c>
      <c r="B429" s="38">
        <f>+[1]BDATOS!A428</f>
        <v>3</v>
      </c>
      <c r="C429" s="57" t="str">
        <f>+[1]BDATOS!B428</f>
        <v>DESARROLLO ECONÓMICO Y COMPETITIVIDAD</v>
      </c>
      <c r="D429" s="38" t="str">
        <f>+[1]BDATOS!C428</f>
        <v>3.7</v>
      </c>
      <c r="E429" s="39" t="str">
        <f>+[1]BDATOS!D428</f>
        <v>BOLÍVAR SÍ AVANZA CON MINERÍA RESPONSABLE</v>
      </c>
      <c r="F429" s="41" t="s">
        <v>819</v>
      </c>
      <c r="G429" s="32" t="str">
        <f>+[2]Hoja1!K430</f>
        <v>A.6.7.1</v>
      </c>
      <c r="H429" s="32">
        <f>+[2]Hoja1!G430</f>
        <v>0</v>
      </c>
      <c r="I429" s="41">
        <v>0</v>
      </c>
      <c r="J429" s="41">
        <v>13</v>
      </c>
      <c r="K429" s="41" t="str">
        <f>+[1]BDATOS!J428</f>
        <v>3.7.2</v>
      </c>
      <c r="L429" s="42" t="str">
        <f>+[1]BDATOS!K428</f>
        <v>Procesos mineros caracterizados y formalizados</v>
      </c>
      <c r="M429" s="41" t="str">
        <f>+[1]BDATOS!L428</f>
        <v>Caracterizar y formalizar en aspectos legales, técnicos, financieros, económicos y sociales a 13 municipios</v>
      </c>
      <c r="N429" s="32" t="str">
        <f>+[2]Hoja1!V431</f>
        <v>A.6</v>
      </c>
      <c r="O429" s="38">
        <f>+[1]BDATOS!O428</f>
        <v>0</v>
      </c>
      <c r="P429" s="38">
        <f>+[1]BDATOS!P428</f>
        <v>13</v>
      </c>
      <c r="Q429" s="35">
        <f>+[1]BDATOS!AF428</f>
        <v>13</v>
      </c>
      <c r="R429" s="38">
        <f>+[1]BDATOS!BB428</f>
        <v>13</v>
      </c>
      <c r="S429" s="43">
        <f>+[1]BDATOS!BL428</f>
        <v>1</v>
      </c>
      <c r="T429" s="46">
        <f>SUBTOTAL(9,S429:S431)/1</f>
        <v>1</v>
      </c>
      <c r="U429" s="37"/>
      <c r="V429" s="37"/>
      <c r="W429" s="41" t="str">
        <f>+[1]BDATOS!AC428</f>
        <v xml:space="preserve">SECRETARÍA DE MINAS Y ENERGIA </v>
      </c>
    </row>
    <row r="430" spans="1:23" ht="33.75" x14ac:dyDescent="0.25">
      <c r="A430" s="29">
        <f>+'[1]Planind DNP'!B428</f>
        <v>427</v>
      </c>
      <c r="B430" s="38">
        <f>+[1]BDATOS!A429</f>
        <v>3</v>
      </c>
      <c r="C430" s="57" t="str">
        <f>+[1]BDATOS!B429</f>
        <v>DESARROLLO ECONÓMICO Y COMPETITIVIDAD</v>
      </c>
      <c r="D430" s="38" t="str">
        <f>+[1]BDATOS!C429</f>
        <v>3.7</v>
      </c>
      <c r="E430" s="39" t="str">
        <f>+[1]BDATOS!D429</f>
        <v>BOLÍVAR SÍ AVANZA CON MINERÍA RESPONSABLE</v>
      </c>
      <c r="F430" s="41" t="s">
        <v>820</v>
      </c>
      <c r="G430" s="32" t="str">
        <f>+[2]Hoja1!K431</f>
        <v>A.6.8.1</v>
      </c>
      <c r="H430" s="32">
        <f>+[2]Hoja1!G431</f>
        <v>0</v>
      </c>
      <c r="I430" s="41">
        <v>0</v>
      </c>
      <c r="J430" s="41">
        <v>1</v>
      </c>
      <c r="K430" s="41" t="str">
        <f>+[1]BDATOS!J429</f>
        <v>3.7.2</v>
      </c>
      <c r="L430" s="42" t="str">
        <f>+[1]BDATOS!K429</f>
        <v>Procesos mineros caracterizados y formalizados</v>
      </c>
      <c r="M430" s="41" t="str">
        <f>+[1]BDATOS!L429</f>
        <v>Actualizar Censo Minero</v>
      </c>
      <c r="N430" s="32" t="str">
        <f>+[2]Hoja1!V432</f>
        <v>A.6</v>
      </c>
      <c r="O430" s="38">
        <f>+[1]BDATOS!O429</f>
        <v>0</v>
      </c>
      <c r="P430" s="38">
        <f>+[1]BDATOS!P429</f>
        <v>1</v>
      </c>
      <c r="Q430" s="35">
        <f>+[1]BDATOS!AF429</f>
        <v>0</v>
      </c>
      <c r="R430" s="38">
        <f>+[1]BDATOS!BB429</f>
        <v>0</v>
      </c>
      <c r="S430" s="43" t="str">
        <f>+[1]BDATOS!BL429</f>
        <v>NA</v>
      </c>
      <c r="T430" s="37"/>
      <c r="U430" s="37"/>
      <c r="V430" s="37"/>
      <c r="W430" s="41" t="str">
        <f>+[1]BDATOS!AC429</f>
        <v xml:space="preserve">SECRETARÍA DE MINAS Y ENERGIA </v>
      </c>
    </row>
    <row r="431" spans="1:23" ht="45" x14ac:dyDescent="0.25">
      <c r="A431" s="29">
        <f>+'[1]Planind DNP'!B429</f>
        <v>428</v>
      </c>
      <c r="B431" s="38">
        <f>+[1]BDATOS!A430</f>
        <v>3</v>
      </c>
      <c r="C431" s="57" t="str">
        <f>+[1]BDATOS!B430</f>
        <v>DESARROLLO ECONÓMICO Y COMPETITIVIDAD</v>
      </c>
      <c r="D431" s="38" t="str">
        <f>+[1]BDATOS!C430</f>
        <v>3.7</v>
      </c>
      <c r="E431" s="39" t="str">
        <f>+[1]BDATOS!D430</f>
        <v>BOLÍVAR SÍ AVANZA CON MINERÍA RESPONSABLE</v>
      </c>
      <c r="F431" s="41" t="s">
        <v>821</v>
      </c>
      <c r="G431" s="32" t="str">
        <f>+[2]Hoja1!K432</f>
        <v>A.6.9.1</v>
      </c>
      <c r="H431" s="32">
        <f>+[2]Hoja1!G432</f>
        <v>0</v>
      </c>
      <c r="I431" s="41">
        <v>0</v>
      </c>
      <c r="J431" s="41">
        <v>30</v>
      </c>
      <c r="K431" s="41" t="str">
        <f>+[1]BDATOS!J430</f>
        <v>3.7.2</v>
      </c>
      <c r="L431" s="42" t="str">
        <f>+[1]BDATOS!K430</f>
        <v>Procesos mineros caracterizados y formalizados</v>
      </c>
      <c r="M431" s="41" t="str">
        <f>+[1]BDATOS!L430</f>
        <v>Brindar acompañamiento integral a 30 Unidades Productivas Minero Energéticas</v>
      </c>
      <c r="N431" s="32" t="str">
        <f>+[2]Hoja1!V433</f>
        <v>A.6</v>
      </c>
      <c r="O431" s="38">
        <f>+[1]BDATOS!O430</f>
        <v>0</v>
      </c>
      <c r="P431" s="38">
        <f>+[1]BDATOS!P430</f>
        <v>30</v>
      </c>
      <c r="Q431" s="35">
        <f>+[1]BDATOS!AF430</f>
        <v>0</v>
      </c>
      <c r="R431" s="38">
        <f>+[1]BDATOS!BB430</f>
        <v>0</v>
      </c>
      <c r="S431" s="43" t="str">
        <f>+[1]BDATOS!BL430</f>
        <v>NA</v>
      </c>
      <c r="T431" s="44"/>
      <c r="U431" s="37"/>
      <c r="V431" s="37"/>
      <c r="W431" s="41" t="str">
        <f>+[1]BDATOS!AC430</f>
        <v xml:space="preserve">SECRETARÍA DE MINAS Y ENERGIA </v>
      </c>
    </row>
    <row r="432" spans="1:23" ht="33.75" x14ac:dyDescent="0.25">
      <c r="A432" s="29">
        <f>+'[1]Planind DNP'!B430</f>
        <v>429</v>
      </c>
      <c r="B432" s="38">
        <f>+[1]BDATOS!A431</f>
        <v>3</v>
      </c>
      <c r="C432" s="57" t="str">
        <f>+[1]BDATOS!B431</f>
        <v>DESARROLLO ECONÓMICO Y COMPETITIVIDAD</v>
      </c>
      <c r="D432" s="38" t="str">
        <f>+[1]BDATOS!C431</f>
        <v>3.7</v>
      </c>
      <c r="E432" s="39" t="str">
        <f>+[1]BDATOS!D431</f>
        <v>BOLÍVAR SÍ AVANZA CON MINERÍA RESPONSABLE</v>
      </c>
      <c r="F432" s="41" t="s">
        <v>822</v>
      </c>
      <c r="G432" s="32" t="str">
        <f>+[2]Hoja1!K433</f>
        <v>A.6.10.1</v>
      </c>
      <c r="H432" s="32">
        <f>+[2]Hoja1!G433</f>
        <v>0</v>
      </c>
      <c r="I432" s="41">
        <v>0</v>
      </c>
      <c r="J432" s="41">
        <v>5</v>
      </c>
      <c r="K432" s="41" t="str">
        <f>+[1]BDATOS!J431</f>
        <v>3.7.3</v>
      </c>
      <c r="L432" s="42" t="str">
        <f>+[1]BDATOS!K431</f>
        <v>Minas sin trabajo infantil</v>
      </c>
      <c r="M432" s="41" t="str">
        <f>+[1]BDATOS!L431</f>
        <v>Implementar 5 programas de erradicación de trabajo infantil implementados</v>
      </c>
      <c r="N432" s="32" t="str">
        <f>+[2]Hoja1!V434</f>
        <v>A.6</v>
      </c>
      <c r="O432" s="38">
        <f>+[1]BDATOS!O431</f>
        <v>0</v>
      </c>
      <c r="P432" s="38">
        <f>+[1]BDATOS!P431</f>
        <v>5</v>
      </c>
      <c r="Q432" s="35">
        <f>+[1]BDATOS!AF431</f>
        <v>5</v>
      </c>
      <c r="R432" s="38">
        <f>+[1]BDATOS!BB431</f>
        <v>5</v>
      </c>
      <c r="S432" s="43">
        <f>+[1]BDATOS!BL431</f>
        <v>1</v>
      </c>
      <c r="T432" s="43">
        <f>+S432</f>
        <v>1</v>
      </c>
      <c r="U432" s="37"/>
      <c r="V432" s="37"/>
      <c r="W432" s="41" t="str">
        <f>+[1]BDATOS!AC431</f>
        <v xml:space="preserve">SECRETARÍA DE MINAS Y ENERGIA </v>
      </c>
    </row>
    <row r="433" spans="1:23" ht="33.75" x14ac:dyDescent="0.25">
      <c r="A433" s="29">
        <f>+'[1]Planind DNP'!B431</f>
        <v>430</v>
      </c>
      <c r="B433" s="38">
        <f>+[1]BDATOS!A432</f>
        <v>3</v>
      </c>
      <c r="C433" s="57" t="str">
        <f>+[1]BDATOS!B432</f>
        <v>DESARROLLO ECONÓMICO Y COMPETITIVIDAD</v>
      </c>
      <c r="D433" s="38" t="str">
        <f>+[1]BDATOS!C432</f>
        <v>3.7</v>
      </c>
      <c r="E433" s="39" t="str">
        <f>+[1]BDATOS!D432</f>
        <v>BOLÍVAR SÍ AVANZA CON MINERÍA RESPONSABLE</v>
      </c>
      <c r="F433" s="41" t="s">
        <v>823</v>
      </c>
      <c r="G433" s="32" t="str">
        <f>+[2]Hoja1!K434</f>
        <v>A.6.11.1</v>
      </c>
      <c r="H433" s="32">
        <f>+[2]Hoja1!G434</f>
        <v>0</v>
      </c>
      <c r="I433" s="41">
        <v>0</v>
      </c>
      <c r="J433" s="41">
        <v>2</v>
      </c>
      <c r="K433" s="41" t="str">
        <f>+[1]BDATOS!J432</f>
        <v>3.7.4</v>
      </c>
      <c r="L433" s="42" t="str">
        <f>+[1]BDATOS!K432</f>
        <v>Centros de Formación para  el trabajo del Oro</v>
      </c>
      <c r="M433" s="41" t="str">
        <f>+[1]BDATOS!L432</f>
        <v>Construir 2 centros de formación para el trabajo del oro</v>
      </c>
      <c r="N433" s="32" t="str">
        <f>+[2]Hoja1!V435</f>
        <v>A.6</v>
      </c>
      <c r="O433" s="38">
        <f>+[1]BDATOS!O432</f>
        <v>0</v>
      </c>
      <c r="P433" s="38">
        <f>+[1]BDATOS!P432</f>
        <v>2</v>
      </c>
      <c r="Q433" s="35">
        <f>+[1]BDATOS!AF432</f>
        <v>0</v>
      </c>
      <c r="R433" s="38">
        <f>+[1]BDATOS!BB432</f>
        <v>0</v>
      </c>
      <c r="S433" s="43" t="str">
        <f>+[1]BDATOS!BL432</f>
        <v>NA</v>
      </c>
      <c r="T433" s="43" t="str">
        <f>+S433</f>
        <v>NA</v>
      </c>
      <c r="U433" s="37"/>
      <c r="V433" s="37"/>
      <c r="W433" s="41" t="str">
        <f>+[1]BDATOS!AC432</f>
        <v xml:space="preserve">SECRETARÍA DE MINAS Y ENERGIA </v>
      </c>
    </row>
    <row r="434" spans="1:23" ht="33.75" x14ac:dyDescent="0.25">
      <c r="A434" s="29">
        <f>+'[1]Planind DNP'!B432</f>
        <v>431</v>
      </c>
      <c r="B434" s="38">
        <f>+[1]BDATOS!A433</f>
        <v>3</v>
      </c>
      <c r="C434" s="57" t="str">
        <f>+[1]BDATOS!B433</f>
        <v>DESARROLLO ECONÓMICO Y COMPETITIVIDAD</v>
      </c>
      <c r="D434" s="38" t="str">
        <f>+[1]BDATOS!C433</f>
        <v>3.7</v>
      </c>
      <c r="E434" s="39" t="str">
        <f>+[1]BDATOS!D433</f>
        <v>BOLÍVAR SÍ AVANZA CON MINERÍA RESPONSABLE</v>
      </c>
      <c r="F434" s="41" t="s">
        <v>824</v>
      </c>
      <c r="G434" s="32" t="str">
        <f>+[2]Hoja1!K435</f>
        <v>A.6.12.1</v>
      </c>
      <c r="H434" s="32">
        <f>+[2]Hoja1!G435</f>
        <v>0</v>
      </c>
      <c r="I434" s="41">
        <v>0</v>
      </c>
      <c r="J434" s="41">
        <v>50</v>
      </c>
      <c r="K434" s="41" t="str">
        <f>+[1]BDATOS!J433</f>
        <v>3.7.5</v>
      </c>
      <c r="L434" s="42" t="str">
        <f>+[1]BDATOS!K433</f>
        <v>Ecosistemas afectados por la mineria recuperados</v>
      </c>
      <c r="M434" s="41" t="str">
        <f>+[1]BDATOS!L433</f>
        <v>Reforestar 50hectáreas afectadas por minería</v>
      </c>
      <c r="N434" s="32" t="str">
        <f>+[2]Hoja1!V436</f>
        <v>A.6</v>
      </c>
      <c r="O434" s="38">
        <f>+[1]BDATOS!O433</f>
        <v>0</v>
      </c>
      <c r="P434" s="38">
        <f>+[1]BDATOS!P433</f>
        <v>50</v>
      </c>
      <c r="Q434" s="35">
        <f>+[1]BDATOS!AF433</f>
        <v>50</v>
      </c>
      <c r="R434" s="38">
        <f>+[1]BDATOS!BB433</f>
        <v>50</v>
      </c>
      <c r="S434" s="43">
        <f>+[1]BDATOS!BL433</f>
        <v>1</v>
      </c>
      <c r="T434" s="43">
        <f>+S434</f>
        <v>1</v>
      </c>
      <c r="U434" s="37"/>
      <c r="V434" s="37"/>
      <c r="W434" s="41" t="str">
        <f>+[1]BDATOS!AC433</f>
        <v xml:space="preserve">SECRETARÍA DE MINAS Y ENERGIA </v>
      </c>
    </row>
    <row r="435" spans="1:23" ht="33.75" x14ac:dyDescent="0.25">
      <c r="A435" s="29">
        <f>+'[1]Planind DNP'!B433</f>
        <v>432</v>
      </c>
      <c r="B435" s="38">
        <f>+[1]BDATOS!A434</f>
        <v>3</v>
      </c>
      <c r="C435" s="57" t="str">
        <f>+[1]BDATOS!B434</f>
        <v>DESARROLLO ECONÓMICO Y COMPETITIVIDAD</v>
      </c>
      <c r="D435" s="38" t="str">
        <f>+[1]BDATOS!C434</f>
        <v>3.7</v>
      </c>
      <c r="E435" s="39" t="str">
        <f>+[1]BDATOS!D434</f>
        <v>BOLÍVAR SÍ AVANZA CON MINERÍA RESPONSABLE</v>
      </c>
      <c r="F435" s="41" t="s">
        <v>825</v>
      </c>
      <c r="G435" s="32" t="str">
        <f>+[2]Hoja1!K436</f>
        <v>A.6.13.1</v>
      </c>
      <c r="H435" s="32">
        <f>+[2]Hoja1!G436</f>
        <v>0</v>
      </c>
      <c r="I435" s="41">
        <v>0</v>
      </c>
      <c r="J435" s="41">
        <v>2</v>
      </c>
      <c r="K435" s="41" t="str">
        <f>+[1]BDATOS!J434</f>
        <v>3.7.6</v>
      </c>
      <c r="L435" s="42" t="str">
        <f>+[1]BDATOS!K434</f>
        <v>Cuenca Hidricas Recuperadas</v>
      </c>
      <c r="M435" s="41" t="str">
        <f>+[1]BDATOS!L434</f>
        <v>Recuperar 2 Cuencas Hídricas afectadas por la minería</v>
      </c>
      <c r="N435" s="32" t="str">
        <f>+[2]Hoja1!V437</f>
        <v>A.9</v>
      </c>
      <c r="O435" s="38">
        <f>+[1]BDATOS!O434</f>
        <v>0</v>
      </c>
      <c r="P435" s="38">
        <f>+[1]BDATOS!P434</f>
        <v>2</v>
      </c>
      <c r="Q435" s="35">
        <f>+[1]BDATOS!AF434</f>
        <v>0</v>
      </c>
      <c r="R435" s="38">
        <f>+[1]BDATOS!BB434</f>
        <v>0</v>
      </c>
      <c r="S435" s="43" t="str">
        <f>+[1]BDATOS!BL434</f>
        <v>NA</v>
      </c>
      <c r="T435" s="43" t="str">
        <f>+S435</f>
        <v>NA</v>
      </c>
      <c r="U435" s="44"/>
      <c r="V435" s="44"/>
      <c r="W435" s="41" t="str">
        <f>+[1]BDATOS!AC434</f>
        <v xml:space="preserve">SECRETARÍA DE MINAS Y ENERGIA </v>
      </c>
    </row>
    <row r="436" spans="1:23" ht="45" x14ac:dyDescent="0.25">
      <c r="A436" s="29">
        <f>+'[1]Planind DNP'!B434</f>
        <v>433</v>
      </c>
      <c r="B436" s="38">
        <f>+[1]BDATOS!A435</f>
        <v>4</v>
      </c>
      <c r="C436" s="39" t="str">
        <f>+[1]BDATOS!B435</f>
        <v xml:space="preserve">INFRAESTRUCTURA Y TRANSPORTE </v>
      </c>
      <c r="D436" s="38" t="str">
        <f>+[1]BDATOS!C435</f>
        <v>4.1</v>
      </c>
      <c r="E436" s="39" t="str">
        <f>+[1]BDATOS!D435</f>
        <v xml:space="preserve">BOLÍVAR SÍ AVANZA CON INFRAESTRUCTURA ESTRATÉGICA PARA LA COMPETITIVIDAD Y LA PAZ </v>
      </c>
      <c r="F436" s="40" t="s">
        <v>826</v>
      </c>
      <c r="G436" s="32" t="str">
        <f>+[2]Hoja1!K437</f>
        <v>A.9.1.1</v>
      </c>
      <c r="H436" s="32">
        <f>+[2]Hoja1!G437</f>
        <v>83</v>
      </c>
      <c r="I436" s="41">
        <v>83</v>
      </c>
      <c r="J436" s="41">
        <v>123</v>
      </c>
      <c r="K436" s="41" t="str">
        <f>+[1]BDATOS!J435</f>
        <v>4.1.1</v>
      </c>
      <c r="L436" s="42" t="str">
        <f>+[1]BDATOS!K435</f>
        <v>Vías Para La Paz</v>
      </c>
      <c r="M436" s="41" t="str">
        <f>+[1]BDATOS!L435</f>
        <v>123 Km de vías Secundarias del Departamento rehabilitadas, mejoradas y/o mantenidas</v>
      </c>
      <c r="N436" s="32" t="str">
        <f>+[2]Hoja1!V438</f>
        <v>A.9</v>
      </c>
      <c r="O436" s="38">
        <f>+[1]BDATOS!O435</f>
        <v>83</v>
      </c>
      <c r="P436" s="38">
        <f>+[1]BDATOS!P435</f>
        <v>40</v>
      </c>
      <c r="Q436" s="35">
        <f>+[1]BDATOS!AF435</f>
        <v>28</v>
      </c>
      <c r="R436" s="38">
        <f>+[1]BDATOS!BB435</f>
        <v>27.7</v>
      </c>
      <c r="S436" s="43">
        <f>+[1]BDATOS!BL435</f>
        <v>0.98928571428571421</v>
      </c>
      <c r="T436" s="46">
        <f>SUBTOTAL(9,S436:S439)/3</f>
        <v>0.65142857142857136</v>
      </c>
      <c r="U436" s="46">
        <f>SUBTOTAL(9,S436:S442)/4</f>
        <v>0.73857142857142855</v>
      </c>
      <c r="V436" s="46">
        <f>SUBTOTAL(9,S436:S452)/7</f>
        <v>0.85061224489795906</v>
      </c>
      <c r="W436" s="41" t="str">
        <f>+[1]BDATOS!AC435</f>
        <v>SECRETARÍA DE INFRAESTRUCTURA</v>
      </c>
    </row>
    <row r="437" spans="1:23" ht="45" x14ac:dyDescent="0.25">
      <c r="A437" s="29">
        <f>+'[1]Planind DNP'!B435</f>
        <v>434</v>
      </c>
      <c r="B437" s="38">
        <f>+[1]BDATOS!A436</f>
        <v>4</v>
      </c>
      <c r="C437" s="39" t="str">
        <f>+[1]BDATOS!B436</f>
        <v xml:space="preserve">INFRAESTRUCTURA Y TRANSPORTE </v>
      </c>
      <c r="D437" s="38" t="str">
        <f>+[1]BDATOS!C436</f>
        <v>4.1</v>
      </c>
      <c r="E437" s="39" t="str">
        <f>+[1]BDATOS!D436</f>
        <v xml:space="preserve">BOLÍVAR SÍ AVANZA CON INFRAESTRUCTURA ESTRATÉGICA PARA LA COMPETITIVIDAD Y LA PAZ </v>
      </c>
      <c r="F437" s="40"/>
      <c r="G437" s="32" t="str">
        <f>+[2]Hoja1!K438</f>
        <v>A.9.1.2</v>
      </c>
      <c r="H437" s="32">
        <f>+[2]Hoja1!G438</f>
        <v>674</v>
      </c>
      <c r="I437" s="41">
        <v>674</v>
      </c>
      <c r="J437" s="41">
        <v>1034</v>
      </c>
      <c r="K437" s="41" t="str">
        <f>+[1]BDATOS!J436</f>
        <v>4.1.1</v>
      </c>
      <c r="L437" s="42" t="str">
        <f>+[1]BDATOS!K436</f>
        <v>Vías Para La Paz</v>
      </c>
      <c r="M437" s="41" t="str">
        <f>+[1]BDATOS!L436</f>
        <v>1034  Km de vías Terciarias Mejoradas, rehabilitadas y/o mantenidas</v>
      </c>
      <c r="N437" s="32" t="str">
        <f>+[2]Hoja1!V439</f>
        <v>A.9</v>
      </c>
      <c r="O437" s="38">
        <f>+[1]BDATOS!O436</f>
        <v>674</v>
      </c>
      <c r="P437" s="55">
        <f>+[1]BDATOS!P436</f>
        <v>360</v>
      </c>
      <c r="Q437" s="35">
        <f>+[1]BDATOS!AF436</f>
        <v>60</v>
      </c>
      <c r="R437" s="38">
        <f>+[1]BDATOS!BB436</f>
        <v>0</v>
      </c>
      <c r="S437" s="43">
        <f>+[1]BDATOS!BL436</f>
        <v>0</v>
      </c>
      <c r="T437" s="37"/>
      <c r="U437" s="37"/>
      <c r="V437" s="37"/>
      <c r="W437" s="41" t="str">
        <f>+[1]BDATOS!AC436</f>
        <v>SECRETARÍA DE INFRAESTRUCTURA</v>
      </c>
    </row>
    <row r="438" spans="1:23" ht="45" x14ac:dyDescent="0.25">
      <c r="A438" s="29">
        <f>+'[1]Planind DNP'!B436</f>
        <v>435</v>
      </c>
      <c r="B438" s="38">
        <f>+[1]BDATOS!A437</f>
        <v>4</v>
      </c>
      <c r="C438" s="39" t="str">
        <f>+[1]BDATOS!B437</f>
        <v xml:space="preserve">INFRAESTRUCTURA Y TRANSPORTE </v>
      </c>
      <c r="D438" s="38" t="str">
        <f>+[1]BDATOS!C437</f>
        <v>4.1</v>
      </c>
      <c r="E438" s="39" t="str">
        <f>+[1]BDATOS!D437</f>
        <v xml:space="preserve">BOLÍVAR SÍ AVANZA CON INFRAESTRUCTURA ESTRATÉGICA PARA LA COMPETITIVIDAD Y LA PAZ </v>
      </c>
      <c r="F438" s="40"/>
      <c r="G438" s="32" t="str">
        <f>+[2]Hoja1!K439</f>
        <v>A.9.1.3</v>
      </c>
      <c r="H438" s="32" t="str">
        <f>+[2]Hoja1!G439</f>
        <v>ND</v>
      </c>
      <c r="I438" s="41" t="s">
        <v>632</v>
      </c>
      <c r="J438" s="41">
        <v>5</v>
      </c>
      <c r="K438" s="41" t="str">
        <f>+[1]BDATOS!J437</f>
        <v>4.1.1</v>
      </c>
      <c r="L438" s="42" t="str">
        <f>+[1]BDATOS!K437</f>
        <v>Vías Para La Paz</v>
      </c>
      <c r="M438" s="41" t="str">
        <f>+[1]BDATOS!L437</f>
        <v>5 Km de vías urbanas Pavimentadas</v>
      </c>
      <c r="N438" s="32" t="str">
        <f>+[2]Hoja1!V440</f>
        <v>A.9</v>
      </c>
      <c r="O438" s="38" t="str">
        <f>+[1]BDATOS!O437</f>
        <v>ND</v>
      </c>
      <c r="P438" s="38">
        <f>+[1]BDATOS!P437</f>
        <v>5</v>
      </c>
      <c r="Q438" s="35">
        <f>+[1]BDATOS!AF437</f>
        <v>2</v>
      </c>
      <c r="R438" s="38">
        <f>+[1]BDATOS!BB437</f>
        <v>1.93</v>
      </c>
      <c r="S438" s="43">
        <f>+[1]BDATOS!BL437</f>
        <v>0.96499999999999997</v>
      </c>
      <c r="T438" s="37"/>
      <c r="U438" s="37"/>
      <c r="V438" s="37"/>
      <c r="W438" s="41" t="str">
        <f>+[1]BDATOS!AC437</f>
        <v>SECRETARÍA DE INFRAESTRUCTURA</v>
      </c>
    </row>
    <row r="439" spans="1:23" ht="45" x14ac:dyDescent="0.25">
      <c r="A439" s="29">
        <f>+'[1]Planind DNP'!B437</f>
        <v>436</v>
      </c>
      <c r="B439" s="38">
        <f>+[1]BDATOS!A438</f>
        <v>4</v>
      </c>
      <c r="C439" s="39" t="str">
        <f>+[1]BDATOS!B438</f>
        <v xml:space="preserve">INFRAESTRUCTURA Y TRANSPORTE </v>
      </c>
      <c r="D439" s="38" t="str">
        <f>+[1]BDATOS!C438</f>
        <v>4.1</v>
      </c>
      <c r="E439" s="39" t="str">
        <f>+[1]BDATOS!D438</f>
        <v xml:space="preserve">BOLÍVAR SÍ AVANZA CON INFRAESTRUCTURA ESTRATÉGICA PARA LA COMPETITIVIDAD Y LA PAZ </v>
      </c>
      <c r="F439" s="40"/>
      <c r="G439" s="32" t="str">
        <f>+[2]Hoja1!K440</f>
        <v>A.9.1.4</v>
      </c>
      <c r="H439" s="32">
        <f>+[2]Hoja1!G440</f>
        <v>0</v>
      </c>
      <c r="I439" s="41">
        <v>0</v>
      </c>
      <c r="J439" s="41">
        <v>1</v>
      </c>
      <c r="K439" s="41" t="str">
        <f>+[1]BDATOS!J438</f>
        <v>4.1.1</v>
      </c>
      <c r="L439" s="42" t="str">
        <f>+[1]BDATOS!K438</f>
        <v>Vías Para La Paz</v>
      </c>
      <c r="M439" s="41" t="str">
        <f>+[1]BDATOS!L438</f>
        <v>Un Plan Vial Actualizado en la región de los Montes de María</v>
      </c>
      <c r="N439" s="32" t="str">
        <f>+[2]Hoja1!V441</f>
        <v>A.9</v>
      </c>
      <c r="O439" s="38">
        <f>+[1]BDATOS!O438</f>
        <v>0</v>
      </c>
      <c r="P439" s="38">
        <f>+[1]BDATOS!P438</f>
        <v>1</v>
      </c>
      <c r="Q439" s="35">
        <f>+[1]BDATOS!AF438</f>
        <v>0</v>
      </c>
      <c r="R439" s="38">
        <f>+[1]BDATOS!BB438</f>
        <v>0</v>
      </c>
      <c r="S439" s="43" t="str">
        <f>+[1]BDATOS!BL438</f>
        <v>NA</v>
      </c>
      <c r="T439" s="44"/>
      <c r="U439" s="37"/>
      <c r="V439" s="37"/>
      <c r="W439" s="41" t="str">
        <f>+[1]BDATOS!AC438</f>
        <v>SECRETARÍA DE INFRAESTRUCTURA</v>
      </c>
    </row>
    <row r="440" spans="1:23" ht="67.5" x14ac:dyDescent="0.25">
      <c r="A440" s="29">
        <f>+'[1]Planind DNP'!B438</f>
        <v>437</v>
      </c>
      <c r="B440" s="38">
        <f>+[1]BDATOS!A439</f>
        <v>4</v>
      </c>
      <c r="C440" s="39" t="str">
        <f>+[1]BDATOS!B439</f>
        <v xml:space="preserve">INFRAESTRUCTURA Y TRANSPORTE </v>
      </c>
      <c r="D440" s="38" t="str">
        <f>+[1]BDATOS!C439</f>
        <v>4.1</v>
      </c>
      <c r="E440" s="39" t="str">
        <f>+[1]BDATOS!D439</f>
        <v xml:space="preserve">BOLÍVAR SÍ AVANZA CON INFRAESTRUCTURA ESTRATÉGICA PARA LA COMPETITIVIDAD Y LA PAZ </v>
      </c>
      <c r="F440" s="40" t="s">
        <v>827</v>
      </c>
      <c r="G440" s="32" t="str">
        <f>+[2]Hoja1!K441</f>
        <v>A.10</v>
      </c>
      <c r="H440" s="32" t="str">
        <f>+[2]Hoja1!G441</f>
        <v>ND</v>
      </c>
      <c r="I440" s="40" t="s">
        <v>632</v>
      </c>
      <c r="J440" s="40">
        <v>1</v>
      </c>
      <c r="K440" s="41" t="str">
        <f>+[1]BDATOS!J439</f>
        <v>4.1.2</v>
      </c>
      <c r="L440" s="42" t="str">
        <f>+[1]BDATOS!K439</f>
        <v>Obras De Infraestructura Fluvial, De Defensa Y De Transporte Aéreo</v>
      </c>
      <c r="M440" s="41" t="str">
        <f>+[1]BDATOS!L439</f>
        <v>Una  Obra de infraestructura fluvial y de defensa, en los Ríos  Magdalena, Cauca, Canal del Dique,  complejos cenagosos y accesos gestionadas y/o ejecutadas</v>
      </c>
      <c r="N440" s="32" t="str">
        <f>+[2]Hoja1!V442</f>
        <v>A.9</v>
      </c>
      <c r="O440" s="38" t="str">
        <f>+[1]BDATOS!O439</f>
        <v>ND</v>
      </c>
      <c r="P440" s="38">
        <f>+[1]BDATOS!P439</f>
        <v>1</v>
      </c>
      <c r="Q440" s="35">
        <f>+[1]BDATOS!AF439</f>
        <v>0</v>
      </c>
      <c r="R440" s="38">
        <f>+[1]BDATOS!BB439</f>
        <v>0</v>
      </c>
      <c r="S440" s="43" t="str">
        <f>+[1]BDATOS!BL439</f>
        <v>NA</v>
      </c>
      <c r="T440" s="46" t="str">
        <f>+S440</f>
        <v>NA</v>
      </c>
      <c r="U440" s="37"/>
      <c r="V440" s="37"/>
      <c r="W440" s="41" t="str">
        <f>+[1]BDATOS!AC439</f>
        <v>SECRETARÍA DE INFRAESTRUCTURA</v>
      </c>
    </row>
    <row r="441" spans="1:23" ht="45" x14ac:dyDescent="0.25">
      <c r="A441" s="29">
        <f>+'[1]Planind DNP'!B439</f>
        <v>438</v>
      </c>
      <c r="B441" s="38">
        <f>+[1]BDATOS!A440</f>
        <v>4</v>
      </c>
      <c r="C441" s="39" t="str">
        <f>+[1]BDATOS!B440</f>
        <v xml:space="preserve">INFRAESTRUCTURA Y TRANSPORTE </v>
      </c>
      <c r="D441" s="38" t="str">
        <f>+[1]BDATOS!C440</f>
        <v>4.1</v>
      </c>
      <c r="E441" s="39" t="str">
        <f>+[1]BDATOS!D440</f>
        <v xml:space="preserve">BOLÍVAR SÍ AVANZA CON INFRAESTRUCTURA ESTRATÉGICA PARA LA COMPETITIVIDAD Y LA PAZ </v>
      </c>
      <c r="F441" s="40"/>
      <c r="G441" s="32" t="str">
        <f>+[2]Hoja1!K442</f>
        <v>A.10</v>
      </c>
      <c r="H441" s="32" t="str">
        <f>+[2]Hoja1!G442</f>
        <v>ND</v>
      </c>
      <c r="I441" s="40"/>
      <c r="J441" s="40"/>
      <c r="K441" s="41" t="str">
        <f>+[1]BDATOS!J440</f>
        <v>4.1.2</v>
      </c>
      <c r="L441" s="42" t="str">
        <f>+[1]BDATOS!K440</f>
        <v>Obras De Infraestructura Fluvial, De Defensa Y De Transporte Aéreo</v>
      </c>
      <c r="M441" s="41" t="str">
        <f>+[1]BDATOS!L440</f>
        <v>Una obra de adecuación y/o mejoramiento en los aeropuertos públicos del Departamento de Bolívar gestionadas y/0 ejecutadas</v>
      </c>
      <c r="N441" s="32" t="str">
        <f>+[2]Hoja1!V443</f>
        <v>A.9</v>
      </c>
      <c r="O441" s="38" t="str">
        <f>+[1]BDATOS!O440</f>
        <v>ND</v>
      </c>
      <c r="P441" s="38">
        <f>+[1]BDATOS!P440</f>
        <v>1</v>
      </c>
      <c r="Q441" s="35">
        <f>+[1]BDATOS!AF440</f>
        <v>0</v>
      </c>
      <c r="R441" s="38">
        <f>+[1]BDATOS!BB440</f>
        <v>0</v>
      </c>
      <c r="S441" s="43" t="str">
        <f>+[1]BDATOS!BL440</f>
        <v>NA</v>
      </c>
      <c r="T441" s="44"/>
      <c r="U441" s="37"/>
      <c r="V441" s="37"/>
      <c r="W441" s="41" t="str">
        <f>+[1]BDATOS!AC440</f>
        <v>SECRETARÍA DE INFRAESTRUCTURA</v>
      </c>
    </row>
    <row r="442" spans="1:23" ht="78.75" x14ac:dyDescent="0.25">
      <c r="A442" s="29">
        <f>+'[1]Planind DNP'!B440</f>
        <v>439</v>
      </c>
      <c r="B442" s="38">
        <f>+[1]BDATOS!A441</f>
        <v>4</v>
      </c>
      <c r="C442" s="39" t="str">
        <f>+[1]BDATOS!B441</f>
        <v xml:space="preserve">INFRAESTRUCTURA Y TRANSPORTE </v>
      </c>
      <c r="D442" s="38" t="str">
        <f>+[1]BDATOS!C441</f>
        <v>4.1</v>
      </c>
      <c r="E442" s="39" t="str">
        <f>+[1]BDATOS!D441</f>
        <v xml:space="preserve">BOLÍVAR SÍ AVANZA CON INFRAESTRUCTURA ESTRATÉGICA PARA LA COMPETITIVIDAD Y LA PAZ </v>
      </c>
      <c r="F442" s="41" t="s">
        <v>828</v>
      </c>
      <c r="G442" s="32" t="str">
        <f>+[2]Hoja1!K443</f>
        <v>A.10</v>
      </c>
      <c r="H442" s="32">
        <f>+[2]Hoja1!G443</f>
        <v>0</v>
      </c>
      <c r="I442" s="41">
        <v>0</v>
      </c>
      <c r="J442" s="41" t="s">
        <v>614</v>
      </c>
      <c r="K442" s="41" t="str">
        <f>+[1]BDATOS!J441</f>
        <v>4.1.3</v>
      </c>
      <c r="L442" s="42" t="str">
        <f>+[1]BDATOS!K441</f>
        <v>Infraestructura de uso para La Inclusión Social y La Paz</v>
      </c>
      <c r="M442" s="41" t="str">
        <f>+[1]BDATOS!L441</f>
        <v>22 obras de infraestructura del sector: Educativo, salud, recreación, inclusión social y reconciliación, justicia y seguridad ejecutadas</v>
      </c>
      <c r="N442" s="32" t="str">
        <f>+[2]Hoja1!V444</f>
        <v>A.9</v>
      </c>
      <c r="O442" s="38" t="str">
        <f>+[1]BDATOS!O441</f>
        <v>ND</v>
      </c>
      <c r="P442" s="38">
        <f>+[1]BDATOS!P441</f>
        <v>22</v>
      </c>
      <c r="Q442" s="35">
        <f>+[1]BDATOS!AF441</f>
        <v>5</v>
      </c>
      <c r="R442" s="38">
        <f>+[1]BDATOS!BB441</f>
        <v>5</v>
      </c>
      <c r="S442" s="43">
        <f>+[1]BDATOS!BL441</f>
        <v>1</v>
      </c>
      <c r="T442" s="43">
        <f>+S442</f>
        <v>1</v>
      </c>
      <c r="U442" s="44"/>
      <c r="V442" s="37"/>
      <c r="W442" s="41" t="str">
        <f>+[1]BDATOS!AC441</f>
        <v>SECRETARÍA DE INFRAESTRUCTURA</v>
      </c>
    </row>
    <row r="443" spans="1:23" ht="22.5" x14ac:dyDescent="0.25">
      <c r="A443" s="29">
        <f>+'[1]Planind DNP'!B441</f>
        <v>440</v>
      </c>
      <c r="B443" s="38">
        <f>+[1]BDATOS!A442</f>
        <v>4</v>
      </c>
      <c r="C443" s="39" t="str">
        <f>+[1]BDATOS!B442</f>
        <v xml:space="preserve">INFRAESTRUCTURA Y TRANSPORTE </v>
      </c>
      <c r="D443" s="38" t="str">
        <f>+[1]BDATOS!C442</f>
        <v>4.2</v>
      </c>
      <c r="E443" s="39" t="str">
        <f>+[1]BDATOS!D442</f>
        <v>BOLIVAR SÍ AVANZA CON MOVILIDAD SEGURA</v>
      </c>
      <c r="F443" s="40" t="s">
        <v>829</v>
      </c>
      <c r="G443" s="32" t="str">
        <f>+[2]Hoja1!K444</f>
        <v>A.10</v>
      </c>
      <c r="H443" s="32">
        <f>+[2]Hoja1!G444</f>
        <v>112</v>
      </c>
      <c r="I443" s="40">
        <v>112</v>
      </c>
      <c r="J443" s="40">
        <v>78</v>
      </c>
      <c r="K443" s="41" t="str">
        <f>+[1]BDATOS!J442</f>
        <v>4.2.1</v>
      </c>
      <c r="L443" s="42" t="str">
        <f>+[1]BDATOS!K442</f>
        <v>Observatorio De Seguridad Vial</v>
      </c>
      <c r="M443" s="41" t="str">
        <f>+[1]BDATOS!L442</f>
        <v>Un Observatorio de la Seguridad Vial Departamental</v>
      </c>
      <c r="N443" s="32" t="str">
        <f>+[2]Hoja1!V445</f>
        <v>A.9</v>
      </c>
      <c r="O443" s="38">
        <f>+[1]BDATOS!O442</f>
        <v>0</v>
      </c>
      <c r="P443" s="38">
        <f>+[1]BDATOS!P442</f>
        <v>1</v>
      </c>
      <c r="Q443" s="35">
        <f>+[1]BDATOS!AF442</f>
        <v>0</v>
      </c>
      <c r="R443" s="38">
        <f>+[1]BDATOS!BB442</f>
        <v>0</v>
      </c>
      <c r="S443" s="43" t="str">
        <f>+[1]BDATOS!BL442</f>
        <v>NA</v>
      </c>
      <c r="T443" s="46">
        <f>SUBTOTAL(9,S443:S448)/3</f>
        <v>1</v>
      </c>
      <c r="U443" s="46">
        <f>SUBTOTAL(9,S443:S452)/3</f>
        <v>1</v>
      </c>
      <c r="V443" s="37"/>
      <c r="W443" s="41" t="str">
        <f>+[1]BDATOS!AC442</f>
        <v>SECRETARÍA DE TRANSITO</v>
      </c>
    </row>
    <row r="444" spans="1:23" ht="33.75" x14ac:dyDescent="0.25">
      <c r="A444" s="29">
        <f>+'[1]Planind DNP'!B442</f>
        <v>441</v>
      </c>
      <c r="B444" s="38">
        <f>+[1]BDATOS!A443</f>
        <v>4</v>
      </c>
      <c r="C444" s="39" t="str">
        <f>+[1]BDATOS!B443</f>
        <v xml:space="preserve">INFRAESTRUCTURA Y TRANSPORTE </v>
      </c>
      <c r="D444" s="38" t="str">
        <f>+[1]BDATOS!C443</f>
        <v>4.2</v>
      </c>
      <c r="E444" s="39" t="str">
        <f>+[1]BDATOS!D443</f>
        <v>BOLIVAR SÍ AVANZA CON MOVILIDAD SEGURA</v>
      </c>
      <c r="F444" s="40"/>
      <c r="G444" s="32" t="str">
        <f>+[2]Hoja1!K445</f>
        <v>A.10</v>
      </c>
      <c r="H444" s="32">
        <f>+[2]Hoja1!G445</f>
        <v>112</v>
      </c>
      <c r="I444" s="40"/>
      <c r="J444" s="40"/>
      <c r="K444" s="41" t="str">
        <f>+[1]BDATOS!J443</f>
        <v>4.2.1</v>
      </c>
      <c r="L444" s="42" t="str">
        <f>+[1]BDATOS!K443</f>
        <v>Observatorio De Seguridad Vial</v>
      </c>
      <c r="M444" s="41" t="str">
        <f>+[1]BDATOS!L443</f>
        <v>Cuatro (4) Auditorias de seguridad vial a la infraestructura de transporte del Departamento</v>
      </c>
      <c r="N444" s="32" t="str">
        <f>+[2]Hoja1!V446</f>
        <v>A.9</v>
      </c>
      <c r="O444" s="38">
        <f>+[1]BDATOS!O443</f>
        <v>0</v>
      </c>
      <c r="P444" s="38">
        <f>+[1]BDATOS!P443</f>
        <v>4</v>
      </c>
      <c r="Q444" s="35">
        <f>+[1]BDATOS!AF443</f>
        <v>4</v>
      </c>
      <c r="R444" s="38">
        <f>+[1]BDATOS!BB443</f>
        <v>5</v>
      </c>
      <c r="S444" s="43">
        <f>+[1]BDATOS!BL443</f>
        <v>1</v>
      </c>
      <c r="T444" s="37"/>
      <c r="U444" s="37"/>
      <c r="V444" s="37"/>
      <c r="W444" s="41" t="str">
        <f>+[1]BDATOS!AC443</f>
        <v>SECRETARÍA DE TRANSITO</v>
      </c>
    </row>
    <row r="445" spans="1:23" ht="22.5" x14ac:dyDescent="0.25">
      <c r="A445" s="29">
        <f>+'[1]Planind DNP'!B443</f>
        <v>442</v>
      </c>
      <c r="B445" s="38">
        <f>+[1]BDATOS!A444</f>
        <v>4</v>
      </c>
      <c r="C445" s="39" t="str">
        <f>+[1]BDATOS!B444</f>
        <v xml:space="preserve">INFRAESTRUCTURA Y TRANSPORTE </v>
      </c>
      <c r="D445" s="38" t="str">
        <f>+[1]BDATOS!C444</f>
        <v>4.2</v>
      </c>
      <c r="E445" s="39" t="str">
        <f>+[1]BDATOS!D444</f>
        <v>BOLIVAR SÍ AVANZA CON MOVILIDAD SEGURA</v>
      </c>
      <c r="F445" s="40"/>
      <c r="G445" s="32" t="str">
        <f>+[2]Hoja1!K446</f>
        <v>A.10</v>
      </c>
      <c r="H445" s="32">
        <f>+[2]Hoja1!G446</f>
        <v>112</v>
      </c>
      <c r="I445" s="40"/>
      <c r="J445" s="40"/>
      <c r="K445" s="41" t="str">
        <f>+[1]BDATOS!J444</f>
        <v>4.2.1</v>
      </c>
      <c r="L445" s="42" t="str">
        <f>+[1]BDATOS!K444</f>
        <v>Observatorio De Seguridad Vial</v>
      </c>
      <c r="M445" s="41" t="str">
        <f>+[1]BDATOS!L444</f>
        <v>Cuatro (4) Diseño de mapas de riesgo y puntos de accidentalidad</v>
      </c>
      <c r="N445" s="32" t="str">
        <f>+[2]Hoja1!V447</f>
        <v>A.9</v>
      </c>
      <c r="O445" s="38">
        <f>+[1]BDATOS!O444</f>
        <v>0</v>
      </c>
      <c r="P445" s="38">
        <f>+[1]BDATOS!P444</f>
        <v>4</v>
      </c>
      <c r="Q445" s="35">
        <f>+[1]BDATOS!AF444</f>
        <v>2</v>
      </c>
      <c r="R445" s="38">
        <f>+[1]BDATOS!BB444</f>
        <v>2</v>
      </c>
      <c r="S445" s="43">
        <f>+[1]BDATOS!BL444</f>
        <v>1</v>
      </c>
      <c r="T445" s="37"/>
      <c r="U445" s="37"/>
      <c r="V445" s="37"/>
      <c r="W445" s="41" t="str">
        <f>+[1]BDATOS!AC444</f>
        <v>SECRETARÍA DE TRANSITO</v>
      </c>
    </row>
    <row r="446" spans="1:23" ht="22.5" x14ac:dyDescent="0.25">
      <c r="A446" s="29">
        <f>+'[1]Planind DNP'!B444</f>
        <v>443</v>
      </c>
      <c r="B446" s="38">
        <f>+[1]BDATOS!A445</f>
        <v>4</v>
      </c>
      <c r="C446" s="39" t="str">
        <f>+[1]BDATOS!B445</f>
        <v xml:space="preserve">INFRAESTRUCTURA Y TRANSPORTE </v>
      </c>
      <c r="D446" s="38" t="str">
        <f>+[1]BDATOS!C445</f>
        <v>4.2</v>
      </c>
      <c r="E446" s="39" t="str">
        <f>+[1]BDATOS!D445</f>
        <v>BOLIVAR SÍ AVANZA CON MOVILIDAD SEGURA</v>
      </c>
      <c r="F446" s="40"/>
      <c r="G446" s="32" t="str">
        <f>+[2]Hoja1!K447</f>
        <v>A.10</v>
      </c>
      <c r="H446" s="32">
        <f>+[2]Hoja1!G447</f>
        <v>112</v>
      </c>
      <c r="I446" s="40"/>
      <c r="J446" s="40"/>
      <c r="K446" s="41" t="str">
        <f>+[1]BDATOS!J445</f>
        <v>4.2.1</v>
      </c>
      <c r="L446" s="42" t="str">
        <f>+[1]BDATOS!K445</f>
        <v>Observatorio De Seguridad Vial</v>
      </c>
      <c r="M446" s="41" t="str">
        <f>+[1]BDATOS!L445</f>
        <v>Cuatro (4) Campañas para la seguridad vial</v>
      </c>
      <c r="N446" s="32" t="str">
        <f>+[2]Hoja1!V448</f>
        <v>A.9</v>
      </c>
      <c r="O446" s="38">
        <f>+[1]BDATOS!O445</f>
        <v>0</v>
      </c>
      <c r="P446" s="38">
        <f>+[1]BDATOS!P445</f>
        <v>4</v>
      </c>
      <c r="Q446" s="35">
        <f>+[1]BDATOS!AF445</f>
        <v>2</v>
      </c>
      <c r="R446" s="38">
        <f>+[1]BDATOS!BB445</f>
        <v>2</v>
      </c>
      <c r="S446" s="43">
        <f>+[1]BDATOS!BL445</f>
        <v>1</v>
      </c>
      <c r="T446" s="37"/>
      <c r="U446" s="37"/>
      <c r="V446" s="37"/>
      <c r="W446" s="41" t="str">
        <f>+[1]BDATOS!AC445</f>
        <v>SECRETARÍA DE TRANSITO</v>
      </c>
    </row>
    <row r="447" spans="1:23" ht="22.5" x14ac:dyDescent="0.25">
      <c r="A447" s="29">
        <f>+'[1]Planind DNP'!B445</f>
        <v>444</v>
      </c>
      <c r="B447" s="38">
        <f>+[1]BDATOS!A446</f>
        <v>4</v>
      </c>
      <c r="C447" s="39" t="str">
        <f>+[1]BDATOS!B446</f>
        <v xml:space="preserve">INFRAESTRUCTURA Y TRANSPORTE </v>
      </c>
      <c r="D447" s="38" t="str">
        <f>+[1]BDATOS!C446</f>
        <v>4.2</v>
      </c>
      <c r="E447" s="39" t="str">
        <f>+[1]BDATOS!D446</f>
        <v>BOLIVAR SÍ AVANZA CON MOVILIDAD SEGURA</v>
      </c>
      <c r="F447" s="40"/>
      <c r="G447" s="32" t="str">
        <f>+[2]Hoja1!K448</f>
        <v>A.12</v>
      </c>
      <c r="H447" s="32">
        <f>+[2]Hoja1!G448</f>
        <v>112</v>
      </c>
      <c r="I447" s="40"/>
      <c r="J447" s="40"/>
      <c r="K447" s="41" t="str">
        <f>+[1]BDATOS!J446</f>
        <v>4.2.1</v>
      </c>
      <c r="L447" s="42" t="str">
        <f>+[1]BDATOS!K446</f>
        <v>Observatorio De Seguridad Vial</v>
      </c>
      <c r="M447" s="41" t="str">
        <f>+[1]BDATOS!L446</f>
        <v>Un Plan Departamental de seguridad vial</v>
      </c>
      <c r="N447" s="32" t="str">
        <f>+[2]Hoja1!V449</f>
        <v>A.9</v>
      </c>
      <c r="O447" s="38">
        <f>+[1]BDATOS!O446</f>
        <v>0</v>
      </c>
      <c r="P447" s="38">
        <f>+[1]BDATOS!P446</f>
        <v>1</v>
      </c>
      <c r="Q447" s="35">
        <f>+[1]BDATOS!AF446</f>
        <v>0</v>
      </c>
      <c r="R447" s="38">
        <f>+[1]BDATOS!BB446</f>
        <v>0</v>
      </c>
      <c r="S447" s="43" t="str">
        <f>+[1]BDATOS!BL446</f>
        <v>NA</v>
      </c>
      <c r="T447" s="37"/>
      <c r="U447" s="37"/>
      <c r="V447" s="37"/>
      <c r="W447" s="41" t="str">
        <f>+[1]BDATOS!AC446</f>
        <v>SECRETARÍA DE TRANSITO</v>
      </c>
    </row>
    <row r="448" spans="1:23" ht="56.25" x14ac:dyDescent="0.25">
      <c r="A448" s="29">
        <f>+'[1]Planind DNP'!B446</f>
        <v>445</v>
      </c>
      <c r="B448" s="38">
        <f>+[1]BDATOS!A447</f>
        <v>4</v>
      </c>
      <c r="C448" s="39" t="str">
        <f>+[1]BDATOS!B447</f>
        <v xml:space="preserve">INFRAESTRUCTURA Y TRANSPORTE </v>
      </c>
      <c r="D448" s="38" t="str">
        <f>+[1]BDATOS!C447</f>
        <v>4.2</v>
      </c>
      <c r="E448" s="39" t="str">
        <f>+[1]BDATOS!D447</f>
        <v>BOLIVAR SÍ AVANZA CON MOVILIDAD SEGURA</v>
      </c>
      <c r="F448" s="40"/>
      <c r="G448" s="32" t="str">
        <f>+[2]Hoja1!K449</f>
        <v>A.12</v>
      </c>
      <c r="H448" s="32">
        <f>+[2]Hoja1!G449</f>
        <v>112</v>
      </c>
      <c r="I448" s="40"/>
      <c r="J448" s="40"/>
      <c r="K448" s="41" t="str">
        <f>+[1]BDATOS!J447</f>
        <v>4.2.1</v>
      </c>
      <c r="L448" s="42" t="str">
        <f>+[1]BDATOS!K447</f>
        <v>Observatorio De Seguridad Vial</v>
      </c>
      <c r="M448" s="41" t="str">
        <f>+[1]BDATOS!L447</f>
        <v>34 Señales verticales, demarcaciones, intercepciones semaforizadas en los municipios, cámaras de detección electrónica móviles</v>
      </c>
      <c r="N448" s="32" t="str">
        <f>+[2]Hoja1!V450</f>
        <v>A.9</v>
      </c>
      <c r="O448" s="38">
        <f>+[1]BDATOS!O447</f>
        <v>0</v>
      </c>
      <c r="P448" s="38">
        <f>+[1]BDATOS!P447</f>
        <v>34</v>
      </c>
      <c r="Q448" s="35">
        <f>+[1]BDATOS!AF447</f>
        <v>0</v>
      </c>
      <c r="R448" s="38">
        <f>+[1]BDATOS!BB447</f>
        <v>0</v>
      </c>
      <c r="S448" s="43" t="str">
        <f>+[1]BDATOS!BL447</f>
        <v>NA</v>
      </c>
      <c r="T448" s="44"/>
      <c r="U448" s="37"/>
      <c r="V448" s="37"/>
      <c r="W448" s="41" t="str">
        <f>+[1]BDATOS!AC447</f>
        <v>SECRETARÍA DE TRANSITO</v>
      </c>
    </row>
    <row r="449" spans="1:23" ht="22.5" x14ac:dyDescent="0.25">
      <c r="A449" s="29">
        <f>+'[1]Planind DNP'!B447</f>
        <v>446</v>
      </c>
      <c r="B449" s="38">
        <f>+[1]BDATOS!A448</f>
        <v>4</v>
      </c>
      <c r="C449" s="39" t="str">
        <f>+[1]BDATOS!B448</f>
        <v xml:space="preserve">INFRAESTRUCTURA Y TRANSPORTE </v>
      </c>
      <c r="D449" s="38" t="str">
        <f>+[1]BDATOS!C448</f>
        <v>4.2</v>
      </c>
      <c r="E449" s="39" t="str">
        <f>+[1]BDATOS!D448</f>
        <v>BOLIVAR SÍ AVANZA CON MOVILIDAD SEGURA</v>
      </c>
      <c r="F449" s="40" t="s">
        <v>830</v>
      </c>
      <c r="G449" s="32" t="str">
        <f>+[2]Hoja1!K450</f>
        <v>A.12</v>
      </c>
      <c r="H449" s="32" t="str">
        <f>+[2]Hoja1!G450</f>
        <v>ND</v>
      </c>
      <c r="I449" s="40" t="s">
        <v>632</v>
      </c>
      <c r="J449" s="40">
        <v>3</v>
      </c>
      <c r="K449" s="41" t="str">
        <f>+[1]BDATOS!J448</f>
        <v>4.2.2</v>
      </c>
      <c r="L449" s="42" t="str">
        <f>+[1]BDATOS!K448</f>
        <v>Movilidad Sostenible</v>
      </c>
      <c r="M449" s="41" t="str">
        <f>+[1]BDATOS!L448</f>
        <v>Gestionar la construcción de 5 kilómetros de ciclorutas</v>
      </c>
      <c r="N449" s="32" t="str">
        <f>+[2]Hoja1!V451</f>
        <v>A.9</v>
      </c>
      <c r="O449" s="38">
        <f>+[1]BDATOS!O448</f>
        <v>0</v>
      </c>
      <c r="P449" s="38">
        <f>+[1]BDATOS!P448</f>
        <v>5</v>
      </c>
      <c r="Q449" s="35">
        <f>+[1]BDATOS!AF448</f>
        <v>0</v>
      </c>
      <c r="R449" s="38">
        <f>+[1]BDATOS!BB448</f>
        <v>0</v>
      </c>
      <c r="S449" s="43" t="str">
        <f>+[1]BDATOS!BL448</f>
        <v>NA</v>
      </c>
      <c r="T449" s="46" t="str">
        <f>+S449</f>
        <v>NA</v>
      </c>
      <c r="U449" s="37"/>
      <c r="V449" s="37"/>
      <c r="W449" s="41" t="str">
        <f>+[1]BDATOS!AC448</f>
        <v>SECRETARÍA DE TRANSITO</v>
      </c>
    </row>
    <row r="450" spans="1:23" ht="45" x14ac:dyDescent="0.25">
      <c r="A450" s="29">
        <f>+'[1]Planind DNP'!B448</f>
        <v>447</v>
      </c>
      <c r="B450" s="38">
        <f>+[1]BDATOS!A449</f>
        <v>4</v>
      </c>
      <c r="C450" s="39" t="str">
        <f>+[1]BDATOS!B449</f>
        <v xml:space="preserve">INFRAESTRUCTURA Y TRANSPORTE </v>
      </c>
      <c r="D450" s="38" t="str">
        <f>+[1]BDATOS!C449</f>
        <v>4.2</v>
      </c>
      <c r="E450" s="39" t="str">
        <f>+[1]BDATOS!D449</f>
        <v>BOLIVAR SÍ AVANZA CON MOVILIDAD SEGURA</v>
      </c>
      <c r="F450" s="40"/>
      <c r="G450" s="32" t="str">
        <f>+[2]Hoja1!K451</f>
        <v>A.12</v>
      </c>
      <c r="H450" s="32" t="str">
        <f>+[2]Hoja1!G451</f>
        <v>ND</v>
      </c>
      <c r="I450" s="40"/>
      <c r="J450" s="40"/>
      <c r="K450" s="41" t="str">
        <f>+[1]BDATOS!J449</f>
        <v>4.2.2</v>
      </c>
      <c r="L450" s="42" t="str">
        <f>+[1]BDATOS!K449</f>
        <v>Movilidad Sostenible</v>
      </c>
      <c r="M450" s="41" t="str">
        <f>+[1]BDATOS!L449</f>
        <v>2000 bicicletas regaladas a jóvenes de instituciones públicas del departamento para transporte escolar.</v>
      </c>
      <c r="N450" s="32" t="str">
        <f>+[2]Hoja1!V452</f>
        <v>A.9</v>
      </c>
      <c r="O450" s="38" t="str">
        <f>+[1]BDATOS!O449</f>
        <v>ND</v>
      </c>
      <c r="P450" s="38">
        <f>+[1]BDATOS!P449</f>
        <v>2000</v>
      </c>
      <c r="Q450" s="35">
        <f>+[1]BDATOS!AF449</f>
        <v>0</v>
      </c>
      <c r="R450" s="38">
        <f>+[1]BDATOS!BB449</f>
        <v>0</v>
      </c>
      <c r="S450" s="43" t="str">
        <f>+[1]BDATOS!BL449</f>
        <v>NA</v>
      </c>
      <c r="T450" s="44"/>
      <c r="U450" s="37"/>
      <c r="V450" s="37"/>
      <c r="W450" s="41" t="str">
        <f>+[1]BDATOS!AC449</f>
        <v>SECRETARÍA DE TRANSITO</v>
      </c>
    </row>
    <row r="451" spans="1:23" ht="101.25" x14ac:dyDescent="0.25">
      <c r="A451" s="29">
        <f>+'[1]Planind DNP'!B449</f>
        <v>448</v>
      </c>
      <c r="B451" s="38">
        <f>+[1]BDATOS!A450</f>
        <v>4</v>
      </c>
      <c r="C451" s="39" t="str">
        <f>+[1]BDATOS!B450</f>
        <v xml:space="preserve">INFRAESTRUCTURA Y TRANSPORTE </v>
      </c>
      <c r="D451" s="38" t="str">
        <f>+[1]BDATOS!C450</f>
        <v>4.2</v>
      </c>
      <c r="E451" s="39" t="str">
        <f>+[1]BDATOS!D450</f>
        <v>BOLIVAR SÍ AVANZA CON MOVILIDAD SEGURA</v>
      </c>
      <c r="F451" s="41" t="s">
        <v>831</v>
      </c>
      <c r="G451" s="32" t="str">
        <f>+[2]Hoja1!K452</f>
        <v>A.12</v>
      </c>
      <c r="H451" s="32">
        <f>+[2]Hoja1!G452</f>
        <v>0</v>
      </c>
      <c r="I451" s="41">
        <v>0</v>
      </c>
      <c r="J451" s="41">
        <v>50</v>
      </c>
      <c r="K451" s="41" t="str">
        <f>+[1]BDATOS!J450</f>
        <v>4.2.3</v>
      </c>
      <c r="L451" s="42" t="str">
        <f>+[1]BDATOS!K450</f>
        <v>Transporte Multimodal</v>
      </c>
      <c r="M451" s="41" t="str">
        <f>+[1]BDATOS!L450</f>
        <v>Realizar convenios con al menos 3 municipios para implementación de transporte multimodal</v>
      </c>
      <c r="N451" s="32" t="str">
        <f>+[2]Hoja1!V453</f>
        <v>A.9</v>
      </c>
      <c r="O451" s="38">
        <f>+[1]BDATOS!O450</f>
        <v>0</v>
      </c>
      <c r="P451" s="38">
        <f>+[1]BDATOS!P450</f>
        <v>3</v>
      </c>
      <c r="Q451" s="35">
        <f>+[1]BDATOS!AF450</f>
        <v>0</v>
      </c>
      <c r="R451" s="38">
        <f>+[1]BDATOS!BB450</f>
        <v>0</v>
      </c>
      <c r="S451" s="43" t="str">
        <f>+[1]BDATOS!BL450</f>
        <v>NA</v>
      </c>
      <c r="T451" s="43" t="str">
        <f>+S451</f>
        <v>NA</v>
      </c>
      <c r="U451" s="37"/>
      <c r="V451" s="37"/>
      <c r="W451" s="41" t="str">
        <f>+[1]BDATOS!AC450</f>
        <v>SECRETARÍA DE TRANSITO</v>
      </c>
    </row>
    <row r="452" spans="1:23" ht="67.5" x14ac:dyDescent="0.25">
      <c r="A452" s="29">
        <f>+'[1]Planind DNP'!B450</f>
        <v>449</v>
      </c>
      <c r="B452" s="38">
        <f>+[1]BDATOS!A451</f>
        <v>4</v>
      </c>
      <c r="C452" s="39" t="str">
        <f>+[1]BDATOS!B451</f>
        <v xml:space="preserve">INFRAESTRUCTURA Y TRANSPORTE </v>
      </c>
      <c r="D452" s="38" t="str">
        <f>+[1]BDATOS!C451</f>
        <v>4.2</v>
      </c>
      <c r="E452" s="39" t="str">
        <f>+[1]BDATOS!D451</f>
        <v>BOLIVAR SÍ AVANZA CON MOVILIDAD SEGURA</v>
      </c>
      <c r="F452" s="41" t="s">
        <v>832</v>
      </c>
      <c r="G452" s="32" t="str">
        <f>+[2]Hoja1!K453</f>
        <v>A.12</v>
      </c>
      <c r="H452" s="32" t="str">
        <f>+[2]Hoja1!G453</f>
        <v>ND</v>
      </c>
      <c r="I452" s="41" t="s">
        <v>632</v>
      </c>
      <c r="J452" s="41">
        <v>50</v>
      </c>
      <c r="K452" s="41" t="str">
        <f>+[1]BDATOS!J451</f>
        <v>4.2.4</v>
      </c>
      <c r="L452" s="42" t="str">
        <f>+[1]BDATOS!K451</f>
        <v xml:space="preserve">Infraestructura de Transporte </v>
      </c>
      <c r="M452" s="41" t="str">
        <f>+[1]BDATOS!L451</f>
        <v>Intervención al 50% de la infraestructura de las terminales terrestres, aéreas y fluviales del Departamento.</v>
      </c>
      <c r="N452" s="32" t="str">
        <f>+[2]Hoja1!V454</f>
        <v>A.10</v>
      </c>
      <c r="O452" s="38">
        <f>+[1]BDATOS!O451</f>
        <v>0</v>
      </c>
      <c r="P452" s="61">
        <f>+[1]BDATOS!P451</f>
        <v>0.5</v>
      </c>
      <c r="Q452" s="35">
        <f>+[1]BDATOS!AF451</f>
        <v>0</v>
      </c>
      <c r="R452" s="38">
        <f>+[1]BDATOS!BB451</f>
        <v>0</v>
      </c>
      <c r="S452" s="43" t="str">
        <f>+[1]BDATOS!BL451</f>
        <v>NA</v>
      </c>
      <c r="T452" s="43" t="str">
        <f>+S452</f>
        <v>NA</v>
      </c>
      <c r="U452" s="44"/>
      <c r="V452" s="44"/>
      <c r="W452" s="41" t="str">
        <f>+[1]BDATOS!AC451</f>
        <v>SECRETARÍA DE TRANSITO</v>
      </c>
    </row>
    <row r="453" spans="1:23" ht="45" x14ac:dyDescent="0.25">
      <c r="A453" s="29">
        <f>+'[1]Planind DNP'!B451</f>
        <v>450</v>
      </c>
      <c r="B453" s="38">
        <f>+[1]BDATOS!A452</f>
        <v>5</v>
      </c>
      <c r="C453" s="39" t="str">
        <f>+[1]BDATOS!B452</f>
        <v xml:space="preserve">TERRITORIO Y AMBIENTE </v>
      </c>
      <c r="D453" s="38" t="str">
        <f>+[1]BDATOS!C452</f>
        <v>5.1</v>
      </c>
      <c r="E453" s="39" t="str">
        <f>+[1]BDATOS!D452</f>
        <v xml:space="preserve">BOLÍVAR SÍ AVANZA EN CONSERVACIÓN AMBIENTAL Y USO SOSTENIBLE DE SU TERRITORIO </v>
      </c>
      <c r="F453" s="40" t="s">
        <v>833</v>
      </c>
      <c r="G453" s="32" t="str">
        <f>+[2]Hoja1!K454</f>
        <v>A.10.1.1</v>
      </c>
      <c r="H453" s="32">
        <f>+[2]Hoja1!G454</f>
        <v>0</v>
      </c>
      <c r="I453" s="40">
        <v>0</v>
      </c>
      <c r="J453" s="40">
        <v>1</v>
      </c>
      <c r="K453" s="41" t="str">
        <f>+[1]BDATOS!J452</f>
        <v>5.1.1</v>
      </c>
      <c r="L453" s="42" t="str">
        <f>+[1]BDATOS!K452</f>
        <v xml:space="preserve"> Herramientas de  Planeación para la Sostenibilidad</v>
      </c>
      <c r="M453" s="41" t="str">
        <f>+[1]BDATOS!L452</f>
        <v>Implementación del Decreto 953 del 2013.</v>
      </c>
      <c r="N453" s="32" t="str">
        <f>+[2]Hoja1!V455</f>
        <v>A.10</v>
      </c>
      <c r="O453" s="38">
        <f>+[1]BDATOS!O452</f>
        <v>0</v>
      </c>
      <c r="P453" s="38">
        <f>+[1]BDATOS!P452</f>
        <v>1</v>
      </c>
      <c r="Q453" s="35">
        <f>+[1]BDATOS!AF452</f>
        <v>1</v>
      </c>
      <c r="R453" s="38">
        <f>+[1]BDATOS!BB452</f>
        <v>0</v>
      </c>
      <c r="S453" s="43">
        <f>+[1]BDATOS!BL452</f>
        <v>0</v>
      </c>
      <c r="T453" s="46">
        <f>SUBTOTAL(9,R453:R456)/1</f>
        <v>0</v>
      </c>
      <c r="U453" s="46">
        <f>SUBTOTAL(9,S453:S459)/1</f>
        <v>0</v>
      </c>
      <c r="V453" s="46">
        <f>SUBTOTAL(9,S453:S471)/7</f>
        <v>0.42857142857142855</v>
      </c>
      <c r="W453" s="41" t="str">
        <f>+[1]BDATOS!AC452</f>
        <v>SECRETARÍA DE HÁBITAT  - AMBIENTE</v>
      </c>
    </row>
    <row r="454" spans="1:23" ht="45" x14ac:dyDescent="0.25">
      <c r="A454" s="29">
        <f>+'[1]Planind DNP'!B452</f>
        <v>451</v>
      </c>
      <c r="B454" s="38">
        <f>+[1]BDATOS!A453</f>
        <v>5</v>
      </c>
      <c r="C454" s="39" t="str">
        <f>+[1]BDATOS!B453</f>
        <v xml:space="preserve">TERRITORIO Y AMBIENTE </v>
      </c>
      <c r="D454" s="38" t="str">
        <f>+[1]BDATOS!C453</f>
        <v>5.1</v>
      </c>
      <c r="E454" s="39" t="str">
        <f>+[1]BDATOS!D453</f>
        <v xml:space="preserve">BOLÍVAR SÍ AVANZA EN CONSERVACIÓN AMBIENTAL Y USO SOSTENIBLE DE SU TERRITORIO </v>
      </c>
      <c r="F454" s="40"/>
      <c r="G454" s="32" t="str">
        <f>+[2]Hoja1!K455</f>
        <v>A.10.1.2</v>
      </c>
      <c r="H454" s="32">
        <f>+[2]Hoja1!G455</f>
        <v>0</v>
      </c>
      <c r="I454" s="40"/>
      <c r="J454" s="40"/>
      <c r="K454" s="41" t="str">
        <f>+[1]BDATOS!J453</f>
        <v>5.1.1</v>
      </c>
      <c r="L454" s="42" t="str">
        <f>+[1]BDATOS!K453</f>
        <v xml:space="preserve"> Herramientas de  Planeación para la Sostenibilidad</v>
      </c>
      <c r="M454" s="41" t="str">
        <f>+[1]BDATOS!L453</f>
        <v>Plan Maestro de Reforestación y Restauración Ambiental</v>
      </c>
      <c r="N454" s="32" t="str">
        <f>+[2]Hoja1!V456</f>
        <v>A.10</v>
      </c>
      <c r="O454" s="38">
        <f>+[1]BDATOS!O453</f>
        <v>0</v>
      </c>
      <c r="P454" s="38">
        <f>+[1]BDATOS!P453</f>
        <v>1</v>
      </c>
      <c r="Q454" s="35">
        <f>+[1]BDATOS!AF453</f>
        <v>0</v>
      </c>
      <c r="R454" s="38">
        <f>+[1]BDATOS!BB453</f>
        <v>0</v>
      </c>
      <c r="S454" s="43" t="str">
        <f>+[1]BDATOS!BL453</f>
        <v>NA</v>
      </c>
      <c r="T454" s="37"/>
      <c r="U454" s="37"/>
      <c r="V454" s="37"/>
      <c r="W454" s="41" t="str">
        <f>+[1]BDATOS!AC453</f>
        <v>SECRETARÍA DE HÁBITAT  - AMBIENTE</v>
      </c>
    </row>
    <row r="455" spans="1:23" ht="45" x14ac:dyDescent="0.25">
      <c r="A455" s="29">
        <f>+'[1]Planind DNP'!B453</f>
        <v>452</v>
      </c>
      <c r="B455" s="38">
        <f>+[1]BDATOS!A454</f>
        <v>5</v>
      </c>
      <c r="C455" s="39" t="str">
        <f>+[1]BDATOS!B454</f>
        <v xml:space="preserve">TERRITORIO Y AMBIENTE </v>
      </c>
      <c r="D455" s="38" t="str">
        <f>+[1]BDATOS!C454</f>
        <v>5.1</v>
      </c>
      <c r="E455" s="39" t="str">
        <f>+[1]BDATOS!D454</f>
        <v xml:space="preserve">BOLÍVAR SÍ AVANZA EN CONSERVACIÓN AMBIENTAL Y USO SOSTENIBLE DE SU TERRITORIO </v>
      </c>
      <c r="F455" s="40"/>
      <c r="G455" s="32" t="str">
        <f>+[2]Hoja1!K456</f>
        <v>A.10.1.3</v>
      </c>
      <c r="H455" s="32">
        <f>+[2]Hoja1!G456</f>
        <v>0</v>
      </c>
      <c r="I455" s="40"/>
      <c r="J455" s="40"/>
      <c r="K455" s="41" t="str">
        <f>+[1]BDATOS!J454</f>
        <v>5.1.1</v>
      </c>
      <c r="L455" s="42" t="str">
        <f>+[1]BDATOS!K454</f>
        <v xml:space="preserve"> Herramientas de  Planeación para la Sostenibilidad</v>
      </c>
      <c r="M455" s="41" t="str">
        <f>+[1]BDATOS!L454</f>
        <v>Plan Institucional de Gestión Ambiental 2016</v>
      </c>
      <c r="N455" s="32" t="str">
        <f>+[2]Hoja1!V457</f>
        <v>A.10</v>
      </c>
      <c r="O455" s="38">
        <f>+[1]BDATOS!O454</f>
        <v>0</v>
      </c>
      <c r="P455" s="38">
        <f>+[1]BDATOS!P454</f>
        <v>1</v>
      </c>
      <c r="Q455" s="35">
        <f>+[1]BDATOS!AF454</f>
        <v>0</v>
      </c>
      <c r="R455" s="38">
        <f>+[1]BDATOS!BB454</f>
        <v>0</v>
      </c>
      <c r="S455" s="43" t="str">
        <f>+[1]BDATOS!BL454</f>
        <v>NA</v>
      </c>
      <c r="T455" s="37"/>
      <c r="U455" s="37"/>
      <c r="V455" s="37"/>
      <c r="W455" s="41" t="str">
        <f>+[1]BDATOS!AC454</f>
        <v>SECRETARÍA DE HÁBITAT  - AMBIENTE</v>
      </c>
    </row>
    <row r="456" spans="1:23" ht="45" x14ac:dyDescent="0.25">
      <c r="A456" s="29">
        <f>+'[1]Planind DNP'!B454</f>
        <v>453</v>
      </c>
      <c r="B456" s="38">
        <f>+[1]BDATOS!A455</f>
        <v>5</v>
      </c>
      <c r="C456" s="39" t="str">
        <f>+[1]BDATOS!B455</f>
        <v xml:space="preserve">TERRITORIO Y AMBIENTE </v>
      </c>
      <c r="D456" s="38" t="str">
        <f>+[1]BDATOS!C455</f>
        <v>5.1</v>
      </c>
      <c r="E456" s="39" t="str">
        <f>+[1]BDATOS!D455</f>
        <v xml:space="preserve">BOLÍVAR SÍ AVANZA EN CONSERVACIÓN AMBIENTAL Y USO SOSTENIBLE DE SU TERRITORIO </v>
      </c>
      <c r="F456" s="40"/>
      <c r="G456" s="32" t="str">
        <f>+[2]Hoja1!K457</f>
        <v>A.10.1.4</v>
      </c>
      <c r="H456" s="32">
        <f>+[2]Hoja1!G457</f>
        <v>0</v>
      </c>
      <c r="I456" s="40"/>
      <c r="J456" s="40"/>
      <c r="K456" s="41" t="str">
        <f>+[1]BDATOS!J455</f>
        <v>5.1.1</v>
      </c>
      <c r="L456" s="42" t="str">
        <f>+[1]BDATOS!K455</f>
        <v xml:space="preserve"> Herramientas de  Planeación para la Sostenibilidad</v>
      </c>
      <c r="M456" s="41" t="str">
        <f>+[1]BDATOS!L455</f>
        <v>Plan Maestro Departamental de Residuos Solidos</v>
      </c>
      <c r="N456" s="32" t="str">
        <f>+[2]Hoja1!V458</f>
        <v>A.10</v>
      </c>
      <c r="O456" s="38">
        <f>+[1]BDATOS!O455</f>
        <v>0</v>
      </c>
      <c r="P456" s="38">
        <f>+[1]BDATOS!P455</f>
        <v>3</v>
      </c>
      <c r="Q456" s="35">
        <f>+[1]BDATOS!AF455</f>
        <v>0</v>
      </c>
      <c r="R456" s="38">
        <f>+[1]BDATOS!BB455</f>
        <v>0</v>
      </c>
      <c r="S456" s="43" t="str">
        <f>+[1]BDATOS!BL455</f>
        <v>NA</v>
      </c>
      <c r="T456" s="44"/>
      <c r="U456" s="37"/>
      <c r="V456" s="37"/>
      <c r="W456" s="41" t="str">
        <f>+[1]BDATOS!AC455</f>
        <v>SECRETARÍA DE HÁBITAT  - AMBIENTE</v>
      </c>
    </row>
    <row r="457" spans="1:23" ht="45" x14ac:dyDescent="0.25">
      <c r="A457" s="29">
        <f>+'[1]Planind DNP'!B455</f>
        <v>454</v>
      </c>
      <c r="B457" s="38">
        <f>+[1]BDATOS!A456</f>
        <v>5</v>
      </c>
      <c r="C457" s="39" t="str">
        <f>+[1]BDATOS!B456</f>
        <v xml:space="preserve">LÍNEA ESTRATÉGICA 5. TERRITORIO Y AMBIENTE </v>
      </c>
      <c r="D457" s="38" t="str">
        <f>+[1]BDATOS!C456</f>
        <v>5.1</v>
      </c>
      <c r="E457" s="39" t="str">
        <f>+[1]BDATOS!D456</f>
        <v xml:space="preserve">BOLÍVAR SÍ AVANZA EN CONSERVACIÓN AMBIENTAL Y USO SOSTENIBLE DE SU TERRITORIO </v>
      </c>
      <c r="F457" s="40" t="s">
        <v>834</v>
      </c>
      <c r="G457" s="32" t="str">
        <f>+[2]Hoja1!K458</f>
        <v>A.10.2.1</v>
      </c>
      <c r="H457" s="32">
        <f>+[2]Hoja1!G458</f>
        <v>0</v>
      </c>
      <c r="I457" s="40">
        <v>0</v>
      </c>
      <c r="J457" s="40">
        <v>1</v>
      </c>
      <c r="K457" s="41" t="str">
        <f>+[1]BDATOS!J456</f>
        <v>5.1.2</v>
      </c>
      <c r="L457" s="42" t="str">
        <f>+[1]BDATOS!K456</f>
        <v xml:space="preserve">Procesos de formación ciudadana para la sostenibilidad ambiental  </v>
      </c>
      <c r="M457" s="41" t="str">
        <f>+[1]BDATOS!L456</f>
        <v>Seis (6) Talleres del SIDAP realizados</v>
      </c>
      <c r="N457" s="32" t="str">
        <f>+[2]Hoja1!V459</f>
        <v>A.10</v>
      </c>
      <c r="O457" s="38">
        <f>+[1]BDATOS!O456</f>
        <v>0</v>
      </c>
      <c r="P457" s="38">
        <f>+[1]BDATOS!P456</f>
        <v>6</v>
      </c>
      <c r="Q457" s="35">
        <f>+[1]BDATOS!AF456</f>
        <v>0</v>
      </c>
      <c r="R457" s="38">
        <f>+[1]BDATOS!BB456</f>
        <v>0</v>
      </c>
      <c r="S457" s="43" t="str">
        <f>+[1]BDATOS!BL456</f>
        <v>NA</v>
      </c>
      <c r="T457" s="46" t="s">
        <v>23</v>
      </c>
      <c r="U457" s="37"/>
      <c r="V457" s="37"/>
      <c r="W457" s="41" t="str">
        <f>+[1]BDATOS!AC456</f>
        <v>SECRETARÍA DE HÁBITAT  - AMBIENTE</v>
      </c>
    </row>
    <row r="458" spans="1:23" ht="45" x14ac:dyDescent="0.25">
      <c r="A458" s="29">
        <f>+'[1]Planind DNP'!B456</f>
        <v>455</v>
      </c>
      <c r="B458" s="38">
        <f>+[1]BDATOS!A457</f>
        <v>5</v>
      </c>
      <c r="C458" s="39" t="str">
        <f>+[1]BDATOS!B457</f>
        <v xml:space="preserve">LÍNEA ESTRATÉGICA 5. TERRITORIO Y AMBIENTE </v>
      </c>
      <c r="D458" s="38" t="str">
        <f>+[1]BDATOS!C457</f>
        <v>5.1</v>
      </c>
      <c r="E458" s="39" t="str">
        <f>+[1]BDATOS!D457</f>
        <v xml:space="preserve">BOLÍVAR SÍ AVANZA EN CONSERVACIÓN AMBIENTAL Y USO SOSTENIBLE DE SU TERRITORIO </v>
      </c>
      <c r="F458" s="40"/>
      <c r="G458" s="32" t="str">
        <f>+[2]Hoja1!K459</f>
        <v>A.10.2.2</v>
      </c>
      <c r="H458" s="32">
        <f>+[2]Hoja1!G459</f>
        <v>0</v>
      </c>
      <c r="I458" s="40"/>
      <c r="J458" s="40"/>
      <c r="K458" s="41" t="str">
        <f>+[1]BDATOS!J457</f>
        <v>5.1.2</v>
      </c>
      <c r="L458" s="42" t="str">
        <f>+[1]BDATOS!K457</f>
        <v xml:space="preserve">Procesos de formación ciudadana para la sostenibilidad ambiental  </v>
      </c>
      <c r="M458" s="41" t="str">
        <f>+[1]BDATOS!L457</f>
        <v>Un Programa de educación Ambiental</v>
      </c>
      <c r="N458" s="32" t="str">
        <f>+[2]Hoja1!V460</f>
        <v>A.10</v>
      </c>
      <c r="O458" s="38">
        <f>+[1]BDATOS!O457</f>
        <v>0</v>
      </c>
      <c r="P458" s="38">
        <f>+[1]BDATOS!P457</f>
        <v>1</v>
      </c>
      <c r="Q458" s="35">
        <f>+[1]BDATOS!AF457</f>
        <v>0</v>
      </c>
      <c r="R458" s="38">
        <f>+[1]BDATOS!BB457</f>
        <v>0</v>
      </c>
      <c r="S458" s="43" t="str">
        <f>+[1]BDATOS!BL457</f>
        <v>NA</v>
      </c>
      <c r="T458" s="37"/>
      <c r="U458" s="37"/>
      <c r="V458" s="37"/>
      <c r="W458" s="41" t="str">
        <f>+[1]BDATOS!AC457</f>
        <v>SECRETARÍA DE HÁBITAT  - AMBIENTE</v>
      </c>
    </row>
    <row r="459" spans="1:23" ht="45" x14ac:dyDescent="0.25">
      <c r="A459" s="29">
        <f>+'[1]Planind DNP'!B457</f>
        <v>456</v>
      </c>
      <c r="B459" s="38">
        <f>+[1]BDATOS!A458</f>
        <v>5</v>
      </c>
      <c r="C459" s="39" t="str">
        <f>+[1]BDATOS!B458</f>
        <v xml:space="preserve">LÍNEA ESTRATÉGICA 5. TERRITORIO Y AMBIENTE </v>
      </c>
      <c r="D459" s="38" t="str">
        <f>+[1]BDATOS!C458</f>
        <v>5.1</v>
      </c>
      <c r="E459" s="39" t="str">
        <f>+[1]BDATOS!D458</f>
        <v xml:space="preserve">BOLÍVAR SÍ AVANZA EN CONSERVACIÓN AMBIENTAL Y USO SOSTENIBLE DE SU TERRITORIO </v>
      </c>
      <c r="F459" s="40"/>
      <c r="G459" s="32" t="str">
        <f>+[2]Hoja1!K460</f>
        <v>A.10.2.3</v>
      </c>
      <c r="H459" s="32">
        <f>+[2]Hoja1!G460</f>
        <v>0</v>
      </c>
      <c r="I459" s="40"/>
      <c r="J459" s="40"/>
      <c r="K459" s="41" t="str">
        <f>+[1]BDATOS!J458</f>
        <v>5.1.2</v>
      </c>
      <c r="L459" s="42" t="str">
        <f>+[1]BDATOS!K458</f>
        <v xml:space="preserve">Procesos de formación ciudadana para la sostenibilidad ambiental  </v>
      </c>
      <c r="M459" s="41" t="str">
        <f>+[1]BDATOS!L458</f>
        <v>Una Casa de rehabilitación animal</v>
      </c>
      <c r="N459" s="32" t="str">
        <f>+[2]Hoja1!V461</f>
        <v>A.12</v>
      </c>
      <c r="O459" s="38">
        <f>+[1]BDATOS!O458</f>
        <v>0</v>
      </c>
      <c r="P459" s="38">
        <f>+[1]BDATOS!P458</f>
        <v>1</v>
      </c>
      <c r="Q459" s="35">
        <f>+[1]BDATOS!AF458</f>
        <v>0</v>
      </c>
      <c r="R459" s="38">
        <f>+[1]BDATOS!BB458</f>
        <v>0</v>
      </c>
      <c r="S459" s="43" t="str">
        <f>+[1]BDATOS!BL458</f>
        <v>NA</v>
      </c>
      <c r="T459" s="44"/>
      <c r="U459" s="44"/>
      <c r="V459" s="37"/>
      <c r="W459" s="41" t="str">
        <f>+[1]BDATOS!AC458</f>
        <v>SECRETARÍA DE HÁBITAT  - AMBIENTE</v>
      </c>
    </row>
    <row r="460" spans="1:23" ht="33.75" x14ac:dyDescent="0.25">
      <c r="A460" s="29">
        <f>+'[1]Planind DNP'!B458</f>
        <v>457</v>
      </c>
      <c r="B460" s="38">
        <f>+[1]BDATOS!A459</f>
        <v>5</v>
      </c>
      <c r="C460" s="39" t="str">
        <f>+[1]BDATOS!B459</f>
        <v xml:space="preserve">LÍNEA ESTRATÉGICA 5. TERRITORIO Y AMBIENTE </v>
      </c>
      <c r="D460" s="38" t="str">
        <f>+[1]BDATOS!C459</f>
        <v>5.2</v>
      </c>
      <c r="E460" s="39" t="str">
        <f>+[1]BDATOS!D459</f>
        <v>BOLÍVAR SÍ AVANZA CON GESTIÓN PREVENTIVA Y OPORTUNA DEL RIESGO</v>
      </c>
      <c r="F460" s="40" t="s">
        <v>835</v>
      </c>
      <c r="G460" s="32" t="str">
        <f>+[2]Hoja1!K461</f>
        <v>A.12.1.1</v>
      </c>
      <c r="H460" s="32">
        <f>+[2]Hoja1!G461</f>
        <v>0</v>
      </c>
      <c r="I460" s="40">
        <v>0</v>
      </c>
      <c r="J460" s="40">
        <v>46</v>
      </c>
      <c r="K460" s="41" t="str">
        <f>+[1]BDATOS!J459</f>
        <v>5.2.1</v>
      </c>
      <c r="L460" s="42" t="str">
        <f>+[1]BDATOS!K459</f>
        <v>Asistencia Técnica en Gestión del riesgo</v>
      </c>
      <c r="M460" s="41" t="str">
        <f>+[1]BDATOS!L459</f>
        <v>46  municipios Asistidos con Asistencia técnica a en Planes de gestión del riesgo</v>
      </c>
      <c r="N460" s="32" t="str">
        <f>+[2]Hoja1!V462</f>
        <v>A.12</v>
      </c>
      <c r="O460" s="38">
        <f>+[1]BDATOS!O459</f>
        <v>0</v>
      </c>
      <c r="P460" s="38">
        <f>+[1]BDATOS!P459</f>
        <v>46</v>
      </c>
      <c r="Q460" s="35">
        <f>+[1]BDATOS!AF459</f>
        <v>45</v>
      </c>
      <c r="R460" s="38">
        <f>+[1]BDATOS!BB459</f>
        <v>45</v>
      </c>
      <c r="S460" s="43">
        <f>+[1]BDATOS!BL459</f>
        <v>1</v>
      </c>
      <c r="T460" s="46">
        <f>SUBTOTAL(9,S460:S462)/2</f>
        <v>1</v>
      </c>
      <c r="U460" s="46">
        <f>SUBTOTAL(9,S460:S466)/4</f>
        <v>0.5</v>
      </c>
      <c r="V460" s="37"/>
      <c r="W460" s="41" t="str">
        <f>+[1]BDATOS!AC459</f>
        <v xml:space="preserve">SECRETARÍA DEL INTERIOR  - ARIEL </v>
      </c>
    </row>
    <row r="461" spans="1:23" ht="33.75" x14ac:dyDescent="0.25">
      <c r="A461" s="29">
        <f>+'[1]Planind DNP'!B459</f>
        <v>458</v>
      </c>
      <c r="B461" s="38">
        <f>+[1]BDATOS!A460</f>
        <v>5</v>
      </c>
      <c r="C461" s="39" t="str">
        <f>+[1]BDATOS!B460</f>
        <v xml:space="preserve">LÍNEA ESTRATÉGICA 5. TERRITORIO Y AMBIENTE </v>
      </c>
      <c r="D461" s="38" t="str">
        <f>+[1]BDATOS!C460</f>
        <v>5.2</v>
      </c>
      <c r="E461" s="39" t="str">
        <f>+[1]BDATOS!D460</f>
        <v>BOLÍVAR SÍ AVANZA CON GESTIÓN PREVENTIVA Y OPORTUNA DEL RIESGO</v>
      </c>
      <c r="F461" s="40"/>
      <c r="G461" s="32" t="str">
        <f>+[2]Hoja1!K462</f>
        <v>A.12.1.2</v>
      </c>
      <c r="H461" s="32">
        <f>+[2]Hoja1!G462</f>
        <v>0</v>
      </c>
      <c r="I461" s="62"/>
      <c r="J461" s="62"/>
      <c r="K461" s="41" t="str">
        <f>+[1]BDATOS!J460</f>
        <v>5.2.1</v>
      </c>
      <c r="L461" s="42" t="str">
        <f>+[1]BDATOS!K460</f>
        <v>Asistencia Técnica en Gestión del riesgo</v>
      </c>
      <c r="M461" s="41" t="str">
        <f>+[1]BDATOS!L460</f>
        <v>46 Comites de  comunitarios de emergencia funcionando</v>
      </c>
      <c r="N461" s="32" t="str">
        <f>+[2]Hoja1!V463</f>
        <v>A.12</v>
      </c>
      <c r="O461" s="38">
        <f>+[1]BDATOS!O460</f>
        <v>0</v>
      </c>
      <c r="P461" s="38">
        <f>+[1]BDATOS!P460</f>
        <v>46</v>
      </c>
      <c r="Q461" s="35">
        <f>+[1]BDATOS!AF460</f>
        <v>0</v>
      </c>
      <c r="R461" s="38">
        <f>+[1]BDATOS!BB460</f>
        <v>0</v>
      </c>
      <c r="S461" s="43" t="str">
        <f>+[1]BDATOS!BL460</f>
        <v>NA</v>
      </c>
      <c r="T461" s="37"/>
      <c r="U461" s="37"/>
      <c r="V461" s="37"/>
      <c r="W461" s="41" t="str">
        <f>+[1]BDATOS!AC460</f>
        <v xml:space="preserve">SECRETARÍA DEL INTERIOR  - ARIEL </v>
      </c>
    </row>
    <row r="462" spans="1:23" ht="33.75" x14ac:dyDescent="0.25">
      <c r="A462" s="29">
        <f>+'[1]Planind DNP'!B460</f>
        <v>459</v>
      </c>
      <c r="B462" s="38">
        <f>+[1]BDATOS!A461</f>
        <v>5</v>
      </c>
      <c r="C462" s="39" t="str">
        <f>+[1]BDATOS!B461</f>
        <v xml:space="preserve">LÍNEA ESTRATÉGICA 5. TERRITORIO Y AMBIENTE </v>
      </c>
      <c r="D462" s="38" t="str">
        <f>+[1]BDATOS!C461</f>
        <v>5.2</v>
      </c>
      <c r="E462" s="39" t="str">
        <f>+[1]BDATOS!D461</f>
        <v>BOLÍVAR SÍ AVANZA CON GESTIÓN PREVENTIVA Y OPORTUNA DEL RIESGO</v>
      </c>
      <c r="F462" s="40"/>
      <c r="G462" s="32" t="str">
        <f>+[2]Hoja1!K463</f>
        <v>A.12.1.3</v>
      </c>
      <c r="H462" s="32">
        <f>+[2]Hoja1!G463</f>
        <v>0</v>
      </c>
      <c r="I462" s="62"/>
      <c r="J462" s="62"/>
      <c r="K462" s="41" t="str">
        <f>+[1]BDATOS!J461</f>
        <v>5.2.1</v>
      </c>
      <c r="L462" s="42" t="str">
        <f>+[1]BDATOS!K461</f>
        <v>Asistencia Técnica en Gestión del riesgo</v>
      </c>
      <c r="M462" s="41" t="str">
        <f>+[1]BDATOS!L461</f>
        <v>46 Instituciones capacitadas y fortalecidas en prevención y atención de desastres</v>
      </c>
      <c r="N462" s="32" t="str">
        <f>+[2]Hoja1!V464</f>
        <v>A.12</v>
      </c>
      <c r="O462" s="38">
        <f>+[1]BDATOS!O461</f>
        <v>0</v>
      </c>
      <c r="P462" s="38">
        <f>+[1]BDATOS!P461</f>
        <v>46</v>
      </c>
      <c r="Q462" s="35">
        <f>+[1]BDATOS!AF461</f>
        <v>1</v>
      </c>
      <c r="R462" s="38">
        <f>+[1]BDATOS!BB461</f>
        <v>1</v>
      </c>
      <c r="S462" s="43">
        <f>+[1]BDATOS!BL461</f>
        <v>1</v>
      </c>
      <c r="T462" s="44"/>
      <c r="U462" s="37"/>
      <c r="V462" s="37"/>
      <c r="W462" s="41" t="str">
        <f>+[1]BDATOS!AC461</f>
        <v xml:space="preserve">SECRETARÍA DEL INTERIOR  - ARIEL </v>
      </c>
    </row>
    <row r="463" spans="1:23" ht="33.75" x14ac:dyDescent="0.25">
      <c r="A463" s="29">
        <f>+'[1]Planind DNP'!B461</f>
        <v>460</v>
      </c>
      <c r="B463" s="38">
        <f>+[1]BDATOS!A462</f>
        <v>5</v>
      </c>
      <c r="C463" s="39" t="str">
        <f>+[1]BDATOS!B462</f>
        <v xml:space="preserve">LÍNEA ESTRATÉGICA 5. TERRITORIO Y AMBIENTE </v>
      </c>
      <c r="D463" s="38" t="str">
        <f>+[1]BDATOS!C462</f>
        <v>5.2</v>
      </c>
      <c r="E463" s="39" t="str">
        <f>+[1]BDATOS!D462</f>
        <v>BOLÍVAR SÍ AVANZA CON GESTIÓN PREVENTIVA Y OPORTUNA DEL RIESGO</v>
      </c>
      <c r="F463" s="40" t="s">
        <v>836</v>
      </c>
      <c r="G463" s="32" t="str">
        <f>+[2]Hoja1!K464</f>
        <v>A.12.1.1</v>
      </c>
      <c r="H463" s="32">
        <f>+[2]Hoja1!G464</f>
        <v>0</v>
      </c>
      <c r="I463" s="40">
        <v>0</v>
      </c>
      <c r="J463" s="40">
        <v>1</v>
      </c>
      <c r="K463" s="41" t="str">
        <f>+[1]BDATOS!J462</f>
        <v>5.2.2</v>
      </c>
      <c r="L463" s="42" t="str">
        <f>+[1]BDATOS!K462</f>
        <v xml:space="preserve">Desastres identificados, atendidos  y mitigados </v>
      </c>
      <c r="M463" s="41" t="str">
        <f>+[1]BDATOS!L462</f>
        <v>Un Plan Departamental de Gestión de Riesgo ajustado</v>
      </c>
      <c r="N463" s="32" t="str">
        <f>+[2]Hoja1!V465</f>
        <v>A.12</v>
      </c>
      <c r="O463" s="38">
        <f>+[1]BDATOS!O462</f>
        <v>0</v>
      </c>
      <c r="P463" s="38">
        <f>+[1]BDATOS!P462</f>
        <v>1</v>
      </c>
      <c r="Q463" s="35">
        <f>+[1]BDATOS!AF462</f>
        <v>1</v>
      </c>
      <c r="R463" s="38">
        <f>+[1]BDATOS!BB462</f>
        <v>0</v>
      </c>
      <c r="S463" s="43">
        <f>+[1]BDATOS!BL462</f>
        <v>0</v>
      </c>
      <c r="T463" s="46">
        <f>SUBTOTAL(9,S463:S464)/1</f>
        <v>0</v>
      </c>
      <c r="U463" s="37"/>
      <c r="V463" s="37"/>
      <c r="W463" s="41" t="str">
        <f>+[1]BDATOS!AC462</f>
        <v xml:space="preserve">SECRETARÍA DEL INTERIOR  - ARIEL </v>
      </c>
    </row>
    <row r="464" spans="1:23" ht="33.75" x14ac:dyDescent="0.25">
      <c r="A464" s="29">
        <f>+'[1]Planind DNP'!B462</f>
        <v>461</v>
      </c>
      <c r="B464" s="38">
        <f>+[1]BDATOS!A463</f>
        <v>5</v>
      </c>
      <c r="C464" s="39" t="str">
        <f>+[1]BDATOS!B463</f>
        <v xml:space="preserve">LÍNEA ESTRATÉGICA 5. TERRITORIO Y AMBIENTE </v>
      </c>
      <c r="D464" s="38" t="str">
        <f>+[1]BDATOS!C463</f>
        <v>5.2</v>
      </c>
      <c r="E464" s="39" t="str">
        <f>+[1]BDATOS!D463</f>
        <v>BOLÍVAR SÍ AVANZA CON GESTIÓN PREVENTIVA Y OPORTUNA DEL RIESGO</v>
      </c>
      <c r="F464" s="40"/>
      <c r="G464" s="32" t="str">
        <f>+[2]Hoja1!K465</f>
        <v>A.12.1.2</v>
      </c>
      <c r="H464" s="32">
        <f>+[2]Hoja1!G465</f>
        <v>0</v>
      </c>
      <c r="I464" s="40"/>
      <c r="J464" s="40"/>
      <c r="K464" s="41" t="str">
        <f>+[1]BDATOS!J463</f>
        <v>5.2.2</v>
      </c>
      <c r="L464" s="42" t="str">
        <f>+[1]BDATOS!K463</f>
        <v xml:space="preserve">Desastres identificados, atendidos  y mitigados </v>
      </c>
      <c r="M464" s="41" t="str">
        <f>+[1]BDATOS!L463</f>
        <v>Un Sistema de alertas tempranas</v>
      </c>
      <c r="N464" s="32" t="str">
        <f>+[2]Hoja1!V466</f>
        <v>A.12</v>
      </c>
      <c r="O464" s="38">
        <f>+[1]BDATOS!O463</f>
        <v>0</v>
      </c>
      <c r="P464" s="38">
        <f>+[1]BDATOS!P463</f>
        <v>1</v>
      </c>
      <c r="Q464" s="35">
        <f>+[1]BDATOS!AF463</f>
        <v>0</v>
      </c>
      <c r="R464" s="38">
        <f>+[1]BDATOS!BB463</f>
        <v>0</v>
      </c>
      <c r="S464" s="43" t="str">
        <f>+[1]BDATOS!BL463</f>
        <v>NA</v>
      </c>
      <c r="T464" s="44"/>
      <c r="U464" s="37"/>
      <c r="V464" s="37"/>
      <c r="W464" s="41" t="str">
        <f>+[1]BDATOS!AC463</f>
        <v xml:space="preserve">SECRETARÍA DEL INTERIOR  - ARIEL </v>
      </c>
    </row>
    <row r="465" spans="1:23" ht="33.75" x14ac:dyDescent="0.25">
      <c r="A465" s="29">
        <f>+'[1]Planind DNP'!B463</f>
        <v>462</v>
      </c>
      <c r="B465" s="38">
        <f>+[1]BDATOS!A464</f>
        <v>5</v>
      </c>
      <c r="C465" s="39" t="str">
        <f>+[1]BDATOS!B464</f>
        <v xml:space="preserve">LÍNEA ESTRATÉGICA 5. TERRITORIO Y AMBIENTE </v>
      </c>
      <c r="D465" s="38" t="str">
        <f>+[1]BDATOS!C464</f>
        <v>5.2</v>
      </c>
      <c r="E465" s="39" t="str">
        <f>+[1]BDATOS!D464</f>
        <v>BOLÍVAR SÍ AVANZA CON GESTIÓN PREVENTIVA Y OPORTUNA DEL RIESGO</v>
      </c>
      <c r="F465" s="40" t="s">
        <v>837</v>
      </c>
      <c r="G465" s="32" t="str">
        <f>+[2]Hoja1!K466</f>
        <v>A.12.2.1</v>
      </c>
      <c r="H465" s="32">
        <f>+[2]Hoja1!G466</f>
        <v>0</v>
      </c>
      <c r="I465" s="40">
        <v>0</v>
      </c>
      <c r="J465" s="40">
        <v>2</v>
      </c>
      <c r="K465" s="41" t="str">
        <f>+[1]BDATOS!J464</f>
        <v>5.2.3</v>
      </c>
      <c r="L465" s="42" t="str">
        <f>+[1]BDATOS!K464</f>
        <v xml:space="preserve">Desastres atendidos </v>
      </c>
      <c r="M465" s="41" t="str">
        <f>+[1]BDATOS!L464</f>
        <v>Un Grupo interunstitucional para la atención de emergencias y desastres</v>
      </c>
      <c r="N465" s="32" t="str">
        <f>+[2]Hoja1!V467</f>
        <v>A.12</v>
      </c>
      <c r="O465" s="38">
        <f>+[1]BDATOS!O464</f>
        <v>0</v>
      </c>
      <c r="P465" s="38">
        <f>+[1]BDATOS!P464</f>
        <v>1</v>
      </c>
      <c r="Q465" s="35">
        <f>+[1]BDATOS!AF464</f>
        <v>0</v>
      </c>
      <c r="R465" s="38">
        <f>+[1]BDATOS!BB464</f>
        <v>0</v>
      </c>
      <c r="S465" s="43" t="str">
        <f>+[1]BDATOS!BL464</f>
        <v>NA</v>
      </c>
      <c r="T465" s="46">
        <f>SUBTOTAL(9,S465:S466)/1</f>
        <v>0</v>
      </c>
      <c r="U465" s="37"/>
      <c r="V465" s="37"/>
      <c r="W465" s="41" t="str">
        <f>+[1]BDATOS!AC464</f>
        <v xml:space="preserve">SECRETARÍA DEL INTERIOR  - ARIEL </v>
      </c>
    </row>
    <row r="466" spans="1:23" ht="33.75" x14ac:dyDescent="0.25">
      <c r="A466" s="29">
        <f>+'[1]Planind DNP'!B464</f>
        <v>463</v>
      </c>
      <c r="B466" s="38">
        <f>+[1]BDATOS!A465</f>
        <v>5</v>
      </c>
      <c r="C466" s="39" t="str">
        <f>+[1]BDATOS!B465</f>
        <v xml:space="preserve">LÍNEA ESTRATÉGICA 5. TERRITORIO Y AMBIENTE </v>
      </c>
      <c r="D466" s="38" t="str">
        <f>+[1]BDATOS!C465</f>
        <v>5.2</v>
      </c>
      <c r="E466" s="39" t="str">
        <f>+[1]BDATOS!D465</f>
        <v>BOLÍVAR SÍ AVANZA CON GESTIÓN PREVENTIVA Y OPORTUNA DEL RIESGO</v>
      </c>
      <c r="F466" s="40"/>
      <c r="G466" s="32" t="str">
        <f>+[2]Hoja1!K467</f>
        <v>A.12.2.2</v>
      </c>
      <c r="H466" s="32">
        <f>+[2]Hoja1!G467</f>
        <v>0</v>
      </c>
      <c r="I466" s="40"/>
      <c r="J466" s="40"/>
      <c r="K466" s="41" t="str">
        <f>+[1]BDATOS!J465</f>
        <v>5.2.3</v>
      </c>
      <c r="L466" s="42" t="str">
        <f>+[1]BDATOS!K465</f>
        <v xml:space="preserve">Desastres atendidos </v>
      </c>
      <c r="M466" s="41" t="str">
        <f>+[1]BDATOS!L465</f>
        <v>Dos (2) Centros logisticos para la atención de desastres</v>
      </c>
      <c r="N466" s="32" t="str">
        <f>+[2]Hoja1!V468</f>
        <v>A.17</v>
      </c>
      <c r="O466" s="38">
        <f>+[1]BDATOS!O465</f>
        <v>0</v>
      </c>
      <c r="P466" s="38">
        <f>+[1]BDATOS!P465</f>
        <v>2</v>
      </c>
      <c r="Q466" s="35">
        <f>+[1]BDATOS!AF465</f>
        <v>1</v>
      </c>
      <c r="R466" s="38">
        <f>+[1]BDATOS!BB465</f>
        <v>0</v>
      </c>
      <c r="S466" s="43">
        <f>+[1]BDATOS!BL465</f>
        <v>0</v>
      </c>
      <c r="T466" s="44"/>
      <c r="U466" s="44"/>
      <c r="V466" s="37"/>
      <c r="W466" s="41" t="str">
        <f>+[1]BDATOS!AC465</f>
        <v xml:space="preserve">SECRETARÍA DEL INTERIOR  - ARIEL </v>
      </c>
    </row>
    <row r="467" spans="1:23" ht="45.75" x14ac:dyDescent="0.25">
      <c r="A467" s="29">
        <f>+'[1]Planind DNP'!B465</f>
        <v>464</v>
      </c>
      <c r="B467" s="38">
        <f>+[1]BDATOS!A466</f>
        <v>5</v>
      </c>
      <c r="C467" s="39" t="str">
        <f>+[1]BDATOS!B466</f>
        <v xml:space="preserve">LÍNEA ESTRATÉGICA 5. TERRITORIO Y AMBIENTE </v>
      </c>
      <c r="D467" s="38" t="str">
        <f>+[1]BDATOS!C466</f>
        <v>5.3</v>
      </c>
      <c r="E467" s="39" t="str">
        <f>+[1]BDATOS!D466</f>
        <v>BOLÍVAR SÍ AVANZA EN PLANIFICACIÓN TERRITORIAL</v>
      </c>
      <c r="F467" s="41" t="s">
        <v>838</v>
      </c>
      <c r="G467" s="32" t="str">
        <f>+[2]Hoja1!K468</f>
        <v>A.17.1.1</v>
      </c>
      <c r="H467" s="32">
        <f>+[2]Hoja1!G468</f>
        <v>0</v>
      </c>
      <c r="I467" s="41">
        <v>0</v>
      </c>
      <c r="J467" s="41">
        <v>1</v>
      </c>
      <c r="K467" s="41" t="str">
        <f>+[1]BDATOS!J466</f>
        <v>5.3.1</v>
      </c>
      <c r="L467" s="51" t="str">
        <f>+[1]BDATOS!K466</f>
        <v xml:space="preserve">Plan de Ordenamiento Territorial Departamental para el Desarrollo Sostenible </v>
      </c>
      <c r="M467" s="41" t="str">
        <f>+[1]BDATOS!L466</f>
        <v>Un Plan de Ordenamiento Territorial Departamental</v>
      </c>
      <c r="N467" s="32" t="str">
        <f>+[2]Hoja1!V469</f>
        <v>A.17</v>
      </c>
      <c r="O467" s="38">
        <f>+[1]BDATOS!O466</f>
        <v>0</v>
      </c>
      <c r="P467" s="38">
        <f>+[1]BDATOS!P466</f>
        <v>1</v>
      </c>
      <c r="Q467" s="35">
        <f>+[1]BDATOS!AF466</f>
        <v>0</v>
      </c>
      <c r="R467" s="38">
        <f>+[1]BDATOS!BB466</f>
        <v>0</v>
      </c>
      <c r="S467" s="43" t="str">
        <f>+[1]BDATOS!BL466</f>
        <v>NA</v>
      </c>
      <c r="T467" s="43" t="str">
        <f>+S467</f>
        <v>NA</v>
      </c>
      <c r="U467" s="46">
        <f>SUBTOTAL(9,S467:S471)/2</f>
        <v>0.5</v>
      </c>
      <c r="V467" s="37"/>
      <c r="W467" s="41" t="str">
        <f>+[1]BDATOS!AC466</f>
        <v>SECRETARIA DE PLANEACIÓN</v>
      </c>
    </row>
    <row r="468" spans="1:23" ht="34.5" x14ac:dyDescent="0.25">
      <c r="A468" s="29">
        <f>+'[1]Planind DNP'!B466</f>
        <v>465</v>
      </c>
      <c r="B468" s="38">
        <f>+[1]BDATOS!A467</f>
        <v>5</v>
      </c>
      <c r="C468" s="39" t="str">
        <f>+[1]BDATOS!B467</f>
        <v xml:space="preserve">LÍNEA ESTRATÉGICA 5. TERRITORIO Y AMBIENTE </v>
      </c>
      <c r="D468" s="38" t="str">
        <f>+[1]BDATOS!C467</f>
        <v>5.3</v>
      </c>
      <c r="E468" s="39" t="str">
        <f>+[1]BDATOS!D467</f>
        <v>BOLÍVAR SÍ AVANZA EN PLANIFICACIÓN TERRITORIAL</v>
      </c>
      <c r="F468" s="40" t="s">
        <v>839</v>
      </c>
      <c r="G468" s="32" t="str">
        <f>+[2]Hoja1!K469</f>
        <v>A.17.2.1</v>
      </c>
      <c r="H468" s="32">
        <f>+[2]Hoja1!G469</f>
        <v>0</v>
      </c>
      <c r="I468" s="40">
        <v>0</v>
      </c>
      <c r="J468" s="40">
        <v>45</v>
      </c>
      <c r="K468" s="41" t="str">
        <f>+[1]BDATOS!J467</f>
        <v>5.3.2</v>
      </c>
      <c r="L468" s="51" t="str">
        <f>+[1]BDATOS!K467</f>
        <v xml:space="preserve">Procesos de Asistencia Tecnica en Ordenamiento Territorial </v>
      </c>
      <c r="M468" s="41" t="str">
        <f>+[1]BDATOS!L467</f>
        <v xml:space="preserve">45 Planes Departamental de Gestión de Riesgo ajustado (uno por Municipio) </v>
      </c>
      <c r="N468" s="32" t="str">
        <f>+[2]Hoja1!V470</f>
        <v>A.17</v>
      </c>
      <c r="O468" s="38">
        <f>+[1]BDATOS!O467</f>
        <v>0</v>
      </c>
      <c r="P468" s="38">
        <f>+[1]BDATOS!P467</f>
        <v>45</v>
      </c>
      <c r="Q468" s="35">
        <f>+[1]BDATOS!AF467</f>
        <v>10</v>
      </c>
      <c r="R468" s="38">
        <f>+[1]BDATOS!BB467</f>
        <v>0</v>
      </c>
      <c r="S468" s="43">
        <f>+[1]BDATOS!BL467</f>
        <v>0</v>
      </c>
      <c r="T468" s="46">
        <f>SUBTOTAL(9,S468:S469)/1</f>
        <v>0</v>
      </c>
      <c r="U468" s="37"/>
      <c r="V468" s="37"/>
      <c r="W468" s="41" t="str">
        <f>+[1]BDATOS!AC467</f>
        <v xml:space="preserve">SECRETARÍA DE PLANEACION  </v>
      </c>
    </row>
    <row r="469" spans="1:23" ht="34.5" x14ac:dyDescent="0.25">
      <c r="A469" s="29">
        <f>+'[1]Planind DNP'!B467</f>
        <v>466</v>
      </c>
      <c r="B469" s="38">
        <f>+[1]BDATOS!A468</f>
        <v>5</v>
      </c>
      <c r="C469" s="39" t="str">
        <f>+[1]BDATOS!B468</f>
        <v xml:space="preserve">LÍNEA ESTRATÉGICA 5. TERRITORIO Y AMBIENTE </v>
      </c>
      <c r="D469" s="38" t="str">
        <f>+[1]BDATOS!C468</f>
        <v>5.3</v>
      </c>
      <c r="E469" s="39" t="str">
        <f>+[1]BDATOS!D468</f>
        <v>BOLÍVAR SÍ AVANZA EN PLANIFICACIÓN TERRITORIAL</v>
      </c>
      <c r="F469" s="40"/>
      <c r="G469" s="32" t="str">
        <f>+[2]Hoja1!K470</f>
        <v>A.17.2.2</v>
      </c>
      <c r="H469" s="32">
        <f>+[2]Hoja1!G470</f>
        <v>0</v>
      </c>
      <c r="I469" s="40"/>
      <c r="J469" s="40"/>
      <c r="K469" s="41" t="str">
        <f>+[1]BDATOS!J468</f>
        <v>5.3.2</v>
      </c>
      <c r="L469" s="51" t="str">
        <f>+[1]BDATOS!K468</f>
        <v xml:space="preserve">Procesos de Asistencia Tecnica en Ordenamiento Territorial </v>
      </c>
      <c r="M469" s="41" t="str">
        <f>+[1]BDATOS!L468</f>
        <v>Un Sistema de alertas tempranas</v>
      </c>
      <c r="N469" s="32" t="str">
        <f>+[2]Hoja1!V471</f>
        <v>A.17</v>
      </c>
      <c r="O469" s="38">
        <f>+[1]BDATOS!O468</f>
        <v>0</v>
      </c>
      <c r="P469" s="38">
        <f>+[1]BDATOS!P468</f>
        <v>1</v>
      </c>
      <c r="Q469" s="35">
        <f>+[1]BDATOS!AF468</f>
        <v>0</v>
      </c>
      <c r="R469" s="38">
        <f>+[1]BDATOS!BB468</f>
        <v>0</v>
      </c>
      <c r="S469" s="43" t="str">
        <f>+[1]BDATOS!BL468</f>
        <v>NA</v>
      </c>
      <c r="T469" s="44"/>
      <c r="U469" s="37"/>
      <c r="V469" s="37"/>
      <c r="W469" s="41" t="str">
        <f>+[1]BDATOS!AC468</f>
        <v xml:space="preserve">SECRETARÍA DE PLANEACION  </v>
      </c>
    </row>
    <row r="470" spans="1:23" ht="33.75" x14ac:dyDescent="0.25">
      <c r="A470" s="29">
        <f>+'[1]Planind DNP'!B468</f>
        <v>467</v>
      </c>
      <c r="B470" s="38">
        <f>+[1]BDATOS!A469</f>
        <v>5</v>
      </c>
      <c r="C470" s="39" t="str">
        <f>+[1]BDATOS!B469</f>
        <v xml:space="preserve">LÍNEA ESTRATÉGICA 5. TERRITORIO Y AMBIENTE </v>
      </c>
      <c r="D470" s="38" t="str">
        <f>+[1]BDATOS!C469</f>
        <v>5.3</v>
      </c>
      <c r="E470" s="39" t="str">
        <f>+[1]BDATOS!D469</f>
        <v>BOLÍVAR SÍ AVANZA EN PLANIFICACIÓN TERRITORIAL</v>
      </c>
      <c r="F470" s="41" t="s">
        <v>840</v>
      </c>
      <c r="G470" s="32" t="str">
        <f>+[2]Hoja1!K471</f>
        <v>A.17.3.1</v>
      </c>
      <c r="H470" s="32">
        <f>+[2]Hoja1!G471</f>
        <v>0</v>
      </c>
      <c r="I470" s="41">
        <v>0</v>
      </c>
      <c r="J470" s="41">
        <v>1</v>
      </c>
      <c r="K470" s="41" t="str">
        <f>+[1]BDATOS!J469</f>
        <v>5.3.3</v>
      </c>
      <c r="L470" s="51" t="str">
        <f>+[1]BDATOS!K469</f>
        <v xml:space="preserve">Contrato Plan  Bolívar-Sucre </v>
      </c>
      <c r="M470" s="41" t="str">
        <f>+[1]BDATOS!L469</f>
        <v xml:space="preserve">Un Contrato Plan firmado </v>
      </c>
      <c r="N470" s="32" t="str">
        <f>+[2]Hoja1!V472</f>
        <v>A.17</v>
      </c>
      <c r="O470" s="38">
        <f>+[1]BDATOS!O469</f>
        <v>0</v>
      </c>
      <c r="P470" s="38">
        <f>+[1]BDATOS!P469</f>
        <v>1</v>
      </c>
      <c r="Q470" s="35">
        <f>+[1]BDATOS!AF469</f>
        <v>1</v>
      </c>
      <c r="R470" s="38">
        <f>+[1]BDATOS!BB469</f>
        <v>1</v>
      </c>
      <c r="S470" s="43">
        <f>+[1]BDATOS!BL469</f>
        <v>1</v>
      </c>
      <c r="T470" s="43">
        <f>+S470</f>
        <v>1</v>
      </c>
      <c r="U470" s="37"/>
      <c r="V470" s="37"/>
      <c r="W470" s="41" t="str">
        <f>+[1]BDATOS!AC469</f>
        <v>SECRETARIA DE PLANEACIÓN</v>
      </c>
    </row>
    <row r="471" spans="1:23" ht="45" x14ac:dyDescent="0.25">
      <c r="A471" s="29">
        <f>+'[1]Planind DNP'!B469</f>
        <v>468</v>
      </c>
      <c r="B471" s="38">
        <f>+[1]BDATOS!A470</f>
        <v>5</v>
      </c>
      <c r="C471" s="39" t="str">
        <f>+[1]BDATOS!B470</f>
        <v xml:space="preserve">LÍNEA ESTRATÉGICA 5. TERRITORIO Y AMBIENTE </v>
      </c>
      <c r="D471" s="38" t="str">
        <f>+[1]BDATOS!C470</f>
        <v>5.3</v>
      </c>
      <c r="E471" s="39" t="str">
        <f>+[1]BDATOS!D470</f>
        <v>BOLÍVAR SÍ AVANZA EN PLANIFICACIÓN TERRITORIAL</v>
      </c>
      <c r="F471" s="41" t="s">
        <v>841</v>
      </c>
      <c r="G471" s="32" t="str">
        <f>+[2]Hoja1!K472</f>
        <v>A.17.4.1</v>
      </c>
      <c r="H471" s="32">
        <f>+[2]Hoja1!G472</f>
        <v>0</v>
      </c>
      <c r="I471" s="41">
        <v>0</v>
      </c>
      <c r="J471" s="41">
        <v>15</v>
      </c>
      <c r="K471" s="41" t="str">
        <f>+[1]BDATOS!J470</f>
        <v>5.3.4</v>
      </c>
      <c r="L471" s="42" t="str">
        <f>+[1]BDATOS!K470</f>
        <v>Municipios Estratificados</v>
      </c>
      <c r="M471" s="41" t="str">
        <f>+[1]BDATOS!L470</f>
        <v>Quince (15) Estratificación socioeconomica municipal realizado</v>
      </c>
      <c r="N471" s="32" t="str">
        <f>+[2]Hoja1!V473</f>
        <v>A.17</v>
      </c>
      <c r="O471" s="38" t="str">
        <f>+[1]BDATOS!O470</f>
        <v>ND</v>
      </c>
      <c r="P471" s="38">
        <f>+[1]BDATOS!P470</f>
        <v>15</v>
      </c>
      <c r="Q471" s="35">
        <f>+[1]BDATOS!AF470</f>
        <v>0</v>
      </c>
      <c r="R471" s="38">
        <f>+[1]BDATOS!BB470</f>
        <v>0</v>
      </c>
      <c r="S471" s="43" t="str">
        <f>+[1]BDATOS!BL470</f>
        <v>NA</v>
      </c>
      <c r="T471" s="43" t="str">
        <f>+S471</f>
        <v>NA</v>
      </c>
      <c r="U471" s="44"/>
      <c r="V471" s="44"/>
      <c r="W471" s="41" t="str">
        <f>+[1]BDATOS!AC470</f>
        <v>SECRETARIA DE PLANEACIÓN</v>
      </c>
    </row>
    <row r="472" spans="1:23" ht="33.75" x14ac:dyDescent="0.25">
      <c r="A472" s="29">
        <f>+'[1]Planind DNP'!B470</f>
        <v>469</v>
      </c>
      <c r="B472" s="38">
        <f>+[1]BDATOS!A471</f>
        <v>6</v>
      </c>
      <c r="C472" s="39" t="str">
        <f>+[1]BDATOS!B471</f>
        <v>BOLÍVAR AVANZA CON INSTITUCIONES FORTALECIDAS</v>
      </c>
      <c r="D472" s="38" t="str">
        <f>+[1]BDATOS!C471</f>
        <v>6.1</v>
      </c>
      <c r="E472" s="39" t="str">
        <f>+[1]BDATOS!D471</f>
        <v>FINANZAS PÚBLICAS SANAS Y ROBUSTAS</v>
      </c>
      <c r="F472" s="40" t="s">
        <v>842</v>
      </c>
      <c r="G472" s="32" t="str">
        <f>+[2]Hoja1!K473</f>
        <v>A.17.5.1</v>
      </c>
      <c r="H472" s="32">
        <f>+[2]Hoja1!G473</f>
        <v>62.48</v>
      </c>
      <c r="I472" s="40">
        <v>62.48</v>
      </c>
      <c r="J472" s="40">
        <v>82</v>
      </c>
      <c r="K472" s="41" t="str">
        <f>+[1]BDATOS!J471</f>
        <v>6.1.1</v>
      </c>
      <c r="L472" s="42" t="str">
        <f>+[1]BDATOS!K471</f>
        <v>Generación de Ingresos Propios</v>
      </c>
      <c r="M472" s="41" t="str">
        <f>+[1]BDATOS!L471</f>
        <v>Incremento del 12% anual del recaudo de los ingresos propios- ICLD</v>
      </c>
      <c r="N472" s="32" t="str">
        <f>+[2]Hoja1!V474</f>
        <v>A.17</v>
      </c>
      <c r="O472" s="38">
        <f>+[1]BDATOS!O471</f>
        <v>0</v>
      </c>
      <c r="P472" s="38">
        <f>+[1]BDATOS!P471</f>
        <v>12</v>
      </c>
      <c r="Q472" s="35">
        <f>+[1]BDATOS!AF471</f>
        <v>12</v>
      </c>
      <c r="R472" s="38">
        <f>+[1]BDATOS!BB471</f>
        <v>7.1</v>
      </c>
      <c r="S472" s="43">
        <f>+[1]BDATOS!BL471</f>
        <v>0.59166666666666667</v>
      </c>
      <c r="T472" s="46">
        <f>SUBTOTAL(9,S472:S478)/4</f>
        <v>0.87791666666666668</v>
      </c>
      <c r="U472" s="46">
        <f>SUBTOTAL(9,S472:S478)/4</f>
        <v>0.87791666666666668</v>
      </c>
      <c r="V472" s="46">
        <f>SUBTOTAL(9,S472:S514)/30</f>
        <v>0.71594444444444449</v>
      </c>
      <c r="W472" s="41" t="str">
        <f>+[1]BDATOS!AC471</f>
        <v>SECRETARÍA DE HACIENDA</v>
      </c>
    </row>
    <row r="473" spans="1:23" ht="33.75" x14ac:dyDescent="0.25">
      <c r="A473" s="29">
        <f>+'[1]Planind DNP'!B471</f>
        <v>470</v>
      </c>
      <c r="B473" s="38">
        <f>+[1]BDATOS!A472</f>
        <v>6</v>
      </c>
      <c r="C473" s="39" t="str">
        <f>+[1]BDATOS!B472</f>
        <v>BOLÍVAR AVANZA CON INSTITUCIONES FORTALECIDAS</v>
      </c>
      <c r="D473" s="38" t="str">
        <f>+[1]BDATOS!C472</f>
        <v>6.1</v>
      </c>
      <c r="E473" s="39" t="str">
        <f>+[1]BDATOS!D472</f>
        <v>FINANZAS PÚBLICAS SANAS Y ROBUSTAS</v>
      </c>
      <c r="F473" s="40"/>
      <c r="G473" s="32" t="str">
        <f>+[2]Hoja1!K474</f>
        <v>A.17.5.2</v>
      </c>
      <c r="H473" s="32">
        <f>+[2]Hoja1!G474</f>
        <v>62.48</v>
      </c>
      <c r="I473" s="40"/>
      <c r="J473" s="40"/>
      <c r="K473" s="41" t="str">
        <f>+[1]BDATOS!J472</f>
        <v>6.1.1</v>
      </c>
      <c r="L473" s="42" t="str">
        <f>+[1]BDATOS!K472</f>
        <v>Generación de Ingresos Propios</v>
      </c>
      <c r="M473" s="41" t="str">
        <f>+[1]BDATOS!L472</f>
        <v>Estatuto tributario actualizado</v>
      </c>
      <c r="N473" s="32" t="str">
        <f>+[2]Hoja1!V475</f>
        <v>A.17</v>
      </c>
      <c r="O473" s="38">
        <f>+[1]BDATOS!O472</f>
        <v>0</v>
      </c>
      <c r="P473" s="38">
        <f>+[1]BDATOS!P472</f>
        <v>1</v>
      </c>
      <c r="Q473" s="35">
        <f>+[1]BDATOS!AF472</f>
        <v>0</v>
      </c>
      <c r="R473" s="38">
        <f>+[1]BDATOS!BB472</f>
        <v>0</v>
      </c>
      <c r="S473" s="43" t="str">
        <f>+[1]BDATOS!BL472</f>
        <v>NA</v>
      </c>
      <c r="T473" s="37"/>
      <c r="U473" s="37"/>
      <c r="V473" s="37"/>
      <c r="W473" s="41" t="str">
        <f>+[1]BDATOS!AC472</f>
        <v>SECRETARÍA DE HACIENDA</v>
      </c>
    </row>
    <row r="474" spans="1:23" ht="33.75" x14ac:dyDescent="0.25">
      <c r="A474" s="29">
        <f>+'[1]Planind DNP'!B472</f>
        <v>471</v>
      </c>
      <c r="B474" s="38">
        <f>+[1]BDATOS!A473</f>
        <v>6</v>
      </c>
      <c r="C474" s="39" t="str">
        <f>+[1]BDATOS!B473</f>
        <v>BOLÍVAR AVANZA CON INSTITUCIONES FORTALECIDAS</v>
      </c>
      <c r="D474" s="38" t="str">
        <f>+[1]BDATOS!C473</f>
        <v>6.1</v>
      </c>
      <c r="E474" s="39" t="str">
        <f>+[1]BDATOS!D473</f>
        <v>FINANZAS PÚBLICAS SANAS Y ROBUSTAS</v>
      </c>
      <c r="F474" s="40"/>
      <c r="G474" s="32" t="str">
        <f>+[2]Hoja1!K475</f>
        <v>A.17.5.3</v>
      </c>
      <c r="H474" s="32">
        <f>+[2]Hoja1!G475</f>
        <v>62.48</v>
      </c>
      <c r="I474" s="40"/>
      <c r="J474" s="40"/>
      <c r="K474" s="41" t="str">
        <f>+[1]BDATOS!J473</f>
        <v>6.1.1</v>
      </c>
      <c r="L474" s="42" t="str">
        <f>+[1]BDATOS!K473</f>
        <v>Generación de Ingresos Propios</v>
      </c>
      <c r="M474" s="41" t="str">
        <f>+[1]BDATOS!L473</f>
        <v>Un(1) sistema informático para gestión financiera implementado</v>
      </c>
      <c r="N474" s="32" t="str">
        <f>+[2]Hoja1!V476</f>
        <v>A.17</v>
      </c>
      <c r="O474" s="38">
        <f>+[1]BDATOS!O473</f>
        <v>0</v>
      </c>
      <c r="P474" s="38">
        <f>+[1]BDATOS!P473</f>
        <v>1</v>
      </c>
      <c r="Q474" s="35">
        <f>+[1]BDATOS!AF473</f>
        <v>0</v>
      </c>
      <c r="R474" s="38">
        <f>+[1]BDATOS!BB473</f>
        <v>0</v>
      </c>
      <c r="S474" s="43" t="str">
        <f>+[1]BDATOS!BL473</f>
        <v>NA</v>
      </c>
      <c r="T474" s="37"/>
      <c r="U474" s="37"/>
      <c r="V474" s="37"/>
      <c r="W474" s="41" t="str">
        <f>+[1]BDATOS!AC473</f>
        <v>SECRETARÍA DE HACIENDA</v>
      </c>
    </row>
    <row r="475" spans="1:23" ht="33.75" x14ac:dyDescent="0.25">
      <c r="A475" s="29">
        <f>+'[1]Planind DNP'!B473</f>
        <v>472</v>
      </c>
      <c r="B475" s="38">
        <f>+[1]BDATOS!A474</f>
        <v>6</v>
      </c>
      <c r="C475" s="39" t="str">
        <f>+[1]BDATOS!B474</f>
        <v>BOLÍVAR AVANZA CON INSTITUCIONES FORTALECIDAS</v>
      </c>
      <c r="D475" s="38" t="str">
        <f>+[1]BDATOS!C474</f>
        <v>6.1</v>
      </c>
      <c r="E475" s="39" t="str">
        <f>+[1]BDATOS!D474</f>
        <v>FINANZAS PÚBLICAS SANAS Y ROBUSTAS</v>
      </c>
      <c r="F475" s="40"/>
      <c r="G475" s="32" t="str">
        <f>+[2]Hoja1!K476</f>
        <v>A.17.5.4</v>
      </c>
      <c r="H475" s="32">
        <f>+[2]Hoja1!G476</f>
        <v>62.48</v>
      </c>
      <c r="I475" s="40"/>
      <c r="J475" s="40"/>
      <c r="K475" s="41" t="str">
        <f>+[1]BDATOS!J474</f>
        <v>6.1.1</v>
      </c>
      <c r="L475" s="42" t="str">
        <f>+[1]BDATOS!K474</f>
        <v>Generación de Ingresos Propios</v>
      </c>
      <c r="M475" s="41" t="str">
        <f>+[1]BDATOS!L474</f>
        <v>60% de la cartera vencida de vehículos recuperada</v>
      </c>
      <c r="N475" s="32" t="str">
        <f>+[2]Hoja1!V477</f>
        <v>A.17</v>
      </c>
      <c r="O475" s="38">
        <f>+[1]BDATOS!O474</f>
        <v>0</v>
      </c>
      <c r="P475" s="38">
        <f>+[1]BDATOS!P474</f>
        <v>60</v>
      </c>
      <c r="Q475" s="35">
        <f>+[1]BDATOS!AF474</f>
        <v>10</v>
      </c>
      <c r="R475" s="38">
        <f>+[1]BDATOS!BB474</f>
        <v>30</v>
      </c>
      <c r="S475" s="43">
        <v>1</v>
      </c>
      <c r="T475" s="37"/>
      <c r="U475" s="37"/>
      <c r="V475" s="37"/>
      <c r="W475" s="41" t="str">
        <f>+[1]BDATOS!AC474</f>
        <v>SECRETARÍA DE HACIENDA</v>
      </c>
    </row>
    <row r="476" spans="1:23" ht="45" x14ac:dyDescent="0.25">
      <c r="A476" s="29">
        <f>+'[1]Planind DNP'!B474</f>
        <v>473</v>
      </c>
      <c r="B476" s="38">
        <f>+[1]BDATOS!A475</f>
        <v>6</v>
      </c>
      <c r="C476" s="39" t="str">
        <f>+[1]BDATOS!B475</f>
        <v>BOLÍVAR AVANZA CON INSTITUCIONES FORTALECIDAS</v>
      </c>
      <c r="D476" s="38" t="str">
        <f>+[1]BDATOS!C475</f>
        <v>6.1</v>
      </c>
      <c r="E476" s="39" t="str">
        <f>+[1]BDATOS!D475</f>
        <v>FINANZAS PÚBLICAS SANAS Y ROBUSTAS</v>
      </c>
      <c r="F476" s="40"/>
      <c r="G476" s="32" t="str">
        <f>+[2]Hoja1!K477</f>
        <v>A.17.5.5</v>
      </c>
      <c r="H476" s="32">
        <f>+[2]Hoja1!G477</f>
        <v>62.48</v>
      </c>
      <c r="I476" s="40"/>
      <c r="J476" s="40"/>
      <c r="K476" s="41" t="str">
        <f>+[1]BDATOS!J475</f>
        <v>6.1.1</v>
      </c>
      <c r="L476" s="42" t="str">
        <f>+[1]BDATOS!K475</f>
        <v>Generación de Ingresos Propios</v>
      </c>
      <c r="M476" s="41" t="str">
        <f>+[1]BDATOS!L475</f>
        <v>100% de las acreencias establecidas en el programa de saneamiento fiscal y financiero canceladas</v>
      </c>
      <c r="N476" s="32" t="str">
        <f>+[2]Hoja1!V478</f>
        <v>A.17</v>
      </c>
      <c r="O476" s="38">
        <f>+[1]BDATOS!O475</f>
        <v>0</v>
      </c>
      <c r="P476" s="38">
        <f>+[1]BDATOS!P475</f>
        <v>100</v>
      </c>
      <c r="Q476" s="35">
        <f>+[1]BDATOS!AF475</f>
        <v>25</v>
      </c>
      <c r="R476" s="38">
        <f>+[1]BDATOS!BB475</f>
        <v>23</v>
      </c>
      <c r="S476" s="43">
        <f>+[1]BDATOS!BL475</f>
        <v>0.92</v>
      </c>
      <c r="T476" s="37"/>
      <c r="U476" s="37"/>
      <c r="V476" s="37"/>
      <c r="W476" s="41" t="str">
        <f>+[1]BDATOS!AC475</f>
        <v>SECRETARÍA DE HACIENDA</v>
      </c>
    </row>
    <row r="477" spans="1:23" ht="33.75" x14ac:dyDescent="0.25">
      <c r="A477" s="29">
        <f>+'[1]Planind DNP'!B475</f>
        <v>474</v>
      </c>
      <c r="B477" s="38">
        <f>+[1]BDATOS!A476</f>
        <v>6</v>
      </c>
      <c r="C477" s="39" t="str">
        <f>+[1]BDATOS!B476</f>
        <v>BOLÍVAR AVANZA CON INSTITUCIONES FORTALECIDAS</v>
      </c>
      <c r="D477" s="38" t="str">
        <f>+[1]BDATOS!C476</f>
        <v>6.1</v>
      </c>
      <c r="E477" s="39" t="str">
        <f>+[1]BDATOS!D476</f>
        <v>FINANZAS PÚBLICAS SANAS Y ROBUSTAS</v>
      </c>
      <c r="F477" s="40"/>
      <c r="G477" s="32" t="str">
        <f>+[2]Hoja1!K478</f>
        <v>A.17.5.6</v>
      </c>
      <c r="H477" s="32">
        <f>+[2]Hoja1!G478</f>
        <v>62.48</v>
      </c>
      <c r="I477" s="40"/>
      <c r="J477" s="40"/>
      <c r="K477" s="41" t="str">
        <f>+[1]BDATOS!J476</f>
        <v>6.1.1</v>
      </c>
      <c r="L477" s="42" t="str">
        <f>+[1]BDATOS!K476</f>
        <v>Generación de Ingresos Propios</v>
      </c>
      <c r="M477" s="41" t="str">
        <f>+[1]BDATOS!L476</f>
        <v>46 municipios capacitados en materia de gestión fiscal y financiera</v>
      </c>
      <c r="N477" s="32" t="str">
        <f>+[2]Hoja1!V479</f>
        <v>A.17</v>
      </c>
      <c r="O477" s="38">
        <f>+[1]BDATOS!O476</f>
        <v>0</v>
      </c>
      <c r="P477" s="38">
        <f>+[1]BDATOS!P476</f>
        <v>46</v>
      </c>
      <c r="Q477" s="35">
        <f>+[1]BDATOS!AF476</f>
        <v>10</v>
      </c>
      <c r="R477" s="38">
        <f>+[1]BDATOS!BB476</f>
        <v>38</v>
      </c>
      <c r="S477" s="43">
        <v>1</v>
      </c>
      <c r="T477" s="37"/>
      <c r="U477" s="37"/>
      <c r="V477" s="37"/>
      <c r="W477" s="41" t="str">
        <f>+[1]BDATOS!AC476</f>
        <v>SECRETARÍA DE HACIENDA</v>
      </c>
    </row>
    <row r="478" spans="1:23" ht="45" x14ac:dyDescent="0.25">
      <c r="A478" s="29">
        <f>+'[1]Planind DNP'!B476</f>
        <v>475</v>
      </c>
      <c r="B478" s="38">
        <f>+[1]BDATOS!A477</f>
        <v>6</v>
      </c>
      <c r="C478" s="39" t="str">
        <f>+[1]BDATOS!B477</f>
        <v>BOLÍVAR AVANZA CON INSTITUCIONES FORTALECIDAS</v>
      </c>
      <c r="D478" s="38" t="str">
        <f>+[1]BDATOS!C477</f>
        <v>6.1</v>
      </c>
      <c r="E478" s="39" t="str">
        <f>+[1]BDATOS!D477</f>
        <v>FINANZAS PÚBLICAS SANAS Y ROBUSTAS</v>
      </c>
      <c r="F478" s="40"/>
      <c r="G478" s="32" t="str">
        <f>+[2]Hoja1!K479</f>
        <v>A.17.5.7</v>
      </c>
      <c r="H478" s="32">
        <f>+[2]Hoja1!G479</f>
        <v>62.48</v>
      </c>
      <c r="I478" s="40"/>
      <c r="J478" s="40"/>
      <c r="K478" s="41" t="str">
        <f>+[1]BDATOS!J477</f>
        <v>6.1.1</v>
      </c>
      <c r="L478" s="42" t="str">
        <f>+[1]BDATOS!K477</f>
        <v>Generación de Ingresos Propios</v>
      </c>
      <c r="M478" s="41" t="str">
        <f>+[1]BDATOS!L477</f>
        <v>Un (1) proceso de cálculos actuariales para depuración de pasivos pensionales implementado</v>
      </c>
      <c r="N478" s="32" t="str">
        <f>+[2]Hoja1!V480</f>
        <v>A.17</v>
      </c>
      <c r="O478" s="38">
        <f>+[1]BDATOS!O477</f>
        <v>0</v>
      </c>
      <c r="P478" s="38">
        <f>+[1]BDATOS!P477</f>
        <v>1</v>
      </c>
      <c r="Q478" s="35">
        <f>+[1]BDATOS!AF477</f>
        <v>0</v>
      </c>
      <c r="R478" s="38">
        <f>+[1]BDATOS!BB477</f>
        <v>0</v>
      </c>
      <c r="S478" s="43" t="str">
        <f>+[1]BDATOS!BL477</f>
        <v>NA</v>
      </c>
      <c r="T478" s="44"/>
      <c r="U478" s="44"/>
      <c r="V478" s="37"/>
      <c r="W478" s="41" t="str">
        <f>+[1]BDATOS!AC477</f>
        <v>SECRETARÍA DE HACIENDA</v>
      </c>
    </row>
    <row r="479" spans="1:23" ht="45" x14ac:dyDescent="0.25">
      <c r="A479" s="29">
        <f>+'[1]Planind DNP'!B477</f>
        <v>476</v>
      </c>
      <c r="B479" s="38">
        <f>+[1]BDATOS!A478</f>
        <v>6</v>
      </c>
      <c r="C479" s="39" t="str">
        <f>+[1]BDATOS!B478</f>
        <v>BOLÍVAR AVANZA CON INSTITUCIONES FORTALECIDAS</v>
      </c>
      <c r="D479" s="56" t="str">
        <f>+[1]BDATOS!C478</f>
        <v>6.2</v>
      </c>
      <c r="E479" s="57" t="str">
        <f>+[1]BDATOS!D478</f>
        <v>CULTURA INSTITUCIONAL DE LA LEGALIDAD Y LA TRANSPARENCIA EN LA GESTIÓN PÚBLICA</v>
      </c>
      <c r="F479" s="40" t="s">
        <v>843</v>
      </c>
      <c r="G479" s="32" t="str">
        <f>+[2]Hoja1!K480</f>
        <v>A.17.6.1</v>
      </c>
      <c r="H479" s="32">
        <f>+[2]Hoja1!G480</f>
        <v>55.5</v>
      </c>
      <c r="I479" s="40">
        <v>55.5</v>
      </c>
      <c r="J479" s="40">
        <v>66.599999999999994</v>
      </c>
      <c r="K479" s="41" t="str">
        <f>+[1]BDATOS!J478</f>
        <v>6.2.1</v>
      </c>
      <c r="L479" s="51" t="str">
        <f>+[1]BDATOS!K478</f>
        <v>Indice de Transparencia Departamental</v>
      </c>
      <c r="M479" s="41" t="str">
        <f>+[1]BDATOS!L478</f>
        <v>Un(1) plan de transparencia y gobierno abierto creado para la administración departamental</v>
      </c>
      <c r="N479" s="32" t="str">
        <f>+[2]Hoja1!V481</f>
        <v>A.17</v>
      </c>
      <c r="O479" s="38">
        <f>+[1]BDATOS!O478</f>
        <v>1</v>
      </c>
      <c r="P479" s="38">
        <f>+[1]BDATOS!P478</f>
        <v>1</v>
      </c>
      <c r="Q479" s="35">
        <f>+[1]BDATOS!AF478</f>
        <v>0</v>
      </c>
      <c r="R479" s="38">
        <f>+[1]BDATOS!BB478</f>
        <v>0</v>
      </c>
      <c r="S479" s="43" t="str">
        <f>+[1]BDATOS!BL478</f>
        <v>NA</v>
      </c>
      <c r="T479" s="46">
        <f>SUBTOTAL(9,S479:S484)/5</f>
        <v>0.4</v>
      </c>
      <c r="U479" s="46">
        <f>+T479/5</f>
        <v>0.08</v>
      </c>
      <c r="V479" s="37"/>
      <c r="W479" s="41" t="str">
        <f>+[1]BDATOS!AC478</f>
        <v xml:space="preserve">CONTROL INTERNO - PLANEACION </v>
      </c>
    </row>
    <row r="480" spans="1:23" ht="45" x14ac:dyDescent="0.25">
      <c r="A480" s="29">
        <f>+'[1]Planind DNP'!B478</f>
        <v>477</v>
      </c>
      <c r="B480" s="38">
        <f>+[1]BDATOS!A479</f>
        <v>6</v>
      </c>
      <c r="C480" s="39" t="str">
        <f>+[1]BDATOS!B479</f>
        <v>BOLÍVAR AVANZA CON INSTITUCIONES FORTALECIDAS</v>
      </c>
      <c r="D480" s="56" t="str">
        <f>+[1]BDATOS!C479</f>
        <v>6.2</v>
      </c>
      <c r="E480" s="57" t="str">
        <f>+[1]BDATOS!D479</f>
        <v>CULTURA INSTITUCIONAL DE LA LEGALIDAD Y LA TRANSPARENCIA EN LA GESTIÓN PÚBLICA</v>
      </c>
      <c r="F480" s="40"/>
      <c r="G480" s="32" t="str">
        <f>+[2]Hoja1!K481</f>
        <v>A.17.6.2</v>
      </c>
      <c r="H480" s="32">
        <f>+[2]Hoja1!G481</f>
        <v>55.5</v>
      </c>
      <c r="I480" s="40"/>
      <c r="J480" s="40"/>
      <c r="K480" s="41" t="str">
        <f>+[1]BDATOS!J479</f>
        <v>6.2.1</v>
      </c>
      <c r="L480" s="51" t="str">
        <f>+[1]BDATOS!K479</f>
        <v>Indice de Transparencia Departamental</v>
      </c>
      <c r="M480" s="41" t="str">
        <f>+[1]BDATOS!L479</f>
        <v>Una(1) unidad de reacción inmediata anticorrupción creada</v>
      </c>
      <c r="N480" s="32" t="str">
        <f>+[2]Hoja1!V482</f>
        <v>A.17</v>
      </c>
      <c r="O480" s="38">
        <f>+[1]BDATOS!O479</f>
        <v>0</v>
      </c>
      <c r="P480" s="38">
        <f>+[1]BDATOS!P479</f>
        <v>1</v>
      </c>
      <c r="Q480" s="35">
        <f>+[1]BDATOS!AF479</f>
        <v>0</v>
      </c>
      <c r="R480" s="38">
        <f>+[1]BDATOS!BB479</f>
        <v>0</v>
      </c>
      <c r="S480" s="43" t="str">
        <f>+[1]BDATOS!BL479</f>
        <v>NA</v>
      </c>
      <c r="T480" s="37"/>
      <c r="U480" s="37"/>
      <c r="V480" s="37"/>
      <c r="W480" s="41" t="str">
        <f>+[1]BDATOS!AC479</f>
        <v xml:space="preserve">CONTROL INTERNO </v>
      </c>
    </row>
    <row r="481" spans="1:23" ht="67.5" x14ac:dyDescent="0.25">
      <c r="A481" s="29">
        <f>+'[1]Planind DNP'!B479</f>
        <v>478</v>
      </c>
      <c r="B481" s="38">
        <f>+[1]BDATOS!A480</f>
        <v>6</v>
      </c>
      <c r="C481" s="39" t="str">
        <f>+[1]BDATOS!B480</f>
        <v>BOLÍVAR AVANZA CON INSTITUCIONES FORTALECIDAS</v>
      </c>
      <c r="D481" s="56" t="str">
        <f>+[1]BDATOS!C480</f>
        <v>6.2</v>
      </c>
      <c r="E481" s="57" t="str">
        <f>+[1]BDATOS!D480</f>
        <v>CULTURA INSTITUCIONAL DE LA LEGALIDAD Y LA TRANSPARENCIA EN LA GESTIÓN PÚBLICA</v>
      </c>
      <c r="F481" s="40"/>
      <c r="G481" s="32" t="str">
        <f>+[2]Hoja1!K482</f>
        <v>A.17.6.3</v>
      </c>
      <c r="H481" s="32">
        <f>+[2]Hoja1!G482</f>
        <v>55.5</v>
      </c>
      <c r="I481" s="40"/>
      <c r="J481" s="40"/>
      <c r="K481" s="41" t="str">
        <f>+[1]BDATOS!J480</f>
        <v>6.2.1</v>
      </c>
      <c r="L481" s="42" t="str">
        <f>+[1]BDATOS!K480</f>
        <v>Indice de Transparencia Departamental</v>
      </c>
      <c r="M481" s="41" t="str">
        <f>+[1]BDATOS!L480</f>
        <v>Estrategia de sensibilización para una Cultura de la Legalidad y la Integridad para Colombia (clic) aplicada en un 100% en la gobernación de bolívar en el cuatrienio.</v>
      </c>
      <c r="N481" s="32" t="str">
        <f>+[2]Hoja1!V483</f>
        <v>A.17</v>
      </c>
      <c r="O481" s="38">
        <f>+[1]BDATOS!O480</f>
        <v>0</v>
      </c>
      <c r="P481" s="38">
        <f>+[1]BDATOS!P480</f>
        <v>100</v>
      </c>
      <c r="Q481" s="35">
        <f>+[1]BDATOS!AF480</f>
        <v>25</v>
      </c>
      <c r="R481" s="38">
        <f>+[1]BDATOS!BB480</f>
        <v>0</v>
      </c>
      <c r="S481" s="43">
        <f>+[1]BDATOS!BL480</f>
        <v>0</v>
      </c>
      <c r="T481" s="37"/>
      <c r="U481" s="37"/>
      <c r="V481" s="37"/>
      <c r="W481" s="41" t="str">
        <f>+[1]BDATOS!AC480</f>
        <v xml:space="preserve">CONTROL INTERNO </v>
      </c>
    </row>
    <row r="482" spans="1:23" ht="45" x14ac:dyDescent="0.25">
      <c r="A482" s="29">
        <f>+'[1]Planind DNP'!B480</f>
        <v>479</v>
      </c>
      <c r="B482" s="38">
        <f>+[1]BDATOS!A481</f>
        <v>6</v>
      </c>
      <c r="C482" s="39" t="str">
        <f>+[1]BDATOS!B481</f>
        <v>BOLÍVAR AVANZA CON INSTITUCIONES FORTALECIDAS</v>
      </c>
      <c r="D482" s="56" t="str">
        <f>+[1]BDATOS!C481</f>
        <v>6.2</v>
      </c>
      <c r="E482" s="57" t="str">
        <f>+[1]BDATOS!D481</f>
        <v>CULTURA INSTITUCIONAL DE LA LEGALIDAD Y LA TRANSPARENCIA EN LA GESTIÓN PÚBLICA</v>
      </c>
      <c r="F482" s="40"/>
      <c r="G482" s="32" t="str">
        <f>+[2]Hoja1!K483</f>
        <v>A.17.6.4</v>
      </c>
      <c r="H482" s="32">
        <f>+[2]Hoja1!G483</f>
        <v>55.5</v>
      </c>
      <c r="I482" s="40"/>
      <c r="J482" s="40"/>
      <c r="K482" s="41" t="str">
        <f>+[1]BDATOS!J481</f>
        <v>6.2.1</v>
      </c>
      <c r="L482" s="42" t="str">
        <f>+[1]BDATOS!K481</f>
        <v>Indice de Transparencia Departamental</v>
      </c>
      <c r="M482" s="41" t="str">
        <f>+[1]BDATOS!L481</f>
        <v>200 funcionarios de la planta central capacitados en estrategias para la gestión pública transparente en el cuatrienio.</v>
      </c>
      <c r="N482" s="32" t="str">
        <f>+[2]Hoja1!V484</f>
        <v>A.17</v>
      </c>
      <c r="O482" s="38">
        <f>+[1]BDATOS!O481</f>
        <v>0</v>
      </c>
      <c r="P482" s="38">
        <f>+[1]BDATOS!P481</f>
        <v>200</v>
      </c>
      <c r="Q482" s="35">
        <f>+[1]BDATOS!AF481</f>
        <v>64</v>
      </c>
      <c r="R482" s="38">
        <f>+[1]BDATOS!BB481</f>
        <v>64</v>
      </c>
      <c r="S482" s="43">
        <f>+[1]BDATOS!BL481</f>
        <v>1</v>
      </c>
      <c r="T482" s="37"/>
      <c r="U482" s="37"/>
      <c r="V482" s="37"/>
      <c r="W482" s="41" t="str">
        <f>+[1]BDATOS!AC481</f>
        <v xml:space="preserve">CONTROL INTERNO </v>
      </c>
    </row>
    <row r="483" spans="1:23" ht="56.25" x14ac:dyDescent="0.25">
      <c r="A483" s="29">
        <f>+'[1]Planind DNP'!B481</f>
        <v>480</v>
      </c>
      <c r="B483" s="38">
        <f>+[1]BDATOS!A482</f>
        <v>6</v>
      </c>
      <c r="C483" s="39" t="str">
        <f>+[1]BDATOS!B482</f>
        <v>BOLÍVAR AVANZA CON INSTITUCIONES FORTALECIDAS</v>
      </c>
      <c r="D483" s="56" t="str">
        <f>+[1]BDATOS!C482</f>
        <v>6.2</v>
      </c>
      <c r="E483" s="57" t="str">
        <f>+[1]BDATOS!D482</f>
        <v>CULTURA INSTITUCIONAL DE LA LEGALIDAD Y LA TRANSPARENCIA EN LA GESTIÓN PÚBLICA</v>
      </c>
      <c r="F483" s="40"/>
      <c r="G483" s="32" t="str">
        <f>+[2]Hoja1!K484</f>
        <v>A.17.6.5</v>
      </c>
      <c r="H483" s="32">
        <f>+[2]Hoja1!G484</f>
        <v>55.5</v>
      </c>
      <c r="I483" s="40"/>
      <c r="J483" s="40"/>
      <c r="K483" s="41" t="str">
        <f>+[1]BDATOS!J482</f>
        <v>6.2.1</v>
      </c>
      <c r="L483" s="42" t="str">
        <f>+[1]BDATOS!K482</f>
        <v>Indice de Transparencia Departamental</v>
      </c>
      <c r="M483" s="41" t="str">
        <f>+[1]BDATOS!L482</f>
        <v>24 informes de estados financieros y ejecución presupuestal publicados oportunamente en la página web de la entidad en el cuatrienio</v>
      </c>
      <c r="N483" s="32" t="str">
        <f>+[2]Hoja1!V485</f>
        <v>A.17</v>
      </c>
      <c r="O483" s="38">
        <f>+[1]BDATOS!O482</f>
        <v>0</v>
      </c>
      <c r="P483" s="38">
        <f>+[1]BDATOS!P482</f>
        <v>24</v>
      </c>
      <c r="Q483" s="35">
        <f>+[1]BDATOS!AF482</f>
        <v>6</v>
      </c>
      <c r="R483" s="38">
        <f>+[1]BDATOS!BB482</f>
        <v>0</v>
      </c>
      <c r="S483" s="43">
        <f>+[1]BDATOS!BL482</f>
        <v>0</v>
      </c>
      <c r="T483" s="37"/>
      <c r="U483" s="37"/>
      <c r="V483" s="37"/>
      <c r="W483" s="41" t="str">
        <f>+[1]BDATOS!AC482</f>
        <v>SECRETARIA DE HACIENDA - GENERAL</v>
      </c>
    </row>
    <row r="484" spans="1:23" ht="45" x14ac:dyDescent="0.25">
      <c r="A484" s="29">
        <f>+'[1]Planind DNP'!B482</f>
        <v>481</v>
      </c>
      <c r="B484" s="38">
        <f>+[1]BDATOS!A483</f>
        <v>6</v>
      </c>
      <c r="C484" s="39" t="str">
        <f>+[1]BDATOS!B483</f>
        <v>BOLÍVAR AVANZA CON INSTITUCIONES FORTALECIDAS</v>
      </c>
      <c r="D484" s="56" t="str">
        <f>+[1]BDATOS!C483</f>
        <v>6.2</v>
      </c>
      <c r="E484" s="57" t="str">
        <f>+[1]BDATOS!D483</f>
        <v>CULTURA INSTITUCIONAL DE LA LEGALIDAD Y LA TRANSPARENCIA EN LA GESTIÓN PÚBLICA</v>
      </c>
      <c r="F484" s="40"/>
      <c r="G484" s="32" t="str">
        <f>+[2]Hoja1!K485</f>
        <v>A.17.6.6</v>
      </c>
      <c r="H484" s="32">
        <f>+[2]Hoja1!G485</f>
        <v>55.5</v>
      </c>
      <c r="I484" s="40"/>
      <c r="J484" s="40"/>
      <c r="K484" s="41" t="str">
        <f>+[1]BDATOS!J483</f>
        <v>6.2.1</v>
      </c>
      <c r="L484" s="42" t="str">
        <f>+[1]BDATOS!K483</f>
        <v>Indice de Transparencia Departamental</v>
      </c>
      <c r="M484" s="41" t="str">
        <f>+[1]BDATOS!L483</f>
        <v>Un (1) Mecanismo de respuestas oportunas a las Peticiones, Quejas y Reclamos de los ciudadanos, implementado y funcionando</v>
      </c>
      <c r="N484" s="32" t="str">
        <f>+[2]Hoja1!V486</f>
        <v>A.17</v>
      </c>
      <c r="O484" s="38">
        <f>+[1]BDATOS!O483</f>
        <v>0</v>
      </c>
      <c r="P484" s="38">
        <f>+[1]BDATOS!P483</f>
        <v>1</v>
      </c>
      <c r="Q484" s="35">
        <f>+[1]BDATOS!AF483</f>
        <v>1</v>
      </c>
      <c r="R484" s="38">
        <f>+[1]BDATOS!BB483</f>
        <v>1</v>
      </c>
      <c r="S484" s="43">
        <f>+[1]BDATOS!BL483</f>
        <v>1</v>
      </c>
      <c r="T484" s="44"/>
      <c r="U484" s="44"/>
      <c r="V484" s="37"/>
      <c r="W484" s="41" t="str">
        <f>+[1]BDATOS!AC483</f>
        <v>SECRETARIA GENERAL</v>
      </c>
    </row>
    <row r="485" spans="1:23" ht="56.25" x14ac:dyDescent="0.25">
      <c r="A485" s="29">
        <f>+'[1]Planind DNP'!B483</f>
        <v>482</v>
      </c>
      <c r="B485" s="38">
        <f>+[1]BDATOS!A484</f>
        <v>6</v>
      </c>
      <c r="C485" s="39" t="str">
        <f>+[1]BDATOS!B484</f>
        <v>BOLÍVAR AVANZA CON INSTITUCIONES FORTALECIDAS</v>
      </c>
      <c r="D485" s="38" t="str">
        <f>+[1]BDATOS!C484</f>
        <v>6.3</v>
      </c>
      <c r="E485" s="39" t="str">
        <f>+[1]BDATOS!D484</f>
        <v>GOBERNANDO CON LOS MUNICIPIOS</v>
      </c>
      <c r="F485" s="40" t="s">
        <v>844</v>
      </c>
      <c r="G485" s="32" t="str">
        <f>+[2]Hoja1!K486</f>
        <v>A.17.7.1</v>
      </c>
      <c r="H485" s="32">
        <f>+[2]Hoja1!G486</f>
        <v>55.5</v>
      </c>
      <c r="I485" s="40">
        <v>55.5</v>
      </c>
      <c r="J485" s="40">
        <v>61.05</v>
      </c>
      <c r="K485" s="41" t="str">
        <f>+[1]BDATOS!J484</f>
        <v>6.3.1</v>
      </c>
      <c r="L485" s="42" t="str">
        <f>+[1]BDATOS!K484</f>
        <v>Casa del Alcalde</v>
      </c>
      <c r="M485" s="41" t="str">
        <f>+[1]BDATOS!L484</f>
        <v>Consecución de un espacio físico dotado del recurso humano y tecnológico para el funcionamiento de la "casa del alcalde"</v>
      </c>
      <c r="N485" s="32" t="str">
        <f>+[2]Hoja1!V487</f>
        <v>A.17</v>
      </c>
      <c r="O485" s="38">
        <f>+[1]BDATOS!O484</f>
        <v>0</v>
      </c>
      <c r="P485" s="38">
        <f>+[1]BDATOS!P484</f>
        <v>1</v>
      </c>
      <c r="Q485" s="35">
        <f>+[1]BDATOS!AF484</f>
        <v>1</v>
      </c>
      <c r="R485" s="38">
        <f>+[1]BDATOS!BB484</f>
        <v>0</v>
      </c>
      <c r="S485" s="43">
        <f>+[1]BDATOS!BL484</f>
        <v>0</v>
      </c>
      <c r="T485" s="46">
        <f>SUBTOTAL(9,S485:S489)/5</f>
        <v>0.4</v>
      </c>
      <c r="U485" s="46">
        <f>SUBTOTAL(9,S485:S489)/5</f>
        <v>0.4</v>
      </c>
      <c r="V485" s="37"/>
      <c r="W485" s="41" t="str">
        <f>+[1]BDATOS!AC484</f>
        <v>SECRETARÍA DEL INTERIOR - SARA</v>
      </c>
    </row>
    <row r="486" spans="1:23" ht="78.75" x14ac:dyDescent="0.25">
      <c r="A486" s="29">
        <f>+'[1]Planind DNP'!B484</f>
        <v>483</v>
      </c>
      <c r="B486" s="38">
        <f>+[1]BDATOS!A485</f>
        <v>6</v>
      </c>
      <c r="C486" s="39" t="str">
        <f>+[1]BDATOS!B485</f>
        <v>BOLÍVAR AVANZA CON INSTITUCIONES FORTALECIDAS</v>
      </c>
      <c r="D486" s="38" t="str">
        <f>+[1]BDATOS!C485</f>
        <v>6.3</v>
      </c>
      <c r="E486" s="39" t="str">
        <f>+[1]BDATOS!D485</f>
        <v>GOBERNANDO CON LOS MUNICIPIOS</v>
      </c>
      <c r="F486" s="40"/>
      <c r="G486" s="32" t="str">
        <f>+[2]Hoja1!K487</f>
        <v>A.17.7.2</v>
      </c>
      <c r="H486" s="32">
        <f>+[2]Hoja1!G487</f>
        <v>55.5</v>
      </c>
      <c r="I486" s="40"/>
      <c r="J486" s="40"/>
      <c r="K486" s="41" t="str">
        <f>+[1]BDATOS!J485</f>
        <v>6.3.1</v>
      </c>
      <c r="L486" s="42" t="str">
        <f>+[1]BDATOS!K485</f>
        <v>Casa del Alcalde</v>
      </c>
      <c r="M486" s="41" t="str">
        <f>+[1]BDATOS!L485</f>
        <v>Contar con un plan piloto de fortalecimiento de los niveles de eficacia, eficiencia, gestión administrativa y fiscal y cumplimiento de requisitos legales de los 10 municipios con más bajo desempeño integral.</v>
      </c>
      <c r="N486" s="32" t="str">
        <f>+[2]Hoja1!V488</f>
        <v>A.17</v>
      </c>
      <c r="O486" s="38">
        <f>+[1]BDATOS!O485</f>
        <v>0</v>
      </c>
      <c r="P486" s="38">
        <f>+[1]BDATOS!P485</f>
        <v>10</v>
      </c>
      <c r="Q486" s="35">
        <f>+[1]BDATOS!AF485</f>
        <v>1</v>
      </c>
      <c r="R486" s="38">
        <f>+[1]BDATOS!BB485</f>
        <v>0</v>
      </c>
      <c r="S486" s="43">
        <f>+[1]BDATOS!BL485</f>
        <v>0</v>
      </c>
      <c r="T486" s="37"/>
      <c r="U486" s="37"/>
      <c r="V486" s="37"/>
      <c r="W486" s="41" t="str">
        <f>+[1]BDATOS!AC485</f>
        <v>SECRETARÍA DEL INTERIOR - SARA</v>
      </c>
    </row>
    <row r="487" spans="1:23" ht="33.75" x14ac:dyDescent="0.25">
      <c r="A487" s="29">
        <f>+'[1]Planind DNP'!B485</f>
        <v>484</v>
      </c>
      <c r="B487" s="38">
        <f>+[1]BDATOS!A486</f>
        <v>6</v>
      </c>
      <c r="C487" s="39" t="str">
        <f>+[1]BDATOS!B486</f>
        <v>BOLÍVAR AVANZA CON INSTITUCIONES FORTALECIDAS</v>
      </c>
      <c r="D487" s="38" t="str">
        <f>+[1]BDATOS!C486</f>
        <v>6.3</v>
      </c>
      <c r="E487" s="39" t="str">
        <f>+[1]BDATOS!D486</f>
        <v>GOBERNANDO CON LOS MUNICIPIOS</v>
      </c>
      <c r="F487" s="40"/>
      <c r="G487" s="32" t="str">
        <f>+[2]Hoja1!K488</f>
        <v>A.17.7.3</v>
      </c>
      <c r="H487" s="32">
        <f>+[2]Hoja1!G488</f>
        <v>55.5</v>
      </c>
      <c r="I487" s="40"/>
      <c r="J487" s="40"/>
      <c r="K487" s="41" t="str">
        <f>+[1]BDATOS!J486</f>
        <v>6.3.1</v>
      </c>
      <c r="L487" s="42" t="str">
        <f>+[1]BDATOS!K486</f>
        <v>Casa del Alcalde</v>
      </c>
      <c r="M487" s="41" t="str">
        <f>+[1]BDATOS!L486</f>
        <v>Asistir técnicamente en el régimen municipal a los 46 municipios del departamento de bolívar</v>
      </c>
      <c r="N487" s="32" t="str">
        <f>+[2]Hoja1!V489</f>
        <v>A.17</v>
      </c>
      <c r="O487" s="38">
        <f>+[1]BDATOS!O486</f>
        <v>0</v>
      </c>
      <c r="P487" s="38">
        <f>+[1]BDATOS!P486</f>
        <v>45</v>
      </c>
      <c r="Q487" s="35">
        <f>+[1]BDATOS!AF486</f>
        <v>45</v>
      </c>
      <c r="R487" s="38">
        <f>+[1]BDATOS!BB486</f>
        <v>45</v>
      </c>
      <c r="S487" s="43">
        <f>+[1]BDATOS!BL486</f>
        <v>1</v>
      </c>
      <c r="T487" s="37"/>
      <c r="U487" s="37"/>
      <c r="V487" s="37"/>
      <c r="W487" s="41" t="str">
        <f>+[1]BDATOS!AC486</f>
        <v>SECRETARÍA DEL INTERIOR - SARA</v>
      </c>
    </row>
    <row r="488" spans="1:23" ht="33.75" x14ac:dyDescent="0.25">
      <c r="A488" s="29">
        <f>+'[1]Planind DNP'!B486</f>
        <v>485</v>
      </c>
      <c r="B488" s="38">
        <f>+[1]BDATOS!A487</f>
        <v>6</v>
      </c>
      <c r="C488" s="39" t="str">
        <f>+[1]BDATOS!B487</f>
        <v>BOLÍVAR AVANZA CON INSTITUCIONES FORTALECIDAS</v>
      </c>
      <c r="D488" s="38" t="str">
        <f>+[1]BDATOS!C487</f>
        <v>6.3</v>
      </c>
      <c r="E488" s="39" t="str">
        <f>+[1]BDATOS!D487</f>
        <v>GOBERNANDO CON LOS MUNICIPIOS</v>
      </c>
      <c r="F488" s="40"/>
      <c r="G488" s="32" t="str">
        <f>+[2]Hoja1!K489</f>
        <v>A.17.7.4</v>
      </c>
      <c r="H488" s="32">
        <f>+[2]Hoja1!G489</f>
        <v>55.5</v>
      </c>
      <c r="I488" s="40"/>
      <c r="J488" s="40"/>
      <c r="K488" s="41" t="str">
        <f>+[1]BDATOS!J487</f>
        <v>6.3.1</v>
      </c>
      <c r="L488" s="42" t="str">
        <f>+[1]BDATOS!K487</f>
        <v>Casa del Alcalde</v>
      </c>
      <c r="M488" s="41" t="str">
        <f>+[1]BDATOS!L487</f>
        <v>4 cumbres de autoridades locales realizadas en el cuatrienio.</v>
      </c>
      <c r="N488" s="32" t="str">
        <f>+[2]Hoja1!V490</f>
        <v>A.17</v>
      </c>
      <c r="O488" s="38">
        <f>+[1]BDATOS!O487</f>
        <v>0</v>
      </c>
      <c r="P488" s="38">
        <f>+[1]BDATOS!P487</f>
        <v>4</v>
      </c>
      <c r="Q488" s="35">
        <f>+[1]BDATOS!AF487</f>
        <v>1</v>
      </c>
      <c r="R488" s="38">
        <f>+[1]BDATOS!BB487</f>
        <v>1</v>
      </c>
      <c r="S488" s="43">
        <f>+[1]BDATOS!BL487</f>
        <v>1</v>
      </c>
      <c r="T488" s="37"/>
      <c r="U488" s="37"/>
      <c r="V488" s="37"/>
      <c r="W488" s="41" t="str">
        <f>+[1]BDATOS!AC487</f>
        <v>SECRETARÍA DEL INTERIOR - SARA</v>
      </c>
    </row>
    <row r="489" spans="1:23" ht="45" x14ac:dyDescent="0.25">
      <c r="A489" s="29">
        <f>+'[1]Planind DNP'!B487</f>
        <v>486</v>
      </c>
      <c r="B489" s="38">
        <f>+[1]BDATOS!A488</f>
        <v>6</v>
      </c>
      <c r="C489" s="39" t="str">
        <f>+[1]BDATOS!B488</f>
        <v>BOLÍVAR AVANZA CON INSTITUCIONES FORTALECIDAS</v>
      </c>
      <c r="D489" s="38" t="str">
        <f>+[1]BDATOS!C488</f>
        <v>6.3</v>
      </c>
      <c r="E489" s="39" t="str">
        <f>+[1]BDATOS!D488</f>
        <v>GOBERNANDO CON LOS MUNICIPIOS</v>
      </c>
      <c r="F489" s="40"/>
      <c r="G489" s="32" t="str">
        <f>+[2]Hoja1!K490</f>
        <v>A.17.7.5</v>
      </c>
      <c r="H489" s="32">
        <f>+[2]Hoja1!G490</f>
        <v>55.5</v>
      </c>
      <c r="I489" s="40"/>
      <c r="J489" s="40"/>
      <c r="K489" s="41" t="str">
        <f>+[1]BDATOS!J488</f>
        <v>6.3.1</v>
      </c>
      <c r="L489" s="42" t="str">
        <f>+[1]BDATOS!K488</f>
        <v>Casa del Alcalde</v>
      </c>
      <c r="M489" s="41" t="str">
        <f>+[1]BDATOS!L488</f>
        <v>Firma de 5 convenios interadministrativos para brindar asistencia técnica a los 46 municipios</v>
      </c>
      <c r="N489" s="32" t="str">
        <f>+[2]Hoja1!V491</f>
        <v>A.17</v>
      </c>
      <c r="O489" s="38">
        <f>+[1]BDATOS!O488</f>
        <v>0</v>
      </c>
      <c r="P489" s="38">
        <f>+[1]BDATOS!P488</f>
        <v>5</v>
      </c>
      <c r="Q489" s="35">
        <f>+[1]BDATOS!AF488</f>
        <v>1</v>
      </c>
      <c r="R489" s="38">
        <f>+[1]BDATOS!BB488</f>
        <v>0</v>
      </c>
      <c r="S489" s="43">
        <f>+[1]BDATOS!BL488</f>
        <v>0</v>
      </c>
      <c r="T489" s="44"/>
      <c r="U489" s="44"/>
      <c r="V489" s="37"/>
      <c r="W489" s="41" t="str">
        <f>+[1]BDATOS!AC488</f>
        <v>SECRETARÍA DEL INTERIOR - SARA</v>
      </c>
    </row>
    <row r="490" spans="1:23" ht="56.25" x14ac:dyDescent="0.25">
      <c r="A490" s="29">
        <f>+'[1]Planind DNP'!B488</f>
        <v>487</v>
      </c>
      <c r="B490" s="38">
        <f>+[1]BDATOS!A489</f>
        <v>6</v>
      </c>
      <c r="C490" s="39" t="str">
        <f>+[1]BDATOS!B489</f>
        <v>BOLÍVAR AVANZA CON INSTITUCIONES FORTALECIDAS</v>
      </c>
      <c r="D490" s="38" t="str">
        <f>+[1]BDATOS!C489</f>
        <v>6.4</v>
      </c>
      <c r="E490" s="39" t="str">
        <f>+[1]BDATOS!D489</f>
        <v>FORTALECIMIENTO DE LA PARTICIPACIÓN CIUDADANA Y CAPACIDADES ORGANIZATIVAS DE LOS MUNICIPIOS</v>
      </c>
      <c r="F490" s="41" t="s">
        <v>845</v>
      </c>
      <c r="G490" s="32" t="str">
        <f>+[2]Hoja1!K491</f>
        <v>A.17.8,1</v>
      </c>
      <c r="H490" s="32">
        <f>+[2]Hoja1!G491</f>
        <v>78</v>
      </c>
      <c r="I490" s="41">
        <v>78</v>
      </c>
      <c r="J490" s="41">
        <v>100</v>
      </c>
      <c r="K490" s="41" t="str">
        <f>+[1]BDATOS!J489</f>
        <v>6.4.1</v>
      </c>
      <c r="L490" s="42" t="str">
        <f>+[1]BDATOS!K489</f>
        <v>Accion comunal Descentralizada</v>
      </c>
      <c r="M490" s="41" t="str">
        <f>+[1]BDATOS!L489</f>
        <v>Decretos para declarar la descentralización de la acción comunal a los municipios de Bolívar</v>
      </c>
      <c r="N490" s="32" t="str">
        <f>+[2]Hoja1!V492</f>
        <v>A.17</v>
      </c>
      <c r="O490" s="38">
        <f>+[1]BDATOS!O489</f>
        <v>35</v>
      </c>
      <c r="P490" s="38">
        <f>+[1]BDATOS!P489</f>
        <v>45</v>
      </c>
      <c r="Q490" s="35">
        <f>+[1]BDATOS!AF489</f>
        <v>1</v>
      </c>
      <c r="R490" s="38">
        <f>+[1]BDATOS!BB489</f>
        <v>1</v>
      </c>
      <c r="S490" s="43">
        <f>+[1]BDATOS!BL489</f>
        <v>1</v>
      </c>
      <c r="T490" s="43">
        <f>+S490</f>
        <v>1</v>
      </c>
      <c r="U490" s="46">
        <f>SUBTOTAL(9,S490:S498)/7</f>
        <v>0.95238095238095233</v>
      </c>
      <c r="V490" s="37"/>
      <c r="W490" s="41" t="str">
        <f>+[1]BDATOS!AC489</f>
        <v>SECRETARÍA DEL INTERIOR - DIRECCION DE SEGURIDAD Y CONVIVENCIA</v>
      </c>
    </row>
    <row r="491" spans="1:23" ht="56.25" x14ac:dyDescent="0.25">
      <c r="A491" s="29">
        <f>+'[1]Planind DNP'!B489</f>
        <v>488</v>
      </c>
      <c r="B491" s="38">
        <f>+[1]BDATOS!A490</f>
        <v>6</v>
      </c>
      <c r="C491" s="39" t="str">
        <f>+[1]BDATOS!B490</f>
        <v>BOLÍVAR AVANZA CON INSTITUCIONES FORTALECIDAS</v>
      </c>
      <c r="D491" s="38" t="str">
        <f>+[1]BDATOS!C490</f>
        <v>6.4</v>
      </c>
      <c r="E491" s="39" t="str">
        <f>+[1]BDATOS!D490</f>
        <v>FORTALECIMIENTO DE LA PARTICIPACIÓN CIUDADANA Y CAPACIDADES ORGANIZATIVAS DE LOS MUNICIPIOS</v>
      </c>
      <c r="F491" s="41" t="s">
        <v>846</v>
      </c>
      <c r="G491" s="32" t="str">
        <f>+[2]Hoja1!K492</f>
        <v>A.17.9.1</v>
      </c>
      <c r="H491" s="32">
        <f>+[2]Hoja1!G492</f>
        <v>0</v>
      </c>
      <c r="I491" s="41">
        <v>0</v>
      </c>
      <c r="J491" s="41">
        <v>1</v>
      </c>
      <c r="K491" s="41" t="str">
        <f>+[1]BDATOS!J490</f>
        <v>6.4.2</v>
      </c>
      <c r="L491" s="42" t="str">
        <f>+[1]BDATOS!K490</f>
        <v>Reconocimiento a organismos de acción comunal</v>
      </c>
      <c r="M491" s="41" t="str">
        <f>+[1]BDATOS!L490</f>
        <v>Conmemoraciones del Día Comunal realizadas durante el cuatrienio</v>
      </c>
      <c r="N491" s="32" t="str">
        <f>+[2]Hoja1!V493</f>
        <v>A.17</v>
      </c>
      <c r="O491" s="38">
        <f>+[1]BDATOS!O490</f>
        <v>0</v>
      </c>
      <c r="P491" s="38">
        <f>+[1]BDATOS!P490</f>
        <v>4</v>
      </c>
      <c r="Q491" s="35">
        <f>+[1]BDATOS!AF490</f>
        <v>1</v>
      </c>
      <c r="R491" s="38">
        <f>+[1]BDATOS!BB490</f>
        <v>1</v>
      </c>
      <c r="S491" s="43">
        <f>+[1]BDATOS!BL490</f>
        <v>1</v>
      </c>
      <c r="T491" s="43">
        <f>+S491</f>
        <v>1</v>
      </c>
      <c r="U491" s="37"/>
      <c r="V491" s="37"/>
      <c r="W491" s="41" t="str">
        <f>+[1]BDATOS!AC490</f>
        <v>SECRETARÍA DEL INTERIOR - DIRECCION DE SEGURIDAD Y CONVIVENCIA</v>
      </c>
    </row>
    <row r="492" spans="1:23" ht="56.25" x14ac:dyDescent="0.25">
      <c r="A492" s="29">
        <f>+'[1]Planind DNP'!B490</f>
        <v>489</v>
      </c>
      <c r="B492" s="38">
        <f>+[1]BDATOS!A491</f>
        <v>6</v>
      </c>
      <c r="C492" s="39" t="str">
        <f>+[1]BDATOS!B491</f>
        <v>BOLÍVAR AVANZA CON INSTITUCIONES FORTALECIDAS</v>
      </c>
      <c r="D492" s="38" t="str">
        <f>+[1]BDATOS!C491</f>
        <v>6.4</v>
      </c>
      <c r="E492" s="39" t="str">
        <f>+[1]BDATOS!D491</f>
        <v>FORTALECIMIENTO DE LA PARTICIPACIÓN CIUDADANA Y CAPACIDADES ORGANIZATIVAS DE LOS MUNICIPIOS</v>
      </c>
      <c r="F492" s="41" t="s">
        <v>847</v>
      </c>
      <c r="G492" s="32" t="str">
        <f>+[2]Hoja1!K493</f>
        <v>A.17.10.1</v>
      </c>
      <c r="H492" s="32">
        <f>+[2]Hoja1!G493</f>
        <v>22</v>
      </c>
      <c r="I492" s="41">
        <v>22</v>
      </c>
      <c r="J492" s="41">
        <v>23</v>
      </c>
      <c r="K492" s="41" t="str">
        <f>+[1]BDATOS!J491</f>
        <v>6.4.3</v>
      </c>
      <c r="L492" s="42" t="str">
        <f>+[1]BDATOS!K491</f>
        <v>Activación de Asociaciones de Juntas de Acción Comunal (Asojac)</v>
      </c>
      <c r="M492" s="41" t="str">
        <f>+[1]BDATOS!L491</f>
        <v>Asistencia técnica a los 23 municipios que faltan por conformar Asojac.</v>
      </c>
      <c r="N492" s="32" t="str">
        <f>+[2]Hoja1!V494</f>
        <v>A.17</v>
      </c>
      <c r="O492" s="38">
        <f>+[1]BDATOS!O491</f>
        <v>22</v>
      </c>
      <c r="P492" s="38">
        <f>+[1]BDATOS!P491</f>
        <v>23</v>
      </c>
      <c r="Q492" s="35">
        <f>+[1]BDATOS!AF491</f>
        <v>23</v>
      </c>
      <c r="R492" s="38">
        <f>+[1]BDATOS!BB491</f>
        <v>45</v>
      </c>
      <c r="S492" s="43">
        <f>+[1]BDATOS!BL491</f>
        <v>1</v>
      </c>
      <c r="T492" s="43">
        <f>+S492</f>
        <v>1</v>
      </c>
      <c r="U492" s="37"/>
      <c r="V492" s="37"/>
      <c r="W492" s="41" t="str">
        <f>+[1]BDATOS!AC491</f>
        <v>SECRETARÍA DEL INTERIOR - DIRECCION DE SEGURIDAD Y CONVIVENCIA</v>
      </c>
    </row>
    <row r="493" spans="1:23" ht="67.5" x14ac:dyDescent="0.25">
      <c r="A493" s="29">
        <f>+'[1]Planind DNP'!B491</f>
        <v>490</v>
      </c>
      <c r="B493" s="38">
        <f>+[1]BDATOS!A492</f>
        <v>6</v>
      </c>
      <c r="C493" s="39" t="str">
        <f>+[1]BDATOS!B492</f>
        <v>BOLÍVAR AVANZA CON INSTITUCIONES FORTALECIDAS</v>
      </c>
      <c r="D493" s="38" t="str">
        <f>+[1]BDATOS!C492</f>
        <v>6.4</v>
      </c>
      <c r="E493" s="39" t="str">
        <f>+[1]BDATOS!D492</f>
        <v>FORTALECIMIENTO DE LA PARTICIPACIÓN CIUDADANA Y CAPACIDADES ORGANIZATIVAS DE LOS MUNICIPIOS</v>
      </c>
      <c r="F493" s="40" t="s">
        <v>848</v>
      </c>
      <c r="G493" s="32" t="str">
        <f>+[2]Hoja1!K494</f>
        <v>A.17.11.1</v>
      </c>
      <c r="H493" s="32">
        <f>+[2]Hoja1!G494</f>
        <v>0</v>
      </c>
      <c r="I493" s="40">
        <v>0</v>
      </c>
      <c r="J493" s="40">
        <v>1</v>
      </c>
      <c r="K493" s="41" t="str">
        <f>+[1]BDATOS!J492</f>
        <v>6.4.4</v>
      </c>
      <c r="L493" s="42" t="str">
        <f>+[1]BDATOS!K492</f>
        <v xml:space="preserve">Promoción de la participación ciudadana de grupos étnicos </v>
      </c>
      <c r="M493" s="41" t="str">
        <f>+[1]BDATOS!L492</f>
        <v>Asistencia técnica a 12 comunidades indígenas y Rom reconocidas y en reconocimiento por el Ministerio del Interior en procesos de participación, autogobierno y control social.</v>
      </c>
      <c r="N493" s="32" t="str">
        <f>+[2]Hoja1!V495</f>
        <v>A.17</v>
      </c>
      <c r="O493" s="38">
        <f>+[1]BDATOS!O492</f>
        <v>0</v>
      </c>
      <c r="P493" s="38">
        <f>+[1]BDATOS!P492</f>
        <v>12</v>
      </c>
      <c r="Q493" s="35">
        <f>+[1]BDATOS!AF492</f>
        <v>3</v>
      </c>
      <c r="R493" s="38">
        <f>+[1]BDATOS!BB492</f>
        <v>2</v>
      </c>
      <c r="S493" s="43">
        <f>+[1]BDATOS!BL492</f>
        <v>0.66666666666666663</v>
      </c>
      <c r="T493" s="46">
        <f>SUBTOTAL(9,S493:S495)/2</f>
        <v>0.83333333333333326</v>
      </c>
      <c r="U493" s="37"/>
      <c r="V493" s="37"/>
      <c r="W493" s="41" t="str">
        <f>+[1]BDATOS!AC492</f>
        <v>SECRETARÍA DEL INTERIOR - DIRECCION DE SEGURIDAD Y CONVIVENCIA</v>
      </c>
    </row>
    <row r="494" spans="1:23" ht="90" x14ac:dyDescent="0.25">
      <c r="A494" s="29">
        <f>+'[1]Planind DNP'!B492</f>
        <v>491</v>
      </c>
      <c r="B494" s="38">
        <f>+[1]BDATOS!A493</f>
        <v>6</v>
      </c>
      <c r="C494" s="39" t="str">
        <f>+[1]BDATOS!B493</f>
        <v>BOLÍVAR AVANZA CON INSTITUCIONES FORTALECIDAS</v>
      </c>
      <c r="D494" s="38" t="str">
        <f>+[1]BDATOS!C493</f>
        <v>6.4</v>
      </c>
      <c r="E494" s="39" t="str">
        <f>+[1]BDATOS!D493</f>
        <v>FORTALECIMIENTO DE LA PARTICIPACIÓN CIUDADANA Y CAPACIDADES ORGANIZATIVAS DE LOS MUNICIPIOS</v>
      </c>
      <c r="F494" s="40"/>
      <c r="G494" s="32" t="str">
        <f>+[2]Hoja1!K495</f>
        <v>A.17.11.2</v>
      </c>
      <c r="H494" s="32">
        <f>+[2]Hoja1!G495</f>
        <v>0</v>
      </c>
      <c r="I494" s="40"/>
      <c r="J494" s="40"/>
      <c r="K494" s="41" t="str">
        <f>+[1]BDATOS!J493</f>
        <v>6.4.4</v>
      </c>
      <c r="L494" s="42" t="str">
        <f>+[1]BDATOS!K493</f>
        <v xml:space="preserve">Promoción de la participación ciudadana de grupos étnicos </v>
      </c>
      <c r="M494" s="41" t="str">
        <f>+[1]BDATOS!L493</f>
        <v>Asistencia técnica a 15 comunidades y organizaciones de base de afros, negras, raizales, palenqueras reconocidas y en reconocimiento por el Ministerio del Interior en  procesos de participación, autogobierno y control social.</v>
      </c>
      <c r="N494" s="32" t="str">
        <f>+[2]Hoja1!V496</f>
        <v>A.17</v>
      </c>
      <c r="O494" s="38">
        <f>+[1]BDATOS!O493</f>
        <v>0</v>
      </c>
      <c r="P494" s="38">
        <f>+[1]BDATOS!P493</f>
        <v>15</v>
      </c>
      <c r="Q494" s="35">
        <f>+[1]BDATOS!AF493</f>
        <v>2</v>
      </c>
      <c r="R494" s="38">
        <f>+[1]BDATOS!BB493</f>
        <v>2</v>
      </c>
      <c r="S494" s="43">
        <f>+[1]BDATOS!BL493</f>
        <v>1</v>
      </c>
      <c r="T494" s="37"/>
      <c r="U494" s="37"/>
      <c r="V494" s="37"/>
      <c r="W494" s="41" t="str">
        <f>+[1]BDATOS!AC493</f>
        <v>SECRETARÍA DEL INTERIOR - DIRECCION DE SEGURIDAD Y CONVIVENCIA</v>
      </c>
    </row>
    <row r="495" spans="1:23" ht="56.25" x14ac:dyDescent="0.25">
      <c r="A495" s="29">
        <f>+'[1]Planind DNP'!B493</f>
        <v>492</v>
      </c>
      <c r="B495" s="38">
        <f>+[1]BDATOS!A494</f>
        <v>6</v>
      </c>
      <c r="C495" s="39" t="str">
        <f>+[1]BDATOS!B494</f>
        <v>BOLÍVAR AVANZA CON INSTITUCIONES FORTALECIDAS</v>
      </c>
      <c r="D495" s="38" t="str">
        <f>+[1]BDATOS!C494</f>
        <v>6.4</v>
      </c>
      <c r="E495" s="39" t="str">
        <f>+[1]BDATOS!D494</f>
        <v>FORTALECIMIENTO DE LA PARTICIPACIÓN CIUDADANA Y CAPACIDADES ORGANIZATIVAS DE LOS MUNICIPIOS</v>
      </c>
      <c r="F495" s="40"/>
      <c r="G495" s="32" t="str">
        <f>+[2]Hoja1!K496</f>
        <v>A.17.11.3</v>
      </c>
      <c r="H495" s="32">
        <f>+[2]Hoja1!G496</f>
        <v>0</v>
      </c>
      <c r="I495" s="40"/>
      <c r="J495" s="40"/>
      <c r="K495" s="41" t="str">
        <f>+[1]BDATOS!J494</f>
        <v>6.4.4</v>
      </c>
      <c r="L495" s="42" t="str">
        <f>+[1]BDATOS!K494</f>
        <v xml:space="preserve">Promoción de la participación ciudadana de grupos étnicos </v>
      </c>
      <c r="M495" s="41" t="str">
        <f>+[1]BDATOS!L494</f>
        <v>Creación de una Comisión Consultiva departamental de alto nivel para comunidades negras, afrocolombianas, raizales y palenqueras creada y activa.</v>
      </c>
      <c r="N495" s="32" t="str">
        <f>+[2]Hoja1!V497</f>
        <v>A.17</v>
      </c>
      <c r="O495" s="38">
        <f>+[1]BDATOS!O494</f>
        <v>0</v>
      </c>
      <c r="P495" s="38">
        <f>+[1]BDATOS!P494</f>
        <v>1</v>
      </c>
      <c r="Q495" s="35">
        <f>+[1]BDATOS!AF494</f>
        <v>0</v>
      </c>
      <c r="R495" s="38">
        <f>+[1]BDATOS!BB494</f>
        <v>0</v>
      </c>
      <c r="S495" s="43" t="str">
        <f>+[1]BDATOS!BL494</f>
        <v>NA</v>
      </c>
      <c r="T495" s="44"/>
      <c r="U495" s="37"/>
      <c r="V495" s="37"/>
      <c r="W495" s="41" t="str">
        <f>+[1]BDATOS!AC494</f>
        <v>SECRETARÍA DEL INTERIOR - DIRECCION DE SEGURIDAD Y CONVIVENCIA</v>
      </c>
    </row>
    <row r="496" spans="1:23" ht="78.75" x14ac:dyDescent="0.25">
      <c r="A496" s="29">
        <f>+'[1]Planind DNP'!B494</f>
        <v>493</v>
      </c>
      <c r="B496" s="38">
        <f>+[1]BDATOS!A495</f>
        <v>6</v>
      </c>
      <c r="C496" s="39" t="str">
        <f>+[1]BDATOS!B495</f>
        <v>BOLÍVAR AVANZA CON INSTITUCIONES FORTALECIDAS</v>
      </c>
      <c r="D496" s="38" t="str">
        <f>+[1]BDATOS!C495</f>
        <v>6.4</v>
      </c>
      <c r="E496" s="39" t="str">
        <f>+[1]BDATOS!D495</f>
        <v>FORTALECIMIENTO DE LA PARTICIPACIÓN CIUDADANA Y CAPACIDADES ORGANIZATIVAS DE LOS MUNICIPIOS</v>
      </c>
      <c r="F496" s="41" t="s">
        <v>849</v>
      </c>
      <c r="G496" s="32" t="str">
        <f>+[2]Hoja1!K497</f>
        <v>A.17.12.1</v>
      </c>
      <c r="H496" s="32">
        <f>+[2]Hoja1!G497</f>
        <v>0</v>
      </c>
      <c r="I496" s="41">
        <v>0</v>
      </c>
      <c r="J496" s="41">
        <v>1</v>
      </c>
      <c r="K496" s="41" t="str">
        <f>+[1]BDATOS!J495</f>
        <v>6.4.5</v>
      </c>
      <c r="L496" s="42" t="str">
        <f>+[1]BDATOS!K495</f>
        <v>Observatorio de Participación Ciudadana en Bolívar</v>
      </c>
      <c r="M496" s="41" t="str">
        <f>+[1]BDATOS!L495</f>
        <v>Creación de un(1) Observatorio de Participación Ciudadana en Bolívar</v>
      </c>
      <c r="N496" s="32" t="str">
        <f>+[2]Hoja1!V498</f>
        <v>A.17</v>
      </c>
      <c r="O496" s="38">
        <f>+[1]BDATOS!O495</f>
        <v>0</v>
      </c>
      <c r="P496" s="38">
        <f>+[1]BDATOS!P495</f>
        <v>1</v>
      </c>
      <c r="Q496" s="35">
        <f>+[1]BDATOS!AF495</f>
        <v>1</v>
      </c>
      <c r="R496" s="38">
        <f>+[1]BDATOS!BB495</f>
        <v>1</v>
      </c>
      <c r="S496" s="43">
        <f>+[1]BDATOS!BL495</f>
        <v>1</v>
      </c>
      <c r="T496" s="43">
        <f t="shared" ref="T496:T505" si="7">+S496</f>
        <v>1</v>
      </c>
      <c r="U496" s="37"/>
      <c r="V496" s="37"/>
      <c r="W496" s="41" t="str">
        <f>+[1]BDATOS!AC495</f>
        <v>SECRETARÍA DEL INTERIOR - DIRECCION DE SEGURIDAD Y CONVIVENCIA</v>
      </c>
    </row>
    <row r="497" spans="1:23" ht="78.75" x14ac:dyDescent="0.25">
      <c r="A497" s="29">
        <f>+'[1]Planind DNP'!B495</f>
        <v>494</v>
      </c>
      <c r="B497" s="38">
        <f>+[1]BDATOS!A496</f>
        <v>6</v>
      </c>
      <c r="C497" s="39" t="str">
        <f>+[1]BDATOS!B496</f>
        <v>BOLÍVAR AVANZA CON INSTITUCIONES FORTALECIDAS</v>
      </c>
      <c r="D497" s="38" t="str">
        <f>+[1]BDATOS!C496</f>
        <v>6.4</v>
      </c>
      <c r="E497" s="39" t="str">
        <f>+[1]BDATOS!D496</f>
        <v>FORTALECIMIENTO DE LA PARTICIPACIÓN CIUDADANA Y CAPACIDADES ORGANIZATIVAS DE LOS MUNICIPIOS</v>
      </c>
      <c r="F497" s="41" t="s">
        <v>850</v>
      </c>
      <c r="G497" s="32" t="str">
        <f>+[2]Hoja1!K498</f>
        <v>A.17.13.1</v>
      </c>
      <c r="H497" s="32">
        <f>+[2]Hoja1!G498</f>
        <v>0</v>
      </c>
      <c r="I497" s="41">
        <v>0</v>
      </c>
      <c r="J497" s="41">
        <v>1</v>
      </c>
      <c r="K497" s="41" t="str">
        <f>+[1]BDATOS!J496</f>
        <v>6.4.6</v>
      </c>
      <c r="L497" s="42" t="str">
        <f>+[1]BDATOS!K496</f>
        <v>Consejo Departamental de Participación</v>
      </c>
      <c r="M497" s="41" t="str">
        <f>+[1]BDATOS!L496</f>
        <v>Creación de un Consejo Departamental de Participación</v>
      </c>
      <c r="N497" s="32" t="str">
        <f>+[2]Hoja1!V499</f>
        <v>A.17</v>
      </c>
      <c r="O497" s="38">
        <f>+[1]BDATOS!O496</f>
        <v>0</v>
      </c>
      <c r="P497" s="38">
        <f>+[1]BDATOS!P496</f>
        <v>1</v>
      </c>
      <c r="Q497" s="35">
        <f>+[1]BDATOS!AF496</f>
        <v>0</v>
      </c>
      <c r="R497" s="38">
        <f>+[1]BDATOS!BB496</f>
        <v>0</v>
      </c>
      <c r="S497" s="43" t="str">
        <f>+[1]BDATOS!BL496</f>
        <v>NA</v>
      </c>
      <c r="T497" s="43" t="str">
        <f t="shared" si="7"/>
        <v>NA</v>
      </c>
      <c r="U497" s="37"/>
      <c r="V497" s="37"/>
      <c r="W497" s="41" t="str">
        <f>+[1]BDATOS!AC496</f>
        <v>SECRETARÍA DEL INTERIOR - DIRECCION DE SEGURIDAD Y CONVIVENCIA</v>
      </c>
    </row>
    <row r="498" spans="1:23" ht="56.25" x14ac:dyDescent="0.25">
      <c r="A498" s="29">
        <f>+'[1]Planind DNP'!B496</f>
        <v>495</v>
      </c>
      <c r="B498" s="38">
        <f>+[1]BDATOS!A497</f>
        <v>6</v>
      </c>
      <c r="C498" s="39" t="str">
        <f>+[1]BDATOS!B497</f>
        <v>BOLÍVAR AVANZA CON INSTITUCIONES FORTALECIDAS</v>
      </c>
      <c r="D498" s="38" t="str">
        <f>+[1]BDATOS!C497</f>
        <v>6.4</v>
      </c>
      <c r="E498" s="39" t="str">
        <f>+[1]BDATOS!D497</f>
        <v>FORTALECIMIENTO DE LA PARTICIPACIÓN CIUDADANA Y CAPACIDADES ORGANIZATIVAS DE LOS MUNICIPIOS</v>
      </c>
      <c r="F498" s="41" t="s">
        <v>851</v>
      </c>
      <c r="G498" s="32" t="str">
        <f>+[2]Hoja1!K499</f>
        <v>A.17.14.1</v>
      </c>
      <c r="H498" s="32">
        <f>+[2]Hoja1!G499</f>
        <v>0</v>
      </c>
      <c r="I498" s="41">
        <v>0</v>
      </c>
      <c r="J498" s="41">
        <v>1</v>
      </c>
      <c r="K498" s="41" t="str">
        <f>+[1]BDATOS!J497</f>
        <v>6.4.7</v>
      </c>
      <c r="L498" s="42" t="str">
        <f>+[1]BDATOS!K497</f>
        <v>Control Social</v>
      </c>
      <c r="M498" s="41" t="str">
        <f>+[1]BDATOS!L497</f>
        <v>Capacitaciones en control social a 23 municipios de Bolívar.</v>
      </c>
      <c r="N498" s="32" t="str">
        <f>+[2]Hoja1!V500</f>
        <v>A.17</v>
      </c>
      <c r="O498" s="38">
        <f>+[1]BDATOS!O497</f>
        <v>0</v>
      </c>
      <c r="P498" s="38">
        <f>+[1]BDATOS!P497</f>
        <v>23</v>
      </c>
      <c r="Q498" s="35">
        <f>+[1]BDATOS!AF497</f>
        <v>23</v>
      </c>
      <c r="R498" s="38">
        <f>+[1]BDATOS!BB497</f>
        <v>45</v>
      </c>
      <c r="S498" s="43">
        <f>+[1]BDATOS!BL497</f>
        <v>1</v>
      </c>
      <c r="T498" s="43">
        <f t="shared" si="7"/>
        <v>1</v>
      </c>
      <c r="U498" s="44"/>
      <c r="V498" s="37"/>
      <c r="W498" s="41" t="str">
        <f>+[1]BDATOS!AC497</f>
        <v>SECRETARÍA DEL INTERIOR - DIRECCION DE SEGURIDAD Y CONVIVENCIA</v>
      </c>
    </row>
    <row r="499" spans="1:23" ht="45" x14ac:dyDescent="0.25">
      <c r="A499" s="29">
        <f>+'[1]Planind DNP'!B497</f>
        <v>496</v>
      </c>
      <c r="B499" s="38">
        <f>+[1]BDATOS!A498</f>
        <v>6</v>
      </c>
      <c r="C499" s="39" t="str">
        <f>+[1]BDATOS!B498</f>
        <v>BOLÍVAR AVANZA CON INSTITUCIONES FORTALECIDAS</v>
      </c>
      <c r="D499" s="38" t="str">
        <f>+[1]BDATOS!C498</f>
        <v>6.5</v>
      </c>
      <c r="E499" s="39" t="str">
        <f>+[1]BDATOS!D498</f>
        <v>CONSOLIDACIÓN DE UNA GESTIÓN ADMINISTRATIVA DE CALIDAD</v>
      </c>
      <c r="F499" s="41" t="s">
        <v>852</v>
      </c>
      <c r="G499" s="32" t="str">
        <f>+[2]Hoja1!K500</f>
        <v>A.17.15.1</v>
      </c>
      <c r="H499" s="32">
        <f>+[2]Hoja1!G500</f>
        <v>0</v>
      </c>
      <c r="I499" s="41">
        <v>0</v>
      </c>
      <c r="J499" s="41">
        <v>1</v>
      </c>
      <c r="K499" s="41" t="str">
        <f>+[1]BDATOS!J498</f>
        <v>6.5.1</v>
      </c>
      <c r="L499" s="42" t="str">
        <f>+[1]BDATOS!K498</f>
        <v>Inventario Físico de bienes muebles devolutivos y de consumo</v>
      </c>
      <c r="M499" s="41" t="str">
        <f>+[1]BDATOS!L498</f>
        <v>Un (1) inventario físico de los bienes muebles devolutivos y de consumo de la Gobernación actualizado.</v>
      </c>
      <c r="N499" s="32" t="str">
        <f>+[2]Hoja1!V501</f>
        <v>A.17</v>
      </c>
      <c r="O499" s="38">
        <f>+[1]BDATOS!O498</f>
        <v>0</v>
      </c>
      <c r="P499" s="38">
        <f>+[1]BDATOS!P498</f>
        <v>1</v>
      </c>
      <c r="Q499" s="35">
        <f>+[1]BDATOS!AF498</f>
        <v>0</v>
      </c>
      <c r="R499" s="38">
        <f>+[1]BDATOS!BB498</f>
        <v>0</v>
      </c>
      <c r="S499" s="43" t="str">
        <f>+[1]BDATOS!BL498</f>
        <v>NA</v>
      </c>
      <c r="T499" s="43" t="str">
        <f t="shared" si="7"/>
        <v>NA</v>
      </c>
      <c r="U499" s="46">
        <f>SUBTOTAL(9,S499:S511)/8</f>
        <v>0.78749999999999998</v>
      </c>
      <c r="V499" s="37"/>
      <c r="W499" s="41" t="str">
        <f>+[1]BDATOS!AC498</f>
        <v>SECRETARIA GENERAL</v>
      </c>
    </row>
    <row r="500" spans="1:23" ht="56.25" x14ac:dyDescent="0.25">
      <c r="A500" s="29">
        <f>+'[1]Planind DNP'!B498</f>
        <v>497</v>
      </c>
      <c r="B500" s="38">
        <f>+[1]BDATOS!A499</f>
        <v>6</v>
      </c>
      <c r="C500" s="39" t="str">
        <f>+[1]BDATOS!B499</f>
        <v>BOLÍVAR AVANZA CON INSTITUCIONES FORTALECIDAS</v>
      </c>
      <c r="D500" s="38" t="str">
        <f>+[1]BDATOS!C499</f>
        <v>6.5</v>
      </c>
      <c r="E500" s="39" t="str">
        <f>+[1]BDATOS!D499</f>
        <v>CONSOLIDACIÓN DE UNA GESTIÓN ADMINISTRATIVA DE CALIDAD</v>
      </c>
      <c r="F500" s="41" t="s">
        <v>853</v>
      </c>
      <c r="G500" s="32" t="str">
        <f>+[2]Hoja1!K501</f>
        <v>A.17.16.1</v>
      </c>
      <c r="H500" s="32">
        <f>+[2]Hoja1!G501</f>
        <v>0</v>
      </c>
      <c r="I500" s="41">
        <v>0</v>
      </c>
      <c r="J500" s="41">
        <v>1</v>
      </c>
      <c r="K500" s="41" t="str">
        <f>+[1]BDATOS!J499</f>
        <v>6.5.2</v>
      </c>
      <c r="L500" s="42" t="str">
        <f>+[1]BDATOS!K499</f>
        <v>Inventario físico, saneamiento y normalización de bienes inmuebles de la Gobernación de Bolívar</v>
      </c>
      <c r="M500" s="41" t="str">
        <f>+[1]BDATOS!L499</f>
        <v>Un (1) inventario físico y programa de saneamiento y normalización de los bienes inmuebles de la Gobernación de Bolívar.</v>
      </c>
      <c r="N500" s="32" t="str">
        <f>+[2]Hoja1!V502</f>
        <v>A.17</v>
      </c>
      <c r="O500" s="38">
        <f>+[1]BDATOS!O499</f>
        <v>0</v>
      </c>
      <c r="P500" s="38">
        <f>+[1]BDATOS!P499</f>
        <v>1</v>
      </c>
      <c r="Q500" s="35">
        <f>+[1]BDATOS!AF499</f>
        <v>0</v>
      </c>
      <c r="R500" s="38">
        <f>+[1]BDATOS!BB499</f>
        <v>0</v>
      </c>
      <c r="S500" s="43" t="str">
        <f>+[1]BDATOS!BL499</f>
        <v>NA</v>
      </c>
      <c r="T500" s="43" t="str">
        <f t="shared" si="7"/>
        <v>NA</v>
      </c>
      <c r="U500" s="37"/>
      <c r="V500" s="37"/>
      <c r="W500" s="41" t="str">
        <f>+[1]BDATOS!AC499</f>
        <v>SECRETARIA GENERAL</v>
      </c>
    </row>
    <row r="501" spans="1:23" ht="67.5" x14ac:dyDescent="0.25">
      <c r="A501" s="29">
        <f>+'[1]Planind DNP'!B499</f>
        <v>498</v>
      </c>
      <c r="B501" s="38">
        <f>+[1]BDATOS!A500</f>
        <v>6</v>
      </c>
      <c r="C501" s="39" t="str">
        <f>+[1]BDATOS!B500</f>
        <v>BOLÍVAR AVANZA CON INSTITUCIONES FORTALECIDAS</v>
      </c>
      <c r="D501" s="38" t="str">
        <f>+[1]BDATOS!C500</f>
        <v>6.5</v>
      </c>
      <c r="E501" s="39" t="str">
        <f>+[1]BDATOS!D500</f>
        <v>CONSOLIDACIÓN DE UNA GESTIÓN ADMINISTRATIVA DE CALIDAD</v>
      </c>
      <c r="F501" s="41" t="s">
        <v>854</v>
      </c>
      <c r="G501" s="32" t="str">
        <f>+[2]Hoja1!K502</f>
        <v>A.17.17.1</v>
      </c>
      <c r="H501" s="32">
        <f>+[2]Hoja1!G502</f>
        <v>30</v>
      </c>
      <c r="I501" s="41">
        <v>30</v>
      </c>
      <c r="J501" s="41">
        <v>90</v>
      </c>
      <c r="K501" s="41" t="str">
        <f>+[1]BDATOS!J500</f>
        <v>6.5.3</v>
      </c>
      <c r="L501" s="42" t="str">
        <f>+[1]BDATOS!K500</f>
        <v>Modelo Estándar de Control Interno(MECI)</v>
      </c>
      <c r="M501" s="41" t="str">
        <f>+[1]BDATOS!L500</f>
        <v>90% de los elementos del MECI implementados en la gobernación de bolívar</v>
      </c>
      <c r="N501" s="32" t="str">
        <f>+[2]Hoja1!V503</f>
        <v>A.17</v>
      </c>
      <c r="O501" s="38">
        <f>+[1]BDATOS!O500</f>
        <v>30</v>
      </c>
      <c r="P501" s="38">
        <f>+[1]BDATOS!P500</f>
        <v>90</v>
      </c>
      <c r="Q501" s="35">
        <f>+[1]BDATOS!AF500</f>
        <v>10</v>
      </c>
      <c r="R501" s="38">
        <f>+[1]BDATOS!BB500</f>
        <v>10</v>
      </c>
      <c r="S501" s="43">
        <f>+[1]BDATOS!BL500</f>
        <v>1</v>
      </c>
      <c r="T501" s="43">
        <f t="shared" si="7"/>
        <v>1</v>
      </c>
      <c r="U501" s="37"/>
      <c r="V501" s="37"/>
      <c r="W501" s="41" t="str">
        <f>+[1]BDATOS!AC500</f>
        <v>SECRETARIA GENERAL</v>
      </c>
    </row>
    <row r="502" spans="1:23" ht="67.5" x14ac:dyDescent="0.25">
      <c r="A502" s="29">
        <f>+'[1]Planind DNP'!B500</f>
        <v>499</v>
      </c>
      <c r="B502" s="38">
        <f>+[1]BDATOS!A501</f>
        <v>6</v>
      </c>
      <c r="C502" s="39" t="str">
        <f>+[1]BDATOS!B501</f>
        <v>BOLÍVAR AVANZA CON INSTITUCIONES FORTALECIDAS</v>
      </c>
      <c r="D502" s="38" t="str">
        <f>+[1]BDATOS!C501</f>
        <v>6.5</v>
      </c>
      <c r="E502" s="39" t="str">
        <f>+[1]BDATOS!D501</f>
        <v>CONSOLIDACIÓN DE UNA GESTIÓN ADMINISTRATIVA DE CALIDAD</v>
      </c>
      <c r="F502" s="41" t="s">
        <v>855</v>
      </c>
      <c r="G502" s="32" t="str">
        <f>+[2]Hoja1!K503</f>
        <v>A.17.18.1</v>
      </c>
      <c r="H502" s="32">
        <f>+[2]Hoja1!G503</f>
        <v>69</v>
      </c>
      <c r="I502" s="41">
        <v>69</v>
      </c>
      <c r="J502" s="41">
        <v>80</v>
      </c>
      <c r="K502" s="41" t="str">
        <f>+[1]BDATOS!J501</f>
        <v>6.5.4</v>
      </c>
      <c r="L502" s="42" t="str">
        <f>+[1]BDATOS!K501</f>
        <v>Gestión Documental</v>
      </c>
      <c r="M502" s="41" t="str">
        <f>+[1]BDATOS!L501</f>
        <v>95% de los documentos del archivo de la Gobernación de Bolívar han sido organizados, digitalizados y administrados de acuerdo a la normatividad archivística</v>
      </c>
      <c r="N502" s="32" t="str">
        <f>+[2]Hoja1!V504</f>
        <v>A.17</v>
      </c>
      <c r="O502" s="38">
        <f>+[1]BDATOS!O501</f>
        <v>69</v>
      </c>
      <c r="P502" s="38">
        <f>+[1]BDATOS!P501</f>
        <v>80</v>
      </c>
      <c r="Q502" s="35">
        <f>+[1]BDATOS!AF501</f>
        <v>20</v>
      </c>
      <c r="R502" s="38">
        <f>+[1]BDATOS!BB501</f>
        <v>20</v>
      </c>
      <c r="S502" s="43">
        <f>+[1]BDATOS!BL501</f>
        <v>1</v>
      </c>
      <c r="T502" s="43">
        <f t="shared" si="7"/>
        <v>1</v>
      </c>
      <c r="U502" s="37"/>
      <c r="V502" s="37"/>
      <c r="W502" s="41" t="str">
        <f>+[1]BDATOS!AC501</f>
        <v>SECRETARIA GENERAL</v>
      </c>
    </row>
    <row r="503" spans="1:23" ht="67.5" x14ac:dyDescent="0.25">
      <c r="A503" s="29">
        <f>+'[1]Planind DNP'!B501</f>
        <v>500</v>
      </c>
      <c r="B503" s="38">
        <f>+[1]BDATOS!A502</f>
        <v>6</v>
      </c>
      <c r="C503" s="39" t="str">
        <f>+[1]BDATOS!B502</f>
        <v>BOLÍVAR AVANZA CON INSTITUCIONES FORTALECIDAS</v>
      </c>
      <c r="D503" s="38" t="str">
        <f>+[1]BDATOS!C502</f>
        <v>6.5</v>
      </c>
      <c r="E503" s="39" t="str">
        <f>+[1]BDATOS!D502</f>
        <v>CONSOLIDACIÓN DE UNA GESTIÓN ADMINISTRATIVA DE CALIDAD</v>
      </c>
      <c r="F503" s="41" t="s">
        <v>856</v>
      </c>
      <c r="G503" s="32" t="str">
        <f>+[2]Hoja1!K504</f>
        <v>A.17.19.1</v>
      </c>
      <c r="H503" s="32">
        <f>+[2]Hoja1!G504</f>
        <v>30</v>
      </c>
      <c r="I503" s="41">
        <v>30</v>
      </c>
      <c r="J503" s="41">
        <v>90</v>
      </c>
      <c r="K503" s="41" t="str">
        <f>+[1]BDATOS!J502</f>
        <v>6.5.5</v>
      </c>
      <c r="L503" s="42" t="str">
        <f>+[1]BDATOS!K502</f>
        <v>Sistema de Gestión para la Gobernabilidad</v>
      </c>
      <c r="M503" s="41" t="str">
        <f>+[1]BDATOS!L502</f>
        <v>Funciones de SIGOB implementadas en la gobernación de Bolívar.</v>
      </c>
      <c r="N503" s="32" t="str">
        <f>+[2]Hoja1!V505</f>
        <v>A.17</v>
      </c>
      <c r="O503" s="38">
        <f>+[1]BDATOS!O502</f>
        <v>30</v>
      </c>
      <c r="P503" s="38">
        <f>+[1]BDATOS!P502</f>
        <v>90</v>
      </c>
      <c r="Q503" s="35">
        <f>+[1]BDATOS!AF502</f>
        <v>10</v>
      </c>
      <c r="R503" s="38">
        <f>+[1]BDATOS!BB502</f>
        <v>10</v>
      </c>
      <c r="S503" s="43">
        <f>+[1]BDATOS!BL502</f>
        <v>1</v>
      </c>
      <c r="T503" s="43">
        <f t="shared" si="7"/>
        <v>1</v>
      </c>
      <c r="U503" s="37"/>
      <c r="V503" s="37"/>
      <c r="W503" s="41" t="str">
        <f>+[1]BDATOS!AC502</f>
        <v>SECRETARIA GENERAL</v>
      </c>
    </row>
    <row r="504" spans="1:23" ht="45" x14ac:dyDescent="0.25">
      <c r="A504" s="29">
        <f>+'[1]Planind DNP'!B502</f>
        <v>501</v>
      </c>
      <c r="B504" s="38">
        <f>+[1]BDATOS!A503</f>
        <v>6</v>
      </c>
      <c r="C504" s="39" t="str">
        <f>+[1]BDATOS!B503</f>
        <v>BOLÍVAR AVANZA CON INSTITUCIONES FORTALECIDAS</v>
      </c>
      <c r="D504" s="38" t="str">
        <f>+[1]BDATOS!C503</f>
        <v>6.5</v>
      </c>
      <c r="E504" s="39" t="str">
        <f>+[1]BDATOS!D503</f>
        <v>CONSOLIDACIÓN DE UNA GESTIÓN ADMINISTRATIVA DE CALIDAD</v>
      </c>
      <c r="F504" s="41" t="s">
        <v>857</v>
      </c>
      <c r="G504" s="32" t="str">
        <f>+[2]Hoja1!K505</f>
        <v>A.17.20.1</v>
      </c>
      <c r="H504" s="32">
        <f>+[2]Hoja1!G505</f>
        <v>0</v>
      </c>
      <c r="I504" s="41">
        <v>0</v>
      </c>
      <c r="J504" s="41">
        <v>1</v>
      </c>
      <c r="K504" s="41" t="str">
        <f>+[1]BDATOS!J503</f>
        <v>6.5.6</v>
      </c>
      <c r="L504" s="42" t="str">
        <f>+[1]BDATOS!K503</f>
        <v>Coaching</v>
      </c>
      <c r="M504" s="41" t="str">
        <f>+[1]BDATOS!L503</f>
        <v>Un (1) taller  de coaching implementado en un 100% entre los funcionarios de la Gobernación de Bolívar.</v>
      </c>
      <c r="N504" s="32" t="str">
        <f>+[2]Hoja1!V506</f>
        <v>A.17</v>
      </c>
      <c r="O504" s="38">
        <f>+[1]BDATOS!O503</f>
        <v>0</v>
      </c>
      <c r="P504" s="38">
        <f>+[1]BDATOS!P503</f>
        <v>1</v>
      </c>
      <c r="Q504" s="35">
        <f>+[1]BDATOS!AF503</f>
        <v>0</v>
      </c>
      <c r="R504" s="38">
        <f>+[1]BDATOS!BB503</f>
        <v>0</v>
      </c>
      <c r="S504" s="43" t="str">
        <f>+[1]BDATOS!BL503</f>
        <v>NA</v>
      </c>
      <c r="T504" s="43" t="str">
        <f t="shared" si="7"/>
        <v>NA</v>
      </c>
      <c r="U504" s="37"/>
      <c r="V504" s="37"/>
      <c r="W504" s="41" t="str">
        <f>+[1]BDATOS!AC503</f>
        <v>SECRETARIA GENERAL</v>
      </c>
    </row>
    <row r="505" spans="1:23" ht="78.75" x14ac:dyDescent="0.25">
      <c r="A505" s="29">
        <f>+'[1]Planind DNP'!B503</f>
        <v>502</v>
      </c>
      <c r="B505" s="38">
        <f>+[1]BDATOS!A504</f>
        <v>6</v>
      </c>
      <c r="C505" s="39" t="str">
        <f>+[1]BDATOS!B504</f>
        <v>BOLÍVAR AVANZA CON INSTITUCIONES FORTALECIDAS</v>
      </c>
      <c r="D505" s="38" t="str">
        <f>+[1]BDATOS!C504</f>
        <v>6.5</v>
      </c>
      <c r="E505" s="39" t="str">
        <f>+[1]BDATOS!D504</f>
        <v>CONSOLIDACIÓN DE UNA GESTIÓN ADMINISTRATIVA DE CALIDAD</v>
      </c>
      <c r="F505" s="41" t="s">
        <v>858</v>
      </c>
      <c r="G505" s="32" t="str">
        <f>+[2]Hoja1!K506</f>
        <v>A.17.21.1</v>
      </c>
      <c r="H505" s="32" t="str">
        <f>+[2]Hoja1!G506</f>
        <v>ND</v>
      </c>
      <c r="I505" s="41" t="s">
        <v>632</v>
      </c>
      <c r="J505" s="41">
        <v>100</v>
      </c>
      <c r="K505" s="41" t="str">
        <f>+[1]BDATOS!J504</f>
        <v>6.5.7</v>
      </c>
      <c r="L505" s="42" t="str">
        <f>+[1]BDATOS!K504</f>
        <v>Atención al usuario</v>
      </c>
      <c r="M505" s="41" t="str">
        <f>+[1]BDATOS!L504</f>
        <v>Un (1) taller de atención al público implementado entre los funcionarios.</v>
      </c>
      <c r="N505" s="32" t="str">
        <f>+[2]Hoja1!V507</f>
        <v>A.17</v>
      </c>
      <c r="O505" s="38" t="str">
        <f>+[1]BDATOS!O504</f>
        <v>ND</v>
      </c>
      <c r="P505" s="38">
        <f>+[1]BDATOS!P504</f>
        <v>1</v>
      </c>
      <c r="Q505" s="35">
        <f>+[1]BDATOS!AF504</f>
        <v>1</v>
      </c>
      <c r="R505" s="38">
        <f>+[1]BDATOS!BB504</f>
        <v>0</v>
      </c>
      <c r="S505" s="43">
        <f>+[1]BDATOS!BL504</f>
        <v>0</v>
      </c>
      <c r="T505" s="43">
        <f t="shared" si="7"/>
        <v>0</v>
      </c>
      <c r="U505" s="37"/>
      <c r="V505" s="37"/>
      <c r="W505" s="41" t="str">
        <f>+[1]BDATOS!AC504</f>
        <v>SECRETARIA GENERAL</v>
      </c>
    </row>
    <row r="506" spans="1:23" ht="33.75" x14ac:dyDescent="0.25">
      <c r="A506" s="29">
        <f>+'[1]Planind DNP'!B504</f>
        <v>503</v>
      </c>
      <c r="B506" s="38">
        <f>+[1]BDATOS!A505</f>
        <v>6</v>
      </c>
      <c r="C506" s="39" t="str">
        <f>+[1]BDATOS!B505</f>
        <v>BOLÍVAR AVANZA CON INSTITUCIONES FORTALECIDAS</v>
      </c>
      <c r="D506" s="38" t="str">
        <f>+[1]BDATOS!C505</f>
        <v>6.5</v>
      </c>
      <c r="E506" s="39" t="str">
        <f>+[1]BDATOS!D505</f>
        <v>CONSOLIDACIÓN DE UNA GESTIÓN ADMINISTRATIVA DE CALIDAD</v>
      </c>
      <c r="F506" s="40" t="s">
        <v>859</v>
      </c>
      <c r="G506" s="32" t="str">
        <f>+[2]Hoja1!K507</f>
        <v>A.17.22.1</v>
      </c>
      <c r="H506" s="32">
        <f>+[2]Hoja1!G507</f>
        <v>0</v>
      </c>
      <c r="I506" s="40">
        <v>0</v>
      </c>
      <c r="J506" s="40">
        <v>100</v>
      </c>
      <c r="K506" s="41" t="str">
        <f>+[1]BDATOS!J505</f>
        <v>6.5.8</v>
      </c>
      <c r="L506" s="42" t="str">
        <f>+[1]BDATOS!K505</f>
        <v>Desarrollo del Talento Humano</v>
      </c>
      <c r="M506" s="41" t="str">
        <f>+[1]BDATOS!L505</f>
        <v>Incrementado en un 100% el nivel de satisfacción del clima laboral de los empleados.</v>
      </c>
      <c r="N506" s="32" t="str">
        <f>+[2]Hoja1!V508</f>
        <v>A.17</v>
      </c>
      <c r="O506" s="38">
        <f>+[1]BDATOS!O505</f>
        <v>90</v>
      </c>
      <c r="P506" s="38">
        <f>+[1]BDATOS!P505</f>
        <v>100</v>
      </c>
      <c r="Q506" s="35">
        <f>+[1]BDATOS!AF505</f>
        <v>60</v>
      </c>
      <c r="R506" s="38">
        <f>+[1]BDATOS!BB505</f>
        <v>60</v>
      </c>
      <c r="S506" s="43">
        <f>+[1]BDATOS!BL505</f>
        <v>1</v>
      </c>
      <c r="T506" s="46">
        <f>SUBTOTAL(9,S506:S510)/3</f>
        <v>1.0999999999999999</v>
      </c>
      <c r="U506" s="37"/>
      <c r="V506" s="37"/>
      <c r="W506" s="41" t="str">
        <f>+[1]BDATOS!AC505</f>
        <v>SECRETARIA GENERAL</v>
      </c>
    </row>
    <row r="507" spans="1:23" ht="33.75" x14ac:dyDescent="0.25">
      <c r="A507" s="29">
        <f>+'[1]Planind DNP'!B505</f>
        <v>504</v>
      </c>
      <c r="B507" s="38">
        <f>+[1]BDATOS!A506</f>
        <v>6</v>
      </c>
      <c r="C507" s="39" t="str">
        <f>+[1]BDATOS!B506</f>
        <v>BOLÍVAR AVANZA CON INSTITUCIONES FORTALECIDAS</v>
      </c>
      <c r="D507" s="38" t="str">
        <f>+[1]BDATOS!C506</f>
        <v>6.5</v>
      </c>
      <c r="E507" s="39" t="str">
        <f>+[1]BDATOS!D506</f>
        <v>CONSOLIDACIÓN DE UNA GESTIÓN ADMINISTRATIVA DE CALIDAD</v>
      </c>
      <c r="F507" s="40"/>
      <c r="G507" s="32" t="str">
        <f>+[2]Hoja1!K508</f>
        <v>A.17.22.2</v>
      </c>
      <c r="H507" s="32">
        <f>+[2]Hoja1!G508</f>
        <v>0</v>
      </c>
      <c r="I507" s="40"/>
      <c r="J507" s="40"/>
      <c r="K507" s="41" t="str">
        <f>+[1]BDATOS!J506</f>
        <v>6.5.8</v>
      </c>
      <c r="L507" s="42" t="str">
        <f>+[1]BDATOS!K506</f>
        <v>Desarrollo del Talento Humano</v>
      </c>
      <c r="M507" s="41" t="str">
        <f>+[1]BDATOS!L506</f>
        <v>350 empleados atendidos en sus necesidades de protección y servicio</v>
      </c>
      <c r="N507" s="32" t="str">
        <f>+[2]Hoja1!V509</f>
        <v>A.17</v>
      </c>
      <c r="O507" s="38">
        <f>+[1]BDATOS!O506</f>
        <v>260</v>
      </c>
      <c r="P507" s="38">
        <f>+[1]BDATOS!P506</f>
        <v>300</v>
      </c>
      <c r="Q507" s="35">
        <f>+[1]BDATOS!AF506</f>
        <v>50</v>
      </c>
      <c r="R507" s="38">
        <f>+[1]BDATOS!BB506</f>
        <v>15</v>
      </c>
      <c r="S507" s="43">
        <f>+[1]BDATOS!BL506</f>
        <v>0.3</v>
      </c>
      <c r="T507" s="37"/>
      <c r="U507" s="37"/>
      <c r="V507" s="37"/>
      <c r="W507" s="41" t="str">
        <f>+[1]BDATOS!AC506</f>
        <v>SECRETARIA GENERAL</v>
      </c>
    </row>
    <row r="508" spans="1:23" ht="45" x14ac:dyDescent="0.25">
      <c r="A508" s="29">
        <f>+'[1]Planind DNP'!B506</f>
        <v>505</v>
      </c>
      <c r="B508" s="38">
        <f>+[1]BDATOS!A507</f>
        <v>6</v>
      </c>
      <c r="C508" s="39" t="str">
        <f>+[1]BDATOS!B507</f>
        <v>BOLÍVAR AVANZA CON INSTITUCIONES FORTALECIDAS</v>
      </c>
      <c r="D508" s="38" t="str">
        <f>+[1]BDATOS!C507</f>
        <v>6.5</v>
      </c>
      <c r="E508" s="39" t="str">
        <f>+[1]BDATOS!D507</f>
        <v>CONSOLIDACIÓN DE UNA GESTIÓN ADMINISTRATIVA DE CALIDAD</v>
      </c>
      <c r="F508" s="40"/>
      <c r="G508" s="32" t="str">
        <f>+[2]Hoja1!K509</f>
        <v>A.17.22.3</v>
      </c>
      <c r="H508" s="32">
        <f>+[2]Hoja1!G509</f>
        <v>0</v>
      </c>
      <c r="I508" s="40"/>
      <c r="J508" s="40"/>
      <c r="K508" s="41" t="str">
        <f>+[1]BDATOS!J507</f>
        <v>6.5.8</v>
      </c>
      <c r="L508" s="42" t="str">
        <f>+[1]BDATOS!K507</f>
        <v>Desarrollo del Talento Humano</v>
      </c>
      <c r="M508" s="41" t="str">
        <f>+[1]BDATOS!L507</f>
        <v>Aumentar a 70% el nivel de implementación del Sistema de Gestión de la Seguridad y Salud en el Trabajo SG-SST</v>
      </c>
      <c r="N508" s="32" t="str">
        <f>+[2]Hoja1!V510</f>
        <v>A.17</v>
      </c>
      <c r="O508" s="38">
        <f>+[1]BDATOS!O507</f>
        <v>10</v>
      </c>
      <c r="P508" s="38">
        <f>+[1]BDATOS!P507</f>
        <v>70</v>
      </c>
      <c r="Q508" s="35">
        <f>+[1]BDATOS!AF507</f>
        <v>10</v>
      </c>
      <c r="R508" s="38">
        <f>+[1]BDATOS!BB507</f>
        <v>10</v>
      </c>
      <c r="S508" s="43">
        <f>+[1]BDATOS!BL507</f>
        <v>1</v>
      </c>
      <c r="T508" s="37"/>
      <c r="U508" s="37"/>
      <c r="V508" s="37"/>
      <c r="W508" s="41" t="str">
        <f>+[1]BDATOS!AC507</f>
        <v>SECRETARIA GENERAL</v>
      </c>
    </row>
    <row r="509" spans="1:23" ht="33.75" x14ac:dyDescent="0.25">
      <c r="A509" s="29">
        <f>+'[1]Planind DNP'!B507</f>
        <v>506</v>
      </c>
      <c r="B509" s="38">
        <f>+[1]BDATOS!A508</f>
        <v>0</v>
      </c>
      <c r="C509" s="39">
        <f>+[1]BDATOS!B508</f>
        <v>0</v>
      </c>
      <c r="D509" s="38">
        <f>+[1]BDATOS!C508</f>
        <v>0</v>
      </c>
      <c r="E509" s="39">
        <f>+[1]BDATOS!D508</f>
        <v>0</v>
      </c>
      <c r="F509" s="40"/>
      <c r="G509" s="32" t="str">
        <f>+[2]Hoja1!K510</f>
        <v>A.17.22.4</v>
      </c>
      <c r="H509" s="32">
        <f>+[2]Hoja1!G510</f>
        <v>0</v>
      </c>
      <c r="I509" s="40"/>
      <c r="J509" s="40"/>
      <c r="K509" s="41">
        <f>+[1]BDATOS!J508</f>
        <v>0</v>
      </c>
      <c r="L509" s="42" t="str">
        <f>+[1]BDATOS!K508</f>
        <v>Desarrollo del Talento Humano</v>
      </c>
      <c r="M509" s="41" t="str">
        <f>+[1]BDATOS!L508</f>
        <v>300 funcionarios capacitados para el fortalecimiento de sus competencias laborales.</v>
      </c>
      <c r="N509" s="32" t="str">
        <f>+[2]Hoja1!V511</f>
        <v>A.17</v>
      </c>
      <c r="O509" s="38">
        <f>+[1]BDATOS!O508</f>
        <v>196</v>
      </c>
      <c r="P509" s="38">
        <f>+[1]BDATOS!P508</f>
        <v>300</v>
      </c>
      <c r="Q509" s="35">
        <f>+[1]BDATOS!AF508</f>
        <v>50</v>
      </c>
      <c r="R509" s="38">
        <f>+[1]BDATOS!BB508</f>
        <v>50</v>
      </c>
      <c r="S509" s="43">
        <f>+[1]BDATOS!BL508</f>
        <v>1</v>
      </c>
      <c r="T509" s="37"/>
      <c r="U509" s="37"/>
      <c r="V509" s="37"/>
      <c r="W509" s="41" t="str">
        <f>+[1]BDATOS!AC508</f>
        <v>SECRETARIA GENERAL</v>
      </c>
    </row>
    <row r="510" spans="1:23" ht="33.75" x14ac:dyDescent="0.25">
      <c r="A510" s="29">
        <f>+'[1]Planind DNP'!B508</f>
        <v>507</v>
      </c>
      <c r="B510" s="38">
        <f>+[1]BDATOS!A509</f>
        <v>6</v>
      </c>
      <c r="C510" s="39" t="str">
        <f>+[1]BDATOS!B509</f>
        <v>BOLÍVAR AVANZA CON INSTITUCIONES FORTALECIDAS</v>
      </c>
      <c r="D510" s="38" t="str">
        <f>+[1]BDATOS!C509</f>
        <v>6.5</v>
      </c>
      <c r="E510" s="39" t="str">
        <f>+[1]BDATOS!D509</f>
        <v>CONSOLIDACIÓN DE UNA GESTIÓN ADMINISTRATIVA DE CALIDAD</v>
      </c>
      <c r="F510" s="40"/>
      <c r="G510" s="32" t="str">
        <f>+[2]Hoja1!K511</f>
        <v>A.17.22.5</v>
      </c>
      <c r="H510" s="32">
        <f>+[2]Hoja1!G511</f>
        <v>0</v>
      </c>
      <c r="I510" s="40"/>
      <c r="J510" s="40"/>
      <c r="K510" s="41" t="str">
        <f>+[1]BDATOS!J509</f>
        <v>6.5.8</v>
      </c>
      <c r="L510" s="42" t="str">
        <f>+[1]BDATOS!K509</f>
        <v>Desarrollo del Talento Humano</v>
      </c>
      <c r="M510" s="41" t="str">
        <f>+[1]BDATOS!L509</f>
        <v>Estructura organizacional modernizada</v>
      </c>
      <c r="N510" s="32" t="str">
        <f>+[2]Hoja1!V512</f>
        <v>A.17</v>
      </c>
      <c r="O510" s="38" t="str">
        <f>+[1]BDATOS!O509</f>
        <v>ND</v>
      </c>
      <c r="P510" s="38">
        <f>+[1]BDATOS!P509</f>
        <v>100</v>
      </c>
      <c r="Q510" s="35">
        <f>+[1]BDATOS!AF509</f>
        <v>0</v>
      </c>
      <c r="R510" s="38">
        <f>+[1]BDATOS!BB509</f>
        <v>0</v>
      </c>
      <c r="S510" s="43" t="str">
        <f>+[1]BDATOS!BL509</f>
        <v>NA</v>
      </c>
      <c r="T510" s="44"/>
      <c r="U510" s="37"/>
      <c r="V510" s="37"/>
      <c r="W510" s="41" t="str">
        <f>+[1]BDATOS!AC509</f>
        <v>SECRETARIA GENERAL</v>
      </c>
    </row>
    <row r="511" spans="1:23" ht="56.25" x14ac:dyDescent="0.25">
      <c r="A511" s="29">
        <f>+'[1]Planind DNP'!B509</f>
        <v>508</v>
      </c>
      <c r="B511" s="38">
        <f>+[1]BDATOS!A510</f>
        <v>6</v>
      </c>
      <c r="C511" s="39" t="str">
        <f>+[1]BDATOS!B510</f>
        <v>BOLÍVAR AVANZA CON INSTITUCIONES FORTALECIDAS</v>
      </c>
      <c r="D511" s="38" t="str">
        <f>+[1]BDATOS!C510</f>
        <v>6.5</v>
      </c>
      <c r="E511" s="39" t="str">
        <f>+[1]BDATOS!D510</f>
        <v>CONSOLIDACIÓN DE UNA GESTIÓN ADMINISTRATIVA DE CALIDAD</v>
      </c>
      <c r="F511" s="41" t="s">
        <v>860</v>
      </c>
      <c r="G511" s="32" t="str">
        <f>+[2]Hoja1!K512</f>
        <v>A.17.23.1</v>
      </c>
      <c r="H511" s="32">
        <f>+[2]Hoja1!G512</f>
        <v>0</v>
      </c>
      <c r="I511" s="41">
        <v>0</v>
      </c>
      <c r="J511" s="41">
        <v>10</v>
      </c>
      <c r="K511" s="41" t="str">
        <f>+[1]BDATOS!J510</f>
        <v>6.5.9</v>
      </c>
      <c r="L511" s="42" t="str">
        <f>+[1]BDATOS!K510</f>
        <v>Gobierno en línea</v>
      </c>
      <c r="M511" s="41" t="str">
        <f>+[1]BDATOS!L510</f>
        <v>80% Plataformas tecnológicas para la interconexión interna y externa del Gobierno Departamental.</v>
      </c>
      <c r="N511" s="32" t="str">
        <f>+[2]Hoja1!V513</f>
        <v>A.17</v>
      </c>
      <c r="O511" s="38">
        <f>+[1]BDATOS!O510</f>
        <v>10</v>
      </c>
      <c r="P511" s="38">
        <f>+[1]BDATOS!P510</f>
        <v>80</v>
      </c>
      <c r="Q511" s="35">
        <f>+[1]BDATOS!AF510</f>
        <v>20</v>
      </c>
      <c r="R511" s="38">
        <f>+[1]BDATOS!BB510</f>
        <v>0</v>
      </c>
      <c r="S511" s="43">
        <f>+[1]BDATOS!BL510</f>
        <v>0</v>
      </c>
      <c r="T511" s="43">
        <f>+S511</f>
        <v>0</v>
      </c>
      <c r="U511" s="44"/>
      <c r="V511" s="37"/>
      <c r="W511" s="41" t="str">
        <f>+[1]BDATOS!AC510</f>
        <v>SECRETARIA GENERAL</v>
      </c>
    </row>
    <row r="512" spans="1:23" ht="90" x14ac:dyDescent="0.25">
      <c r="A512" s="29">
        <f>+'[1]Planind DNP'!B510</f>
        <v>509</v>
      </c>
      <c r="B512" s="38">
        <f>+[1]BDATOS!A511</f>
        <v>6</v>
      </c>
      <c r="C512" s="39" t="str">
        <f>+[1]BDATOS!B511</f>
        <v>BOLÍVAR AVANZA CON INSTITUCIONES FORTALECIDAS</v>
      </c>
      <c r="D512" s="38" t="str">
        <f>+[1]BDATOS!C511</f>
        <v>6.6</v>
      </c>
      <c r="E512" s="39" t="str">
        <f>+[1]BDATOS!D511</f>
        <v>FORTALECIMIENTO DEL MONITOREO INTERNO DE LA GESTIÓN</v>
      </c>
      <c r="F512" s="41" t="s">
        <v>861</v>
      </c>
      <c r="G512" s="32" t="str">
        <f>+[2]Hoja1!K513</f>
        <v>A.17.24.1</v>
      </c>
      <c r="H512" s="32">
        <f>+[2]Hoja1!G513</f>
        <v>0</v>
      </c>
      <c r="I512" s="41">
        <v>0</v>
      </c>
      <c r="J512" s="41">
        <v>1</v>
      </c>
      <c r="K512" s="41" t="str">
        <f>+[1]BDATOS!J511</f>
        <v>6.6.1</v>
      </c>
      <c r="L512" s="42" t="str">
        <f>+[1]BDATOS!K511</f>
        <v>Herramienta Tecnológica De Control De Actividades</v>
      </c>
      <c r="M512" s="41" t="str">
        <f>+[1]BDATOS!L511</f>
        <v>Creación e implementación de una herramienta tecnológica de control de actividades como plataforma en la cual se planifiquen los compromisos de cada secretaría de Despacho y los avances y cumplimientos de éstos en el tiempo y plazo pactados.</v>
      </c>
      <c r="N512" s="32" t="str">
        <f>+[2]Hoja1!V514</f>
        <v>A.17</v>
      </c>
      <c r="O512" s="38">
        <f>+[1]BDATOS!O511</f>
        <v>0</v>
      </c>
      <c r="P512" s="38">
        <f>+[1]BDATOS!P511</f>
        <v>1</v>
      </c>
      <c r="Q512" s="35">
        <f>+[1]BDATOS!AF511</f>
        <v>0</v>
      </c>
      <c r="R512" s="38">
        <f>+[1]BDATOS!BB511</f>
        <v>0</v>
      </c>
      <c r="S512" s="43" t="str">
        <f>+[1]BDATOS!BL511</f>
        <v>NA</v>
      </c>
      <c r="T512" s="43" t="str">
        <f>+S512</f>
        <v>NA</v>
      </c>
      <c r="U512" s="46">
        <f>SUBTOTAL(9,S512:S514)/2</f>
        <v>0.5</v>
      </c>
      <c r="V512" s="37"/>
      <c r="W512" s="41" t="str">
        <f>+[1]BDATOS!AC511</f>
        <v>SECRETARIA PRIVADA</v>
      </c>
    </row>
    <row r="513" spans="1:23" ht="78.75" x14ac:dyDescent="0.25">
      <c r="A513" s="29">
        <f>+'[1]Planind DNP'!B511</f>
        <v>510</v>
      </c>
      <c r="B513" s="38">
        <f>+[1]BDATOS!A512</f>
        <v>6</v>
      </c>
      <c r="C513" s="39" t="str">
        <f>+[1]BDATOS!B512</f>
        <v>BOLÍVAR AVANZA CON INSTITUCIONES FORTALECIDAS</v>
      </c>
      <c r="D513" s="38" t="str">
        <f>+[1]BDATOS!C512</f>
        <v>6.6</v>
      </c>
      <c r="E513" s="39" t="str">
        <f>+[1]BDATOS!D512</f>
        <v>FORTALECIMIENTO DEL MONITOREO INTERNO DE LA GESTIÓN</v>
      </c>
      <c r="F513" s="40" t="s">
        <v>862</v>
      </c>
      <c r="G513" s="32" t="str">
        <f>+[2]Hoja1!K514</f>
        <v>A.17.25.1</v>
      </c>
      <c r="H513" s="32">
        <f>+[2]Hoja1!G514</f>
        <v>0</v>
      </c>
      <c r="I513" s="40">
        <v>0</v>
      </c>
      <c r="J513" s="40">
        <v>1</v>
      </c>
      <c r="K513" s="41" t="str">
        <f>+[1]BDATOS!J512</f>
        <v>6.6.2</v>
      </c>
      <c r="L513" s="42" t="str">
        <f>+[1]BDATOS!K512</f>
        <v>ESTRATEGIA DE INTERACCIÓN Y COMUNICACIÓN PARTICIPATIVA Y ABIERTA PARA EL CONTROL SOCIAL</v>
      </c>
      <c r="M513" s="41" t="str">
        <f>+[1]BDATOS!L512</f>
        <v>Diseño e implementación de un Canal de Comunicación entre la ciudadanía y la Gobernación de Bolívar como mecanismo de control social y participación ciudadana frente a la gestión de la administración departamental.</v>
      </c>
      <c r="N513" s="32" t="str">
        <f>+[2]Hoja1!V515</f>
        <v>A.17</v>
      </c>
      <c r="O513" s="38">
        <f>+[1]BDATOS!O512</f>
        <v>0</v>
      </c>
      <c r="P513" s="38">
        <f>+[1]BDATOS!P512</f>
        <v>1</v>
      </c>
      <c r="Q513" s="35">
        <f>+[1]BDATOS!AF512</f>
        <v>1</v>
      </c>
      <c r="R513" s="38">
        <f>+[1]BDATOS!BB512</f>
        <v>1</v>
      </c>
      <c r="S513" s="43">
        <f>+[1]BDATOS!BL512</f>
        <v>1</v>
      </c>
      <c r="T513" s="46">
        <f>SUBTOTAL(9,S513:S514)/2</f>
        <v>0.5</v>
      </c>
      <c r="U513" s="37"/>
      <c r="V513" s="37"/>
      <c r="W513" s="41" t="str">
        <f>+[1]BDATOS!AC512</f>
        <v>SECRETARIA PRIVADA</v>
      </c>
    </row>
    <row r="514" spans="1:23" ht="56.25" x14ac:dyDescent="0.25">
      <c r="A514" s="29">
        <f>+'[1]Planind DNP'!B512</f>
        <v>511</v>
      </c>
      <c r="B514" s="38">
        <f>+[1]BDATOS!A513</f>
        <v>6</v>
      </c>
      <c r="C514" s="39" t="str">
        <f>+[1]BDATOS!B513</f>
        <v>BOLÍVAR AVANZA CON INSTITUCIONES FORTALECIDAS</v>
      </c>
      <c r="D514" s="38" t="str">
        <f>+[1]BDATOS!C513</f>
        <v>6.6</v>
      </c>
      <c r="E514" s="39" t="str">
        <f>+[1]BDATOS!D513</f>
        <v>FORTALECIMIENTO DEL MONITOREO INTERNO DE LA GESTIÓN</v>
      </c>
      <c r="F514" s="40"/>
      <c r="G514" s="32" t="str">
        <f>+[2]Hoja1!K515</f>
        <v>A.17.25.2</v>
      </c>
      <c r="H514" s="32">
        <f>+[2]Hoja1!G515</f>
        <v>0</v>
      </c>
      <c r="I514" s="40"/>
      <c r="J514" s="40"/>
      <c r="K514" s="41" t="str">
        <f>+[1]BDATOS!J513</f>
        <v>6.6.2</v>
      </c>
      <c r="L514" s="42" t="str">
        <f>+[1]BDATOS!K513</f>
        <v>ESTRATEGIA DE INTERACCIÓN Y COMUNICACIÓN PARTICIPATIVA Y ABIERTA PARA EL CONTROL SOCIAL</v>
      </c>
      <c r="M514" s="41" t="str">
        <f>+[1]BDATOS!L513</f>
        <v>Rendiciones de cuentas realizadas por la Administración Departamental.</v>
      </c>
      <c r="N514" s="32">
        <f>+[2]Hoja1!V516</f>
        <v>0</v>
      </c>
      <c r="O514" s="38">
        <f>+[1]BDATOS!O513</f>
        <v>0</v>
      </c>
      <c r="P514" s="38">
        <f>+[1]BDATOS!P513</f>
        <v>4</v>
      </c>
      <c r="Q514" s="35">
        <f>+[1]BDATOS!AF513</f>
        <v>1</v>
      </c>
      <c r="R514" s="38">
        <f>+[1]BDATOS!BB513</f>
        <v>0</v>
      </c>
      <c r="S514" s="43">
        <f>+[1]BDATOS!BL513</f>
        <v>0</v>
      </c>
      <c r="T514" s="44"/>
      <c r="U514" s="44"/>
      <c r="V514" s="44"/>
      <c r="W514" s="41" t="str">
        <f>+[1]BDATOS!AC513</f>
        <v>SECRETARIA PRIVADA</v>
      </c>
    </row>
  </sheetData>
  <mergeCells count="462">
    <mergeCell ref="A1:W1"/>
    <mergeCell ref="U499:U511"/>
    <mergeCell ref="F506:F510"/>
    <mergeCell ref="I506:I510"/>
    <mergeCell ref="J506:J510"/>
    <mergeCell ref="T506:T510"/>
    <mergeCell ref="U512:U514"/>
    <mergeCell ref="F513:F514"/>
    <mergeCell ref="I513:I514"/>
    <mergeCell ref="J513:J514"/>
    <mergeCell ref="T513:T514"/>
    <mergeCell ref="U485:U489"/>
    <mergeCell ref="U490:U498"/>
    <mergeCell ref="F493:F495"/>
    <mergeCell ref="I493:I495"/>
    <mergeCell ref="J493:J495"/>
    <mergeCell ref="T493:T495"/>
    <mergeCell ref="V472:V514"/>
    <mergeCell ref="F479:F484"/>
    <mergeCell ref="I479:I484"/>
    <mergeCell ref="J479:J484"/>
    <mergeCell ref="T479:T484"/>
    <mergeCell ref="U479:U484"/>
    <mergeCell ref="F485:F489"/>
    <mergeCell ref="I485:I489"/>
    <mergeCell ref="J485:J489"/>
    <mergeCell ref="T485:T489"/>
    <mergeCell ref="U467:U471"/>
    <mergeCell ref="F468:F469"/>
    <mergeCell ref="I468:I469"/>
    <mergeCell ref="J468:J469"/>
    <mergeCell ref="T468:T469"/>
    <mergeCell ref="F472:F478"/>
    <mergeCell ref="I472:I478"/>
    <mergeCell ref="J472:J478"/>
    <mergeCell ref="T472:T478"/>
    <mergeCell ref="U472:U478"/>
    <mergeCell ref="U460:U466"/>
    <mergeCell ref="F463:F464"/>
    <mergeCell ref="I463:I464"/>
    <mergeCell ref="J463:J464"/>
    <mergeCell ref="T463:T464"/>
    <mergeCell ref="F465:F466"/>
    <mergeCell ref="I465:I466"/>
    <mergeCell ref="J465:J466"/>
    <mergeCell ref="T465:T466"/>
    <mergeCell ref="U453:U459"/>
    <mergeCell ref="V453:V471"/>
    <mergeCell ref="F457:F459"/>
    <mergeCell ref="I457:I459"/>
    <mergeCell ref="J457:J459"/>
    <mergeCell ref="T457:T459"/>
    <mergeCell ref="F460:F462"/>
    <mergeCell ref="I460:I462"/>
    <mergeCell ref="J460:J462"/>
    <mergeCell ref="T460:T462"/>
    <mergeCell ref="F449:F450"/>
    <mergeCell ref="I449:I450"/>
    <mergeCell ref="J449:J450"/>
    <mergeCell ref="T449:T450"/>
    <mergeCell ref="F453:F456"/>
    <mergeCell ref="I453:I456"/>
    <mergeCell ref="J453:J456"/>
    <mergeCell ref="T453:T456"/>
    <mergeCell ref="V436:V452"/>
    <mergeCell ref="F440:F441"/>
    <mergeCell ref="I440:I441"/>
    <mergeCell ref="J440:J441"/>
    <mergeCell ref="T440:T441"/>
    <mergeCell ref="F443:F448"/>
    <mergeCell ref="I443:I448"/>
    <mergeCell ref="J443:J448"/>
    <mergeCell ref="T443:T448"/>
    <mergeCell ref="U443:U452"/>
    <mergeCell ref="T423:T428"/>
    <mergeCell ref="U423:U435"/>
    <mergeCell ref="T429:T431"/>
    <mergeCell ref="F436:F439"/>
    <mergeCell ref="T436:T439"/>
    <mergeCell ref="U436:U442"/>
    <mergeCell ref="U417:U419"/>
    <mergeCell ref="F420:F422"/>
    <mergeCell ref="I420:I422"/>
    <mergeCell ref="J420:J422"/>
    <mergeCell ref="T420:T422"/>
    <mergeCell ref="U420:U422"/>
    <mergeCell ref="I413:I415"/>
    <mergeCell ref="J413:J415"/>
    <mergeCell ref="T413:T415"/>
    <mergeCell ref="F417:F418"/>
    <mergeCell ref="I417:I418"/>
    <mergeCell ref="J417:J418"/>
    <mergeCell ref="T417:T418"/>
    <mergeCell ref="F403:F407"/>
    <mergeCell ref="I403:I407"/>
    <mergeCell ref="J403:J407"/>
    <mergeCell ref="T403:T407"/>
    <mergeCell ref="U403:U416"/>
    <mergeCell ref="F408:F411"/>
    <mergeCell ref="I408:I411"/>
    <mergeCell ref="J408:J411"/>
    <mergeCell ref="T408:T411"/>
    <mergeCell ref="F413:F415"/>
    <mergeCell ref="F396:F399"/>
    <mergeCell ref="I396:I399"/>
    <mergeCell ref="J396:J399"/>
    <mergeCell ref="T396:T399"/>
    <mergeCell ref="U396:U402"/>
    <mergeCell ref="F400:F402"/>
    <mergeCell ref="I400:I402"/>
    <mergeCell ref="J400:J402"/>
    <mergeCell ref="T400:T402"/>
    <mergeCell ref="F390:F391"/>
    <mergeCell ref="I390:I391"/>
    <mergeCell ref="J390:J391"/>
    <mergeCell ref="T390:T391"/>
    <mergeCell ref="U390:U395"/>
    <mergeCell ref="F393:F394"/>
    <mergeCell ref="I393:I394"/>
    <mergeCell ref="J393:J394"/>
    <mergeCell ref="T393:T394"/>
    <mergeCell ref="I380:I385"/>
    <mergeCell ref="J380:J385"/>
    <mergeCell ref="T380:T385"/>
    <mergeCell ref="U380:U389"/>
    <mergeCell ref="F386:F389"/>
    <mergeCell ref="I386:I389"/>
    <mergeCell ref="J386:J389"/>
    <mergeCell ref="T386:T389"/>
    <mergeCell ref="V368:V435"/>
    <mergeCell ref="F369:F374"/>
    <mergeCell ref="I369:I374"/>
    <mergeCell ref="J369:J374"/>
    <mergeCell ref="T369:T374"/>
    <mergeCell ref="F375:F379"/>
    <mergeCell ref="I375:I379"/>
    <mergeCell ref="J375:J379"/>
    <mergeCell ref="T375:T379"/>
    <mergeCell ref="F380:F385"/>
    <mergeCell ref="F364:F367"/>
    <mergeCell ref="I364:I367"/>
    <mergeCell ref="J364:J367"/>
    <mergeCell ref="U364:U367"/>
    <mergeCell ref="T366:T367"/>
    <mergeCell ref="U368:U379"/>
    <mergeCell ref="F354:F358"/>
    <mergeCell ref="I354:I358"/>
    <mergeCell ref="J354:J358"/>
    <mergeCell ref="T354:T358"/>
    <mergeCell ref="F359:F362"/>
    <mergeCell ref="I359:I362"/>
    <mergeCell ref="J359:J362"/>
    <mergeCell ref="T359:T362"/>
    <mergeCell ref="U342:U346"/>
    <mergeCell ref="F345:F346"/>
    <mergeCell ref="I345:I346"/>
    <mergeCell ref="J345:J346"/>
    <mergeCell ref="T345:T346"/>
    <mergeCell ref="F351:F353"/>
    <mergeCell ref="I351:I353"/>
    <mergeCell ref="J351:J353"/>
    <mergeCell ref="T351:T353"/>
    <mergeCell ref="U351:U363"/>
    <mergeCell ref="F334:F341"/>
    <mergeCell ref="I334:I341"/>
    <mergeCell ref="J334:J341"/>
    <mergeCell ref="T334:T341"/>
    <mergeCell ref="F342:F344"/>
    <mergeCell ref="I342:I344"/>
    <mergeCell ref="J342:J344"/>
    <mergeCell ref="T342:T344"/>
    <mergeCell ref="F327:F328"/>
    <mergeCell ref="I327:I328"/>
    <mergeCell ref="J327:J328"/>
    <mergeCell ref="T327:T333"/>
    <mergeCell ref="F331:F333"/>
    <mergeCell ref="I331:I333"/>
    <mergeCell ref="J331:J333"/>
    <mergeCell ref="I319:I323"/>
    <mergeCell ref="J319:J323"/>
    <mergeCell ref="T319:T323"/>
    <mergeCell ref="F324:F326"/>
    <mergeCell ref="I324:I326"/>
    <mergeCell ref="J324:J326"/>
    <mergeCell ref="T324:T326"/>
    <mergeCell ref="U312:U341"/>
    <mergeCell ref="F314:F316"/>
    <mergeCell ref="I314:I316"/>
    <mergeCell ref="J314:J316"/>
    <mergeCell ref="T314:T316"/>
    <mergeCell ref="F317:F318"/>
    <mergeCell ref="I317:I318"/>
    <mergeCell ref="J317:J318"/>
    <mergeCell ref="T317:T318"/>
    <mergeCell ref="F319:F323"/>
    <mergeCell ref="F303:F307"/>
    <mergeCell ref="I303:I307"/>
    <mergeCell ref="J303:J307"/>
    <mergeCell ref="T303:T307"/>
    <mergeCell ref="F308:F311"/>
    <mergeCell ref="I308:I311"/>
    <mergeCell ref="J308:J311"/>
    <mergeCell ref="T308:T311"/>
    <mergeCell ref="I299:I300"/>
    <mergeCell ref="J299:J300"/>
    <mergeCell ref="T299:T300"/>
    <mergeCell ref="F301:F302"/>
    <mergeCell ref="I301:I302"/>
    <mergeCell ref="J301:J302"/>
    <mergeCell ref="T301:T302"/>
    <mergeCell ref="T291:T295"/>
    <mergeCell ref="U291:U311"/>
    <mergeCell ref="F293:F295"/>
    <mergeCell ref="I293:I295"/>
    <mergeCell ref="J293:J295"/>
    <mergeCell ref="F296:F298"/>
    <mergeCell ref="I296:I298"/>
    <mergeCell ref="J296:J298"/>
    <mergeCell ref="T296:T298"/>
    <mergeCell ref="F299:F300"/>
    <mergeCell ref="U283:U286"/>
    <mergeCell ref="F287:F288"/>
    <mergeCell ref="I287:I288"/>
    <mergeCell ref="J287:J288"/>
    <mergeCell ref="T287:T288"/>
    <mergeCell ref="U287:U290"/>
    <mergeCell ref="F289:F290"/>
    <mergeCell ref="I289:I290"/>
    <mergeCell ref="J289:J290"/>
    <mergeCell ref="T289:T290"/>
    <mergeCell ref="T278:T280"/>
    <mergeCell ref="F281:F282"/>
    <mergeCell ref="I281:I282"/>
    <mergeCell ref="J281:J282"/>
    <mergeCell ref="T281:T282"/>
    <mergeCell ref="F283:F286"/>
    <mergeCell ref="I283:I286"/>
    <mergeCell ref="J283:J286"/>
    <mergeCell ref="T283:T286"/>
    <mergeCell ref="U266:U275"/>
    <mergeCell ref="T267:T275"/>
    <mergeCell ref="F268:F272"/>
    <mergeCell ref="I268:I272"/>
    <mergeCell ref="J268:J272"/>
    <mergeCell ref="T276:T277"/>
    <mergeCell ref="U276:U282"/>
    <mergeCell ref="F278:F280"/>
    <mergeCell ref="I278:I280"/>
    <mergeCell ref="J278:J280"/>
    <mergeCell ref="T258:T260"/>
    <mergeCell ref="U258:U260"/>
    <mergeCell ref="F261:F262"/>
    <mergeCell ref="I261:I262"/>
    <mergeCell ref="J261:J262"/>
    <mergeCell ref="T261:T262"/>
    <mergeCell ref="U261:U265"/>
    <mergeCell ref="T263:T265"/>
    <mergeCell ref="F252:F253"/>
    <mergeCell ref="I252:I253"/>
    <mergeCell ref="J252:J253"/>
    <mergeCell ref="T252:T253"/>
    <mergeCell ref="U252:U257"/>
    <mergeCell ref="T254:T257"/>
    <mergeCell ref="F255:F257"/>
    <mergeCell ref="I255:I257"/>
    <mergeCell ref="J255:J257"/>
    <mergeCell ref="F232:F237"/>
    <mergeCell ref="I232:I237"/>
    <mergeCell ref="J232:J237"/>
    <mergeCell ref="T232:T237"/>
    <mergeCell ref="T240:T251"/>
    <mergeCell ref="U240:U251"/>
    <mergeCell ref="F242:F251"/>
    <mergeCell ref="I242:I251"/>
    <mergeCell ref="J242:J251"/>
    <mergeCell ref="U219:U226"/>
    <mergeCell ref="F223:F226"/>
    <mergeCell ref="I223:I226"/>
    <mergeCell ref="J223:J226"/>
    <mergeCell ref="T223:T226"/>
    <mergeCell ref="F227:F231"/>
    <mergeCell ref="I227:I231"/>
    <mergeCell ref="J227:J231"/>
    <mergeCell ref="T227:T231"/>
    <mergeCell ref="U227:U239"/>
    <mergeCell ref="F215:F217"/>
    <mergeCell ref="I215:I217"/>
    <mergeCell ref="J215:J217"/>
    <mergeCell ref="T215:T217"/>
    <mergeCell ref="F219:F222"/>
    <mergeCell ref="I219:I222"/>
    <mergeCell ref="J219:J222"/>
    <mergeCell ref="T219:T222"/>
    <mergeCell ref="F211:F212"/>
    <mergeCell ref="I211:I212"/>
    <mergeCell ref="J211:J212"/>
    <mergeCell ref="T211:T214"/>
    <mergeCell ref="F213:F214"/>
    <mergeCell ref="I213:I214"/>
    <mergeCell ref="J213:J214"/>
    <mergeCell ref="T205:T207"/>
    <mergeCell ref="I206:I207"/>
    <mergeCell ref="J206:J207"/>
    <mergeCell ref="F208:F210"/>
    <mergeCell ref="I208:I210"/>
    <mergeCell ref="J208:J210"/>
    <mergeCell ref="T208:T210"/>
    <mergeCell ref="F182:F187"/>
    <mergeCell ref="I182:I187"/>
    <mergeCell ref="J182:J187"/>
    <mergeCell ref="T182:T187"/>
    <mergeCell ref="U182:U218"/>
    <mergeCell ref="F188:F204"/>
    <mergeCell ref="I188:I204"/>
    <mergeCell ref="J188:J204"/>
    <mergeCell ref="T188:T204"/>
    <mergeCell ref="F205:F207"/>
    <mergeCell ref="I167:I168"/>
    <mergeCell ref="J167:J168"/>
    <mergeCell ref="T167:T168"/>
    <mergeCell ref="U172:U181"/>
    <mergeCell ref="F173:F174"/>
    <mergeCell ref="T173:T174"/>
    <mergeCell ref="F175:F176"/>
    <mergeCell ref="T175:T176"/>
    <mergeCell ref="T177:T178"/>
    <mergeCell ref="T180:T181"/>
    <mergeCell ref="F161:F163"/>
    <mergeCell ref="I161:I163"/>
    <mergeCell ref="J161:J163"/>
    <mergeCell ref="T161:T163"/>
    <mergeCell ref="U161:U171"/>
    <mergeCell ref="F164:F166"/>
    <mergeCell ref="I164:I166"/>
    <mergeCell ref="J164:J166"/>
    <mergeCell ref="T164:T166"/>
    <mergeCell ref="F167:F168"/>
    <mergeCell ref="U149:U154"/>
    <mergeCell ref="F152:F153"/>
    <mergeCell ref="I152:I153"/>
    <mergeCell ref="J152:J153"/>
    <mergeCell ref="T152:T153"/>
    <mergeCell ref="U155:U160"/>
    <mergeCell ref="J116:J120"/>
    <mergeCell ref="T116:T120"/>
    <mergeCell ref="U121:U128"/>
    <mergeCell ref="T124:T125"/>
    <mergeCell ref="U129:U138"/>
    <mergeCell ref="U139:U148"/>
    <mergeCell ref="T142:T143"/>
    <mergeCell ref="U107:U109"/>
    <mergeCell ref="F110:F111"/>
    <mergeCell ref="G110:G111"/>
    <mergeCell ref="H110:H111"/>
    <mergeCell ref="I110:I111"/>
    <mergeCell ref="J110:J111"/>
    <mergeCell ref="T110:T111"/>
    <mergeCell ref="U110:U120"/>
    <mergeCell ref="F116:F120"/>
    <mergeCell ref="I116:I120"/>
    <mergeCell ref="I100:I103"/>
    <mergeCell ref="J100:J103"/>
    <mergeCell ref="T100:T103"/>
    <mergeCell ref="U100:U103"/>
    <mergeCell ref="F104:F106"/>
    <mergeCell ref="I104:I106"/>
    <mergeCell ref="J104:J106"/>
    <mergeCell ref="T104:T106"/>
    <mergeCell ref="U104:U106"/>
    <mergeCell ref="F84:F85"/>
    <mergeCell ref="I84:I85"/>
    <mergeCell ref="J84:J85"/>
    <mergeCell ref="T84:T85"/>
    <mergeCell ref="U84:U90"/>
    <mergeCell ref="V84:V367"/>
    <mergeCell ref="T91:T95"/>
    <mergeCell ref="U91:U99"/>
    <mergeCell ref="T96:T98"/>
    <mergeCell ref="F100:F103"/>
    <mergeCell ref="U71:U73"/>
    <mergeCell ref="F72:F73"/>
    <mergeCell ref="I72:I73"/>
    <mergeCell ref="J72:J73"/>
    <mergeCell ref="T72:T73"/>
    <mergeCell ref="U74:U83"/>
    <mergeCell ref="F64:F65"/>
    <mergeCell ref="I64:I65"/>
    <mergeCell ref="J64:J65"/>
    <mergeCell ref="T64:T65"/>
    <mergeCell ref="U66:U67"/>
    <mergeCell ref="F68:F70"/>
    <mergeCell ref="I68:I70"/>
    <mergeCell ref="J68:J70"/>
    <mergeCell ref="T68:T70"/>
    <mergeCell ref="U68:U70"/>
    <mergeCell ref="F59:F61"/>
    <mergeCell ref="I59:I61"/>
    <mergeCell ref="J59:J61"/>
    <mergeCell ref="T59:T61"/>
    <mergeCell ref="F62:F63"/>
    <mergeCell ref="I62:I63"/>
    <mergeCell ref="J62:J63"/>
    <mergeCell ref="T62:T63"/>
    <mergeCell ref="U44:U51"/>
    <mergeCell ref="F48:F51"/>
    <mergeCell ref="I48:I51"/>
    <mergeCell ref="J48:J51"/>
    <mergeCell ref="T48:T51"/>
    <mergeCell ref="F52:F58"/>
    <mergeCell ref="I52:I58"/>
    <mergeCell ref="J52:J58"/>
    <mergeCell ref="T52:T58"/>
    <mergeCell ref="U52:U65"/>
    <mergeCell ref="F37:F38"/>
    <mergeCell ref="I37:I38"/>
    <mergeCell ref="J37:J38"/>
    <mergeCell ref="T37:T38"/>
    <mergeCell ref="F39:F43"/>
    <mergeCell ref="I39:I43"/>
    <mergeCell ref="J39:J43"/>
    <mergeCell ref="T39:T43"/>
    <mergeCell ref="I30:I33"/>
    <mergeCell ref="J30:J33"/>
    <mergeCell ref="T30:T33"/>
    <mergeCell ref="F34:F36"/>
    <mergeCell ref="I34:I36"/>
    <mergeCell ref="J34:J36"/>
    <mergeCell ref="T34:T36"/>
    <mergeCell ref="F21:F24"/>
    <mergeCell ref="T21:T24"/>
    <mergeCell ref="U21:U43"/>
    <mergeCell ref="I22:I24"/>
    <mergeCell ref="J22:J24"/>
    <mergeCell ref="F25:F29"/>
    <mergeCell ref="I25:I29"/>
    <mergeCell ref="J25:J29"/>
    <mergeCell ref="T25:T29"/>
    <mergeCell ref="F30:F33"/>
    <mergeCell ref="F15:F17"/>
    <mergeCell ref="I15:I17"/>
    <mergeCell ref="J15:J17"/>
    <mergeCell ref="T15:T17"/>
    <mergeCell ref="F19:F20"/>
    <mergeCell ref="I19:I20"/>
    <mergeCell ref="J19:J20"/>
    <mergeCell ref="T19:T20"/>
    <mergeCell ref="V4:V83"/>
    <mergeCell ref="F7:F8"/>
    <mergeCell ref="I7:I8"/>
    <mergeCell ref="J7:J8"/>
    <mergeCell ref="T7:T8"/>
    <mergeCell ref="F12:F14"/>
    <mergeCell ref="I12:I14"/>
    <mergeCell ref="J12:J14"/>
    <mergeCell ref="T12:T14"/>
    <mergeCell ref="U12:U20"/>
    <mergeCell ref="L2:P2"/>
    <mergeCell ref="F4:F5"/>
    <mergeCell ref="I4:I5"/>
    <mergeCell ref="J4:J5"/>
    <mergeCell ref="T4:T5"/>
    <mergeCell ref="U4:U11"/>
  </mergeCells>
  <pageMargins left="0.70866141732283472" right="0.31496062992125984" top="0.55118110236220474" bottom="0.35433070866141736" header="0.31496062992125984" footer="0.11811023622047245"/>
  <pageSetup paperSize="122" scale="60" orientation="landscape" r:id="rId1"/>
  <headerFoot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workbookViewId="0">
      <selection activeCell="E11" sqref="E11"/>
    </sheetView>
  </sheetViews>
  <sheetFormatPr baseColWidth="10" defaultRowHeight="15" x14ac:dyDescent="0.25"/>
  <cols>
    <col min="1" max="1" width="19.85546875" customWidth="1"/>
    <col min="2" max="2" width="30.7109375" customWidth="1"/>
    <col min="3" max="3" width="83.28515625" customWidth="1"/>
    <col min="4" max="4" width="17.28515625" customWidth="1"/>
    <col min="5" max="5" width="17.42578125" customWidth="1"/>
    <col min="6" max="6" width="21.42578125" customWidth="1"/>
  </cols>
  <sheetData>
    <row r="1" spans="1:6" ht="32.25" thickBot="1" x14ac:dyDescent="0.55000000000000004">
      <c r="A1" s="1" t="s">
        <v>0</v>
      </c>
      <c r="B1" s="2"/>
      <c r="C1" s="2"/>
      <c r="D1" s="2"/>
      <c r="E1" s="2"/>
      <c r="F1" s="3"/>
    </row>
    <row r="2" spans="1:6" ht="63" x14ac:dyDescent="0.25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8" t="s">
        <v>6</v>
      </c>
    </row>
    <row r="3" spans="1:6" ht="21" x14ac:dyDescent="0.35">
      <c r="A3" s="9">
        <v>0</v>
      </c>
      <c r="B3" s="9" t="s">
        <v>7</v>
      </c>
      <c r="C3" s="10" t="s">
        <v>8</v>
      </c>
      <c r="D3" s="11">
        <v>350</v>
      </c>
      <c r="E3" s="12">
        <v>0.5094343396161054</v>
      </c>
      <c r="F3" s="11">
        <v>0</v>
      </c>
    </row>
    <row r="4" spans="1:6" ht="18.75" x14ac:dyDescent="0.3">
      <c r="A4" s="13">
        <v>1</v>
      </c>
      <c r="B4" s="13" t="s">
        <v>9</v>
      </c>
      <c r="C4" s="14" t="s">
        <v>10</v>
      </c>
      <c r="D4" s="15">
        <v>52</v>
      </c>
      <c r="E4" s="16">
        <v>0.35578205128205131</v>
      </c>
      <c r="F4" s="17">
        <v>1</v>
      </c>
    </row>
    <row r="5" spans="1:6" ht="15.75" x14ac:dyDescent="0.25">
      <c r="A5" s="18" t="s">
        <v>11</v>
      </c>
      <c r="B5" s="18" t="s">
        <v>12</v>
      </c>
      <c r="C5" s="19" t="s">
        <v>13</v>
      </c>
      <c r="D5" s="20">
        <v>4</v>
      </c>
      <c r="E5" s="21">
        <v>0.58333333333333337</v>
      </c>
      <c r="F5" s="22">
        <v>1</v>
      </c>
    </row>
    <row r="6" spans="1:6" x14ac:dyDescent="0.25">
      <c r="A6" s="23" t="s">
        <v>14</v>
      </c>
      <c r="B6" s="23" t="s">
        <v>15</v>
      </c>
      <c r="C6" s="24" t="s">
        <v>16</v>
      </c>
      <c r="D6" s="25">
        <v>1</v>
      </c>
      <c r="E6" s="26">
        <v>0</v>
      </c>
      <c r="F6" s="27">
        <v>1</v>
      </c>
    </row>
    <row r="7" spans="1:6" x14ac:dyDescent="0.25">
      <c r="A7" s="23" t="s">
        <v>17</v>
      </c>
      <c r="B7" s="23" t="s">
        <v>15</v>
      </c>
      <c r="C7" s="24" t="s">
        <v>18</v>
      </c>
      <c r="D7" s="25">
        <v>1</v>
      </c>
      <c r="E7" s="26">
        <v>1</v>
      </c>
      <c r="F7" s="27">
        <v>2</v>
      </c>
    </row>
    <row r="8" spans="1:6" x14ac:dyDescent="0.25">
      <c r="A8" s="23" t="s">
        <v>19</v>
      </c>
      <c r="B8" s="23" t="s">
        <v>15</v>
      </c>
      <c r="C8" s="24" t="s">
        <v>20</v>
      </c>
      <c r="D8" s="25">
        <v>2</v>
      </c>
      <c r="E8" s="26">
        <v>0.66666666666666663</v>
      </c>
      <c r="F8" s="27">
        <v>3</v>
      </c>
    </row>
    <row r="9" spans="1:6" x14ac:dyDescent="0.25">
      <c r="A9" s="23" t="s">
        <v>21</v>
      </c>
      <c r="B9" s="23" t="s">
        <v>15</v>
      </c>
      <c r="C9" s="24" t="s">
        <v>22</v>
      </c>
      <c r="D9" s="25">
        <v>0</v>
      </c>
      <c r="E9" s="26" t="s">
        <v>23</v>
      </c>
      <c r="F9" s="27">
        <v>4</v>
      </c>
    </row>
    <row r="10" spans="1:6" x14ac:dyDescent="0.25">
      <c r="A10" s="23" t="s">
        <v>24</v>
      </c>
      <c r="B10" s="23" t="s">
        <v>15</v>
      </c>
      <c r="C10" s="24" t="s">
        <v>22</v>
      </c>
      <c r="D10" s="25">
        <v>0</v>
      </c>
      <c r="E10" s="26" t="s">
        <v>23</v>
      </c>
      <c r="F10" s="27">
        <v>5</v>
      </c>
    </row>
    <row r="11" spans="1:6" x14ac:dyDescent="0.25">
      <c r="A11" s="23" t="s">
        <v>25</v>
      </c>
      <c r="B11" s="23" t="s">
        <v>15</v>
      </c>
      <c r="C11" s="24" t="s">
        <v>26</v>
      </c>
      <c r="D11" s="25">
        <v>0</v>
      </c>
      <c r="E11" s="26" t="s">
        <v>23</v>
      </c>
      <c r="F11" s="27">
        <v>6</v>
      </c>
    </row>
    <row r="12" spans="1:6" ht="15.75" x14ac:dyDescent="0.25">
      <c r="A12" s="18" t="s">
        <v>27</v>
      </c>
      <c r="B12" s="18" t="s">
        <v>12</v>
      </c>
      <c r="C12" s="19" t="s">
        <v>28</v>
      </c>
      <c r="D12" s="20">
        <v>5</v>
      </c>
      <c r="E12" s="21">
        <v>0</v>
      </c>
      <c r="F12" s="22">
        <v>2</v>
      </c>
    </row>
    <row r="13" spans="1:6" x14ac:dyDescent="0.25">
      <c r="A13" s="23" t="s">
        <v>29</v>
      </c>
      <c r="B13" s="23" t="s">
        <v>15</v>
      </c>
      <c r="C13" s="24" t="s">
        <v>30</v>
      </c>
      <c r="D13" s="25">
        <v>1</v>
      </c>
      <c r="E13" s="26">
        <v>0</v>
      </c>
      <c r="F13" s="27">
        <v>7</v>
      </c>
    </row>
    <row r="14" spans="1:6" x14ac:dyDescent="0.25">
      <c r="A14" s="23" t="s">
        <v>31</v>
      </c>
      <c r="B14" s="23" t="s">
        <v>15</v>
      </c>
      <c r="C14" s="24" t="s">
        <v>32</v>
      </c>
      <c r="D14" s="25">
        <v>1</v>
      </c>
      <c r="E14" s="26">
        <v>0</v>
      </c>
      <c r="F14" s="27">
        <v>8</v>
      </c>
    </row>
    <row r="15" spans="1:6" x14ac:dyDescent="0.25">
      <c r="A15" s="23" t="s">
        <v>33</v>
      </c>
      <c r="B15" s="23" t="s">
        <v>15</v>
      </c>
      <c r="C15" s="24" t="s">
        <v>34</v>
      </c>
      <c r="D15" s="25">
        <v>1</v>
      </c>
      <c r="E15" s="26">
        <v>0</v>
      </c>
      <c r="F15" s="27">
        <v>9</v>
      </c>
    </row>
    <row r="16" spans="1:6" x14ac:dyDescent="0.25">
      <c r="A16" s="23" t="s">
        <v>35</v>
      </c>
      <c r="B16" s="23" t="s">
        <v>15</v>
      </c>
      <c r="C16" s="24" t="s">
        <v>36</v>
      </c>
      <c r="D16" s="25">
        <v>2</v>
      </c>
      <c r="E16" s="26">
        <v>0</v>
      </c>
      <c r="F16" s="27">
        <v>10</v>
      </c>
    </row>
    <row r="17" spans="1:6" ht="15.75" x14ac:dyDescent="0.25">
      <c r="A17" s="18" t="s">
        <v>37</v>
      </c>
      <c r="B17" s="18" t="s">
        <v>12</v>
      </c>
      <c r="C17" s="19" t="s">
        <v>38</v>
      </c>
      <c r="D17" s="20">
        <v>17</v>
      </c>
      <c r="E17" s="21">
        <v>0.13235294117647059</v>
      </c>
      <c r="F17" s="22">
        <v>3</v>
      </c>
    </row>
    <row r="18" spans="1:6" x14ac:dyDescent="0.25">
      <c r="A18" s="23" t="s">
        <v>39</v>
      </c>
      <c r="B18" s="23" t="s">
        <v>15</v>
      </c>
      <c r="C18" s="24" t="s">
        <v>40</v>
      </c>
      <c r="D18" s="25">
        <v>2</v>
      </c>
      <c r="E18" s="26">
        <v>0</v>
      </c>
      <c r="F18" s="27">
        <v>11</v>
      </c>
    </row>
    <row r="19" spans="1:6" x14ac:dyDescent="0.25">
      <c r="A19" s="23" t="s">
        <v>41</v>
      </c>
      <c r="B19" s="23" t="s">
        <v>15</v>
      </c>
      <c r="C19" s="24" t="s">
        <v>42</v>
      </c>
      <c r="D19" s="25">
        <v>2</v>
      </c>
      <c r="E19" s="26">
        <v>0</v>
      </c>
      <c r="F19" s="27">
        <v>12</v>
      </c>
    </row>
    <row r="20" spans="1:6" x14ac:dyDescent="0.25">
      <c r="A20" s="23" t="s">
        <v>43</v>
      </c>
      <c r="B20" s="23" t="s">
        <v>15</v>
      </c>
      <c r="C20" s="24" t="s">
        <v>44</v>
      </c>
      <c r="D20" s="25">
        <v>3</v>
      </c>
      <c r="E20" s="26">
        <v>0</v>
      </c>
      <c r="F20" s="27">
        <v>13</v>
      </c>
    </row>
    <row r="21" spans="1:6" x14ac:dyDescent="0.25">
      <c r="A21" s="23" t="s">
        <v>45</v>
      </c>
      <c r="B21" s="23" t="s">
        <v>15</v>
      </c>
      <c r="C21" s="24" t="s">
        <v>46</v>
      </c>
      <c r="D21" s="25">
        <v>3</v>
      </c>
      <c r="E21" s="26">
        <v>0</v>
      </c>
      <c r="F21" s="27">
        <v>14</v>
      </c>
    </row>
    <row r="22" spans="1:6" x14ac:dyDescent="0.25">
      <c r="A22" s="23" t="s">
        <v>47</v>
      </c>
      <c r="B22" s="23" t="s">
        <v>15</v>
      </c>
      <c r="C22" s="24" t="s">
        <v>48</v>
      </c>
      <c r="D22" s="25">
        <v>2</v>
      </c>
      <c r="E22" s="26">
        <v>0</v>
      </c>
      <c r="F22" s="27">
        <v>15</v>
      </c>
    </row>
    <row r="23" spans="1:6" x14ac:dyDescent="0.25">
      <c r="A23" s="23" t="s">
        <v>49</v>
      </c>
      <c r="B23" s="23" t="s">
        <v>15</v>
      </c>
      <c r="C23" s="24" t="s">
        <v>50</v>
      </c>
      <c r="D23" s="25">
        <v>5</v>
      </c>
      <c r="E23" s="26">
        <v>0.45</v>
      </c>
      <c r="F23" s="27">
        <v>16</v>
      </c>
    </row>
    <row r="24" spans="1:6" ht="15.75" x14ac:dyDescent="0.25">
      <c r="A24" s="18" t="s">
        <v>51</v>
      </c>
      <c r="B24" s="18" t="s">
        <v>12</v>
      </c>
      <c r="C24" s="19" t="s">
        <v>52</v>
      </c>
      <c r="D24" s="20">
        <v>7</v>
      </c>
      <c r="E24" s="21">
        <v>0.8571428571428571</v>
      </c>
      <c r="F24" s="22">
        <v>4</v>
      </c>
    </row>
    <row r="25" spans="1:6" x14ac:dyDescent="0.25">
      <c r="A25" s="23" t="s">
        <v>53</v>
      </c>
      <c r="B25" s="23" t="s">
        <v>15</v>
      </c>
      <c r="C25" s="28" t="s">
        <v>54</v>
      </c>
      <c r="D25" s="25">
        <v>1</v>
      </c>
      <c r="E25" s="26">
        <v>1</v>
      </c>
      <c r="F25" s="27">
        <v>17</v>
      </c>
    </row>
    <row r="26" spans="1:6" x14ac:dyDescent="0.25">
      <c r="A26" s="23" t="s">
        <v>55</v>
      </c>
      <c r="B26" s="23" t="s">
        <v>15</v>
      </c>
      <c r="C26" s="24" t="s">
        <v>56</v>
      </c>
      <c r="D26" s="25">
        <v>0</v>
      </c>
      <c r="E26" s="26" t="s">
        <v>23</v>
      </c>
      <c r="F26" s="27">
        <v>18</v>
      </c>
    </row>
    <row r="27" spans="1:6" x14ac:dyDescent="0.25">
      <c r="A27" s="23" t="s">
        <v>57</v>
      </c>
      <c r="B27" s="23" t="s">
        <v>15</v>
      </c>
      <c r="C27" s="24" t="s">
        <v>58</v>
      </c>
      <c r="D27" s="25">
        <v>1</v>
      </c>
      <c r="E27" s="26">
        <v>0</v>
      </c>
      <c r="F27" s="27">
        <v>19</v>
      </c>
    </row>
    <row r="28" spans="1:6" x14ac:dyDescent="0.25">
      <c r="A28" s="23" t="s">
        <v>59</v>
      </c>
      <c r="B28" s="23" t="s">
        <v>15</v>
      </c>
      <c r="C28" s="24" t="s">
        <v>60</v>
      </c>
      <c r="D28" s="25">
        <v>1</v>
      </c>
      <c r="E28" s="26">
        <v>1</v>
      </c>
      <c r="F28" s="27">
        <v>20</v>
      </c>
    </row>
    <row r="29" spans="1:6" x14ac:dyDescent="0.25">
      <c r="A29" s="23" t="s">
        <v>61</v>
      </c>
      <c r="B29" s="23" t="s">
        <v>15</v>
      </c>
      <c r="C29" s="24" t="s">
        <v>62</v>
      </c>
      <c r="D29" s="25">
        <v>4</v>
      </c>
      <c r="E29" s="26">
        <v>1</v>
      </c>
      <c r="F29" s="27">
        <v>21</v>
      </c>
    </row>
    <row r="30" spans="1:6" ht="15.75" x14ac:dyDescent="0.25">
      <c r="A30" s="18" t="s">
        <v>63</v>
      </c>
      <c r="B30" s="18" t="s">
        <v>12</v>
      </c>
      <c r="C30" s="19" t="s">
        <v>64</v>
      </c>
      <c r="D30" s="20">
        <v>10</v>
      </c>
      <c r="E30" s="21">
        <v>0.2</v>
      </c>
      <c r="F30" s="22">
        <v>5</v>
      </c>
    </row>
    <row r="31" spans="1:6" x14ac:dyDescent="0.25">
      <c r="A31" s="23" t="s">
        <v>65</v>
      </c>
      <c r="B31" s="23" t="s">
        <v>15</v>
      </c>
      <c r="C31" s="24" t="s">
        <v>66</v>
      </c>
      <c r="D31" s="25">
        <v>5</v>
      </c>
      <c r="E31" s="26">
        <v>0.4</v>
      </c>
      <c r="F31" s="27">
        <v>22</v>
      </c>
    </row>
    <row r="32" spans="1:6" x14ac:dyDescent="0.25">
      <c r="A32" s="23" t="s">
        <v>67</v>
      </c>
      <c r="B32" s="23" t="s">
        <v>15</v>
      </c>
      <c r="C32" s="24" t="s">
        <v>68</v>
      </c>
      <c r="D32" s="25">
        <v>2</v>
      </c>
      <c r="E32" s="26">
        <v>0</v>
      </c>
      <c r="F32" s="27">
        <v>23</v>
      </c>
    </row>
    <row r="33" spans="1:6" x14ac:dyDescent="0.25">
      <c r="A33" s="23" t="s">
        <v>69</v>
      </c>
      <c r="B33" s="23" t="s">
        <v>15</v>
      </c>
      <c r="C33" s="24" t="s">
        <v>70</v>
      </c>
      <c r="D33" s="25">
        <v>1</v>
      </c>
      <c r="E33" s="26">
        <v>0</v>
      </c>
      <c r="F33" s="27">
        <v>24</v>
      </c>
    </row>
    <row r="34" spans="1:6" x14ac:dyDescent="0.25">
      <c r="A34" s="23" t="s">
        <v>71</v>
      </c>
      <c r="B34" s="23" t="s">
        <v>15</v>
      </c>
      <c r="C34" s="24" t="s">
        <v>72</v>
      </c>
      <c r="D34" s="25">
        <v>2</v>
      </c>
      <c r="E34" s="26">
        <v>0</v>
      </c>
      <c r="F34" s="27">
        <v>25</v>
      </c>
    </row>
    <row r="35" spans="1:6" ht="15.75" x14ac:dyDescent="0.25">
      <c r="A35" s="18" t="s">
        <v>73</v>
      </c>
      <c r="B35" s="18" t="s">
        <v>12</v>
      </c>
      <c r="C35" s="19" t="s">
        <v>74</v>
      </c>
      <c r="D35" s="20">
        <v>0</v>
      </c>
      <c r="E35" s="21" t="s">
        <v>23</v>
      </c>
      <c r="F35" s="22">
        <v>6</v>
      </c>
    </row>
    <row r="36" spans="1:6" x14ac:dyDescent="0.25">
      <c r="A36" s="23" t="s">
        <v>75</v>
      </c>
      <c r="B36" s="23" t="s">
        <v>15</v>
      </c>
      <c r="C36" s="24" t="s">
        <v>76</v>
      </c>
      <c r="D36" s="25">
        <v>0</v>
      </c>
      <c r="E36" s="26" t="s">
        <v>23</v>
      </c>
      <c r="F36" s="27">
        <v>26</v>
      </c>
    </row>
    <row r="37" spans="1:6" x14ac:dyDescent="0.25">
      <c r="A37" s="23" t="s">
        <v>77</v>
      </c>
      <c r="B37" s="23" t="s">
        <v>15</v>
      </c>
      <c r="C37" s="24" t="s">
        <v>78</v>
      </c>
      <c r="D37" s="25">
        <v>0</v>
      </c>
      <c r="E37" s="26" t="s">
        <v>23</v>
      </c>
      <c r="F37" s="27">
        <v>27</v>
      </c>
    </row>
    <row r="38" spans="1:6" ht="15.75" x14ac:dyDescent="0.25">
      <c r="A38" s="18" t="s">
        <v>79</v>
      </c>
      <c r="B38" s="18" t="s">
        <v>12</v>
      </c>
      <c r="C38" s="19" t="s">
        <v>80</v>
      </c>
      <c r="D38" s="20">
        <v>2</v>
      </c>
      <c r="E38" s="21">
        <v>0.5</v>
      </c>
      <c r="F38" s="22">
        <v>7</v>
      </c>
    </row>
    <row r="39" spans="1:6" x14ac:dyDescent="0.25">
      <c r="A39" s="23" t="s">
        <v>81</v>
      </c>
      <c r="B39" s="23" t="s">
        <v>15</v>
      </c>
      <c r="C39" s="28" t="s">
        <v>82</v>
      </c>
      <c r="D39" s="25">
        <v>2</v>
      </c>
      <c r="E39" s="26">
        <v>0.5</v>
      </c>
      <c r="F39" s="27">
        <v>28</v>
      </c>
    </row>
    <row r="40" spans="1:6" ht="15.75" x14ac:dyDescent="0.25">
      <c r="A40" s="18" t="s">
        <v>83</v>
      </c>
      <c r="B40" s="18" t="s">
        <v>12</v>
      </c>
      <c r="C40" s="19" t="s">
        <v>84</v>
      </c>
      <c r="D40" s="20">
        <v>1</v>
      </c>
      <c r="E40" s="21">
        <v>0</v>
      </c>
      <c r="F40" s="22">
        <v>8</v>
      </c>
    </row>
    <row r="41" spans="1:6" x14ac:dyDescent="0.25">
      <c r="A41" s="23" t="s">
        <v>85</v>
      </c>
      <c r="B41" s="23" t="s">
        <v>15</v>
      </c>
      <c r="C41" s="24" t="s">
        <v>86</v>
      </c>
      <c r="D41" s="25">
        <v>0</v>
      </c>
      <c r="E41" s="26" t="s">
        <v>23</v>
      </c>
      <c r="F41" s="27">
        <v>29</v>
      </c>
    </row>
    <row r="42" spans="1:6" x14ac:dyDescent="0.25">
      <c r="A42" s="23" t="s">
        <v>87</v>
      </c>
      <c r="B42" s="23" t="s">
        <v>15</v>
      </c>
      <c r="C42" s="24" t="s">
        <v>88</v>
      </c>
      <c r="D42" s="25">
        <v>1</v>
      </c>
      <c r="E42" s="26">
        <v>0</v>
      </c>
      <c r="F42" s="27">
        <v>30</v>
      </c>
    </row>
    <row r="43" spans="1:6" ht="15.75" x14ac:dyDescent="0.25">
      <c r="A43" s="18" t="s">
        <v>89</v>
      </c>
      <c r="B43" s="18" t="s">
        <v>12</v>
      </c>
      <c r="C43" s="19" t="s">
        <v>90</v>
      </c>
      <c r="D43" s="20">
        <v>6</v>
      </c>
      <c r="E43" s="21">
        <v>0.81955555555555559</v>
      </c>
      <c r="F43" s="22">
        <v>9</v>
      </c>
    </row>
    <row r="44" spans="1:6" x14ac:dyDescent="0.25">
      <c r="A44" s="23" t="s">
        <v>91</v>
      </c>
      <c r="B44" s="23" t="s">
        <v>15</v>
      </c>
      <c r="C44" s="24" t="s">
        <v>92</v>
      </c>
      <c r="D44" s="25">
        <v>1</v>
      </c>
      <c r="E44" s="26">
        <v>0.99733333333333329</v>
      </c>
      <c r="F44" s="27">
        <v>31</v>
      </c>
    </row>
    <row r="45" spans="1:6" x14ac:dyDescent="0.25">
      <c r="A45" s="23" t="s">
        <v>93</v>
      </c>
      <c r="B45" s="23" t="s">
        <v>15</v>
      </c>
      <c r="C45" s="24" t="s">
        <v>94</v>
      </c>
      <c r="D45" s="25">
        <v>1</v>
      </c>
      <c r="E45" s="26">
        <v>0.92</v>
      </c>
      <c r="F45" s="27">
        <v>32</v>
      </c>
    </row>
    <row r="46" spans="1:6" x14ac:dyDescent="0.25">
      <c r="A46" s="23" t="s">
        <v>95</v>
      </c>
      <c r="B46" s="23" t="s">
        <v>15</v>
      </c>
      <c r="C46" s="24" t="s">
        <v>96</v>
      </c>
      <c r="D46" s="25">
        <v>1</v>
      </c>
      <c r="E46" s="26">
        <v>1</v>
      </c>
      <c r="F46" s="27">
        <v>33</v>
      </c>
    </row>
    <row r="47" spans="1:6" x14ac:dyDescent="0.25">
      <c r="A47" s="23" t="s">
        <v>97</v>
      </c>
      <c r="B47" s="23" t="s">
        <v>15</v>
      </c>
      <c r="C47" s="24" t="s">
        <v>98</v>
      </c>
      <c r="D47" s="25">
        <v>0</v>
      </c>
      <c r="E47" s="26" t="s">
        <v>23</v>
      </c>
      <c r="F47" s="27">
        <v>34</v>
      </c>
    </row>
    <row r="48" spans="1:6" x14ac:dyDescent="0.25">
      <c r="A48" s="23" t="s">
        <v>99</v>
      </c>
      <c r="B48" s="23" t="s">
        <v>15</v>
      </c>
      <c r="C48" s="24" t="s">
        <v>100</v>
      </c>
      <c r="D48" s="25">
        <v>0</v>
      </c>
      <c r="E48" s="26" t="s">
        <v>23</v>
      </c>
      <c r="F48" s="27">
        <v>35</v>
      </c>
    </row>
    <row r="49" spans="1:6" x14ac:dyDescent="0.25">
      <c r="A49" s="23" t="s">
        <v>101</v>
      </c>
      <c r="B49" s="23" t="s">
        <v>15</v>
      </c>
      <c r="C49" s="24" t="s">
        <v>102</v>
      </c>
      <c r="D49" s="25">
        <v>1</v>
      </c>
      <c r="E49" s="26">
        <v>0</v>
      </c>
      <c r="F49" s="27">
        <v>36</v>
      </c>
    </row>
    <row r="50" spans="1:6" x14ac:dyDescent="0.25">
      <c r="A50" s="23" t="s">
        <v>103</v>
      </c>
      <c r="B50" s="23" t="s">
        <v>15</v>
      </c>
      <c r="C50" s="24" t="s">
        <v>104</v>
      </c>
      <c r="D50" s="25">
        <v>0</v>
      </c>
      <c r="E50" s="26" t="s">
        <v>23</v>
      </c>
      <c r="F50" s="27">
        <v>37</v>
      </c>
    </row>
    <row r="51" spans="1:6" x14ac:dyDescent="0.25">
      <c r="A51" s="23" t="s">
        <v>105</v>
      </c>
      <c r="B51" s="23" t="s">
        <v>15</v>
      </c>
      <c r="C51" s="24" t="s">
        <v>106</v>
      </c>
      <c r="D51" s="25">
        <v>1</v>
      </c>
      <c r="E51" s="26">
        <v>1</v>
      </c>
      <c r="F51" s="27">
        <v>38</v>
      </c>
    </row>
    <row r="52" spans="1:6" x14ac:dyDescent="0.25">
      <c r="A52" s="23" t="s">
        <v>107</v>
      </c>
      <c r="B52" s="23" t="s">
        <v>15</v>
      </c>
      <c r="C52" s="24" t="s">
        <v>108</v>
      </c>
      <c r="D52" s="25">
        <v>1</v>
      </c>
      <c r="E52" s="26">
        <v>1</v>
      </c>
      <c r="F52" s="27">
        <v>39</v>
      </c>
    </row>
    <row r="53" spans="1:6" x14ac:dyDescent="0.25">
      <c r="A53" s="23" t="s">
        <v>109</v>
      </c>
      <c r="B53" s="23" t="s">
        <v>15</v>
      </c>
      <c r="C53" s="24" t="s">
        <v>110</v>
      </c>
      <c r="D53" s="25">
        <v>0</v>
      </c>
      <c r="E53" s="26" t="s">
        <v>23</v>
      </c>
      <c r="F53" s="27">
        <v>40</v>
      </c>
    </row>
    <row r="54" spans="1:6" ht="18.75" x14ac:dyDescent="0.3">
      <c r="A54" s="13">
        <v>2</v>
      </c>
      <c r="B54" s="13" t="s">
        <v>9</v>
      </c>
      <c r="C54" s="14" t="s">
        <v>111</v>
      </c>
      <c r="D54" s="15">
        <v>229</v>
      </c>
      <c r="E54" s="16">
        <v>0.60446026121405172</v>
      </c>
      <c r="F54" s="17">
        <v>2</v>
      </c>
    </row>
    <row r="55" spans="1:6" ht="15.75" x14ac:dyDescent="0.25">
      <c r="A55" s="18" t="s">
        <v>112</v>
      </c>
      <c r="B55" s="18" t="s">
        <v>12</v>
      </c>
      <c r="C55" s="19" t="s">
        <v>113</v>
      </c>
      <c r="D55" s="20">
        <v>4</v>
      </c>
      <c r="E55" s="21">
        <v>0</v>
      </c>
      <c r="F55" s="22">
        <v>10</v>
      </c>
    </row>
    <row r="56" spans="1:6" x14ac:dyDescent="0.25">
      <c r="A56" s="23" t="s">
        <v>114</v>
      </c>
      <c r="B56" s="23" t="s">
        <v>15</v>
      </c>
      <c r="C56" s="24" t="s">
        <v>115</v>
      </c>
      <c r="D56" s="25">
        <v>1</v>
      </c>
      <c r="E56" s="26">
        <v>0</v>
      </c>
      <c r="F56" s="27">
        <v>41</v>
      </c>
    </row>
    <row r="57" spans="1:6" x14ac:dyDescent="0.25">
      <c r="A57" s="23" t="s">
        <v>116</v>
      </c>
      <c r="B57" s="23" t="s">
        <v>15</v>
      </c>
      <c r="C57" s="24" t="s">
        <v>117</v>
      </c>
      <c r="D57" s="25">
        <v>0</v>
      </c>
      <c r="E57" s="26" t="s">
        <v>23</v>
      </c>
      <c r="F57" s="27">
        <v>42</v>
      </c>
    </row>
    <row r="58" spans="1:6" x14ac:dyDescent="0.25">
      <c r="A58" s="23" t="s">
        <v>118</v>
      </c>
      <c r="B58" s="23" t="s">
        <v>15</v>
      </c>
      <c r="C58" s="24" t="s">
        <v>119</v>
      </c>
      <c r="D58" s="25">
        <v>1</v>
      </c>
      <c r="E58" s="26">
        <v>0</v>
      </c>
      <c r="F58" s="27">
        <v>43</v>
      </c>
    </row>
    <row r="59" spans="1:6" x14ac:dyDescent="0.25">
      <c r="A59" s="23" t="s">
        <v>120</v>
      </c>
      <c r="B59" s="23" t="s">
        <v>15</v>
      </c>
      <c r="C59" s="24" t="s">
        <v>121</v>
      </c>
      <c r="D59" s="25">
        <v>1</v>
      </c>
      <c r="E59" s="26">
        <v>0</v>
      </c>
      <c r="F59" s="27">
        <v>44</v>
      </c>
    </row>
    <row r="60" spans="1:6" x14ac:dyDescent="0.25">
      <c r="A60" s="23" t="s">
        <v>122</v>
      </c>
      <c r="B60" s="23" t="s">
        <v>15</v>
      </c>
      <c r="C60" s="24" t="s">
        <v>123</v>
      </c>
      <c r="D60" s="25">
        <v>0</v>
      </c>
      <c r="E60" s="26" t="s">
        <v>23</v>
      </c>
      <c r="F60" s="27">
        <v>45</v>
      </c>
    </row>
    <row r="61" spans="1:6" x14ac:dyDescent="0.25">
      <c r="A61" s="23" t="s">
        <v>124</v>
      </c>
      <c r="B61" s="23" t="s">
        <v>15</v>
      </c>
      <c r="C61" s="24" t="s">
        <v>125</v>
      </c>
      <c r="D61" s="25">
        <v>1</v>
      </c>
      <c r="E61" s="26">
        <v>0</v>
      </c>
      <c r="F61" s="27">
        <v>46</v>
      </c>
    </row>
    <row r="62" spans="1:6" ht="15.75" x14ac:dyDescent="0.25">
      <c r="A62" s="18" t="s">
        <v>126</v>
      </c>
      <c r="B62" s="18" t="s">
        <v>12</v>
      </c>
      <c r="C62" s="19" t="s">
        <v>127</v>
      </c>
      <c r="D62" s="20">
        <v>9</v>
      </c>
      <c r="E62" s="21">
        <v>0.86111111111111116</v>
      </c>
      <c r="F62" s="22">
        <v>11</v>
      </c>
    </row>
    <row r="63" spans="1:6" x14ac:dyDescent="0.25">
      <c r="A63" s="23" t="s">
        <v>128</v>
      </c>
      <c r="B63" s="23" t="s">
        <v>15</v>
      </c>
      <c r="C63" s="24" t="s">
        <v>129</v>
      </c>
      <c r="D63" s="25">
        <v>5</v>
      </c>
      <c r="E63" s="26">
        <v>0.95</v>
      </c>
      <c r="F63" s="27">
        <v>47</v>
      </c>
    </row>
    <row r="64" spans="1:6" x14ac:dyDescent="0.25">
      <c r="A64" s="23" t="s">
        <v>130</v>
      </c>
      <c r="B64" s="23" t="s">
        <v>15</v>
      </c>
      <c r="C64" s="24" t="s">
        <v>131</v>
      </c>
      <c r="D64" s="25">
        <v>3</v>
      </c>
      <c r="E64" s="26">
        <v>1</v>
      </c>
      <c r="F64" s="27">
        <v>48</v>
      </c>
    </row>
    <row r="65" spans="1:6" x14ac:dyDescent="0.25">
      <c r="A65" s="23" t="s">
        <v>132</v>
      </c>
      <c r="B65" s="23" t="s">
        <v>15</v>
      </c>
      <c r="C65" s="24" t="s">
        <v>133</v>
      </c>
      <c r="D65" s="25">
        <v>1</v>
      </c>
      <c r="E65" s="26">
        <v>0</v>
      </c>
      <c r="F65" s="27">
        <v>49</v>
      </c>
    </row>
    <row r="66" spans="1:6" ht="15.75" x14ac:dyDescent="0.25">
      <c r="A66" s="18" t="s">
        <v>134</v>
      </c>
      <c r="B66" s="18" t="s">
        <v>12</v>
      </c>
      <c r="C66" s="19" t="s">
        <v>135</v>
      </c>
      <c r="D66" s="20">
        <v>1</v>
      </c>
      <c r="E66" s="21">
        <v>0</v>
      </c>
      <c r="F66" s="22">
        <v>12</v>
      </c>
    </row>
    <row r="67" spans="1:6" x14ac:dyDescent="0.25">
      <c r="A67" s="23" t="s">
        <v>136</v>
      </c>
      <c r="B67" s="23" t="s">
        <v>15</v>
      </c>
      <c r="C67" s="24" t="s">
        <v>137</v>
      </c>
      <c r="D67" s="25">
        <v>1</v>
      </c>
      <c r="E67" s="26">
        <v>0</v>
      </c>
      <c r="F67" s="27">
        <v>50</v>
      </c>
    </row>
    <row r="68" spans="1:6" ht="15.75" x14ac:dyDescent="0.25">
      <c r="A68" s="18" t="s">
        <v>138</v>
      </c>
      <c r="B68" s="18" t="s">
        <v>12</v>
      </c>
      <c r="C68" s="19" t="s">
        <v>139</v>
      </c>
      <c r="D68" s="20">
        <v>2</v>
      </c>
      <c r="E68" s="21">
        <v>0.88124999999999998</v>
      </c>
      <c r="F68" s="22">
        <v>13</v>
      </c>
    </row>
    <row r="69" spans="1:6" x14ac:dyDescent="0.25">
      <c r="A69" s="23" t="s">
        <v>140</v>
      </c>
      <c r="B69" s="23" t="s">
        <v>15</v>
      </c>
      <c r="C69" s="24" t="s">
        <v>141</v>
      </c>
      <c r="D69" s="25">
        <v>2</v>
      </c>
      <c r="E69" s="26">
        <v>0.88124999999999998</v>
      </c>
      <c r="F69" s="27">
        <v>51</v>
      </c>
    </row>
    <row r="70" spans="1:6" ht="15.75" x14ac:dyDescent="0.25">
      <c r="A70" s="18" t="s">
        <v>142</v>
      </c>
      <c r="B70" s="18" t="s">
        <v>12</v>
      </c>
      <c r="C70" s="19" t="s">
        <v>143</v>
      </c>
      <c r="D70" s="20">
        <v>1</v>
      </c>
      <c r="E70" s="21">
        <v>3.95E-2</v>
      </c>
      <c r="F70" s="22">
        <v>14</v>
      </c>
    </row>
    <row r="71" spans="1:6" x14ac:dyDescent="0.25">
      <c r="A71" s="23" t="s">
        <v>144</v>
      </c>
      <c r="B71" s="23" t="s">
        <v>15</v>
      </c>
      <c r="C71" s="24" t="s">
        <v>145</v>
      </c>
      <c r="D71" s="25">
        <v>1</v>
      </c>
      <c r="E71" s="26">
        <v>3.95E-2</v>
      </c>
      <c r="F71" s="27">
        <v>52</v>
      </c>
    </row>
    <row r="72" spans="1:6" x14ac:dyDescent="0.25">
      <c r="A72" s="23" t="s">
        <v>146</v>
      </c>
      <c r="B72" s="23" t="s">
        <v>15</v>
      </c>
      <c r="C72" s="24" t="s">
        <v>147</v>
      </c>
      <c r="D72" s="25">
        <v>0</v>
      </c>
      <c r="E72" s="26" t="s">
        <v>23</v>
      </c>
      <c r="F72" s="27">
        <v>53</v>
      </c>
    </row>
    <row r="73" spans="1:6" x14ac:dyDescent="0.25">
      <c r="A73" s="23" t="s">
        <v>148</v>
      </c>
      <c r="B73" s="23" t="s">
        <v>15</v>
      </c>
      <c r="C73" s="24" t="s">
        <v>149</v>
      </c>
      <c r="D73" s="25">
        <v>0</v>
      </c>
      <c r="E73" s="26" t="s">
        <v>23</v>
      </c>
      <c r="F73" s="27">
        <v>54</v>
      </c>
    </row>
    <row r="74" spans="1:6" ht="15.75" x14ac:dyDescent="0.25">
      <c r="A74" s="18" t="s">
        <v>150</v>
      </c>
      <c r="B74" s="18" t="s">
        <v>12</v>
      </c>
      <c r="C74" s="19" t="s">
        <v>151</v>
      </c>
      <c r="D74" s="20">
        <v>9</v>
      </c>
      <c r="E74" s="21">
        <v>0.1111111111111111</v>
      </c>
      <c r="F74" s="22">
        <v>15</v>
      </c>
    </row>
    <row r="75" spans="1:6" x14ac:dyDescent="0.25">
      <c r="A75" s="23" t="s">
        <v>152</v>
      </c>
      <c r="B75" s="23" t="s">
        <v>15</v>
      </c>
      <c r="C75" s="24" t="s">
        <v>153</v>
      </c>
      <c r="D75" s="25">
        <v>1</v>
      </c>
      <c r="E75" s="26">
        <v>1</v>
      </c>
      <c r="F75" s="27">
        <v>55</v>
      </c>
    </row>
    <row r="76" spans="1:6" x14ac:dyDescent="0.25">
      <c r="A76" s="23" t="s">
        <v>154</v>
      </c>
      <c r="B76" s="23" t="s">
        <v>15</v>
      </c>
      <c r="C76" s="24" t="s">
        <v>155</v>
      </c>
      <c r="D76" s="25">
        <v>0</v>
      </c>
      <c r="E76" s="26" t="s">
        <v>23</v>
      </c>
      <c r="F76" s="27">
        <v>56</v>
      </c>
    </row>
    <row r="77" spans="1:6" x14ac:dyDescent="0.25">
      <c r="A77" s="23" t="s">
        <v>156</v>
      </c>
      <c r="B77" s="23" t="s">
        <v>15</v>
      </c>
      <c r="C77" s="24" t="s">
        <v>157</v>
      </c>
      <c r="D77" s="25">
        <v>1</v>
      </c>
      <c r="E77" s="26">
        <v>0</v>
      </c>
      <c r="F77" s="27">
        <v>57</v>
      </c>
    </row>
    <row r="78" spans="1:6" x14ac:dyDescent="0.25">
      <c r="A78" s="23" t="s">
        <v>158</v>
      </c>
      <c r="B78" s="23" t="s">
        <v>15</v>
      </c>
      <c r="C78" s="24" t="s">
        <v>159</v>
      </c>
      <c r="D78" s="25">
        <v>1</v>
      </c>
      <c r="E78" s="26">
        <v>0</v>
      </c>
      <c r="F78" s="27">
        <v>58</v>
      </c>
    </row>
    <row r="79" spans="1:6" x14ac:dyDescent="0.25">
      <c r="A79" s="23" t="s">
        <v>160</v>
      </c>
      <c r="B79" s="23" t="s">
        <v>15</v>
      </c>
      <c r="C79" s="28" t="s">
        <v>161</v>
      </c>
      <c r="D79" s="25">
        <v>1</v>
      </c>
      <c r="E79" s="26">
        <v>0</v>
      </c>
      <c r="F79" s="27">
        <v>59</v>
      </c>
    </row>
    <row r="80" spans="1:6" x14ac:dyDescent="0.25">
      <c r="A80" s="23" t="s">
        <v>162</v>
      </c>
      <c r="B80" s="23" t="s">
        <v>15</v>
      </c>
      <c r="C80" s="28" t="s">
        <v>163</v>
      </c>
      <c r="D80" s="25">
        <v>5</v>
      </c>
      <c r="E80" s="26">
        <v>0</v>
      </c>
      <c r="F80" s="27">
        <v>60</v>
      </c>
    </row>
    <row r="81" spans="1:6" ht="15.75" x14ac:dyDescent="0.25">
      <c r="A81" s="18" t="s">
        <v>164</v>
      </c>
      <c r="B81" s="18" t="s">
        <v>12</v>
      </c>
      <c r="C81" s="19" t="s">
        <v>165</v>
      </c>
      <c r="D81" s="20">
        <v>7</v>
      </c>
      <c r="E81" s="21">
        <v>1</v>
      </c>
      <c r="F81" s="22">
        <v>16</v>
      </c>
    </row>
    <row r="82" spans="1:6" x14ac:dyDescent="0.25">
      <c r="A82" s="23" t="s">
        <v>166</v>
      </c>
      <c r="B82" s="23" t="s">
        <v>15</v>
      </c>
      <c r="C82" s="24" t="s">
        <v>167</v>
      </c>
      <c r="D82" s="25">
        <v>1</v>
      </c>
      <c r="E82" s="26">
        <v>0</v>
      </c>
      <c r="F82" s="27">
        <v>61</v>
      </c>
    </row>
    <row r="83" spans="1:6" x14ac:dyDescent="0.25">
      <c r="A83" s="23" t="s">
        <v>168</v>
      </c>
      <c r="B83" s="23" t="s">
        <v>15</v>
      </c>
      <c r="C83" s="24" t="s">
        <v>169</v>
      </c>
      <c r="D83" s="25">
        <v>1</v>
      </c>
      <c r="E83" s="26">
        <v>1</v>
      </c>
      <c r="F83" s="27">
        <v>62</v>
      </c>
    </row>
    <row r="84" spans="1:6" x14ac:dyDescent="0.25">
      <c r="A84" s="23" t="s">
        <v>170</v>
      </c>
      <c r="B84" s="23" t="s">
        <v>15</v>
      </c>
      <c r="C84" s="24" t="s">
        <v>171</v>
      </c>
      <c r="D84" s="25">
        <v>1</v>
      </c>
      <c r="E84" s="26">
        <v>1</v>
      </c>
      <c r="F84" s="27">
        <v>63</v>
      </c>
    </row>
    <row r="85" spans="1:6" x14ac:dyDescent="0.25">
      <c r="A85" s="23" t="s">
        <v>172</v>
      </c>
      <c r="B85" s="23" t="s">
        <v>15</v>
      </c>
      <c r="C85" s="24" t="s">
        <v>173</v>
      </c>
      <c r="D85" s="25">
        <v>2</v>
      </c>
      <c r="E85" s="26">
        <v>1</v>
      </c>
      <c r="F85" s="27">
        <v>64</v>
      </c>
    </row>
    <row r="86" spans="1:6" x14ac:dyDescent="0.25">
      <c r="A86" s="23" t="s">
        <v>174</v>
      </c>
      <c r="B86" s="23" t="s">
        <v>15</v>
      </c>
      <c r="C86" s="24" t="s">
        <v>175</v>
      </c>
      <c r="D86" s="25">
        <v>1</v>
      </c>
      <c r="E86" s="26">
        <v>1</v>
      </c>
      <c r="F86" s="27">
        <v>65</v>
      </c>
    </row>
    <row r="87" spans="1:6" x14ac:dyDescent="0.25">
      <c r="A87" s="23" t="s">
        <v>176</v>
      </c>
      <c r="B87" s="23" t="s">
        <v>15</v>
      </c>
      <c r="C87" s="24" t="s">
        <v>177</v>
      </c>
      <c r="D87" s="25">
        <v>0</v>
      </c>
      <c r="E87" s="26" t="s">
        <v>23</v>
      </c>
      <c r="F87" s="27">
        <v>66</v>
      </c>
    </row>
    <row r="88" spans="1:6" x14ac:dyDescent="0.25">
      <c r="A88" s="23" t="s">
        <v>178</v>
      </c>
      <c r="B88" s="23" t="s">
        <v>15</v>
      </c>
      <c r="C88" s="24" t="s">
        <v>179</v>
      </c>
      <c r="D88" s="25">
        <v>1</v>
      </c>
      <c r="E88" s="26">
        <v>1</v>
      </c>
      <c r="F88" s="27">
        <v>67</v>
      </c>
    </row>
    <row r="89" spans="1:6" ht="15.75" x14ac:dyDescent="0.25">
      <c r="A89" s="18" t="s">
        <v>180</v>
      </c>
      <c r="B89" s="18" t="s">
        <v>12</v>
      </c>
      <c r="C89" s="19" t="s">
        <v>181</v>
      </c>
      <c r="D89" s="20">
        <v>2</v>
      </c>
      <c r="E89" s="21">
        <v>0.65</v>
      </c>
      <c r="F89" s="22">
        <v>17</v>
      </c>
    </row>
    <row r="90" spans="1:6" x14ac:dyDescent="0.25">
      <c r="A90" s="23" t="s">
        <v>182</v>
      </c>
      <c r="B90" s="23" t="s">
        <v>15</v>
      </c>
      <c r="C90" s="24" t="s">
        <v>183</v>
      </c>
      <c r="D90" s="25">
        <v>0</v>
      </c>
      <c r="E90" s="26" t="s">
        <v>23</v>
      </c>
      <c r="F90" s="27">
        <v>68</v>
      </c>
    </row>
    <row r="91" spans="1:6" x14ac:dyDescent="0.25">
      <c r="A91" s="23" t="s">
        <v>184</v>
      </c>
      <c r="B91" s="23" t="s">
        <v>15</v>
      </c>
      <c r="C91" s="24" t="s">
        <v>185</v>
      </c>
      <c r="D91" s="25">
        <v>1</v>
      </c>
      <c r="E91" s="26">
        <v>0.3</v>
      </c>
      <c r="F91" s="27">
        <v>69</v>
      </c>
    </row>
    <row r="92" spans="1:6" x14ac:dyDescent="0.25">
      <c r="A92" s="23" t="s">
        <v>186</v>
      </c>
      <c r="B92" s="23" t="s">
        <v>15</v>
      </c>
      <c r="C92" s="24" t="s">
        <v>187</v>
      </c>
      <c r="D92" s="25">
        <v>0</v>
      </c>
      <c r="E92" s="26" t="s">
        <v>23</v>
      </c>
      <c r="F92" s="27">
        <v>70</v>
      </c>
    </row>
    <row r="93" spans="1:6" x14ac:dyDescent="0.25">
      <c r="A93" s="23" t="s">
        <v>188</v>
      </c>
      <c r="B93" s="23" t="s">
        <v>15</v>
      </c>
      <c r="C93" s="24" t="s">
        <v>189</v>
      </c>
      <c r="D93" s="25">
        <v>0</v>
      </c>
      <c r="E93" s="26" t="s">
        <v>23</v>
      </c>
      <c r="F93" s="27">
        <v>71</v>
      </c>
    </row>
    <row r="94" spans="1:6" x14ac:dyDescent="0.25">
      <c r="A94" s="23" t="s">
        <v>190</v>
      </c>
      <c r="B94" s="23" t="s">
        <v>15</v>
      </c>
      <c r="C94" s="24" t="s">
        <v>191</v>
      </c>
      <c r="D94" s="25">
        <v>0</v>
      </c>
      <c r="E94" s="26" t="s">
        <v>23</v>
      </c>
      <c r="F94" s="27">
        <v>72</v>
      </c>
    </row>
    <row r="95" spans="1:6" x14ac:dyDescent="0.25">
      <c r="A95" s="23" t="s">
        <v>192</v>
      </c>
      <c r="B95" s="23" t="s">
        <v>15</v>
      </c>
      <c r="C95" s="24" t="s">
        <v>193</v>
      </c>
      <c r="D95" s="25">
        <v>0</v>
      </c>
      <c r="E95" s="26" t="s">
        <v>23</v>
      </c>
      <c r="F95" s="27">
        <v>73</v>
      </c>
    </row>
    <row r="96" spans="1:6" x14ac:dyDescent="0.25">
      <c r="A96" s="23" t="s">
        <v>194</v>
      </c>
      <c r="B96" s="23" t="s">
        <v>15</v>
      </c>
      <c r="C96" s="24" t="s">
        <v>195</v>
      </c>
      <c r="D96" s="25">
        <v>0</v>
      </c>
      <c r="E96" s="26" t="s">
        <v>23</v>
      </c>
      <c r="F96" s="27">
        <v>74</v>
      </c>
    </row>
    <row r="97" spans="1:6" x14ac:dyDescent="0.25">
      <c r="A97" s="23" t="s">
        <v>196</v>
      </c>
      <c r="B97" s="23" t="s">
        <v>15</v>
      </c>
      <c r="C97" s="24" t="s">
        <v>197</v>
      </c>
      <c r="D97" s="25">
        <v>0</v>
      </c>
      <c r="E97" s="26" t="s">
        <v>23</v>
      </c>
      <c r="F97" s="27">
        <v>75</v>
      </c>
    </row>
    <row r="98" spans="1:6" x14ac:dyDescent="0.25">
      <c r="A98" s="23" t="s">
        <v>198</v>
      </c>
      <c r="B98" s="23" t="s">
        <v>15</v>
      </c>
      <c r="C98" s="24" t="s">
        <v>199</v>
      </c>
      <c r="D98" s="25">
        <v>0</v>
      </c>
      <c r="E98" s="26" t="s">
        <v>23</v>
      </c>
      <c r="F98" s="27">
        <v>76</v>
      </c>
    </row>
    <row r="99" spans="1:6" x14ac:dyDescent="0.25">
      <c r="A99" s="23" t="s">
        <v>200</v>
      </c>
      <c r="B99" s="23" t="s">
        <v>15</v>
      </c>
      <c r="C99" s="24" t="s">
        <v>201</v>
      </c>
      <c r="D99" s="25">
        <v>1</v>
      </c>
      <c r="E99" s="26">
        <v>1</v>
      </c>
      <c r="F99" s="27">
        <v>77</v>
      </c>
    </row>
    <row r="100" spans="1:6" ht="15.75" x14ac:dyDescent="0.25">
      <c r="A100" s="18" t="s">
        <v>202</v>
      </c>
      <c r="B100" s="18" t="s">
        <v>12</v>
      </c>
      <c r="C100" s="19" t="s">
        <v>203</v>
      </c>
      <c r="D100" s="20">
        <v>6</v>
      </c>
      <c r="E100" s="21">
        <v>0.77777777777777768</v>
      </c>
      <c r="F100" s="22">
        <v>18</v>
      </c>
    </row>
    <row r="101" spans="1:6" x14ac:dyDescent="0.25">
      <c r="A101" s="23" t="s">
        <v>204</v>
      </c>
      <c r="B101" s="23" t="s">
        <v>15</v>
      </c>
      <c r="C101" s="24" t="s">
        <v>205</v>
      </c>
      <c r="D101" s="25">
        <v>1</v>
      </c>
      <c r="E101" s="26">
        <v>1</v>
      </c>
      <c r="F101" s="27">
        <v>78</v>
      </c>
    </row>
    <row r="102" spans="1:6" x14ac:dyDescent="0.25">
      <c r="A102" s="23" t="s">
        <v>206</v>
      </c>
      <c r="B102" s="23" t="s">
        <v>15</v>
      </c>
      <c r="C102" s="24" t="s">
        <v>207</v>
      </c>
      <c r="D102" s="25">
        <v>0</v>
      </c>
      <c r="E102" s="26" t="s">
        <v>23</v>
      </c>
      <c r="F102" s="27">
        <v>79</v>
      </c>
    </row>
    <row r="103" spans="1:6" x14ac:dyDescent="0.25">
      <c r="A103" s="23" t="s">
        <v>208</v>
      </c>
      <c r="B103" s="23" t="s">
        <v>15</v>
      </c>
      <c r="C103" s="24" t="s">
        <v>209</v>
      </c>
      <c r="D103" s="25">
        <v>1</v>
      </c>
      <c r="E103" s="26">
        <v>1</v>
      </c>
      <c r="F103" s="27">
        <v>80</v>
      </c>
    </row>
    <row r="104" spans="1:6" x14ac:dyDescent="0.25">
      <c r="A104" s="23" t="s">
        <v>210</v>
      </c>
      <c r="B104" s="23" t="s">
        <v>15</v>
      </c>
      <c r="C104" s="24" t="s">
        <v>211</v>
      </c>
      <c r="D104" s="25">
        <v>1</v>
      </c>
      <c r="E104" s="26">
        <v>0.66666666666666663</v>
      </c>
      <c r="F104" s="27">
        <v>81</v>
      </c>
    </row>
    <row r="105" spans="1:6" x14ac:dyDescent="0.25">
      <c r="A105" s="23" t="s">
        <v>212</v>
      </c>
      <c r="B105" s="23" t="s">
        <v>15</v>
      </c>
      <c r="C105" s="24" t="s">
        <v>213</v>
      </c>
      <c r="D105" s="25">
        <v>1</v>
      </c>
      <c r="E105" s="26">
        <v>1</v>
      </c>
      <c r="F105" s="27">
        <v>82</v>
      </c>
    </row>
    <row r="106" spans="1:6" x14ac:dyDescent="0.25">
      <c r="A106" s="23" t="s">
        <v>214</v>
      </c>
      <c r="B106" s="23" t="s">
        <v>15</v>
      </c>
      <c r="C106" s="24" t="s">
        <v>215</v>
      </c>
      <c r="D106" s="25">
        <v>1</v>
      </c>
      <c r="E106" s="26">
        <v>0</v>
      </c>
      <c r="F106" s="27">
        <v>83</v>
      </c>
    </row>
    <row r="107" spans="1:6" x14ac:dyDescent="0.25">
      <c r="A107" s="23" t="s">
        <v>216</v>
      </c>
      <c r="B107" s="23" t="s">
        <v>15</v>
      </c>
      <c r="C107" s="24" t="s">
        <v>217</v>
      </c>
      <c r="D107" s="25">
        <v>0</v>
      </c>
      <c r="E107" s="26" t="s">
        <v>23</v>
      </c>
      <c r="F107" s="27">
        <v>84</v>
      </c>
    </row>
    <row r="108" spans="1:6" x14ac:dyDescent="0.25">
      <c r="A108" s="23" t="s">
        <v>218</v>
      </c>
      <c r="B108" s="23" t="s">
        <v>15</v>
      </c>
      <c r="C108" s="24" t="s">
        <v>219</v>
      </c>
      <c r="D108" s="25">
        <v>1</v>
      </c>
      <c r="E108" s="26">
        <v>1</v>
      </c>
      <c r="F108" s="27">
        <v>85</v>
      </c>
    </row>
    <row r="109" spans="1:6" x14ac:dyDescent="0.25">
      <c r="A109" s="23" t="s">
        <v>220</v>
      </c>
      <c r="B109" s="23" t="s">
        <v>15</v>
      </c>
      <c r="C109" s="24" t="s">
        <v>221</v>
      </c>
      <c r="D109" s="25">
        <v>0</v>
      </c>
      <c r="E109" s="26" t="s">
        <v>23</v>
      </c>
      <c r="F109" s="27">
        <v>86</v>
      </c>
    </row>
    <row r="110" spans="1:6" ht="15.75" x14ac:dyDescent="0.25">
      <c r="A110" s="18" t="s">
        <v>222</v>
      </c>
      <c r="B110" s="18" t="s">
        <v>12</v>
      </c>
      <c r="C110" s="19" t="s">
        <v>223</v>
      </c>
      <c r="D110" s="20">
        <v>4</v>
      </c>
      <c r="E110" s="21">
        <v>1</v>
      </c>
      <c r="F110" s="22">
        <v>19</v>
      </c>
    </row>
    <row r="111" spans="1:6" x14ac:dyDescent="0.25">
      <c r="A111" s="23" t="s">
        <v>224</v>
      </c>
      <c r="B111" s="23" t="s">
        <v>15</v>
      </c>
      <c r="C111" s="24" t="s">
        <v>225</v>
      </c>
      <c r="D111" s="25">
        <v>0</v>
      </c>
      <c r="E111" s="26" t="s">
        <v>23</v>
      </c>
      <c r="F111" s="27">
        <v>87</v>
      </c>
    </row>
    <row r="112" spans="1:6" x14ac:dyDescent="0.25">
      <c r="A112" s="23" t="s">
        <v>226</v>
      </c>
      <c r="B112" s="23" t="s">
        <v>15</v>
      </c>
      <c r="C112" s="24" t="s">
        <v>227</v>
      </c>
      <c r="D112" s="25">
        <v>1</v>
      </c>
      <c r="E112" s="26">
        <v>1</v>
      </c>
      <c r="F112" s="27">
        <v>88</v>
      </c>
    </row>
    <row r="113" spans="1:6" x14ac:dyDescent="0.25">
      <c r="A113" s="23" t="s">
        <v>228</v>
      </c>
      <c r="B113" s="23" t="s">
        <v>15</v>
      </c>
      <c r="C113" s="24" t="s">
        <v>229</v>
      </c>
      <c r="D113" s="25">
        <v>1</v>
      </c>
      <c r="E113" s="26">
        <v>1</v>
      </c>
      <c r="F113" s="27">
        <v>89</v>
      </c>
    </row>
    <row r="114" spans="1:6" x14ac:dyDescent="0.25">
      <c r="A114" s="23" t="s">
        <v>230</v>
      </c>
      <c r="B114" s="23" t="s">
        <v>15</v>
      </c>
      <c r="C114" s="24" t="s">
        <v>231</v>
      </c>
      <c r="D114" s="25">
        <v>2</v>
      </c>
      <c r="E114" s="26">
        <v>1</v>
      </c>
      <c r="F114" s="27">
        <v>90</v>
      </c>
    </row>
    <row r="115" spans="1:6" x14ac:dyDescent="0.25">
      <c r="A115" s="23" t="s">
        <v>232</v>
      </c>
      <c r="B115" s="23" t="s">
        <v>15</v>
      </c>
      <c r="C115" s="24" t="s">
        <v>233</v>
      </c>
      <c r="D115" s="25">
        <v>0</v>
      </c>
      <c r="E115" s="26" t="s">
        <v>23</v>
      </c>
      <c r="F115" s="27">
        <v>91</v>
      </c>
    </row>
    <row r="116" spans="1:6" ht="15.75" x14ac:dyDescent="0.25">
      <c r="A116" s="18" t="s">
        <v>234</v>
      </c>
      <c r="B116" s="18" t="s">
        <v>12</v>
      </c>
      <c r="C116" s="19" t="s">
        <v>235</v>
      </c>
      <c r="D116" s="20">
        <v>4</v>
      </c>
      <c r="E116" s="21">
        <v>0.50460526315789478</v>
      </c>
      <c r="F116" s="22">
        <v>20</v>
      </c>
    </row>
    <row r="117" spans="1:6" x14ac:dyDescent="0.25">
      <c r="A117" s="23" t="s">
        <v>236</v>
      </c>
      <c r="B117" s="23" t="s">
        <v>15</v>
      </c>
      <c r="C117" s="24" t="s">
        <v>237</v>
      </c>
      <c r="D117" s="25">
        <v>0</v>
      </c>
      <c r="E117" s="26" t="s">
        <v>23</v>
      </c>
      <c r="F117" s="27">
        <v>92</v>
      </c>
    </row>
    <row r="118" spans="1:6" x14ac:dyDescent="0.25">
      <c r="A118" s="23" t="s">
        <v>238</v>
      </c>
      <c r="B118" s="23" t="s">
        <v>15</v>
      </c>
      <c r="C118" s="24" t="s">
        <v>239</v>
      </c>
      <c r="D118" s="25">
        <v>1</v>
      </c>
      <c r="E118" s="26">
        <v>1</v>
      </c>
      <c r="F118" s="27">
        <v>93</v>
      </c>
    </row>
    <row r="119" spans="1:6" x14ac:dyDescent="0.25">
      <c r="A119" s="23" t="s">
        <v>240</v>
      </c>
      <c r="B119" s="23" t="s">
        <v>15</v>
      </c>
      <c r="C119" s="24" t="s">
        <v>241</v>
      </c>
      <c r="D119" s="25">
        <v>0</v>
      </c>
      <c r="E119" s="26" t="s">
        <v>23</v>
      </c>
      <c r="F119" s="27">
        <v>94</v>
      </c>
    </row>
    <row r="120" spans="1:6" x14ac:dyDescent="0.25">
      <c r="A120" s="23" t="s">
        <v>242</v>
      </c>
      <c r="B120" s="23" t="s">
        <v>15</v>
      </c>
      <c r="C120" s="24" t="s">
        <v>243</v>
      </c>
      <c r="D120" s="25">
        <v>1</v>
      </c>
      <c r="E120" s="26">
        <v>0.36842105263157893</v>
      </c>
      <c r="F120" s="27">
        <v>95</v>
      </c>
    </row>
    <row r="121" spans="1:6" x14ac:dyDescent="0.25">
      <c r="A121" s="23" t="s">
        <v>244</v>
      </c>
      <c r="B121" s="23" t="s">
        <v>15</v>
      </c>
      <c r="C121" s="24" t="s">
        <v>245</v>
      </c>
      <c r="D121" s="25">
        <v>1</v>
      </c>
      <c r="E121" s="26">
        <v>0.5</v>
      </c>
      <c r="F121" s="27">
        <v>96</v>
      </c>
    </row>
    <row r="122" spans="1:6" x14ac:dyDescent="0.25">
      <c r="A122" s="23" t="s">
        <v>246</v>
      </c>
      <c r="B122" s="23" t="s">
        <v>15</v>
      </c>
      <c r="C122" s="24" t="s">
        <v>247</v>
      </c>
      <c r="D122" s="25">
        <v>1</v>
      </c>
      <c r="E122" s="26">
        <v>0</v>
      </c>
      <c r="F122" s="27">
        <v>97</v>
      </c>
    </row>
    <row r="123" spans="1:6" ht="15.75" x14ac:dyDescent="0.25">
      <c r="A123" s="18" t="s">
        <v>248</v>
      </c>
      <c r="B123" s="18" t="s">
        <v>12</v>
      </c>
      <c r="C123" s="19" t="s">
        <v>249</v>
      </c>
      <c r="D123" s="20">
        <v>2</v>
      </c>
      <c r="E123" s="21">
        <v>0</v>
      </c>
      <c r="F123" s="22">
        <v>21</v>
      </c>
    </row>
    <row r="124" spans="1:6" x14ac:dyDescent="0.25">
      <c r="A124" s="23" t="s">
        <v>250</v>
      </c>
      <c r="B124" s="23" t="s">
        <v>15</v>
      </c>
      <c r="C124" s="24" t="s">
        <v>251</v>
      </c>
      <c r="D124" s="25">
        <v>0</v>
      </c>
      <c r="E124" s="26" t="s">
        <v>23</v>
      </c>
      <c r="F124" s="27">
        <v>98</v>
      </c>
    </row>
    <row r="125" spans="1:6" x14ac:dyDescent="0.25">
      <c r="A125" s="23" t="s">
        <v>252</v>
      </c>
      <c r="B125" s="23" t="s">
        <v>15</v>
      </c>
      <c r="C125" s="24" t="s">
        <v>253</v>
      </c>
      <c r="D125" s="25">
        <v>0</v>
      </c>
      <c r="E125" s="26" t="s">
        <v>23</v>
      </c>
      <c r="F125" s="27">
        <v>99</v>
      </c>
    </row>
    <row r="126" spans="1:6" x14ac:dyDescent="0.25">
      <c r="A126" s="23" t="s">
        <v>254</v>
      </c>
      <c r="B126" s="23" t="s">
        <v>15</v>
      </c>
      <c r="C126" s="24" t="s">
        <v>255</v>
      </c>
      <c r="D126" s="25">
        <v>0</v>
      </c>
      <c r="E126" s="26" t="s">
        <v>23</v>
      </c>
      <c r="F126" s="27">
        <v>100</v>
      </c>
    </row>
    <row r="127" spans="1:6" x14ac:dyDescent="0.25">
      <c r="A127" s="23" t="s">
        <v>256</v>
      </c>
      <c r="B127" s="23" t="s">
        <v>15</v>
      </c>
      <c r="C127" s="24" t="s">
        <v>257</v>
      </c>
      <c r="D127" s="25">
        <v>1</v>
      </c>
      <c r="E127" s="26">
        <v>0</v>
      </c>
      <c r="F127" s="27">
        <v>101</v>
      </c>
    </row>
    <row r="128" spans="1:6" x14ac:dyDescent="0.25">
      <c r="A128" s="23" t="s">
        <v>258</v>
      </c>
      <c r="B128" s="23" t="s">
        <v>15</v>
      </c>
      <c r="C128" s="24" t="s">
        <v>259</v>
      </c>
      <c r="D128" s="25">
        <v>0</v>
      </c>
      <c r="E128" s="26" t="s">
        <v>23</v>
      </c>
      <c r="F128" s="27">
        <v>102</v>
      </c>
    </row>
    <row r="129" spans="1:6" x14ac:dyDescent="0.25">
      <c r="A129" s="23" t="s">
        <v>260</v>
      </c>
      <c r="B129" s="23" t="s">
        <v>15</v>
      </c>
      <c r="C129" s="24" t="s">
        <v>261</v>
      </c>
      <c r="D129" s="25">
        <v>1</v>
      </c>
      <c r="E129" s="26">
        <v>0</v>
      </c>
      <c r="F129" s="27">
        <v>103</v>
      </c>
    </row>
    <row r="130" spans="1:6" ht="15.75" x14ac:dyDescent="0.25">
      <c r="A130" s="18" t="s">
        <v>262</v>
      </c>
      <c r="B130" s="18" t="s">
        <v>12</v>
      </c>
      <c r="C130" s="19" t="s">
        <v>263</v>
      </c>
      <c r="D130" s="20">
        <v>8</v>
      </c>
      <c r="E130" s="21">
        <v>0</v>
      </c>
      <c r="F130" s="22">
        <v>22</v>
      </c>
    </row>
    <row r="131" spans="1:6" x14ac:dyDescent="0.25">
      <c r="A131" s="23" t="s">
        <v>264</v>
      </c>
      <c r="B131" s="23" t="s">
        <v>15</v>
      </c>
      <c r="C131" s="24" t="s">
        <v>265</v>
      </c>
      <c r="D131" s="25">
        <v>1</v>
      </c>
      <c r="E131" s="26">
        <v>0</v>
      </c>
      <c r="F131" s="27">
        <v>104</v>
      </c>
    </row>
    <row r="132" spans="1:6" x14ac:dyDescent="0.25">
      <c r="A132" s="23" t="s">
        <v>266</v>
      </c>
      <c r="B132" s="23" t="s">
        <v>15</v>
      </c>
      <c r="C132" s="24" t="s">
        <v>267</v>
      </c>
      <c r="D132" s="25">
        <v>2</v>
      </c>
      <c r="E132" s="26">
        <v>0</v>
      </c>
      <c r="F132" s="27">
        <v>105</v>
      </c>
    </row>
    <row r="133" spans="1:6" x14ac:dyDescent="0.25">
      <c r="A133" s="23" t="s">
        <v>268</v>
      </c>
      <c r="B133" s="23" t="s">
        <v>15</v>
      </c>
      <c r="C133" s="24" t="s">
        <v>269</v>
      </c>
      <c r="D133" s="25">
        <v>2</v>
      </c>
      <c r="E133" s="26">
        <v>0</v>
      </c>
      <c r="F133" s="27">
        <v>106</v>
      </c>
    </row>
    <row r="134" spans="1:6" x14ac:dyDescent="0.25">
      <c r="A134" s="23" t="s">
        <v>270</v>
      </c>
      <c r="B134" s="23" t="s">
        <v>15</v>
      </c>
      <c r="C134" s="24" t="s">
        <v>271</v>
      </c>
      <c r="D134" s="25">
        <v>2</v>
      </c>
      <c r="E134" s="26">
        <v>0</v>
      </c>
      <c r="F134" s="27">
        <v>107</v>
      </c>
    </row>
    <row r="135" spans="1:6" x14ac:dyDescent="0.25">
      <c r="A135" s="23" t="s">
        <v>272</v>
      </c>
      <c r="B135" s="23" t="s">
        <v>15</v>
      </c>
      <c r="C135" s="24" t="s">
        <v>273</v>
      </c>
      <c r="D135" s="25">
        <v>1</v>
      </c>
      <c r="E135" s="26">
        <v>0</v>
      </c>
      <c r="F135" s="27">
        <v>108</v>
      </c>
    </row>
    <row r="136" spans="1:6" x14ac:dyDescent="0.25">
      <c r="A136" s="23" t="s">
        <v>274</v>
      </c>
      <c r="B136" s="23" t="s">
        <v>15</v>
      </c>
      <c r="C136" s="24" t="s">
        <v>275</v>
      </c>
      <c r="D136" s="25">
        <v>0</v>
      </c>
      <c r="E136" s="26" t="s">
        <v>23</v>
      </c>
      <c r="F136" s="27">
        <v>109</v>
      </c>
    </row>
    <row r="137" spans="1:6" ht="15.75" x14ac:dyDescent="0.25">
      <c r="A137" s="18" t="s">
        <v>276</v>
      </c>
      <c r="B137" s="18" t="s">
        <v>12</v>
      </c>
      <c r="C137" s="19" t="s">
        <v>277</v>
      </c>
      <c r="D137" s="20">
        <v>33</v>
      </c>
      <c r="E137" s="21">
        <v>0.40138113759378136</v>
      </c>
      <c r="F137" s="22">
        <v>23</v>
      </c>
    </row>
    <row r="138" spans="1:6" x14ac:dyDescent="0.25">
      <c r="A138" s="23" t="s">
        <v>278</v>
      </c>
      <c r="B138" s="23" t="s">
        <v>15</v>
      </c>
      <c r="C138" s="24" t="s">
        <v>279</v>
      </c>
      <c r="D138" s="25">
        <v>6</v>
      </c>
      <c r="E138" s="26">
        <v>0.13925925925925925</v>
      </c>
      <c r="F138" s="27">
        <v>110</v>
      </c>
    </row>
    <row r="139" spans="1:6" x14ac:dyDescent="0.25">
      <c r="A139" s="23" t="s">
        <v>280</v>
      </c>
      <c r="B139" s="23" t="s">
        <v>15</v>
      </c>
      <c r="C139" s="24" t="s">
        <v>281</v>
      </c>
      <c r="D139" s="25">
        <v>16</v>
      </c>
      <c r="E139" s="26">
        <v>0.54671114417989419</v>
      </c>
      <c r="F139" s="27">
        <v>111</v>
      </c>
    </row>
    <row r="140" spans="1:6" x14ac:dyDescent="0.25">
      <c r="A140" s="23" t="s">
        <v>282</v>
      </c>
      <c r="B140" s="23" t="s">
        <v>15</v>
      </c>
      <c r="C140" s="24" t="s">
        <v>283</v>
      </c>
      <c r="D140" s="25">
        <v>3</v>
      </c>
      <c r="E140" s="26">
        <v>0.33333333333333331</v>
      </c>
      <c r="F140" s="27">
        <v>112</v>
      </c>
    </row>
    <row r="141" spans="1:6" x14ac:dyDescent="0.25">
      <c r="A141" s="23" t="s">
        <v>284</v>
      </c>
      <c r="B141" s="23" t="s">
        <v>15</v>
      </c>
      <c r="C141" s="24" t="s">
        <v>285</v>
      </c>
      <c r="D141" s="25">
        <v>2</v>
      </c>
      <c r="E141" s="26">
        <v>0.55632183908045985</v>
      </c>
      <c r="F141" s="27">
        <v>113</v>
      </c>
    </row>
    <row r="142" spans="1:6" x14ac:dyDescent="0.25">
      <c r="A142" s="23" t="s">
        <v>286</v>
      </c>
      <c r="B142" s="23" t="s">
        <v>15</v>
      </c>
      <c r="C142" s="24" t="s">
        <v>287</v>
      </c>
      <c r="D142" s="25">
        <v>2</v>
      </c>
      <c r="E142" s="26">
        <v>0.22500000000000001</v>
      </c>
      <c r="F142" s="27">
        <v>114</v>
      </c>
    </row>
    <row r="143" spans="1:6" x14ac:dyDescent="0.25">
      <c r="A143" s="23" t="s">
        <v>288</v>
      </c>
      <c r="B143" s="23" t="s">
        <v>15</v>
      </c>
      <c r="C143" s="28" t="s">
        <v>289</v>
      </c>
      <c r="D143" s="25">
        <v>3</v>
      </c>
      <c r="E143" s="26">
        <v>0.3666666666666667</v>
      </c>
      <c r="F143" s="27">
        <v>115</v>
      </c>
    </row>
    <row r="144" spans="1:6" x14ac:dyDescent="0.25">
      <c r="A144" s="23" t="s">
        <v>290</v>
      </c>
      <c r="B144" s="23" t="s">
        <v>15</v>
      </c>
      <c r="C144" s="24" t="s">
        <v>291</v>
      </c>
      <c r="D144" s="25">
        <v>1</v>
      </c>
      <c r="E144" s="26">
        <v>0</v>
      </c>
      <c r="F144" s="27">
        <v>116</v>
      </c>
    </row>
    <row r="145" spans="1:6" ht="15.75" x14ac:dyDescent="0.25">
      <c r="A145" s="18" t="s">
        <v>292</v>
      </c>
      <c r="B145" s="18" t="s">
        <v>12</v>
      </c>
      <c r="C145" s="19" t="s">
        <v>293</v>
      </c>
      <c r="D145" s="20">
        <v>8</v>
      </c>
      <c r="E145" s="21">
        <v>0.45589430894308941</v>
      </c>
      <c r="F145" s="22">
        <v>24</v>
      </c>
    </row>
    <row r="146" spans="1:6" x14ac:dyDescent="0.25">
      <c r="A146" s="23" t="s">
        <v>294</v>
      </c>
      <c r="B146" s="23" t="s">
        <v>15</v>
      </c>
      <c r="C146" s="24" t="s">
        <v>295</v>
      </c>
      <c r="D146" s="25">
        <v>4</v>
      </c>
      <c r="E146" s="26">
        <v>0.41666666666666663</v>
      </c>
      <c r="F146" s="27">
        <v>117</v>
      </c>
    </row>
    <row r="147" spans="1:6" x14ac:dyDescent="0.25">
      <c r="A147" s="23" t="s">
        <v>296</v>
      </c>
      <c r="B147" s="23" t="s">
        <v>15</v>
      </c>
      <c r="C147" s="24" t="s">
        <v>297</v>
      </c>
      <c r="D147" s="25">
        <v>4</v>
      </c>
      <c r="E147" s="26">
        <v>0.49512195121951219</v>
      </c>
      <c r="F147" s="27">
        <v>118</v>
      </c>
    </row>
    <row r="148" spans="1:6" ht="15.75" x14ac:dyDescent="0.25">
      <c r="A148" s="18" t="s">
        <v>298</v>
      </c>
      <c r="B148" s="18" t="s">
        <v>12</v>
      </c>
      <c r="C148" s="19" t="s">
        <v>299</v>
      </c>
      <c r="D148" s="20">
        <v>11</v>
      </c>
      <c r="E148" s="21">
        <v>0.26785714285714285</v>
      </c>
      <c r="F148" s="22">
        <v>25</v>
      </c>
    </row>
    <row r="149" spans="1:6" x14ac:dyDescent="0.25">
      <c r="A149" s="23" t="s">
        <v>300</v>
      </c>
      <c r="B149" s="23" t="s">
        <v>15</v>
      </c>
      <c r="C149" s="24" t="s">
        <v>301</v>
      </c>
      <c r="D149" s="25">
        <v>5</v>
      </c>
      <c r="E149" s="26">
        <v>0</v>
      </c>
      <c r="F149" s="27">
        <v>119</v>
      </c>
    </row>
    <row r="150" spans="1:6" x14ac:dyDescent="0.25">
      <c r="A150" s="23" t="s">
        <v>302</v>
      </c>
      <c r="B150" s="23" t="s">
        <v>15</v>
      </c>
      <c r="C150" s="24" t="s">
        <v>303</v>
      </c>
      <c r="D150" s="25">
        <v>4</v>
      </c>
      <c r="E150" s="26">
        <v>0.29464285714285715</v>
      </c>
      <c r="F150" s="27">
        <v>120</v>
      </c>
    </row>
    <row r="151" spans="1:6" x14ac:dyDescent="0.25">
      <c r="A151" s="23" t="s">
        <v>304</v>
      </c>
      <c r="B151" s="23" t="s">
        <v>15</v>
      </c>
      <c r="C151" s="24" t="s">
        <v>305</v>
      </c>
      <c r="D151" s="25">
        <v>1</v>
      </c>
      <c r="E151" s="26">
        <v>0.7678571428571429</v>
      </c>
      <c r="F151" s="27">
        <v>121</v>
      </c>
    </row>
    <row r="152" spans="1:6" x14ac:dyDescent="0.25">
      <c r="A152" s="23" t="s">
        <v>306</v>
      </c>
      <c r="B152" s="23" t="s">
        <v>15</v>
      </c>
      <c r="C152" s="24" t="s">
        <v>307</v>
      </c>
      <c r="D152" s="25">
        <v>1</v>
      </c>
      <c r="E152" s="26">
        <v>1</v>
      </c>
      <c r="F152" s="27">
        <v>122</v>
      </c>
    </row>
    <row r="153" spans="1:6" ht="15.75" x14ac:dyDescent="0.25">
      <c r="A153" s="18" t="s">
        <v>308</v>
      </c>
      <c r="B153" s="18" t="s">
        <v>12</v>
      </c>
      <c r="C153" s="19" t="s">
        <v>309</v>
      </c>
      <c r="D153" s="20">
        <v>10</v>
      </c>
      <c r="E153" s="21">
        <v>0.91333333333333333</v>
      </c>
      <c r="F153" s="22">
        <v>26</v>
      </c>
    </row>
    <row r="154" spans="1:6" x14ac:dyDescent="0.25">
      <c r="A154" s="23" t="s">
        <v>310</v>
      </c>
      <c r="B154" s="23" t="s">
        <v>15</v>
      </c>
      <c r="C154" s="24" t="s">
        <v>311</v>
      </c>
      <c r="D154" s="25">
        <v>10</v>
      </c>
      <c r="E154" s="26">
        <v>0.91333333333333333</v>
      </c>
      <c r="F154" s="27">
        <v>123</v>
      </c>
    </row>
    <row r="155" spans="1:6" ht="15.75" x14ac:dyDescent="0.25">
      <c r="A155" s="18" t="s">
        <v>312</v>
      </c>
      <c r="B155" s="18" t="s">
        <v>12</v>
      </c>
      <c r="C155" s="19" t="s">
        <v>313</v>
      </c>
      <c r="D155" s="20">
        <v>6</v>
      </c>
      <c r="E155" s="21">
        <v>0.57777777777777783</v>
      </c>
      <c r="F155" s="22">
        <v>27</v>
      </c>
    </row>
    <row r="156" spans="1:6" x14ac:dyDescent="0.25">
      <c r="A156" s="23" t="s">
        <v>314</v>
      </c>
      <c r="B156" s="23" t="s">
        <v>15</v>
      </c>
      <c r="C156" s="24" t="s">
        <v>315</v>
      </c>
      <c r="D156" s="25">
        <v>2</v>
      </c>
      <c r="E156" s="26">
        <v>0.5</v>
      </c>
      <c r="F156" s="27">
        <v>124</v>
      </c>
    </row>
    <row r="157" spans="1:6" x14ac:dyDescent="0.25">
      <c r="A157" s="23" t="s">
        <v>316</v>
      </c>
      <c r="B157" s="23" t="s">
        <v>15</v>
      </c>
      <c r="C157" s="24" t="s">
        <v>317</v>
      </c>
      <c r="D157" s="25">
        <v>4</v>
      </c>
      <c r="E157" s="26">
        <v>0.6166666666666667</v>
      </c>
      <c r="F157" s="27">
        <v>125</v>
      </c>
    </row>
    <row r="158" spans="1:6" ht="15.75" x14ac:dyDescent="0.25">
      <c r="A158" s="18" t="s">
        <v>318</v>
      </c>
      <c r="B158" s="18" t="s">
        <v>12</v>
      </c>
      <c r="C158" s="19" t="s">
        <v>319</v>
      </c>
      <c r="D158" s="20">
        <v>3</v>
      </c>
      <c r="E158" s="21">
        <v>1</v>
      </c>
      <c r="F158" s="22">
        <v>28</v>
      </c>
    </row>
    <row r="159" spans="1:6" x14ac:dyDescent="0.25">
      <c r="A159" s="23" t="s">
        <v>320</v>
      </c>
      <c r="B159" s="23" t="s">
        <v>15</v>
      </c>
      <c r="C159" s="24" t="s">
        <v>321</v>
      </c>
      <c r="D159" s="25">
        <v>3</v>
      </c>
      <c r="E159" s="26">
        <v>1</v>
      </c>
      <c r="F159" s="27">
        <v>126</v>
      </c>
    </row>
    <row r="160" spans="1:6" ht="15.75" x14ac:dyDescent="0.25">
      <c r="A160" s="18" t="s">
        <v>322</v>
      </c>
      <c r="B160" s="18" t="s">
        <v>12</v>
      </c>
      <c r="C160" s="19" t="s">
        <v>323</v>
      </c>
      <c r="D160" s="20">
        <v>5</v>
      </c>
      <c r="E160" s="21">
        <v>0.4</v>
      </c>
      <c r="F160" s="22">
        <v>29</v>
      </c>
    </row>
    <row r="161" spans="1:6" x14ac:dyDescent="0.25">
      <c r="A161" s="23" t="s">
        <v>324</v>
      </c>
      <c r="B161" s="23" t="s">
        <v>15</v>
      </c>
      <c r="C161" s="24" t="s">
        <v>325</v>
      </c>
      <c r="D161" s="25">
        <v>2</v>
      </c>
      <c r="E161" s="26">
        <v>0.5</v>
      </c>
      <c r="F161" s="27">
        <v>127</v>
      </c>
    </row>
    <row r="162" spans="1:6" x14ac:dyDescent="0.25">
      <c r="A162" s="23" t="s">
        <v>326</v>
      </c>
      <c r="B162" s="23" t="s">
        <v>15</v>
      </c>
      <c r="C162" s="24" t="s">
        <v>327</v>
      </c>
      <c r="D162" s="25">
        <v>3</v>
      </c>
      <c r="E162" s="26">
        <v>0.33333333333333331</v>
      </c>
      <c r="F162" s="27">
        <v>128</v>
      </c>
    </row>
    <row r="163" spans="1:6" ht="15.75" x14ac:dyDescent="0.25">
      <c r="A163" s="18" t="s">
        <v>328</v>
      </c>
      <c r="B163" s="18" t="s">
        <v>12</v>
      </c>
      <c r="C163" s="19" t="s">
        <v>329</v>
      </c>
      <c r="D163" s="20">
        <v>10</v>
      </c>
      <c r="E163" s="21">
        <v>0.7</v>
      </c>
      <c r="F163" s="22">
        <v>30</v>
      </c>
    </row>
    <row r="164" spans="1:6" x14ac:dyDescent="0.25">
      <c r="A164" s="23" t="s">
        <v>330</v>
      </c>
      <c r="B164" s="23" t="s">
        <v>15</v>
      </c>
      <c r="C164" s="24" t="s">
        <v>331</v>
      </c>
      <c r="D164" s="25">
        <v>1</v>
      </c>
      <c r="E164" s="26">
        <v>1</v>
      </c>
      <c r="F164" s="27">
        <v>129</v>
      </c>
    </row>
    <row r="165" spans="1:6" x14ac:dyDescent="0.25">
      <c r="A165" s="23" t="s">
        <v>332</v>
      </c>
      <c r="B165" s="23" t="s">
        <v>15</v>
      </c>
      <c r="C165" s="24" t="s">
        <v>333</v>
      </c>
      <c r="D165" s="25">
        <v>9</v>
      </c>
      <c r="E165" s="26">
        <v>0.66666666666666663</v>
      </c>
      <c r="F165" s="27">
        <v>130</v>
      </c>
    </row>
    <row r="166" spans="1:6" ht="15.75" x14ac:dyDescent="0.25">
      <c r="A166" s="18" t="s">
        <v>334</v>
      </c>
      <c r="B166" s="18" t="s">
        <v>12</v>
      </c>
      <c r="C166" s="19" t="s">
        <v>335</v>
      </c>
      <c r="D166" s="20">
        <v>7</v>
      </c>
      <c r="E166" s="21">
        <v>0.89740259740259731</v>
      </c>
      <c r="F166" s="22">
        <v>31</v>
      </c>
    </row>
    <row r="167" spans="1:6" x14ac:dyDescent="0.25">
      <c r="A167" s="23" t="s">
        <v>336</v>
      </c>
      <c r="B167" s="23" t="s">
        <v>15</v>
      </c>
      <c r="C167" s="24" t="s">
        <v>337</v>
      </c>
      <c r="D167" s="25">
        <v>2</v>
      </c>
      <c r="E167" s="26">
        <v>1</v>
      </c>
      <c r="F167" s="27">
        <v>131</v>
      </c>
    </row>
    <row r="168" spans="1:6" x14ac:dyDescent="0.25">
      <c r="A168" s="23" t="s">
        <v>338</v>
      </c>
      <c r="B168" s="23" t="s">
        <v>15</v>
      </c>
      <c r="C168" s="24" t="s">
        <v>339</v>
      </c>
      <c r="D168" s="25">
        <v>3</v>
      </c>
      <c r="E168" s="26">
        <v>0.76060606060606062</v>
      </c>
      <c r="F168" s="27">
        <v>132</v>
      </c>
    </row>
    <row r="169" spans="1:6" x14ac:dyDescent="0.25">
      <c r="A169" s="23" t="s">
        <v>340</v>
      </c>
      <c r="B169" s="23" t="s">
        <v>15</v>
      </c>
      <c r="C169" s="24" t="s">
        <v>341</v>
      </c>
      <c r="D169" s="25">
        <v>2</v>
      </c>
      <c r="E169" s="26">
        <v>1</v>
      </c>
      <c r="F169" s="27">
        <v>133</v>
      </c>
    </row>
    <row r="170" spans="1:6" ht="15.75" x14ac:dyDescent="0.25">
      <c r="A170" s="18" t="s">
        <v>342</v>
      </c>
      <c r="B170" s="18" t="s">
        <v>12</v>
      </c>
      <c r="C170" s="19" t="s">
        <v>343</v>
      </c>
      <c r="D170" s="20">
        <v>4</v>
      </c>
      <c r="E170" s="21">
        <v>0.8</v>
      </c>
      <c r="F170" s="22">
        <v>32</v>
      </c>
    </row>
    <row r="171" spans="1:6" x14ac:dyDescent="0.25">
      <c r="A171" s="23" t="s">
        <v>344</v>
      </c>
      <c r="B171" s="23" t="s">
        <v>15</v>
      </c>
      <c r="C171" s="24" t="s">
        <v>345</v>
      </c>
      <c r="D171" s="25">
        <v>4</v>
      </c>
      <c r="E171" s="26">
        <v>0.8</v>
      </c>
      <c r="F171" s="27">
        <v>134</v>
      </c>
    </row>
    <row r="172" spans="1:6" ht="15.75" x14ac:dyDescent="0.25">
      <c r="A172" s="18" t="s">
        <v>346</v>
      </c>
      <c r="B172" s="18" t="s">
        <v>12</v>
      </c>
      <c r="C172" s="19" t="s">
        <v>347</v>
      </c>
      <c r="D172" s="20">
        <v>4</v>
      </c>
      <c r="E172" s="21">
        <v>0.25</v>
      </c>
      <c r="F172" s="22">
        <v>33</v>
      </c>
    </row>
    <row r="173" spans="1:6" x14ac:dyDescent="0.25">
      <c r="A173" s="23" t="s">
        <v>348</v>
      </c>
      <c r="B173" s="23" t="s">
        <v>15</v>
      </c>
      <c r="C173" s="24" t="s">
        <v>349</v>
      </c>
      <c r="D173" s="25">
        <v>2</v>
      </c>
      <c r="E173" s="26">
        <v>0.5</v>
      </c>
      <c r="F173" s="27">
        <v>135</v>
      </c>
    </row>
    <row r="174" spans="1:6" x14ac:dyDescent="0.25">
      <c r="A174" s="23" t="s">
        <v>350</v>
      </c>
      <c r="B174" s="23" t="s">
        <v>15</v>
      </c>
      <c r="C174" s="28" t="s">
        <v>351</v>
      </c>
      <c r="D174" s="25">
        <v>2</v>
      </c>
      <c r="E174" s="26">
        <v>0</v>
      </c>
      <c r="F174" s="27">
        <v>136</v>
      </c>
    </row>
    <row r="175" spans="1:6" ht="15.75" x14ac:dyDescent="0.25">
      <c r="A175" s="18" t="s">
        <v>352</v>
      </c>
      <c r="B175" s="18" t="s">
        <v>12</v>
      </c>
      <c r="C175" s="19" t="s">
        <v>353</v>
      </c>
      <c r="D175" s="20">
        <v>20</v>
      </c>
      <c r="E175" s="21">
        <v>0.67149999999999999</v>
      </c>
      <c r="F175" s="22">
        <v>34</v>
      </c>
    </row>
    <row r="176" spans="1:6" x14ac:dyDescent="0.25">
      <c r="A176" s="23" t="s">
        <v>354</v>
      </c>
      <c r="B176" s="23" t="s">
        <v>15</v>
      </c>
      <c r="C176" s="24" t="s">
        <v>355</v>
      </c>
      <c r="D176" s="25">
        <v>5</v>
      </c>
      <c r="E176" s="26">
        <v>0.7</v>
      </c>
      <c r="F176" s="27">
        <v>137</v>
      </c>
    </row>
    <row r="177" spans="1:6" x14ac:dyDescent="0.25">
      <c r="A177" s="23" t="s">
        <v>356</v>
      </c>
      <c r="B177" s="23" t="s">
        <v>15</v>
      </c>
      <c r="C177" s="24" t="s">
        <v>357</v>
      </c>
      <c r="D177" s="25">
        <v>3</v>
      </c>
      <c r="E177" s="26">
        <v>0.73333333333333339</v>
      </c>
      <c r="F177" s="27">
        <v>138</v>
      </c>
    </row>
    <row r="178" spans="1:6" x14ac:dyDescent="0.25">
      <c r="A178" s="23" t="s">
        <v>358</v>
      </c>
      <c r="B178" s="23" t="s">
        <v>15</v>
      </c>
      <c r="C178" s="24" t="s">
        <v>359</v>
      </c>
      <c r="D178" s="25">
        <v>2</v>
      </c>
      <c r="E178" s="26">
        <v>0.24000000000000002</v>
      </c>
      <c r="F178" s="27">
        <v>139</v>
      </c>
    </row>
    <row r="179" spans="1:6" x14ac:dyDescent="0.25">
      <c r="A179" s="23" t="s">
        <v>360</v>
      </c>
      <c r="B179" s="23" t="s">
        <v>15</v>
      </c>
      <c r="C179" s="24" t="s">
        <v>361</v>
      </c>
      <c r="D179" s="25">
        <v>2</v>
      </c>
      <c r="E179" s="26">
        <v>0.5</v>
      </c>
      <c r="F179" s="27">
        <v>140</v>
      </c>
    </row>
    <row r="180" spans="1:6" x14ac:dyDescent="0.25">
      <c r="A180" s="23" t="s">
        <v>362</v>
      </c>
      <c r="B180" s="23" t="s">
        <v>15</v>
      </c>
      <c r="C180" s="24" t="s">
        <v>363</v>
      </c>
      <c r="D180" s="25">
        <v>4</v>
      </c>
      <c r="E180" s="26">
        <v>0.5625</v>
      </c>
      <c r="F180" s="27">
        <v>141</v>
      </c>
    </row>
    <row r="181" spans="1:6" x14ac:dyDescent="0.25">
      <c r="A181" s="23" t="s">
        <v>364</v>
      </c>
      <c r="B181" s="23" t="s">
        <v>15</v>
      </c>
      <c r="C181" s="24" t="s">
        <v>365</v>
      </c>
      <c r="D181" s="25">
        <v>4</v>
      </c>
      <c r="E181" s="26">
        <v>1</v>
      </c>
      <c r="F181" s="27">
        <v>142</v>
      </c>
    </row>
    <row r="182" spans="1:6" ht="15.75" x14ac:dyDescent="0.25">
      <c r="A182" s="18" t="s">
        <v>366</v>
      </c>
      <c r="B182" s="18" t="s">
        <v>12</v>
      </c>
      <c r="C182" s="19" t="s">
        <v>367</v>
      </c>
      <c r="D182" s="20">
        <v>29</v>
      </c>
      <c r="E182" s="21">
        <v>0.8655172413793103</v>
      </c>
      <c r="F182" s="22">
        <v>35</v>
      </c>
    </row>
    <row r="183" spans="1:6" x14ac:dyDescent="0.25">
      <c r="A183" s="23" t="s">
        <v>368</v>
      </c>
      <c r="B183" s="23" t="s">
        <v>15</v>
      </c>
      <c r="C183" s="24" t="s">
        <v>369</v>
      </c>
      <c r="D183" s="25">
        <v>1</v>
      </c>
      <c r="E183" s="26">
        <v>1</v>
      </c>
      <c r="F183" s="27">
        <v>143</v>
      </c>
    </row>
    <row r="184" spans="1:6" x14ac:dyDescent="0.25">
      <c r="A184" s="23" t="s">
        <v>370</v>
      </c>
      <c r="B184" s="23" t="s">
        <v>15</v>
      </c>
      <c r="C184" s="24" t="s">
        <v>371</v>
      </c>
      <c r="D184" s="25">
        <v>1</v>
      </c>
      <c r="E184" s="26">
        <v>1</v>
      </c>
      <c r="F184" s="27">
        <v>144</v>
      </c>
    </row>
    <row r="185" spans="1:6" x14ac:dyDescent="0.25">
      <c r="A185" s="23" t="s">
        <v>372</v>
      </c>
      <c r="B185" s="23" t="s">
        <v>15</v>
      </c>
      <c r="C185" s="28" t="s">
        <v>373</v>
      </c>
      <c r="D185" s="25">
        <v>3</v>
      </c>
      <c r="E185" s="26">
        <v>0.83333333333333337</v>
      </c>
      <c r="F185" s="27">
        <v>145</v>
      </c>
    </row>
    <row r="186" spans="1:6" x14ac:dyDescent="0.25">
      <c r="A186" s="23" t="s">
        <v>374</v>
      </c>
      <c r="B186" s="23" t="s">
        <v>15</v>
      </c>
      <c r="C186" s="24" t="s">
        <v>375</v>
      </c>
      <c r="D186" s="25">
        <v>2</v>
      </c>
      <c r="E186" s="26">
        <v>1</v>
      </c>
      <c r="F186" s="27">
        <v>146</v>
      </c>
    </row>
    <row r="187" spans="1:6" x14ac:dyDescent="0.25">
      <c r="A187" s="23" t="s">
        <v>376</v>
      </c>
      <c r="B187" s="23" t="s">
        <v>15</v>
      </c>
      <c r="C187" s="28" t="s">
        <v>377</v>
      </c>
      <c r="D187" s="25">
        <v>5</v>
      </c>
      <c r="E187" s="26">
        <v>0.8</v>
      </c>
      <c r="F187" s="27">
        <v>147</v>
      </c>
    </row>
    <row r="188" spans="1:6" x14ac:dyDescent="0.25">
      <c r="A188" s="23" t="s">
        <v>378</v>
      </c>
      <c r="B188" s="23" t="s">
        <v>15</v>
      </c>
      <c r="C188" s="24" t="s">
        <v>379</v>
      </c>
      <c r="D188" s="25">
        <v>3</v>
      </c>
      <c r="E188" s="26">
        <v>1</v>
      </c>
      <c r="F188" s="27">
        <v>148</v>
      </c>
    </row>
    <row r="189" spans="1:6" x14ac:dyDescent="0.25">
      <c r="A189" s="23" t="s">
        <v>380</v>
      </c>
      <c r="B189" s="23" t="s">
        <v>15</v>
      </c>
      <c r="C189" s="24" t="s">
        <v>381</v>
      </c>
      <c r="D189" s="25">
        <v>6</v>
      </c>
      <c r="E189" s="26">
        <v>1</v>
      </c>
      <c r="F189" s="27">
        <v>149</v>
      </c>
    </row>
    <row r="190" spans="1:6" x14ac:dyDescent="0.25">
      <c r="A190" s="23" t="s">
        <v>382</v>
      </c>
      <c r="B190" s="23" t="s">
        <v>15</v>
      </c>
      <c r="C190" s="24" t="s">
        <v>383</v>
      </c>
      <c r="D190" s="25">
        <v>8</v>
      </c>
      <c r="E190" s="26">
        <v>0.7</v>
      </c>
      <c r="F190" s="27">
        <v>150</v>
      </c>
    </row>
    <row r="191" spans="1:6" ht="15.75" x14ac:dyDescent="0.25">
      <c r="A191" s="18" t="s">
        <v>384</v>
      </c>
      <c r="B191" s="18" t="s">
        <v>12</v>
      </c>
      <c r="C191" s="19" t="s">
        <v>385</v>
      </c>
      <c r="D191" s="20">
        <v>3</v>
      </c>
      <c r="E191" s="21">
        <v>0.66666666666666663</v>
      </c>
      <c r="F191" s="22">
        <v>36</v>
      </c>
    </row>
    <row r="192" spans="1:6" x14ac:dyDescent="0.25">
      <c r="A192" s="23" t="s">
        <v>386</v>
      </c>
      <c r="B192" s="23" t="s">
        <v>15</v>
      </c>
      <c r="C192" s="24" t="s">
        <v>387</v>
      </c>
      <c r="D192" s="25">
        <v>2</v>
      </c>
      <c r="E192" s="26">
        <v>1</v>
      </c>
      <c r="F192" s="27">
        <v>151</v>
      </c>
    </row>
    <row r="193" spans="1:6" x14ac:dyDescent="0.25">
      <c r="A193" s="23" t="s">
        <v>388</v>
      </c>
      <c r="B193" s="23" t="s">
        <v>15</v>
      </c>
      <c r="C193" s="24" t="s">
        <v>389</v>
      </c>
      <c r="D193" s="25">
        <v>1</v>
      </c>
      <c r="E193" s="26">
        <v>0</v>
      </c>
      <c r="F193" s="27">
        <v>152</v>
      </c>
    </row>
    <row r="194" spans="1:6" ht="15.75" x14ac:dyDescent="0.25">
      <c r="A194" s="18" t="s">
        <v>390</v>
      </c>
      <c r="B194" s="18" t="s">
        <v>12</v>
      </c>
      <c r="C194" s="19" t="s">
        <v>391</v>
      </c>
      <c r="D194" s="20">
        <v>1</v>
      </c>
      <c r="E194" s="21">
        <v>0</v>
      </c>
      <c r="F194" s="22">
        <v>37</v>
      </c>
    </row>
    <row r="195" spans="1:6" x14ac:dyDescent="0.25">
      <c r="A195" s="23" t="s">
        <v>392</v>
      </c>
      <c r="B195" s="23" t="s">
        <v>15</v>
      </c>
      <c r="C195" s="24" t="s">
        <v>393</v>
      </c>
      <c r="D195" s="25">
        <v>1</v>
      </c>
      <c r="E195" s="26">
        <v>0</v>
      </c>
      <c r="F195" s="27">
        <v>153</v>
      </c>
    </row>
    <row r="196" spans="1:6" ht="15.75" x14ac:dyDescent="0.25">
      <c r="A196" s="18" t="s">
        <v>394</v>
      </c>
      <c r="B196" s="18" t="s">
        <v>12</v>
      </c>
      <c r="C196" s="19" t="s">
        <v>395</v>
      </c>
      <c r="D196" s="20">
        <v>1</v>
      </c>
      <c r="E196" s="21">
        <v>1</v>
      </c>
      <c r="F196" s="22">
        <v>38</v>
      </c>
    </row>
    <row r="197" spans="1:6" x14ac:dyDescent="0.25">
      <c r="A197" s="23" t="s">
        <v>396</v>
      </c>
      <c r="B197" s="23" t="s">
        <v>15</v>
      </c>
      <c r="C197" s="24" t="s">
        <v>397</v>
      </c>
      <c r="D197" s="25">
        <v>1</v>
      </c>
      <c r="E197" s="26">
        <v>1</v>
      </c>
      <c r="F197" s="27">
        <v>154</v>
      </c>
    </row>
    <row r="198" spans="1:6" ht="15.75" x14ac:dyDescent="0.25">
      <c r="A198" s="18" t="s">
        <v>398</v>
      </c>
      <c r="B198" s="18" t="s">
        <v>12</v>
      </c>
      <c r="C198" s="19" t="s">
        <v>399</v>
      </c>
      <c r="D198" s="20">
        <v>1</v>
      </c>
      <c r="E198" s="21">
        <v>1</v>
      </c>
      <c r="F198" s="22">
        <v>39</v>
      </c>
    </row>
    <row r="199" spans="1:6" x14ac:dyDescent="0.25">
      <c r="A199" s="23" t="s">
        <v>400</v>
      </c>
      <c r="B199" s="23" t="s">
        <v>15</v>
      </c>
      <c r="C199" s="28" t="s">
        <v>401</v>
      </c>
      <c r="D199" s="25">
        <v>1</v>
      </c>
      <c r="E199" s="26">
        <v>1</v>
      </c>
      <c r="F199" s="27">
        <v>155</v>
      </c>
    </row>
    <row r="200" spans="1:6" ht="15.75" x14ac:dyDescent="0.25">
      <c r="A200" s="18" t="s">
        <v>402</v>
      </c>
      <c r="B200" s="18" t="s">
        <v>12</v>
      </c>
      <c r="C200" s="19" t="s">
        <v>403</v>
      </c>
      <c r="D200" s="20">
        <v>0</v>
      </c>
      <c r="E200" s="21" t="s">
        <v>23</v>
      </c>
      <c r="F200" s="22">
        <v>40</v>
      </c>
    </row>
    <row r="201" spans="1:6" x14ac:dyDescent="0.25">
      <c r="A201" s="23" t="s">
        <v>404</v>
      </c>
      <c r="B201" s="23" t="s">
        <v>15</v>
      </c>
      <c r="C201" s="24" t="s">
        <v>405</v>
      </c>
      <c r="D201" s="25">
        <v>0</v>
      </c>
      <c r="E201" s="26" t="s">
        <v>23</v>
      </c>
      <c r="F201" s="27">
        <v>156</v>
      </c>
    </row>
    <row r="202" spans="1:6" ht="15.75" x14ac:dyDescent="0.25">
      <c r="A202" s="18" t="s">
        <v>406</v>
      </c>
      <c r="B202" s="18" t="s">
        <v>12</v>
      </c>
      <c r="C202" s="19" t="s">
        <v>407</v>
      </c>
      <c r="D202" s="20">
        <v>11</v>
      </c>
      <c r="E202" s="21">
        <v>0.85757575757575755</v>
      </c>
      <c r="F202" s="22">
        <v>41</v>
      </c>
    </row>
    <row r="203" spans="1:6" x14ac:dyDescent="0.25">
      <c r="A203" s="23" t="s">
        <v>408</v>
      </c>
      <c r="B203" s="23" t="s">
        <v>15</v>
      </c>
      <c r="C203" s="24" t="s">
        <v>409</v>
      </c>
      <c r="D203" s="25">
        <v>3</v>
      </c>
      <c r="E203" s="26">
        <v>0.4777777777777778</v>
      </c>
      <c r="F203" s="27">
        <v>157</v>
      </c>
    </row>
    <row r="204" spans="1:6" x14ac:dyDescent="0.25">
      <c r="A204" s="23" t="s">
        <v>410</v>
      </c>
      <c r="B204" s="23" t="s">
        <v>15</v>
      </c>
      <c r="C204" s="24" t="s">
        <v>411</v>
      </c>
      <c r="D204" s="25">
        <v>4</v>
      </c>
      <c r="E204" s="26">
        <v>1</v>
      </c>
      <c r="F204" s="27">
        <v>158</v>
      </c>
    </row>
    <row r="205" spans="1:6" x14ac:dyDescent="0.25">
      <c r="A205" s="23" t="s">
        <v>412</v>
      </c>
      <c r="B205" s="23" t="s">
        <v>15</v>
      </c>
      <c r="C205" s="24" t="s">
        <v>413</v>
      </c>
      <c r="D205" s="25">
        <v>3</v>
      </c>
      <c r="E205" s="26">
        <v>1</v>
      </c>
      <c r="F205" s="27">
        <v>159</v>
      </c>
    </row>
    <row r="206" spans="1:6" x14ac:dyDescent="0.25">
      <c r="A206" s="23" t="s">
        <v>414</v>
      </c>
      <c r="B206" s="23" t="s">
        <v>15</v>
      </c>
      <c r="C206" s="24" t="s">
        <v>415</v>
      </c>
      <c r="D206" s="25">
        <v>1</v>
      </c>
      <c r="E206" s="26">
        <v>1</v>
      </c>
      <c r="F206" s="27">
        <v>160</v>
      </c>
    </row>
    <row r="207" spans="1:6" ht="15.75" x14ac:dyDescent="0.25">
      <c r="A207" s="18" t="s">
        <v>416</v>
      </c>
      <c r="B207" s="18" t="s">
        <v>12</v>
      </c>
      <c r="C207" s="19" t="s">
        <v>417</v>
      </c>
      <c r="D207" s="20">
        <v>3</v>
      </c>
      <c r="E207" s="21">
        <v>1</v>
      </c>
      <c r="F207" s="22">
        <v>42</v>
      </c>
    </row>
    <row r="208" spans="1:6" x14ac:dyDescent="0.25">
      <c r="A208" s="23" t="s">
        <v>418</v>
      </c>
      <c r="B208" s="23" t="s">
        <v>15</v>
      </c>
      <c r="C208" s="24" t="s">
        <v>419</v>
      </c>
      <c r="D208" s="25">
        <v>1</v>
      </c>
      <c r="E208" s="26">
        <v>1</v>
      </c>
      <c r="F208" s="27">
        <v>161</v>
      </c>
    </row>
    <row r="209" spans="1:6" x14ac:dyDescent="0.25">
      <c r="A209" s="23" t="s">
        <v>420</v>
      </c>
      <c r="B209" s="23" t="s">
        <v>15</v>
      </c>
      <c r="C209" s="24" t="s">
        <v>421</v>
      </c>
      <c r="D209" s="25">
        <v>0</v>
      </c>
      <c r="E209" s="26" t="s">
        <v>23</v>
      </c>
      <c r="F209" s="27">
        <v>162</v>
      </c>
    </row>
    <row r="210" spans="1:6" x14ac:dyDescent="0.25">
      <c r="A210" s="23" t="s">
        <v>422</v>
      </c>
      <c r="B210" s="23" t="s">
        <v>15</v>
      </c>
      <c r="C210" s="24" t="s">
        <v>423</v>
      </c>
      <c r="D210" s="25">
        <v>2</v>
      </c>
      <c r="E210" s="26">
        <v>1</v>
      </c>
      <c r="F210" s="27">
        <v>163</v>
      </c>
    </row>
    <row r="211" spans="1:6" ht="18.75" x14ac:dyDescent="0.3">
      <c r="A211" s="13">
        <v>3</v>
      </c>
      <c r="B211" s="13" t="s">
        <v>9</v>
      </c>
      <c r="C211" s="14" t="s">
        <v>424</v>
      </c>
      <c r="D211" s="15">
        <v>25</v>
      </c>
      <c r="E211" s="16">
        <v>0</v>
      </c>
      <c r="F211" s="17">
        <v>3</v>
      </c>
    </row>
    <row r="212" spans="1:6" ht="15.75" x14ac:dyDescent="0.25">
      <c r="A212" s="18" t="s">
        <v>425</v>
      </c>
      <c r="B212" s="18" t="s">
        <v>12</v>
      </c>
      <c r="C212" s="19" t="s">
        <v>426</v>
      </c>
      <c r="D212" s="20">
        <v>6</v>
      </c>
      <c r="E212" s="21">
        <v>0</v>
      </c>
      <c r="F212" s="22">
        <v>43</v>
      </c>
    </row>
    <row r="213" spans="1:6" x14ac:dyDescent="0.25">
      <c r="A213" s="23" t="s">
        <v>427</v>
      </c>
      <c r="B213" s="23" t="s">
        <v>15</v>
      </c>
      <c r="C213" s="24" t="s">
        <v>428</v>
      </c>
      <c r="D213" s="25">
        <v>0</v>
      </c>
      <c r="E213" s="26" t="s">
        <v>23</v>
      </c>
      <c r="F213" s="27">
        <v>164</v>
      </c>
    </row>
    <row r="214" spans="1:6" x14ac:dyDescent="0.25">
      <c r="A214" s="23" t="s">
        <v>429</v>
      </c>
      <c r="B214" s="23" t="s">
        <v>15</v>
      </c>
      <c r="C214" s="24" t="s">
        <v>430</v>
      </c>
      <c r="D214" s="25">
        <v>1</v>
      </c>
      <c r="E214" s="26">
        <v>0</v>
      </c>
      <c r="F214" s="27">
        <v>165</v>
      </c>
    </row>
    <row r="215" spans="1:6" x14ac:dyDescent="0.25">
      <c r="A215" s="23" t="s">
        <v>431</v>
      </c>
      <c r="B215" s="23" t="s">
        <v>15</v>
      </c>
      <c r="C215" s="24" t="s">
        <v>432</v>
      </c>
      <c r="D215" s="25">
        <v>0</v>
      </c>
      <c r="E215" s="26" t="s">
        <v>23</v>
      </c>
      <c r="F215" s="27">
        <v>166</v>
      </c>
    </row>
    <row r="216" spans="1:6" x14ac:dyDescent="0.25">
      <c r="A216" s="23" t="s">
        <v>433</v>
      </c>
      <c r="B216" s="23" t="s">
        <v>15</v>
      </c>
      <c r="C216" s="24" t="s">
        <v>434</v>
      </c>
      <c r="D216" s="25">
        <v>3</v>
      </c>
      <c r="E216" s="26">
        <v>0.33333333333333331</v>
      </c>
      <c r="F216" s="27">
        <v>167</v>
      </c>
    </row>
    <row r="217" spans="1:6" x14ac:dyDescent="0.25">
      <c r="A217" s="23" t="s">
        <v>435</v>
      </c>
      <c r="B217" s="23" t="s">
        <v>15</v>
      </c>
      <c r="C217" s="24" t="s">
        <v>436</v>
      </c>
      <c r="D217" s="25">
        <v>2</v>
      </c>
      <c r="E217" s="26">
        <v>0</v>
      </c>
      <c r="F217" s="27">
        <v>168</v>
      </c>
    </row>
    <row r="218" spans="1:6" ht="15.75" x14ac:dyDescent="0.25">
      <c r="A218" s="18" t="s">
        <v>437</v>
      </c>
      <c r="B218" s="18" t="s">
        <v>12</v>
      </c>
      <c r="C218" s="19" t="s">
        <v>424</v>
      </c>
      <c r="D218" s="20">
        <v>1</v>
      </c>
      <c r="E218" s="21">
        <v>0</v>
      </c>
      <c r="F218" s="22">
        <v>44</v>
      </c>
    </row>
    <row r="219" spans="1:6" x14ac:dyDescent="0.25">
      <c r="A219" s="23" t="s">
        <v>438</v>
      </c>
      <c r="B219" s="23" t="s">
        <v>15</v>
      </c>
      <c r="C219" s="24" t="s">
        <v>439</v>
      </c>
      <c r="D219" s="25">
        <v>1</v>
      </c>
      <c r="E219" s="26">
        <v>0</v>
      </c>
      <c r="F219" s="27">
        <v>169</v>
      </c>
    </row>
    <row r="220" spans="1:6" x14ac:dyDescent="0.25">
      <c r="A220" s="23" t="s">
        <v>440</v>
      </c>
      <c r="B220" s="23" t="s">
        <v>15</v>
      </c>
      <c r="C220" s="24" t="s">
        <v>441</v>
      </c>
      <c r="D220" s="25">
        <v>0</v>
      </c>
      <c r="E220" s="26" t="s">
        <v>23</v>
      </c>
      <c r="F220" s="27">
        <v>170</v>
      </c>
    </row>
    <row r="221" spans="1:6" x14ac:dyDescent="0.25">
      <c r="A221" s="23" t="s">
        <v>442</v>
      </c>
      <c r="B221" s="23" t="s">
        <v>15</v>
      </c>
      <c r="C221" s="24" t="s">
        <v>443</v>
      </c>
      <c r="D221" s="25">
        <v>0</v>
      </c>
      <c r="E221" s="26" t="s">
        <v>23</v>
      </c>
      <c r="F221" s="27">
        <v>171</v>
      </c>
    </row>
    <row r="222" spans="1:6" x14ac:dyDescent="0.25">
      <c r="A222" s="23" t="s">
        <v>444</v>
      </c>
      <c r="B222" s="23" t="s">
        <v>15</v>
      </c>
      <c r="C222" s="28" t="s">
        <v>445</v>
      </c>
      <c r="D222" s="25">
        <v>0</v>
      </c>
      <c r="E222" s="26" t="s">
        <v>23</v>
      </c>
      <c r="F222" s="27">
        <v>172</v>
      </c>
    </row>
    <row r="223" spans="1:6" ht="15.75" x14ac:dyDescent="0.25">
      <c r="A223" s="18" t="s">
        <v>446</v>
      </c>
      <c r="B223" s="18" t="s">
        <v>12</v>
      </c>
      <c r="C223" s="19" t="s">
        <v>447</v>
      </c>
      <c r="D223" s="20">
        <v>6</v>
      </c>
      <c r="E223" s="21">
        <v>0</v>
      </c>
      <c r="F223" s="22">
        <v>45</v>
      </c>
    </row>
    <row r="224" spans="1:6" x14ac:dyDescent="0.25">
      <c r="A224" s="23" t="s">
        <v>448</v>
      </c>
      <c r="B224" s="23" t="s">
        <v>15</v>
      </c>
      <c r="C224" s="24" t="s">
        <v>449</v>
      </c>
      <c r="D224" s="25">
        <v>4</v>
      </c>
      <c r="E224" s="26">
        <v>0</v>
      </c>
      <c r="F224" s="27">
        <v>173</v>
      </c>
    </row>
    <row r="225" spans="1:6" x14ac:dyDescent="0.25">
      <c r="A225" s="23" t="s">
        <v>450</v>
      </c>
      <c r="B225" s="23" t="s">
        <v>15</v>
      </c>
      <c r="C225" s="24" t="s">
        <v>451</v>
      </c>
      <c r="D225" s="25">
        <v>2</v>
      </c>
      <c r="E225" s="26">
        <v>0</v>
      </c>
      <c r="F225" s="27">
        <v>174</v>
      </c>
    </row>
    <row r="226" spans="1:6" ht="15.75" x14ac:dyDescent="0.25">
      <c r="A226" s="18" t="s">
        <v>452</v>
      </c>
      <c r="B226" s="18" t="s">
        <v>12</v>
      </c>
      <c r="C226" s="19" t="s">
        <v>453</v>
      </c>
      <c r="D226" s="20">
        <v>4</v>
      </c>
      <c r="E226" s="21">
        <v>0</v>
      </c>
      <c r="F226" s="22">
        <v>46</v>
      </c>
    </row>
    <row r="227" spans="1:6" x14ac:dyDescent="0.25">
      <c r="A227" s="23" t="s">
        <v>454</v>
      </c>
      <c r="B227" s="23" t="s">
        <v>15</v>
      </c>
      <c r="C227" s="24" t="s">
        <v>455</v>
      </c>
      <c r="D227" s="25">
        <v>1</v>
      </c>
      <c r="E227" s="26">
        <v>0</v>
      </c>
      <c r="F227" s="27">
        <v>173</v>
      </c>
    </row>
    <row r="228" spans="1:6" x14ac:dyDescent="0.25">
      <c r="A228" s="23" t="s">
        <v>456</v>
      </c>
      <c r="B228" s="23" t="s">
        <v>15</v>
      </c>
      <c r="C228" s="24" t="s">
        <v>457</v>
      </c>
      <c r="D228" s="25">
        <v>1</v>
      </c>
      <c r="E228" s="26">
        <v>0</v>
      </c>
      <c r="F228" s="27">
        <v>174</v>
      </c>
    </row>
    <row r="229" spans="1:6" x14ac:dyDescent="0.25">
      <c r="A229" s="23" t="s">
        <v>458</v>
      </c>
      <c r="B229" s="23" t="s">
        <v>15</v>
      </c>
      <c r="C229" s="24" t="s">
        <v>459</v>
      </c>
      <c r="D229" s="25">
        <v>0</v>
      </c>
      <c r="E229" s="26" t="s">
        <v>23</v>
      </c>
      <c r="F229" s="27">
        <v>175</v>
      </c>
    </row>
    <row r="230" spans="1:6" x14ac:dyDescent="0.25">
      <c r="A230" s="23" t="s">
        <v>460</v>
      </c>
      <c r="B230" s="23" t="s">
        <v>15</v>
      </c>
      <c r="C230" s="24" t="s">
        <v>461</v>
      </c>
      <c r="D230" s="25">
        <v>1</v>
      </c>
      <c r="E230" s="26">
        <v>0</v>
      </c>
      <c r="F230" s="27">
        <v>176</v>
      </c>
    </row>
    <row r="231" spans="1:6" x14ac:dyDescent="0.25">
      <c r="A231" s="23" t="s">
        <v>462</v>
      </c>
      <c r="B231" s="23" t="s">
        <v>15</v>
      </c>
      <c r="C231" s="24" t="s">
        <v>463</v>
      </c>
      <c r="D231" s="25">
        <v>1</v>
      </c>
      <c r="E231" s="26">
        <v>1</v>
      </c>
      <c r="F231" s="27">
        <v>177</v>
      </c>
    </row>
    <row r="232" spans="1:6" ht="15.75" x14ac:dyDescent="0.25">
      <c r="A232" s="18" t="s">
        <v>464</v>
      </c>
      <c r="B232" s="18" t="s">
        <v>12</v>
      </c>
      <c r="C232" s="19" t="s">
        <v>465</v>
      </c>
      <c r="D232" s="20">
        <v>2</v>
      </c>
      <c r="E232" s="21">
        <v>0</v>
      </c>
      <c r="F232" s="22">
        <v>47</v>
      </c>
    </row>
    <row r="233" spans="1:6" x14ac:dyDescent="0.25">
      <c r="A233" s="23" t="s">
        <v>466</v>
      </c>
      <c r="B233" s="23" t="s">
        <v>15</v>
      </c>
      <c r="C233" s="24" t="s">
        <v>467</v>
      </c>
      <c r="D233" s="25">
        <v>1</v>
      </c>
      <c r="E233" s="26">
        <v>0</v>
      </c>
      <c r="F233" s="27">
        <v>178</v>
      </c>
    </row>
    <row r="234" spans="1:6" x14ac:dyDescent="0.25">
      <c r="A234" s="23" t="s">
        <v>468</v>
      </c>
      <c r="B234" s="23" t="s">
        <v>15</v>
      </c>
      <c r="C234" s="28" t="s">
        <v>469</v>
      </c>
      <c r="D234" s="25">
        <v>1</v>
      </c>
      <c r="E234" s="26">
        <v>1</v>
      </c>
      <c r="F234" s="27">
        <v>179</v>
      </c>
    </row>
    <row r="235" spans="1:6" ht="15.75" x14ac:dyDescent="0.25">
      <c r="A235" s="18" t="s">
        <v>470</v>
      </c>
      <c r="B235" s="18" t="s">
        <v>12</v>
      </c>
      <c r="C235" s="19" t="s">
        <v>471</v>
      </c>
      <c r="D235" s="20">
        <v>1</v>
      </c>
      <c r="E235" s="21">
        <v>0</v>
      </c>
      <c r="F235" s="22">
        <v>48</v>
      </c>
    </row>
    <row r="236" spans="1:6" x14ac:dyDescent="0.25">
      <c r="A236" s="23" t="s">
        <v>472</v>
      </c>
      <c r="B236" s="23" t="s">
        <v>15</v>
      </c>
      <c r="C236" s="24" t="s">
        <v>473</v>
      </c>
      <c r="D236" s="25">
        <v>1</v>
      </c>
      <c r="E236" s="26">
        <v>0</v>
      </c>
      <c r="F236" s="27">
        <v>180</v>
      </c>
    </row>
    <row r="237" spans="1:6" ht="15.75" x14ac:dyDescent="0.25">
      <c r="A237" s="18" t="s">
        <v>474</v>
      </c>
      <c r="B237" s="18" t="s">
        <v>12</v>
      </c>
      <c r="C237" s="19" t="s">
        <v>475</v>
      </c>
      <c r="D237" s="20">
        <v>5</v>
      </c>
      <c r="E237" s="21">
        <v>0</v>
      </c>
      <c r="F237" s="22">
        <v>49</v>
      </c>
    </row>
    <row r="238" spans="1:6" x14ac:dyDescent="0.25">
      <c r="A238" s="23" t="s">
        <v>476</v>
      </c>
      <c r="B238" s="23" t="s">
        <v>15</v>
      </c>
      <c r="C238" s="24" t="s">
        <v>477</v>
      </c>
      <c r="D238" s="25">
        <v>2</v>
      </c>
      <c r="E238" s="26">
        <v>0</v>
      </c>
      <c r="F238" s="27">
        <v>181</v>
      </c>
    </row>
    <row r="239" spans="1:6" x14ac:dyDescent="0.25">
      <c r="A239" s="23" t="s">
        <v>478</v>
      </c>
      <c r="B239" s="23" t="s">
        <v>15</v>
      </c>
      <c r="C239" s="24" t="s">
        <v>479</v>
      </c>
      <c r="D239" s="25">
        <v>1</v>
      </c>
      <c r="E239" s="26">
        <v>0</v>
      </c>
      <c r="F239" s="27">
        <v>182</v>
      </c>
    </row>
    <row r="240" spans="1:6" x14ac:dyDescent="0.25">
      <c r="A240" s="23" t="s">
        <v>480</v>
      </c>
      <c r="B240" s="23" t="s">
        <v>15</v>
      </c>
      <c r="C240" s="24" t="s">
        <v>481</v>
      </c>
      <c r="D240" s="25">
        <v>1</v>
      </c>
      <c r="E240" s="26">
        <v>1</v>
      </c>
      <c r="F240" s="27">
        <v>183</v>
      </c>
    </row>
    <row r="241" spans="1:6" x14ac:dyDescent="0.25">
      <c r="A241" s="23" t="s">
        <v>482</v>
      </c>
      <c r="B241" s="23" t="s">
        <v>15</v>
      </c>
      <c r="C241" s="24" t="s">
        <v>483</v>
      </c>
      <c r="D241" s="25">
        <v>0</v>
      </c>
      <c r="E241" s="26" t="s">
        <v>23</v>
      </c>
      <c r="F241" s="27">
        <v>184</v>
      </c>
    </row>
    <row r="242" spans="1:6" x14ac:dyDescent="0.25">
      <c r="A242" s="23" t="s">
        <v>484</v>
      </c>
      <c r="B242" s="23" t="s">
        <v>15</v>
      </c>
      <c r="C242" s="24" t="s">
        <v>485</v>
      </c>
      <c r="D242" s="25">
        <v>1</v>
      </c>
      <c r="E242" s="26">
        <v>1</v>
      </c>
      <c r="F242" s="27">
        <v>185</v>
      </c>
    </row>
    <row r="243" spans="1:6" x14ac:dyDescent="0.25">
      <c r="A243" s="23" t="s">
        <v>486</v>
      </c>
      <c r="B243" s="23" t="s">
        <v>15</v>
      </c>
      <c r="C243" s="24" t="s">
        <v>487</v>
      </c>
      <c r="D243" s="25">
        <v>0</v>
      </c>
      <c r="E243" s="26" t="s">
        <v>23</v>
      </c>
      <c r="F243" s="27">
        <v>186</v>
      </c>
    </row>
    <row r="244" spans="1:6" ht="18.75" x14ac:dyDescent="0.3">
      <c r="A244" s="13">
        <v>4</v>
      </c>
      <c r="B244" s="13" t="s">
        <v>9</v>
      </c>
      <c r="C244" s="14" t="s">
        <v>488</v>
      </c>
      <c r="D244" s="15">
        <v>7</v>
      </c>
      <c r="E244" s="16">
        <v>0</v>
      </c>
      <c r="F244" s="17">
        <v>4</v>
      </c>
    </row>
    <row r="245" spans="1:6" ht="15.75" x14ac:dyDescent="0.25">
      <c r="A245" s="18" t="s">
        <v>489</v>
      </c>
      <c r="B245" s="18" t="s">
        <v>12</v>
      </c>
      <c r="C245" s="19" t="s">
        <v>490</v>
      </c>
      <c r="D245" s="20">
        <v>4</v>
      </c>
      <c r="E245" s="21">
        <v>0</v>
      </c>
      <c r="F245" s="22">
        <v>50</v>
      </c>
    </row>
    <row r="246" spans="1:6" x14ac:dyDescent="0.25">
      <c r="A246" s="23" t="s">
        <v>491</v>
      </c>
      <c r="B246" s="23" t="s">
        <v>15</v>
      </c>
      <c r="C246" s="24" t="s">
        <v>492</v>
      </c>
      <c r="D246" s="25">
        <v>3</v>
      </c>
      <c r="E246" s="26">
        <v>0</v>
      </c>
      <c r="F246" s="27">
        <v>187</v>
      </c>
    </row>
    <row r="247" spans="1:6" x14ac:dyDescent="0.25">
      <c r="A247" s="23" t="s">
        <v>493</v>
      </c>
      <c r="B247" s="23" t="s">
        <v>15</v>
      </c>
      <c r="C247" s="24" t="s">
        <v>494</v>
      </c>
      <c r="D247" s="25">
        <v>0</v>
      </c>
      <c r="E247" s="26" t="s">
        <v>23</v>
      </c>
      <c r="F247" s="27">
        <v>188</v>
      </c>
    </row>
    <row r="248" spans="1:6" x14ac:dyDescent="0.25">
      <c r="A248" s="23" t="s">
        <v>495</v>
      </c>
      <c r="B248" s="23" t="s">
        <v>15</v>
      </c>
      <c r="C248" s="24" t="s">
        <v>496</v>
      </c>
      <c r="D248" s="25">
        <v>1</v>
      </c>
      <c r="E248" s="26">
        <v>1</v>
      </c>
      <c r="F248" s="27">
        <v>189</v>
      </c>
    </row>
    <row r="249" spans="1:6" ht="15.75" x14ac:dyDescent="0.25">
      <c r="A249" s="18" t="s">
        <v>497</v>
      </c>
      <c r="B249" s="18" t="s">
        <v>12</v>
      </c>
      <c r="C249" s="19" t="s">
        <v>498</v>
      </c>
      <c r="D249" s="20">
        <v>3</v>
      </c>
      <c r="E249" s="21">
        <v>0</v>
      </c>
      <c r="F249" s="22">
        <v>51</v>
      </c>
    </row>
    <row r="250" spans="1:6" x14ac:dyDescent="0.25">
      <c r="A250" s="23" t="s">
        <v>499</v>
      </c>
      <c r="B250" s="23" t="s">
        <v>15</v>
      </c>
      <c r="C250" s="24" t="s">
        <v>500</v>
      </c>
      <c r="D250" s="25">
        <v>3</v>
      </c>
      <c r="E250" s="26">
        <v>0</v>
      </c>
      <c r="F250" s="27">
        <v>190</v>
      </c>
    </row>
    <row r="251" spans="1:6" x14ac:dyDescent="0.25">
      <c r="A251" s="23" t="s">
        <v>501</v>
      </c>
      <c r="B251" s="23" t="s">
        <v>15</v>
      </c>
      <c r="C251" s="24" t="s">
        <v>502</v>
      </c>
      <c r="D251" s="25">
        <v>0</v>
      </c>
      <c r="E251" s="26" t="s">
        <v>23</v>
      </c>
      <c r="F251" s="27">
        <v>191</v>
      </c>
    </row>
    <row r="252" spans="1:6" x14ac:dyDescent="0.25">
      <c r="A252" s="23" t="s">
        <v>503</v>
      </c>
      <c r="B252" s="23" t="s">
        <v>15</v>
      </c>
      <c r="C252" s="24" t="s">
        <v>504</v>
      </c>
      <c r="D252" s="25">
        <v>0</v>
      </c>
      <c r="E252" s="26" t="s">
        <v>23</v>
      </c>
      <c r="F252" s="27">
        <v>192</v>
      </c>
    </row>
    <row r="253" spans="1:6" x14ac:dyDescent="0.25">
      <c r="A253" s="23" t="s">
        <v>505</v>
      </c>
      <c r="B253" s="23" t="s">
        <v>15</v>
      </c>
      <c r="C253" s="24" t="s">
        <v>506</v>
      </c>
      <c r="D253" s="25">
        <v>0</v>
      </c>
      <c r="E253" s="26" t="s">
        <v>23</v>
      </c>
      <c r="F253" s="27">
        <v>193</v>
      </c>
    </row>
    <row r="254" spans="1:6" ht="18.75" x14ac:dyDescent="0.3">
      <c r="A254" s="13">
        <v>5</v>
      </c>
      <c r="B254" s="13" t="s">
        <v>9</v>
      </c>
      <c r="C254" s="14" t="s">
        <v>507</v>
      </c>
      <c r="D254" s="15">
        <v>7</v>
      </c>
      <c r="E254" s="16">
        <v>0</v>
      </c>
      <c r="F254" s="17">
        <v>5</v>
      </c>
    </row>
    <row r="255" spans="1:6" ht="15.75" x14ac:dyDescent="0.25">
      <c r="A255" s="18" t="s">
        <v>508</v>
      </c>
      <c r="B255" s="18" t="s">
        <v>12</v>
      </c>
      <c r="C255" s="19" t="s">
        <v>507</v>
      </c>
      <c r="D255" s="20">
        <v>1</v>
      </c>
      <c r="E255" s="21">
        <v>0</v>
      </c>
      <c r="F255" s="22">
        <v>52</v>
      </c>
    </row>
    <row r="256" spans="1:6" x14ac:dyDescent="0.25">
      <c r="A256" s="23" t="s">
        <v>509</v>
      </c>
      <c r="B256" s="23" t="s">
        <v>15</v>
      </c>
      <c r="C256" s="28" t="s">
        <v>510</v>
      </c>
      <c r="D256" s="25">
        <v>1</v>
      </c>
      <c r="E256" s="26">
        <v>0</v>
      </c>
      <c r="F256" s="27">
        <v>194</v>
      </c>
    </row>
    <row r="257" spans="1:6" x14ac:dyDescent="0.25">
      <c r="A257" s="23" t="s">
        <v>511</v>
      </c>
      <c r="B257" s="23" t="s">
        <v>15</v>
      </c>
      <c r="C257" s="24" t="s">
        <v>512</v>
      </c>
      <c r="D257" s="25">
        <v>0</v>
      </c>
      <c r="E257" s="26" t="s">
        <v>23</v>
      </c>
      <c r="F257" s="27">
        <v>195</v>
      </c>
    </row>
    <row r="258" spans="1:6" ht="15.75" x14ac:dyDescent="0.25">
      <c r="A258" s="18" t="s">
        <v>513</v>
      </c>
      <c r="B258" s="18" t="s">
        <v>12</v>
      </c>
      <c r="C258" s="19" t="s">
        <v>514</v>
      </c>
      <c r="D258" s="20">
        <v>4</v>
      </c>
      <c r="E258" s="21">
        <v>0</v>
      </c>
      <c r="F258" s="22">
        <v>53</v>
      </c>
    </row>
    <row r="259" spans="1:6" x14ac:dyDescent="0.25">
      <c r="A259" s="23" t="s">
        <v>515</v>
      </c>
      <c r="B259" s="23" t="s">
        <v>15</v>
      </c>
      <c r="C259" s="24" t="s">
        <v>516</v>
      </c>
      <c r="D259" s="25">
        <v>2</v>
      </c>
      <c r="E259" s="26">
        <v>0</v>
      </c>
      <c r="F259" s="27">
        <v>196</v>
      </c>
    </row>
    <row r="260" spans="1:6" x14ac:dyDescent="0.25">
      <c r="A260" s="23" t="s">
        <v>517</v>
      </c>
      <c r="B260" s="23" t="s">
        <v>15</v>
      </c>
      <c r="C260" s="24" t="s">
        <v>518</v>
      </c>
      <c r="D260" s="25">
        <v>1</v>
      </c>
      <c r="E260" s="26">
        <v>0</v>
      </c>
      <c r="F260" s="27">
        <v>197</v>
      </c>
    </row>
    <row r="261" spans="1:6" x14ac:dyDescent="0.25">
      <c r="A261" s="23" t="s">
        <v>519</v>
      </c>
      <c r="B261" s="23" t="s">
        <v>15</v>
      </c>
      <c r="C261" s="28" t="s">
        <v>520</v>
      </c>
      <c r="D261" s="25">
        <v>1</v>
      </c>
      <c r="E261" s="26">
        <v>0</v>
      </c>
      <c r="F261" s="27">
        <v>198</v>
      </c>
    </row>
    <row r="262" spans="1:6" ht="15.75" x14ac:dyDescent="0.25">
      <c r="A262" s="18" t="s">
        <v>521</v>
      </c>
      <c r="B262" s="18" t="s">
        <v>12</v>
      </c>
      <c r="C262" s="19" t="s">
        <v>522</v>
      </c>
      <c r="D262" s="20">
        <v>2</v>
      </c>
      <c r="E262" s="21">
        <v>0</v>
      </c>
      <c r="F262" s="22">
        <v>54</v>
      </c>
    </row>
    <row r="263" spans="1:6" x14ac:dyDescent="0.25">
      <c r="A263" s="23" t="s">
        <v>523</v>
      </c>
      <c r="B263" s="23" t="s">
        <v>15</v>
      </c>
      <c r="C263" s="28" t="s">
        <v>524</v>
      </c>
      <c r="D263" s="25">
        <v>0</v>
      </c>
      <c r="E263" s="26" t="s">
        <v>23</v>
      </c>
      <c r="F263" s="27">
        <v>199</v>
      </c>
    </row>
    <row r="264" spans="1:6" x14ac:dyDescent="0.25">
      <c r="A264" s="23" t="s">
        <v>525</v>
      </c>
      <c r="B264" s="23" t="s">
        <v>15</v>
      </c>
      <c r="C264" s="24" t="s">
        <v>526</v>
      </c>
      <c r="D264" s="25">
        <v>1</v>
      </c>
      <c r="E264" s="26">
        <v>0</v>
      </c>
      <c r="F264" s="27">
        <v>200</v>
      </c>
    </row>
    <row r="265" spans="1:6" x14ac:dyDescent="0.25">
      <c r="A265" s="23" t="s">
        <v>527</v>
      </c>
      <c r="B265" s="23" t="s">
        <v>15</v>
      </c>
      <c r="C265" s="24" t="s">
        <v>528</v>
      </c>
      <c r="D265" s="25">
        <v>1</v>
      </c>
      <c r="E265" s="26">
        <v>1</v>
      </c>
      <c r="F265" s="27">
        <v>201</v>
      </c>
    </row>
    <row r="266" spans="1:6" x14ac:dyDescent="0.25">
      <c r="A266" s="23" t="s">
        <v>529</v>
      </c>
      <c r="B266" s="23" t="s">
        <v>15</v>
      </c>
      <c r="C266" s="24" t="s">
        <v>530</v>
      </c>
      <c r="D266" s="25">
        <v>0</v>
      </c>
      <c r="E266" s="26" t="s">
        <v>23</v>
      </c>
      <c r="F266" s="27">
        <v>202</v>
      </c>
    </row>
    <row r="267" spans="1:6" ht="18.75" x14ac:dyDescent="0.3">
      <c r="A267" s="13">
        <v>6</v>
      </c>
      <c r="B267" s="13" t="s">
        <v>9</v>
      </c>
      <c r="C267" s="14" t="s">
        <v>531</v>
      </c>
      <c r="D267" s="15">
        <v>30</v>
      </c>
      <c r="E267" s="16">
        <v>0</v>
      </c>
      <c r="F267" s="17">
        <v>6</v>
      </c>
    </row>
    <row r="268" spans="1:6" ht="15.75" x14ac:dyDescent="0.25">
      <c r="A268" s="18" t="s">
        <v>532</v>
      </c>
      <c r="B268" s="18" t="s">
        <v>12</v>
      </c>
      <c r="C268" s="19" t="s">
        <v>533</v>
      </c>
      <c r="D268" s="20">
        <v>4</v>
      </c>
      <c r="E268" s="21">
        <v>0</v>
      </c>
      <c r="F268" s="22">
        <v>55</v>
      </c>
    </row>
    <row r="269" spans="1:6" x14ac:dyDescent="0.25">
      <c r="A269" s="23" t="s">
        <v>534</v>
      </c>
      <c r="B269" s="23" t="s">
        <v>15</v>
      </c>
      <c r="C269" s="24" t="s">
        <v>535</v>
      </c>
      <c r="D269" s="25">
        <v>4</v>
      </c>
      <c r="E269" s="26">
        <v>0</v>
      </c>
      <c r="F269" s="27">
        <v>203</v>
      </c>
    </row>
    <row r="270" spans="1:6" ht="15.75" x14ac:dyDescent="0.25">
      <c r="A270" s="18" t="s">
        <v>536</v>
      </c>
      <c r="B270" s="18" t="s">
        <v>12</v>
      </c>
      <c r="C270" s="19" t="s">
        <v>537</v>
      </c>
      <c r="D270" s="20">
        <v>4</v>
      </c>
      <c r="E270" s="21">
        <v>0</v>
      </c>
      <c r="F270" s="22">
        <v>56</v>
      </c>
    </row>
    <row r="271" spans="1:6" x14ac:dyDescent="0.25">
      <c r="A271" s="23" t="s">
        <v>538</v>
      </c>
      <c r="B271" s="23" t="s">
        <v>15</v>
      </c>
      <c r="C271" s="24" t="s">
        <v>539</v>
      </c>
      <c r="D271" s="25">
        <v>4</v>
      </c>
      <c r="E271" s="26">
        <v>0</v>
      </c>
      <c r="F271" s="27">
        <v>204</v>
      </c>
    </row>
    <row r="272" spans="1:6" ht="15.75" x14ac:dyDescent="0.25">
      <c r="A272" s="18" t="s">
        <v>540</v>
      </c>
      <c r="B272" s="18" t="s">
        <v>12</v>
      </c>
      <c r="C272" s="19" t="s">
        <v>541</v>
      </c>
      <c r="D272" s="20">
        <v>5</v>
      </c>
      <c r="E272" s="21">
        <v>0</v>
      </c>
      <c r="F272" s="22">
        <v>57</v>
      </c>
    </row>
    <row r="273" spans="1:6" x14ac:dyDescent="0.25">
      <c r="A273" s="23" t="s">
        <v>542</v>
      </c>
      <c r="B273" s="23" t="s">
        <v>15</v>
      </c>
      <c r="C273" s="24" t="s">
        <v>543</v>
      </c>
      <c r="D273" s="25">
        <v>5</v>
      </c>
      <c r="E273" s="26">
        <v>0</v>
      </c>
      <c r="F273" s="27">
        <v>205</v>
      </c>
    </row>
    <row r="274" spans="1:6" ht="15.75" x14ac:dyDescent="0.25">
      <c r="A274" s="18" t="s">
        <v>544</v>
      </c>
      <c r="B274" s="18" t="s">
        <v>12</v>
      </c>
      <c r="C274" s="19" t="s">
        <v>545</v>
      </c>
      <c r="D274" s="20">
        <v>7</v>
      </c>
      <c r="E274" s="21">
        <v>0</v>
      </c>
      <c r="F274" s="22">
        <v>58</v>
      </c>
    </row>
    <row r="275" spans="1:6" x14ac:dyDescent="0.25">
      <c r="A275" s="23" t="s">
        <v>546</v>
      </c>
      <c r="B275" s="23" t="s">
        <v>15</v>
      </c>
      <c r="C275" s="28" t="s">
        <v>547</v>
      </c>
      <c r="D275" s="25">
        <v>1</v>
      </c>
      <c r="E275" s="26">
        <v>1</v>
      </c>
      <c r="F275" s="27">
        <v>206</v>
      </c>
    </row>
    <row r="276" spans="1:6" x14ac:dyDescent="0.25">
      <c r="A276" s="23" t="s">
        <v>548</v>
      </c>
      <c r="B276" s="23" t="s">
        <v>15</v>
      </c>
      <c r="C276" s="24" t="s">
        <v>549</v>
      </c>
      <c r="D276" s="25">
        <v>1</v>
      </c>
      <c r="E276" s="26">
        <v>1</v>
      </c>
      <c r="F276" s="27">
        <v>207</v>
      </c>
    </row>
    <row r="277" spans="1:6" x14ac:dyDescent="0.25">
      <c r="A277" s="23" t="s">
        <v>550</v>
      </c>
      <c r="B277" s="23" t="s">
        <v>15</v>
      </c>
      <c r="C277" s="28" t="s">
        <v>551</v>
      </c>
      <c r="D277" s="25">
        <v>1</v>
      </c>
      <c r="E277" s="26">
        <v>1</v>
      </c>
      <c r="F277" s="27">
        <v>208</v>
      </c>
    </row>
    <row r="278" spans="1:6" x14ac:dyDescent="0.25">
      <c r="A278" s="23" t="s">
        <v>552</v>
      </c>
      <c r="B278" s="23" t="s">
        <v>15</v>
      </c>
      <c r="C278" s="24" t="s">
        <v>553</v>
      </c>
      <c r="D278" s="25">
        <v>2</v>
      </c>
      <c r="E278" s="26">
        <v>0</v>
      </c>
      <c r="F278" s="27">
        <v>209</v>
      </c>
    </row>
    <row r="279" spans="1:6" x14ac:dyDescent="0.25">
      <c r="A279" s="23" t="s">
        <v>554</v>
      </c>
      <c r="B279" s="23" t="s">
        <v>15</v>
      </c>
      <c r="C279" s="24" t="s">
        <v>555</v>
      </c>
      <c r="D279" s="25">
        <v>1</v>
      </c>
      <c r="E279" s="26">
        <v>1</v>
      </c>
      <c r="F279" s="27">
        <v>210</v>
      </c>
    </row>
    <row r="280" spans="1:6" x14ac:dyDescent="0.25">
      <c r="A280" s="23" t="s">
        <v>556</v>
      </c>
      <c r="B280" s="23" t="s">
        <v>15</v>
      </c>
      <c r="C280" s="24" t="s">
        <v>557</v>
      </c>
      <c r="D280" s="25">
        <v>0</v>
      </c>
      <c r="E280" s="26" t="s">
        <v>23</v>
      </c>
      <c r="F280" s="27">
        <v>211</v>
      </c>
    </row>
    <row r="281" spans="1:6" x14ac:dyDescent="0.25">
      <c r="A281" s="23" t="s">
        <v>558</v>
      </c>
      <c r="B281" s="23" t="s">
        <v>15</v>
      </c>
      <c r="C281" s="24" t="s">
        <v>559</v>
      </c>
      <c r="D281" s="25">
        <v>1</v>
      </c>
      <c r="E281" s="26">
        <v>1</v>
      </c>
      <c r="F281" s="27">
        <v>212</v>
      </c>
    </row>
    <row r="282" spans="1:6" ht="15.75" x14ac:dyDescent="0.25">
      <c r="A282" s="18" t="s">
        <v>560</v>
      </c>
      <c r="B282" s="18" t="s">
        <v>12</v>
      </c>
      <c r="C282" s="19" t="s">
        <v>561</v>
      </c>
      <c r="D282" s="20">
        <v>8</v>
      </c>
      <c r="E282" s="21">
        <v>0</v>
      </c>
      <c r="F282" s="22">
        <v>59</v>
      </c>
    </row>
    <row r="283" spans="1:6" x14ac:dyDescent="0.25">
      <c r="A283" s="23" t="s">
        <v>562</v>
      </c>
      <c r="B283" s="23" t="s">
        <v>15</v>
      </c>
      <c r="C283" s="24" t="s">
        <v>563</v>
      </c>
      <c r="D283" s="25">
        <v>0</v>
      </c>
      <c r="E283" s="26" t="s">
        <v>23</v>
      </c>
      <c r="F283" s="27">
        <v>213</v>
      </c>
    </row>
    <row r="284" spans="1:6" x14ac:dyDescent="0.25">
      <c r="A284" s="23" t="s">
        <v>564</v>
      </c>
      <c r="B284" s="23" t="s">
        <v>15</v>
      </c>
      <c r="C284" s="24" t="s">
        <v>565</v>
      </c>
      <c r="D284" s="25">
        <v>0</v>
      </c>
      <c r="E284" s="26" t="s">
        <v>23</v>
      </c>
      <c r="F284" s="27">
        <v>214</v>
      </c>
    </row>
    <row r="285" spans="1:6" x14ac:dyDescent="0.25">
      <c r="A285" s="23" t="s">
        <v>566</v>
      </c>
      <c r="B285" s="23" t="s">
        <v>15</v>
      </c>
      <c r="C285" s="24" t="s">
        <v>567</v>
      </c>
      <c r="D285" s="25">
        <v>1</v>
      </c>
      <c r="E285" s="26">
        <v>1</v>
      </c>
      <c r="F285" s="27">
        <v>215</v>
      </c>
    </row>
    <row r="286" spans="1:6" x14ac:dyDescent="0.25">
      <c r="A286" s="23" t="s">
        <v>568</v>
      </c>
      <c r="B286" s="23" t="s">
        <v>15</v>
      </c>
      <c r="C286" s="24" t="s">
        <v>569</v>
      </c>
      <c r="D286" s="25">
        <v>1</v>
      </c>
      <c r="E286" s="26">
        <v>1</v>
      </c>
      <c r="F286" s="27">
        <v>216</v>
      </c>
    </row>
    <row r="287" spans="1:6" x14ac:dyDescent="0.25">
      <c r="A287" s="23" t="s">
        <v>570</v>
      </c>
      <c r="B287" s="23" t="s">
        <v>15</v>
      </c>
      <c r="C287" s="24" t="s">
        <v>571</v>
      </c>
      <c r="D287" s="25">
        <v>1</v>
      </c>
      <c r="E287" s="26">
        <v>1</v>
      </c>
      <c r="F287" s="27">
        <v>217</v>
      </c>
    </row>
    <row r="288" spans="1:6" x14ac:dyDescent="0.25">
      <c r="A288" s="23" t="s">
        <v>572</v>
      </c>
      <c r="B288" s="23" t="s">
        <v>15</v>
      </c>
      <c r="C288" s="24" t="s">
        <v>573</v>
      </c>
      <c r="D288" s="25">
        <v>0</v>
      </c>
      <c r="E288" s="26" t="s">
        <v>23</v>
      </c>
      <c r="F288" s="27">
        <v>218</v>
      </c>
    </row>
    <row r="289" spans="1:6" x14ac:dyDescent="0.25">
      <c r="A289" s="23" t="s">
        <v>574</v>
      </c>
      <c r="B289" s="23" t="s">
        <v>15</v>
      </c>
      <c r="C289" s="24" t="s">
        <v>575</v>
      </c>
      <c r="D289" s="25">
        <v>1</v>
      </c>
      <c r="E289" s="26">
        <v>0</v>
      </c>
      <c r="F289" s="27">
        <v>219</v>
      </c>
    </row>
    <row r="290" spans="1:6" x14ac:dyDescent="0.25">
      <c r="A290" s="23" t="s">
        <v>576</v>
      </c>
      <c r="B290" s="23" t="s">
        <v>15</v>
      </c>
      <c r="C290" s="24" t="s">
        <v>577</v>
      </c>
      <c r="D290" s="25">
        <v>3</v>
      </c>
      <c r="E290" s="26">
        <v>0</v>
      </c>
      <c r="F290" s="27">
        <v>220</v>
      </c>
    </row>
    <row r="291" spans="1:6" x14ac:dyDescent="0.25">
      <c r="A291" s="23" t="s">
        <v>578</v>
      </c>
      <c r="B291" s="23" t="s">
        <v>15</v>
      </c>
      <c r="C291" s="24" t="s">
        <v>579</v>
      </c>
      <c r="D291" s="25">
        <v>1</v>
      </c>
      <c r="E291" s="26">
        <v>0</v>
      </c>
      <c r="F291" s="27">
        <v>221</v>
      </c>
    </row>
    <row r="292" spans="1:6" ht="15.75" x14ac:dyDescent="0.25">
      <c r="A292" s="18" t="s">
        <v>580</v>
      </c>
      <c r="B292" s="18" t="s">
        <v>12</v>
      </c>
      <c r="C292" s="19" t="s">
        <v>581</v>
      </c>
      <c r="D292" s="20">
        <v>2</v>
      </c>
      <c r="E292" s="21">
        <v>0</v>
      </c>
      <c r="F292" s="22">
        <v>60</v>
      </c>
    </row>
    <row r="293" spans="1:6" x14ac:dyDescent="0.25">
      <c r="A293" s="23" t="s">
        <v>582</v>
      </c>
      <c r="B293" s="23" t="s">
        <v>15</v>
      </c>
      <c r="C293" s="24" t="s">
        <v>583</v>
      </c>
      <c r="D293" s="25">
        <v>0</v>
      </c>
      <c r="E293" s="26" t="s">
        <v>23</v>
      </c>
      <c r="F293" s="27">
        <v>222</v>
      </c>
    </row>
    <row r="294" spans="1:6" x14ac:dyDescent="0.25">
      <c r="A294" s="23" t="s">
        <v>584</v>
      </c>
      <c r="B294" s="23" t="s">
        <v>15</v>
      </c>
      <c r="C294" s="24" t="s">
        <v>585</v>
      </c>
      <c r="D294" s="25">
        <v>2</v>
      </c>
      <c r="E294" s="26">
        <v>0</v>
      </c>
      <c r="F294" s="27">
        <v>223</v>
      </c>
    </row>
  </sheetData>
  <mergeCells count="1">
    <mergeCell ref="A1:F1"/>
  </mergeCells>
  <pageMargins left="1.1023622047244095" right="0.31496062992125984" top="0.55118110236220474" bottom="0.35433070866141736" header="0.31496062992125984" footer="0.11811023622047245"/>
  <pageSetup paperSize="122" scale="60" orientation="landscape" r:id="rId1"/>
  <headerFooter>
    <oddFooter>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D25"/>
  <sheetViews>
    <sheetView tabSelected="1" workbookViewId="0">
      <selection activeCell="N9" sqref="N9"/>
    </sheetView>
  </sheetViews>
  <sheetFormatPr baseColWidth="10" defaultRowHeight="15" x14ac:dyDescent="0.25"/>
  <cols>
    <col min="3" max="3" width="30.28515625" customWidth="1"/>
    <col min="4" max="4" width="24" customWidth="1"/>
  </cols>
  <sheetData>
    <row r="5" spans="3:4" x14ac:dyDescent="0.25">
      <c r="C5" t="s">
        <v>863</v>
      </c>
      <c r="D5" t="s">
        <v>864</v>
      </c>
    </row>
    <row r="6" spans="3:4" x14ac:dyDescent="0.25">
      <c r="C6" t="s">
        <v>865</v>
      </c>
      <c r="D6" s="63">
        <v>0.50658333333333327</v>
      </c>
    </row>
    <row r="7" spans="3:4" x14ac:dyDescent="0.25">
      <c r="C7" t="s">
        <v>866</v>
      </c>
      <c r="D7" s="63">
        <v>0.95</v>
      </c>
    </row>
    <row r="8" spans="3:4" x14ac:dyDescent="0.25">
      <c r="C8" t="s">
        <v>867</v>
      </c>
      <c r="D8" s="63">
        <v>0.38152231891477051</v>
      </c>
    </row>
    <row r="9" spans="3:4" x14ac:dyDescent="0.25">
      <c r="C9" t="s">
        <v>868</v>
      </c>
      <c r="D9" s="63">
        <v>0.23809523809523811</v>
      </c>
    </row>
    <row r="10" spans="3:4" x14ac:dyDescent="0.25">
      <c r="C10" t="s">
        <v>869</v>
      </c>
      <c r="D10" s="63">
        <v>0.67254901960784319</v>
      </c>
    </row>
    <row r="11" spans="3:4" x14ac:dyDescent="0.25">
      <c r="C11" t="s">
        <v>870</v>
      </c>
      <c r="D11" s="63">
        <v>0.9375</v>
      </c>
    </row>
    <row r="12" spans="3:4" x14ac:dyDescent="0.25">
      <c r="C12" t="s">
        <v>871</v>
      </c>
      <c r="D12" s="63">
        <v>0.73857142857142855</v>
      </c>
    </row>
    <row r="13" spans="3:4" x14ac:dyDescent="0.25">
      <c r="C13" t="s">
        <v>872</v>
      </c>
      <c r="D13" s="63">
        <v>0.70233333333333337</v>
      </c>
    </row>
    <row r="14" spans="3:4" x14ac:dyDescent="0.25">
      <c r="C14" t="s">
        <v>873</v>
      </c>
      <c r="D14" s="63">
        <v>0.35123809523809524</v>
      </c>
    </row>
    <row r="15" spans="3:4" x14ac:dyDescent="0.25">
      <c r="C15" t="s">
        <v>874</v>
      </c>
      <c r="D15" s="63">
        <v>0.54500265816055293</v>
      </c>
    </row>
    <row r="16" spans="3:4" x14ac:dyDescent="0.25">
      <c r="C16" t="s">
        <v>875</v>
      </c>
      <c r="D16" s="63">
        <v>0.66802322288303606</v>
      </c>
    </row>
    <row r="17" spans="3:4" x14ac:dyDescent="0.25">
      <c r="C17" t="s">
        <v>876</v>
      </c>
      <c r="D17" s="63">
        <v>0.5</v>
      </c>
    </row>
    <row r="18" spans="3:4" x14ac:dyDescent="0.25">
      <c r="C18" t="s">
        <v>877</v>
      </c>
      <c r="D18" s="63">
        <v>0.72031250000000002</v>
      </c>
    </row>
    <row r="19" spans="3:4" x14ac:dyDescent="0.25">
      <c r="C19" t="s">
        <v>878</v>
      </c>
      <c r="D19" s="63">
        <v>0.75</v>
      </c>
    </row>
    <row r="20" spans="3:4" x14ac:dyDescent="0.25">
      <c r="C20" t="s">
        <v>879</v>
      </c>
      <c r="D20" s="63">
        <v>0.10625</v>
      </c>
    </row>
    <row r="21" spans="3:4" x14ac:dyDescent="0.25">
      <c r="C21" t="s">
        <v>880</v>
      </c>
      <c r="D21" s="63">
        <v>0.66363636363636358</v>
      </c>
    </row>
    <row r="22" spans="3:4" x14ac:dyDescent="0.25">
      <c r="C22" t="s">
        <v>881</v>
      </c>
      <c r="D22" s="63">
        <v>0.66666666666666663</v>
      </c>
    </row>
    <row r="23" spans="3:4" x14ac:dyDescent="0.25">
      <c r="C23" t="s">
        <v>882</v>
      </c>
      <c r="D23" s="63">
        <v>0.91333333333333333</v>
      </c>
    </row>
    <row r="24" spans="3:4" x14ac:dyDescent="0.25">
      <c r="C24" t="s">
        <v>883</v>
      </c>
      <c r="D24" s="63">
        <v>0.5</v>
      </c>
    </row>
    <row r="25" spans="3:4" x14ac:dyDescent="0.25">
      <c r="C25" t="s">
        <v>884</v>
      </c>
      <c r="D25" s="63">
        <v>0.5094343396161054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INFORME CUMP PDD</vt:lpstr>
      <vt:lpstr>CUMPLXEJE</vt:lpstr>
      <vt:lpstr>CUMPXSEC</vt:lpstr>
      <vt:lpstr>CUMPLXEJE!Títulos_a_imprimir</vt:lpstr>
      <vt:lpstr>'INFORME CUMP PDD'!Títulos_a_imprimir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Gonzalez Barrios</dc:creator>
  <cp:lastModifiedBy>Sandra Gonzalez Barrios</cp:lastModifiedBy>
  <cp:lastPrinted>2017-02-15T20:23:08Z</cp:lastPrinted>
  <dcterms:created xsi:type="dcterms:W3CDTF">2017-02-15T19:53:30Z</dcterms:created>
  <dcterms:modified xsi:type="dcterms:W3CDTF">2017-02-15T20:23:46Z</dcterms:modified>
</cp:coreProperties>
</file>