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Secretaria de Gestion de Desastre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V3" i="1" l="1"/>
  <c r="CV4" i="1"/>
  <c r="CV5" i="1"/>
  <c r="CV6" i="1"/>
  <c r="CV7" i="1"/>
  <c r="CV8" i="1"/>
  <c r="CV9" i="1"/>
  <c r="CV10" i="1"/>
  <c r="CV11" i="1"/>
  <c r="BH12" i="1"/>
  <c r="CS11" i="1"/>
  <c r="BT11" i="1"/>
  <c r="BS11" i="1"/>
  <c r="X11" i="1"/>
  <c r="AH11" i="1" s="1"/>
  <c r="CS10" i="1"/>
  <c r="BT10" i="1"/>
  <c r="CR10" i="1" s="1"/>
  <c r="BS10" i="1"/>
  <c r="AG10" i="1"/>
  <c r="BM10" i="1" s="1"/>
  <c r="X10" i="1"/>
  <c r="AH10" i="1" s="1"/>
  <c r="CS9" i="1"/>
  <c r="BT9" i="1"/>
  <c r="CR9" i="1" s="1"/>
  <c r="BS9" i="1"/>
  <c r="AG9" i="1"/>
  <c r="BM9" i="1" s="1"/>
  <c r="X9" i="1"/>
  <c r="AH9" i="1" s="1"/>
  <c r="CS8" i="1"/>
  <c r="BT8" i="1"/>
  <c r="CR8" i="1" s="1"/>
  <c r="BS8" i="1"/>
  <c r="AG8" i="1"/>
  <c r="X8" i="1"/>
  <c r="AH8" i="1" s="1"/>
  <c r="CS7" i="1"/>
  <c r="BT7" i="1"/>
  <c r="BS7" i="1"/>
  <c r="AG7" i="1"/>
  <c r="X7" i="1"/>
  <c r="AH7" i="1" s="1"/>
  <c r="CS6" i="1"/>
  <c r="BT6" i="1"/>
  <c r="BS6" i="1"/>
  <c r="BM6" i="1"/>
  <c r="X6" i="1"/>
  <c r="AH6" i="1" s="1"/>
  <c r="CS5" i="1"/>
  <c r="BT5" i="1"/>
  <c r="CR5" i="1" s="1"/>
  <c r="BS5" i="1"/>
  <c r="BM5" i="1"/>
  <c r="X5" i="1"/>
  <c r="AH5" i="1" s="1"/>
  <c r="CS4" i="1"/>
  <c r="BT4" i="1"/>
  <c r="BS4" i="1"/>
  <c r="AG4" i="1"/>
  <c r="X4" i="1"/>
  <c r="AH4" i="1" s="1"/>
  <c r="CR3" i="1"/>
  <c r="BS3" i="1"/>
  <c r="AG3" i="1"/>
  <c r="BM3" i="1" s="1"/>
  <c r="Z3" i="1"/>
  <c r="AA3" i="1" l="1"/>
  <c r="AB3" i="1" s="1"/>
  <c r="X3" i="1" l="1"/>
  <c r="AH3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X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DC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D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E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F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G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I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<sst xmlns="http://schemas.openxmlformats.org/spreadsheetml/2006/main" count="288" uniqueCount="171">
  <si>
    <t>EJECUCION PLAN DE ACCION  CON CORTE A 30 DE SEPTIEMBRE  DE 2017</t>
  </si>
  <si>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</si>
  <si>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</si>
  <si>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</si>
  <si>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</si>
  <si>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</si>
  <si>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</si>
  <si>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</si>
  <si>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</si>
  <si>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</si>
  <si>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</si>
  <si>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</si>
  <si>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</si>
  <si>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</si>
  <si>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</si>
  <si>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</si>
  <si>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</si>
  <si>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</si>
  <si>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</si>
  <si>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</si>
  <si>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</si>
  <si>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</si>
  <si>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</si>
  <si>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</si>
  <si>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</si>
  <si>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</si>
  <si>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</si>
  <si>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</si>
  <si>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</si>
  <si>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</si>
  <si>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</si>
  <si>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</si>
  <si>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</si>
  <si>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</si>
  <si>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</si>
  <si>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</si>
  <si>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</si>
  <si>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</si>
  <si>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</si>
  <si>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</si>
  <si>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</si>
  <si>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</si>
  <si>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</si>
  <si>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</si>
  <si>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</si>
  <si>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</si>
  <si>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</si>
  <si>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</si>
  <si>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</si>
  <si>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</si>
  <si>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</si>
  <si>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</si>
  <si>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</si>
  <si>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</si>
  <si>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</si>
  <si>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</si>
  <si>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</si>
  <si>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</si>
  <si>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</si>
  <si>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</si>
  <si>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</si>
  <si>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</si>
  <si>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</si>
  <si>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</si>
  <si>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</si>
  <si>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</si>
  <si>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</si>
  <si>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</si>
  <si>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</si>
  <si>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</si>
  <si>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</si>
  <si>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</si>
  <si>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</si>
  <si>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</si>
  <si>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</si>
  <si>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</si>
  <si>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</si>
  <si>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Total Recursos ejecutados SEP_2017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</si>
  <si>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</si>
  <si>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</si>
  <si>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</si>
  <si>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</si>
  <si>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</si>
  <si>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</si>
  <si>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</si>
  <si>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</si>
  <si>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</si>
  <si>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META RESULTADO A SEP 2017</t>
  </si>
  <si>
    <t>% EJECUCION META RESULTADOS SEP  2017</t>
  </si>
  <si>
    <t>INCREMENTO</t>
  </si>
  <si>
    <t>ICLD</t>
  </si>
  <si>
    <t>NO ES META DE RESULTADO</t>
  </si>
  <si>
    <t>NA</t>
  </si>
  <si>
    <t>NP</t>
  </si>
  <si>
    <t>OK</t>
  </si>
  <si>
    <t xml:space="preserve">TERRITORIO Y AMBIENTE </t>
  </si>
  <si>
    <t>5.2</t>
  </si>
  <si>
    <t>BOLÍVAR SÍ AVANZA CON GESTIÓN PREVENTIVA Y OPORTUNA DEL RIESGO</t>
  </si>
  <si>
    <t>A.12.1</t>
  </si>
  <si>
    <t>Implementar procesos de acompañamiento y asistencia técnica a municipios, comunidades e instituciones educativas oficiales y no oficiales del Departamento de Bolívar</t>
  </si>
  <si>
    <t>A.12.1.1</t>
  </si>
  <si>
    <t>5.2.1</t>
  </si>
  <si>
    <t>Asistencia Técnica en Gestión del riesgo</t>
  </si>
  <si>
    <t>46  municipios Asistidos con Asistencia técnica a en Planes de gestión del riesgo</t>
  </si>
  <si>
    <t>Asistencia técnica a municipios en Planes de gestión del riesgo</t>
  </si>
  <si>
    <t xml:space="preserve">PREVENCION Y ATENCION DE DESASTRES </t>
  </si>
  <si>
    <t>A.12</t>
  </si>
  <si>
    <t xml:space="preserve">SECRETARÍA DEL INTERIOR  - ARIEL </t>
  </si>
  <si>
    <t xml:space="preserve">OFICINA DE GESTION DEL RIESGO DE DESASTRES </t>
  </si>
  <si>
    <t>A.12.1.2</t>
  </si>
  <si>
    <t>46 Comites de  comunitarios de emergencia funcionando</t>
  </si>
  <si>
    <t>Comites de  comunitarios de emergencia</t>
  </si>
  <si>
    <t>A.12.1.3</t>
  </si>
  <si>
    <t>46 Instituciones capacitadas y fortalecidas en prevención y atención de desastres</t>
  </si>
  <si>
    <t>Instituciones capacitadas y fortalecidas en prevención y atención de desastres</t>
  </si>
  <si>
    <t xml:space="preserve">FUNCIONARIOS DE PLANTA Y OPS </t>
  </si>
  <si>
    <t>FUNCIONARIOS DE PLANTA Y OPS Y APOYO DE LAS ALCALDIAS MUNICIPALES</t>
  </si>
  <si>
    <t>A.12.2</t>
  </si>
  <si>
    <t>Avanzar en la construcción de herramientas para el conocimiento, atención y mitigación del Riesgo</t>
  </si>
  <si>
    <t>A.12.2.1</t>
  </si>
  <si>
    <t>5.2.2</t>
  </si>
  <si>
    <t xml:space="preserve">Desastres identificados, atendidos  y mitigados </t>
  </si>
  <si>
    <t>Un Plan Departamental de Gestión de Riesgo ajustado</t>
  </si>
  <si>
    <t>Plan Departamental de Gestión de Riesgo ajustado</t>
  </si>
  <si>
    <t xml:space="preserve">Se formulo el proyecto por 160 millones Y esta programado para el año que viene </t>
  </si>
  <si>
    <t>A.12.2.2</t>
  </si>
  <si>
    <t>Un Sistema de alertas tempranas</t>
  </si>
  <si>
    <t>Sistema de alertas tempranas</t>
  </si>
  <si>
    <t xml:space="preserve">Se formulo el proyecto por 9.000 millones y se debe reformular para cumplimiento el año que viene </t>
  </si>
  <si>
    <t>A.12.3</t>
  </si>
  <si>
    <t>Construir y dotar centros logísticos para la atención de desastres</t>
  </si>
  <si>
    <t>A.12.3.1</t>
  </si>
  <si>
    <t>5.2.3</t>
  </si>
  <si>
    <t xml:space="preserve">Desastres atendidos </t>
  </si>
  <si>
    <t>Un Grupo interunstitucional para la atención de emergencias y desastres</t>
  </si>
  <si>
    <t>Grupo interunstitucional para la atención de emergencias y desastres</t>
  </si>
  <si>
    <t>CDEGRD constituido y funcionando</t>
  </si>
  <si>
    <t>A.12.3.2</t>
  </si>
  <si>
    <t>Dos (2) Centros logisticos para la atención de desastres</t>
  </si>
  <si>
    <t>Centros logisticos para la atención de desastres</t>
  </si>
  <si>
    <t>CRUZ ROJA PREDIO POR $600,000,000 Y CN UNIDAD NACIONAL DE GESTION DEL RIESGO  $ 2,000,000,000</t>
  </si>
  <si>
    <t xml:space="preserve">Centro para la entrega el NOVIEMBRE 2017 GOBERNACION $ 1,600,000,000 LOGISTICA RECU PORPIOS - CRUZ ROJA PREDIO POR $600,000,000 Y CN UNIDAD NACIONAL DE GESTION DEL RIESGO  $ 2,350,000,000 </t>
  </si>
  <si>
    <t>5.3</t>
  </si>
  <si>
    <t>BOLÍVAR SÍ AVANZA EN PLANIFICACIÓN TERRITORIAL</t>
  </si>
  <si>
    <t xml:space="preserve">FORTALECIMIENTO INSTITUCIONAL </t>
  </si>
  <si>
    <t>A.17</t>
  </si>
  <si>
    <t>A.17.2</t>
  </si>
  <si>
    <t>Prestas asistencia técnica a municipios del Departamento para el ajuste de sus EOT y/o POT</t>
  </si>
  <si>
    <t>A.17.2.1</t>
  </si>
  <si>
    <t>5.3.2</t>
  </si>
  <si>
    <t xml:space="preserve">Procesos de Asistencia Tecnica en Ordenamiento Territorial </t>
  </si>
  <si>
    <t xml:space="preserve">45 Planes Departamental de Gestión de Riesgo ajustado (uno por Municipio) </t>
  </si>
  <si>
    <t xml:space="preserve">SECRETARÍA DE PLANEACION  </t>
  </si>
  <si>
    <t>A.17.2.2</t>
  </si>
  <si>
    <t xml:space="preserve">ESTA META SE DEBE ELIMINAR ESTA DOBLE </t>
  </si>
  <si>
    <t>Valor Ejecucion de la Meta a DIC 2017</t>
  </si>
  <si>
    <t xml:space="preserve">ACTIVIDADES DEL PROYECTO </t>
  </si>
  <si>
    <t>EJECUCION PLAN DE ACCION 2017 - CORTE A DICIEMBRE 31 DE 2017</t>
  </si>
  <si>
    <t>PROGRAMACION PLAN DE ACCION 2018</t>
  </si>
  <si>
    <t>Valor PROG meta para  2018</t>
  </si>
  <si>
    <t>Total Recursos PROYECTADOS_2018</t>
  </si>
  <si>
    <t>Rpproyectados 2018</t>
  </si>
  <si>
    <t>SGPproyectados2018</t>
  </si>
  <si>
    <t>CNproyectados 2018</t>
  </si>
  <si>
    <t>Cdproyectados 2018</t>
  </si>
  <si>
    <t>SGRproyectados2018</t>
  </si>
  <si>
    <t>CreditoProyectado2018</t>
  </si>
  <si>
    <t>OtrosProyectado2018</t>
  </si>
  <si>
    <t>Rec Gestionados2018</t>
  </si>
  <si>
    <t>PROYECTO2018</t>
  </si>
  <si>
    <t>OBJETIVOS2018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</si>
</sst>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8"/>
      <color rgb="FF00B050"/>
      <name val="Corbel"/>
      <family val="2"/>
    </font>
    <font>
      <sz val="9"/>
      <color theme="1"/>
      <name val="Corbe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/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horizontal="center" vertical="center" wrapText="1"/>
    </xf>
    <xf numFmtId="2" fontId="6" fillId="5" borderId="5" xfId="0" applyNumberFormat="1" applyFont="1" applyFill="1" applyBorder="1" applyAlignment="1">
      <alignment horizontal="center" vertical="center" wrapText="1"/>
    </xf>
    <xf numFmtId="43" fontId="6" fillId="5" borderId="5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/>
    <xf numFmtId="3" fontId="6" fillId="6" borderId="5" xfId="0" applyNumberFormat="1" applyFont="1" applyFill="1" applyBorder="1" applyAlignment="1">
      <alignment horizontal="center" vertical="center" wrapText="1"/>
    </xf>
    <xf numFmtId="4" fontId="6" fillId="6" borderId="5" xfId="0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9" fontId="4" fillId="5" borderId="5" xfId="2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5" fillId="0" borderId="5" xfId="2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9" fontId="5" fillId="0" borderId="5" xfId="2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/>
    </xf>
    <xf numFmtId="43" fontId="5" fillId="0" borderId="5" xfId="1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9" fontId="5" fillId="6" borderId="5" xfId="2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9" fontId="5" fillId="6" borderId="5" xfId="2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43" fontId="5" fillId="6" borderId="5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0" xfId="0" applyFont="1" applyFill="1" applyBorder="1"/>
    <xf numFmtId="43" fontId="3" fillId="0" borderId="0" xfId="1" applyFont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9" fontId="3" fillId="0" borderId="0" xfId="2" applyFont="1" applyFill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9" fontId="3" fillId="0" borderId="0" xfId="2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3" fontId="6" fillId="9" borderId="5" xfId="0" applyNumberFormat="1" applyFont="1" applyFill="1" applyBorder="1" applyAlignment="1">
      <alignment horizontal="center" vertical="center" wrapText="1"/>
    </xf>
    <xf numFmtId="4" fontId="6" fillId="9" borderId="5" xfId="0" applyNumberFormat="1" applyFont="1" applyFill="1" applyBorder="1" applyAlignment="1">
      <alignment horizontal="center" vertical="center" wrapText="1"/>
    </xf>
    <xf numFmtId="4" fontId="6" fillId="9" borderId="5" xfId="1" applyNumberFormat="1" applyFont="1" applyFill="1" applyBorder="1" applyAlignment="1">
      <alignment horizontal="center" vertical="center" wrapText="1"/>
    </xf>
    <xf numFmtId="2" fontId="6" fillId="9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7" fillId="6" borderId="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5" fillId="6" borderId="5" xfId="0" applyNumberFormat="1" applyFont="1" applyFill="1" applyBorder="1" applyAlignment="1">
      <alignment horizontal="center" vertical="center"/>
    </xf>
    <xf numFmtId="3" fontId="8" fillId="6" borderId="5" xfId="0" applyNumberFormat="1" applyFont="1" applyFill="1" applyBorder="1" applyAlignment="1">
      <alignment horizontal="center" vertical="center" wrapText="1"/>
    </xf>
    <xf numFmtId="3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6" borderId="5" xfId="0" applyFont="1" applyFill="1" applyBorder="1"/>
    <xf numFmtId="0" fontId="5" fillId="6" borderId="0" xfId="0" applyFont="1" applyFill="1"/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left" vertical="center"/>
    </xf>
    <xf numFmtId="0" fontId="2" fillId="9" borderId="8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2" applyFont="1" applyFill="1" applyBorder="1" applyAlignment="1">
      <alignment horizontal="left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P1039779"/>
  <sheetViews>
    <sheetView tabSelected="1" topLeftCell="BS1" workbookViewId="0">
      <selection activeCell="CG6" sqref="CG6"/>
    </sheetView>
  </sheetViews>
  <sheetFormatPr baseColWidth="10" defaultRowHeight="12" x14ac:dyDescent="0.2"/>
  <cols>
    <col min="1" max="1" width="5.140625" style="43" customWidth="1"/>
    <col min="2" max="2" width="19.85546875" style="44" customWidth="1"/>
    <col min="3" max="3" width="5.42578125" style="45" customWidth="1"/>
    <col min="4" max="4" width="18.28515625" style="44" customWidth="1"/>
    <col min="5" max="5" width="8.42578125" style="44" hidden="1" customWidth="1"/>
    <col min="6" max="6" width="18" style="46" customWidth="1"/>
    <col min="7" max="8" width="6.85546875" style="46" customWidth="1"/>
    <col min="9" max="9" width="9.140625" style="46" hidden="1" customWidth="1"/>
    <col min="10" max="10" width="6.7109375" style="47" customWidth="1"/>
    <col min="11" max="11" width="18.85546875" style="48" customWidth="1"/>
    <col min="12" max="12" width="21.5703125" style="49" customWidth="1"/>
    <col min="13" max="13" width="23.140625" style="50" hidden="1" customWidth="1"/>
    <col min="14" max="14" width="8.42578125" style="49" customWidth="1"/>
    <col min="15" max="15" width="5.7109375" style="43" customWidth="1"/>
    <col min="16" max="16" width="5.5703125" style="43" customWidth="1"/>
    <col min="17" max="20" width="5.28515625" style="43" customWidth="1"/>
    <col min="21" max="21" width="14.5703125" style="51" customWidth="1"/>
    <col min="22" max="22" width="5.42578125" style="51" customWidth="1"/>
    <col min="23" max="23" width="6.140625" style="43" customWidth="1"/>
    <col min="24" max="24" width="11" style="43" customWidth="1"/>
    <col min="25" max="27" width="9.42578125" style="43" customWidth="1"/>
    <col min="28" max="28" width="10.5703125" style="43" customWidth="1"/>
    <col min="29" max="29" width="11.140625" style="52" customWidth="1"/>
    <col min="30" max="30" width="22.5703125" style="52" customWidth="1"/>
    <col min="31" max="31" width="0.28515625" style="51" customWidth="1"/>
    <col min="32" max="32" width="0.140625" style="51" customWidth="1"/>
    <col min="33" max="33" width="11" style="53" customWidth="1"/>
    <col min="34" max="34" width="15.7109375" style="53" hidden="1" customWidth="1"/>
    <col min="35" max="35" width="14.28515625" style="53" hidden="1" customWidth="1"/>
    <col min="36" max="36" width="15.5703125" style="53" hidden="1" customWidth="1"/>
    <col min="37" max="37" width="15.140625" style="53" hidden="1" customWidth="1"/>
    <col min="38" max="38" width="14.7109375" style="53" hidden="1" customWidth="1"/>
    <col min="39" max="39" width="14.5703125" style="53" hidden="1" customWidth="1"/>
    <col min="40" max="40" width="13.7109375" style="53" hidden="1" customWidth="1"/>
    <col min="41" max="42" width="13.140625" style="53" hidden="1" customWidth="1"/>
    <col min="43" max="43" width="24.42578125" style="53" hidden="1" customWidth="1"/>
    <col min="44" max="44" width="20.7109375" style="53" hidden="1" customWidth="1"/>
    <col min="45" max="45" width="19.42578125" style="53" hidden="1" customWidth="1"/>
    <col min="46" max="46" width="17.7109375" style="53" hidden="1" customWidth="1"/>
    <col min="47" max="47" width="17.5703125" style="53" hidden="1" customWidth="1"/>
    <col min="48" max="48" width="16.85546875" style="53" hidden="1" customWidth="1"/>
    <col min="49" max="49" width="18.7109375" style="53" hidden="1" customWidth="1"/>
    <col min="50" max="50" width="16" style="53" hidden="1" customWidth="1"/>
    <col min="51" max="51" width="19.85546875" style="53" hidden="1" customWidth="1"/>
    <col min="52" max="52" width="17.42578125" style="53" hidden="1" customWidth="1"/>
    <col min="53" max="53" width="14" style="53" hidden="1" customWidth="1"/>
    <col min="54" max="54" width="11" style="43" hidden="1" customWidth="1"/>
    <col min="55" max="55" width="10.7109375" style="43" customWidth="1"/>
    <col min="56" max="56" width="17" style="54" hidden="1" customWidth="1"/>
    <col min="57" max="57" width="16.140625" style="54" hidden="1" customWidth="1"/>
    <col min="58" max="58" width="15.85546875" style="54" hidden="1" customWidth="1"/>
    <col min="59" max="59" width="16" style="54" hidden="1" customWidth="1"/>
    <col min="60" max="60" width="18.7109375" style="43" hidden="1" customWidth="1"/>
    <col min="61" max="61" width="17.85546875" style="43" hidden="1" customWidth="1"/>
    <col min="62" max="62" width="13.28515625" style="43" hidden="1" customWidth="1"/>
    <col min="63" max="63" width="16.5703125" style="43" hidden="1" customWidth="1"/>
    <col min="64" max="64" width="13.28515625" style="43" hidden="1" customWidth="1"/>
    <col min="65" max="65" width="8.7109375" style="43" hidden="1" customWidth="1"/>
    <col min="66" max="66" width="19" style="51" hidden="1" customWidth="1"/>
    <col min="67" max="70" width="11.42578125" style="4" hidden="1" customWidth="1"/>
    <col min="71" max="71" width="7" style="43" customWidth="1"/>
    <col min="72" max="72" width="9.28515625" style="43" customWidth="1"/>
    <col min="73" max="80" width="13.28515625" style="43" customWidth="1"/>
    <col min="81" max="81" width="9.7109375" style="43" customWidth="1"/>
    <col min="82" max="82" width="9.140625" style="43" customWidth="1"/>
    <col min="83" max="84" width="9.42578125" style="43" customWidth="1"/>
    <col min="85" max="85" width="9" style="43" customWidth="1"/>
    <col min="86" max="86" width="13.7109375" style="57" customWidth="1"/>
    <col min="87" max="87" width="13.85546875" style="57" customWidth="1"/>
    <col min="88" max="88" width="14.42578125" style="43" customWidth="1"/>
    <col min="89" max="90" width="13.28515625" style="43" customWidth="1"/>
    <col min="91" max="91" width="13.5703125" style="43" customWidth="1"/>
    <col min="92" max="93" width="13.28515625" style="43" customWidth="1"/>
    <col min="94" max="94" width="14.85546875" style="43" customWidth="1"/>
    <col min="95" max="95" width="41.85546875" style="51" customWidth="1"/>
    <col min="96" max="96" width="10.5703125" style="58" hidden="1" customWidth="1"/>
    <col min="97" max="97" width="8.7109375" style="43" hidden="1" customWidth="1"/>
    <col min="98" max="98" width="7.7109375" style="46" hidden="1" customWidth="1"/>
    <col min="99" max="99" width="10" style="46" hidden="1" customWidth="1"/>
    <col min="100" max="16384" width="11.42578125" style="4"/>
  </cols>
  <sheetData>
    <row r="1" spans="1:120" ht="33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78">
        <v>2016</v>
      </c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80" t="s">
        <v>157</v>
      </c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1"/>
      <c r="CS1" s="80"/>
      <c r="CT1" s="2"/>
      <c r="CU1" s="2"/>
      <c r="CV1" s="73" t="s">
        <v>158</v>
      </c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5"/>
    </row>
    <row r="2" spans="1:120" s="14" customFormat="1" ht="62.25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>
        <v>2016</v>
      </c>
      <c r="Z2" s="5">
        <v>2017</v>
      </c>
      <c r="AA2" s="5">
        <v>2018</v>
      </c>
      <c r="AB2" s="5">
        <v>2019</v>
      </c>
      <c r="AC2" s="5" t="s">
        <v>25</v>
      </c>
      <c r="AD2" s="5" t="s">
        <v>26</v>
      </c>
      <c r="AE2" s="7" t="s">
        <v>27</v>
      </c>
      <c r="AF2" s="7" t="s">
        <v>28</v>
      </c>
      <c r="AG2" s="8" t="s">
        <v>29</v>
      </c>
      <c r="AH2" s="9" t="s">
        <v>30</v>
      </c>
      <c r="AI2" s="10" t="s">
        <v>31</v>
      </c>
      <c r="AJ2" s="10" t="s">
        <v>32</v>
      </c>
      <c r="AK2" s="10" t="s">
        <v>33</v>
      </c>
      <c r="AL2" s="10" t="s">
        <v>34</v>
      </c>
      <c r="AM2" s="10" t="s">
        <v>35</v>
      </c>
      <c r="AN2" s="10" t="s">
        <v>36</v>
      </c>
      <c r="AO2" s="10" t="s">
        <v>37</v>
      </c>
      <c r="AP2" s="10" t="s">
        <v>38</v>
      </c>
      <c r="AQ2" s="11" t="s">
        <v>39</v>
      </c>
      <c r="AR2" s="11" t="s">
        <v>40</v>
      </c>
      <c r="AS2" s="11" t="s">
        <v>41</v>
      </c>
      <c r="AT2" s="11" t="s">
        <v>42</v>
      </c>
      <c r="AU2" s="11" t="s">
        <v>43</v>
      </c>
      <c r="AV2" s="11" t="s">
        <v>44</v>
      </c>
      <c r="AW2" s="11" t="s">
        <v>45</v>
      </c>
      <c r="AX2" s="11" t="s">
        <v>46</v>
      </c>
      <c r="AY2" s="11" t="s">
        <v>47</v>
      </c>
      <c r="AZ2" s="11" t="s">
        <v>48</v>
      </c>
      <c r="BA2" s="11" t="s">
        <v>49</v>
      </c>
      <c r="BB2" s="8" t="s">
        <v>50</v>
      </c>
      <c r="BC2" s="8" t="s">
        <v>51</v>
      </c>
      <c r="BD2" s="12" t="s">
        <v>52</v>
      </c>
      <c r="BE2" s="12" t="s">
        <v>53</v>
      </c>
      <c r="BF2" s="12" t="s">
        <v>54</v>
      </c>
      <c r="BG2" s="12" t="s">
        <v>55</v>
      </c>
      <c r="BH2" s="10" t="s">
        <v>56</v>
      </c>
      <c r="BI2" s="10" t="s">
        <v>57</v>
      </c>
      <c r="BJ2" s="10" t="s">
        <v>58</v>
      </c>
      <c r="BK2" s="10" t="s">
        <v>59</v>
      </c>
      <c r="BL2" s="10" t="s">
        <v>60</v>
      </c>
      <c r="BM2" s="13" t="s">
        <v>61</v>
      </c>
      <c r="BN2" s="13" t="s">
        <v>62</v>
      </c>
      <c r="BS2" s="13" t="s">
        <v>63</v>
      </c>
      <c r="BT2" s="15" t="s">
        <v>64</v>
      </c>
      <c r="BU2" s="16" t="s">
        <v>65</v>
      </c>
      <c r="BV2" s="17" t="s">
        <v>66</v>
      </c>
      <c r="BW2" s="17" t="s">
        <v>67</v>
      </c>
      <c r="BX2" s="17" t="s">
        <v>68</v>
      </c>
      <c r="BY2" s="17" t="s">
        <v>69</v>
      </c>
      <c r="BZ2" s="17" t="s">
        <v>70</v>
      </c>
      <c r="CA2" s="17" t="s">
        <v>71</v>
      </c>
      <c r="CB2" s="17" t="s">
        <v>72</v>
      </c>
      <c r="CC2" s="17" t="s">
        <v>73</v>
      </c>
      <c r="CD2" s="15" t="s">
        <v>74</v>
      </c>
      <c r="CE2" s="15" t="s">
        <v>75</v>
      </c>
      <c r="CF2" s="15" t="s">
        <v>76</v>
      </c>
      <c r="CG2" s="15" t="s">
        <v>155</v>
      </c>
      <c r="CH2" s="18" t="s">
        <v>77</v>
      </c>
      <c r="CI2" s="18" t="s">
        <v>78</v>
      </c>
      <c r="CJ2" s="12" t="s">
        <v>79</v>
      </c>
      <c r="CK2" s="12" t="s">
        <v>80</v>
      </c>
      <c r="CL2" s="10" t="s">
        <v>81</v>
      </c>
      <c r="CM2" s="10" t="s">
        <v>82</v>
      </c>
      <c r="CN2" s="10" t="s">
        <v>83</v>
      </c>
      <c r="CO2" s="10" t="s">
        <v>84</v>
      </c>
      <c r="CP2" s="10" t="s">
        <v>85</v>
      </c>
      <c r="CQ2" s="13" t="s">
        <v>62</v>
      </c>
      <c r="CR2" s="19" t="s">
        <v>86</v>
      </c>
      <c r="CS2" s="13" t="s">
        <v>63</v>
      </c>
      <c r="CT2" s="5" t="s">
        <v>87</v>
      </c>
      <c r="CU2" s="5" t="s">
        <v>88</v>
      </c>
      <c r="CV2" s="60" t="s">
        <v>159</v>
      </c>
      <c r="CW2" s="61" t="s">
        <v>160</v>
      </c>
      <c r="CX2" s="62" t="s">
        <v>161</v>
      </c>
      <c r="CY2" s="62" t="s">
        <v>162</v>
      </c>
      <c r="CZ2" s="62" t="s">
        <v>163</v>
      </c>
      <c r="DA2" s="62" t="s">
        <v>164</v>
      </c>
      <c r="DB2" s="62" t="s">
        <v>165</v>
      </c>
      <c r="DC2" s="62" t="s">
        <v>166</v>
      </c>
      <c r="DD2" s="62" t="s">
        <v>167</v>
      </c>
      <c r="DE2" s="62" t="s">
        <v>168</v>
      </c>
      <c r="DF2" s="63" t="s">
        <v>169</v>
      </c>
      <c r="DG2" s="63" t="s">
        <v>170</v>
      </c>
      <c r="DH2" s="63" t="s">
        <v>156</v>
      </c>
      <c r="DI2" s="63" t="s">
        <v>42</v>
      </c>
      <c r="DJ2" s="63" t="s">
        <v>43</v>
      </c>
      <c r="DK2" s="63" t="s">
        <v>44</v>
      </c>
      <c r="DL2" s="63" t="s">
        <v>45</v>
      </c>
      <c r="DM2" s="63" t="s">
        <v>46</v>
      </c>
      <c r="DN2" s="63" t="s">
        <v>47</v>
      </c>
      <c r="DO2" s="63" t="s">
        <v>48</v>
      </c>
      <c r="DP2" s="63" t="s">
        <v>49</v>
      </c>
    </row>
    <row r="3" spans="1:120" s="14" customFormat="1" ht="48" customHeight="1" x14ac:dyDescent="0.2">
      <c r="A3" s="22">
        <v>5</v>
      </c>
      <c r="B3" s="26" t="s">
        <v>95</v>
      </c>
      <c r="C3" s="27" t="s">
        <v>96</v>
      </c>
      <c r="D3" s="26" t="s">
        <v>97</v>
      </c>
      <c r="E3" s="20" t="s">
        <v>98</v>
      </c>
      <c r="F3" s="76" t="s">
        <v>99</v>
      </c>
      <c r="G3" s="76">
        <v>0</v>
      </c>
      <c r="H3" s="76">
        <v>46</v>
      </c>
      <c r="I3" s="20" t="s">
        <v>100</v>
      </c>
      <c r="J3" s="20" t="s">
        <v>101</v>
      </c>
      <c r="K3" s="28" t="s">
        <v>102</v>
      </c>
      <c r="L3" s="20" t="s">
        <v>103</v>
      </c>
      <c r="M3" s="30" t="s">
        <v>104</v>
      </c>
      <c r="N3" s="20" t="s">
        <v>89</v>
      </c>
      <c r="O3" s="27">
        <v>0</v>
      </c>
      <c r="P3" s="39">
        <v>46</v>
      </c>
      <c r="Q3" s="39">
        <v>45</v>
      </c>
      <c r="R3" s="39">
        <v>0</v>
      </c>
      <c r="S3" s="66">
        <v>0</v>
      </c>
      <c r="T3" s="66">
        <v>0</v>
      </c>
      <c r="U3" s="34" t="s">
        <v>105</v>
      </c>
      <c r="V3" s="34" t="s">
        <v>106</v>
      </c>
      <c r="W3" s="34" t="s">
        <v>90</v>
      </c>
      <c r="X3" s="67">
        <f t="shared" ref="X3:X9" si="0">SUM(Y3:AB3)</f>
        <v>1273939200</v>
      </c>
      <c r="Y3" s="68">
        <v>300000000</v>
      </c>
      <c r="Z3" s="68">
        <f>+Y3*1.04</f>
        <v>312000000</v>
      </c>
      <c r="AA3" s="68">
        <f>+Z3*1.04</f>
        <v>324480000</v>
      </c>
      <c r="AB3" s="68">
        <f>+AA3*1.04</f>
        <v>337459200</v>
      </c>
      <c r="AC3" s="34" t="s">
        <v>107</v>
      </c>
      <c r="AD3" s="34" t="s">
        <v>108</v>
      </c>
      <c r="AE3" s="36" t="s">
        <v>94</v>
      </c>
      <c r="AF3" s="36" t="s">
        <v>91</v>
      </c>
      <c r="AG3" s="69">
        <f t="shared" ref="AG3:AG4" si="1">+Q3</f>
        <v>45</v>
      </c>
      <c r="AH3" s="70">
        <f t="shared" ref="AH3:AH10" si="2">+X3</f>
        <v>1273939200</v>
      </c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37">
        <v>45</v>
      </c>
      <c r="BC3" s="37">
        <v>45</v>
      </c>
      <c r="BD3" s="42">
        <v>15000000</v>
      </c>
      <c r="BE3" s="42">
        <v>15000000</v>
      </c>
      <c r="BF3" s="37"/>
      <c r="BG3" s="42"/>
      <c r="BH3" s="37"/>
      <c r="BI3" s="37"/>
      <c r="BJ3" s="37"/>
      <c r="BK3" s="37"/>
      <c r="BL3" s="37"/>
      <c r="BM3" s="40">
        <f t="shared" ref="BM3:BM10" si="3">+BC3/AG3</f>
        <v>1</v>
      </c>
      <c r="BN3" s="36"/>
      <c r="BO3" s="72"/>
      <c r="BP3" s="72"/>
      <c r="BQ3" s="72"/>
      <c r="BR3" s="72"/>
      <c r="BS3" s="40">
        <f t="shared" ref="BS3:BS11" si="4">+BC3/P3</f>
        <v>0.97826086956521741</v>
      </c>
      <c r="BT3" s="37">
        <v>46</v>
      </c>
      <c r="BU3" s="37"/>
      <c r="BV3" s="21"/>
      <c r="BW3" s="21"/>
      <c r="BX3" s="21"/>
      <c r="BY3" s="21"/>
      <c r="BZ3" s="21"/>
      <c r="CA3" s="21"/>
      <c r="CB3" s="21"/>
      <c r="CC3" s="21"/>
      <c r="CD3" s="21">
        <v>46</v>
      </c>
      <c r="CE3" s="21">
        <v>45</v>
      </c>
      <c r="CF3" s="21">
        <v>46</v>
      </c>
      <c r="CG3" s="41">
        <v>46</v>
      </c>
      <c r="CH3" s="21"/>
      <c r="CI3" s="21"/>
      <c r="CJ3" s="21"/>
      <c r="CK3" s="21"/>
      <c r="CL3" s="21"/>
      <c r="CM3" s="21"/>
      <c r="CN3" s="21"/>
      <c r="CO3" s="21"/>
      <c r="CP3" s="21"/>
      <c r="CQ3" s="29"/>
      <c r="CR3" s="25">
        <f t="shared" ref="CR3:CR10" si="5">+CG3/BT3</f>
        <v>1</v>
      </c>
      <c r="CS3" s="23">
        <v>1</v>
      </c>
      <c r="CT3" s="76"/>
      <c r="CU3" s="76"/>
      <c r="CV3" s="24">
        <f t="shared" ref="CV3:CV11" si="6">+S3</f>
        <v>0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</row>
    <row r="4" spans="1:120" s="14" customFormat="1" ht="48" customHeight="1" x14ac:dyDescent="0.2">
      <c r="A4" s="22">
        <v>5</v>
      </c>
      <c r="B4" s="26" t="s">
        <v>95</v>
      </c>
      <c r="C4" s="27" t="s">
        <v>96</v>
      </c>
      <c r="D4" s="26" t="s">
        <v>97</v>
      </c>
      <c r="E4" s="20" t="s">
        <v>98</v>
      </c>
      <c r="F4" s="76"/>
      <c r="G4" s="77"/>
      <c r="H4" s="77"/>
      <c r="I4" s="20" t="s">
        <v>109</v>
      </c>
      <c r="J4" s="20" t="s">
        <v>101</v>
      </c>
      <c r="K4" s="28" t="s">
        <v>102</v>
      </c>
      <c r="L4" s="20" t="s">
        <v>110</v>
      </c>
      <c r="M4" s="30" t="s">
        <v>111</v>
      </c>
      <c r="N4" s="20" t="s">
        <v>89</v>
      </c>
      <c r="O4" s="27">
        <v>0</v>
      </c>
      <c r="P4" s="39">
        <v>46</v>
      </c>
      <c r="Q4" s="39">
        <v>0</v>
      </c>
      <c r="R4" s="39">
        <v>0</v>
      </c>
      <c r="S4" s="66">
        <v>24</v>
      </c>
      <c r="T4" s="66">
        <v>22</v>
      </c>
      <c r="U4" s="34" t="s">
        <v>105</v>
      </c>
      <c r="V4" s="34" t="s">
        <v>106</v>
      </c>
      <c r="W4" s="34" t="s">
        <v>90</v>
      </c>
      <c r="X4" s="67">
        <f t="shared" si="0"/>
        <v>0</v>
      </c>
      <c r="Y4" s="38">
        <v>0</v>
      </c>
      <c r="Z4" s="38">
        <v>0</v>
      </c>
      <c r="AA4" s="38">
        <v>0</v>
      </c>
      <c r="AB4" s="38">
        <v>0</v>
      </c>
      <c r="AC4" s="34" t="s">
        <v>107</v>
      </c>
      <c r="AD4" s="34" t="s">
        <v>108</v>
      </c>
      <c r="AE4" s="36" t="s">
        <v>94</v>
      </c>
      <c r="AF4" s="36" t="s">
        <v>91</v>
      </c>
      <c r="AG4" s="69">
        <f t="shared" si="1"/>
        <v>0</v>
      </c>
      <c r="AH4" s="70">
        <f t="shared" si="2"/>
        <v>0</v>
      </c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37">
        <v>0</v>
      </c>
      <c r="BC4" s="37">
        <v>0</v>
      </c>
      <c r="BD4" s="42">
        <v>0</v>
      </c>
      <c r="BE4" s="42"/>
      <c r="BF4" s="37"/>
      <c r="BG4" s="42"/>
      <c r="BH4" s="37"/>
      <c r="BI4" s="37"/>
      <c r="BJ4" s="37"/>
      <c r="BK4" s="37"/>
      <c r="BL4" s="37"/>
      <c r="BM4" s="40" t="s">
        <v>92</v>
      </c>
      <c r="BN4" s="36"/>
      <c r="BO4" s="72"/>
      <c r="BP4" s="72"/>
      <c r="BQ4" s="72"/>
      <c r="BR4" s="72"/>
      <c r="BS4" s="40">
        <f t="shared" si="4"/>
        <v>0</v>
      </c>
      <c r="BT4" s="37">
        <f t="shared" ref="BT4:BT11" si="7">+R4</f>
        <v>0</v>
      </c>
      <c r="BU4" s="37"/>
      <c r="BV4" s="21"/>
      <c r="BW4" s="21"/>
      <c r="BX4" s="21"/>
      <c r="BY4" s="21"/>
      <c r="BZ4" s="21"/>
      <c r="CA4" s="21"/>
      <c r="CB4" s="21"/>
      <c r="CC4" s="21"/>
      <c r="CD4" s="21"/>
      <c r="CE4" s="21">
        <v>0</v>
      </c>
      <c r="CF4" s="21">
        <v>0</v>
      </c>
      <c r="CG4" s="41">
        <v>0</v>
      </c>
      <c r="CH4" s="21"/>
      <c r="CI4" s="21"/>
      <c r="CJ4" s="21"/>
      <c r="CK4" s="21"/>
      <c r="CL4" s="21"/>
      <c r="CM4" s="21"/>
      <c r="CN4" s="21"/>
      <c r="CO4" s="21"/>
      <c r="CP4" s="21"/>
      <c r="CQ4" s="29"/>
      <c r="CR4" s="35" t="s">
        <v>93</v>
      </c>
      <c r="CS4" s="23">
        <f t="shared" ref="CS4:CS11" si="8">(BC4+CG4)/P4</f>
        <v>0</v>
      </c>
      <c r="CT4" s="77"/>
      <c r="CU4" s="77"/>
      <c r="CV4" s="24">
        <f t="shared" si="6"/>
        <v>24</v>
      </c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</row>
    <row r="5" spans="1:120" s="14" customFormat="1" ht="48" customHeight="1" x14ac:dyDescent="0.2">
      <c r="A5" s="22">
        <v>5</v>
      </c>
      <c r="B5" s="26" t="s">
        <v>95</v>
      </c>
      <c r="C5" s="27" t="s">
        <v>96</v>
      </c>
      <c r="D5" s="26" t="s">
        <v>97</v>
      </c>
      <c r="E5" s="20" t="s">
        <v>98</v>
      </c>
      <c r="F5" s="76"/>
      <c r="G5" s="77"/>
      <c r="H5" s="77"/>
      <c r="I5" s="20" t="s">
        <v>112</v>
      </c>
      <c r="J5" s="20" t="s">
        <v>101</v>
      </c>
      <c r="K5" s="28" t="s">
        <v>102</v>
      </c>
      <c r="L5" s="20" t="s">
        <v>113</v>
      </c>
      <c r="M5" s="30" t="s">
        <v>114</v>
      </c>
      <c r="N5" s="20" t="s">
        <v>89</v>
      </c>
      <c r="O5" s="27">
        <v>0</v>
      </c>
      <c r="P5" s="39">
        <v>46</v>
      </c>
      <c r="Q5" s="39">
        <v>1</v>
      </c>
      <c r="R5" s="39">
        <v>23</v>
      </c>
      <c r="S5" s="66">
        <v>10</v>
      </c>
      <c r="T5" s="66">
        <v>12</v>
      </c>
      <c r="U5" s="34" t="s">
        <v>105</v>
      </c>
      <c r="V5" s="34" t="s">
        <v>106</v>
      </c>
      <c r="W5" s="34" t="s">
        <v>90</v>
      </c>
      <c r="X5" s="67">
        <f t="shared" si="0"/>
        <v>0</v>
      </c>
      <c r="Y5" s="38">
        <v>0</v>
      </c>
      <c r="Z5" s="38">
        <v>0</v>
      </c>
      <c r="AA5" s="38">
        <v>0</v>
      </c>
      <c r="AB5" s="38">
        <v>0</v>
      </c>
      <c r="AC5" s="34" t="s">
        <v>107</v>
      </c>
      <c r="AD5" s="34" t="s">
        <v>108</v>
      </c>
      <c r="AE5" s="36" t="s">
        <v>94</v>
      </c>
      <c r="AF5" s="36" t="s">
        <v>91</v>
      </c>
      <c r="AG5" s="69">
        <v>1</v>
      </c>
      <c r="AH5" s="70">
        <f t="shared" si="2"/>
        <v>0</v>
      </c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37">
        <v>1</v>
      </c>
      <c r="BC5" s="37">
        <v>1</v>
      </c>
      <c r="BD5" s="42">
        <v>0</v>
      </c>
      <c r="BE5" s="42"/>
      <c r="BF5" s="37"/>
      <c r="BG5" s="42"/>
      <c r="BH5" s="37"/>
      <c r="BI5" s="37"/>
      <c r="BJ5" s="37"/>
      <c r="BK5" s="37"/>
      <c r="BL5" s="37"/>
      <c r="BM5" s="40">
        <f t="shared" si="3"/>
        <v>1</v>
      </c>
      <c r="BN5" s="36" t="s">
        <v>115</v>
      </c>
      <c r="BO5" s="72"/>
      <c r="BP5" s="72"/>
      <c r="BQ5" s="72"/>
      <c r="BR5" s="72"/>
      <c r="BS5" s="40">
        <f t="shared" si="4"/>
        <v>2.1739130434782608E-2</v>
      </c>
      <c r="BT5" s="37">
        <f t="shared" si="7"/>
        <v>23</v>
      </c>
      <c r="BU5" s="37"/>
      <c r="BV5" s="21"/>
      <c r="BW5" s="21"/>
      <c r="BX5" s="21"/>
      <c r="BY5" s="21"/>
      <c r="BZ5" s="21"/>
      <c r="CA5" s="21"/>
      <c r="CB5" s="21"/>
      <c r="CC5" s="21"/>
      <c r="CD5" s="21"/>
      <c r="CE5" s="21">
        <v>3</v>
      </c>
      <c r="CF5" s="21">
        <v>23</v>
      </c>
      <c r="CG5" s="41">
        <v>23</v>
      </c>
      <c r="CH5" s="21"/>
      <c r="CI5" s="21"/>
      <c r="CJ5" s="21"/>
      <c r="CK5" s="21"/>
      <c r="CL5" s="21"/>
      <c r="CM5" s="21"/>
      <c r="CN5" s="21"/>
      <c r="CO5" s="21"/>
      <c r="CP5" s="21"/>
      <c r="CQ5" s="29" t="s">
        <v>116</v>
      </c>
      <c r="CR5" s="25">
        <f t="shared" si="5"/>
        <v>1</v>
      </c>
      <c r="CS5" s="23">
        <f t="shared" si="8"/>
        <v>0.52173913043478259</v>
      </c>
      <c r="CT5" s="77"/>
      <c r="CU5" s="77"/>
      <c r="CV5" s="24">
        <f t="shared" si="6"/>
        <v>10</v>
      </c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</row>
    <row r="6" spans="1:120" s="14" customFormat="1" ht="48" customHeight="1" x14ac:dyDescent="0.2">
      <c r="A6" s="22">
        <v>5</v>
      </c>
      <c r="B6" s="26" t="s">
        <v>95</v>
      </c>
      <c r="C6" s="27" t="s">
        <v>96</v>
      </c>
      <c r="D6" s="26" t="s">
        <v>97</v>
      </c>
      <c r="E6" s="20" t="s">
        <v>117</v>
      </c>
      <c r="F6" s="76" t="s">
        <v>118</v>
      </c>
      <c r="G6" s="76">
        <v>0</v>
      </c>
      <c r="H6" s="76">
        <v>1</v>
      </c>
      <c r="I6" s="20" t="s">
        <v>119</v>
      </c>
      <c r="J6" s="20" t="s">
        <v>120</v>
      </c>
      <c r="K6" s="28" t="s">
        <v>121</v>
      </c>
      <c r="L6" s="20" t="s">
        <v>122</v>
      </c>
      <c r="M6" s="30" t="s">
        <v>123</v>
      </c>
      <c r="N6" s="20" t="s">
        <v>89</v>
      </c>
      <c r="O6" s="27">
        <v>0</v>
      </c>
      <c r="P6" s="39">
        <v>1</v>
      </c>
      <c r="Q6" s="39">
        <v>0</v>
      </c>
      <c r="R6" s="39">
        <v>0</v>
      </c>
      <c r="S6" s="66">
        <v>1</v>
      </c>
      <c r="T6" s="66">
        <v>0</v>
      </c>
      <c r="U6" s="34" t="s">
        <v>105</v>
      </c>
      <c r="V6" s="34" t="s">
        <v>106</v>
      </c>
      <c r="W6" s="34" t="s">
        <v>90</v>
      </c>
      <c r="X6" s="67">
        <f t="shared" si="0"/>
        <v>0</v>
      </c>
      <c r="Y6" s="38">
        <v>0</v>
      </c>
      <c r="Z6" s="38">
        <v>0</v>
      </c>
      <c r="AA6" s="38">
        <v>0</v>
      </c>
      <c r="AB6" s="38">
        <v>0</v>
      </c>
      <c r="AC6" s="34" t="s">
        <v>107</v>
      </c>
      <c r="AD6" s="34" t="s">
        <v>108</v>
      </c>
      <c r="AE6" s="36" t="s">
        <v>94</v>
      </c>
      <c r="AF6" s="36" t="s">
        <v>91</v>
      </c>
      <c r="AG6" s="69">
        <v>1</v>
      </c>
      <c r="AH6" s="70">
        <f t="shared" si="2"/>
        <v>0</v>
      </c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37">
        <v>0</v>
      </c>
      <c r="BC6" s="37">
        <v>0</v>
      </c>
      <c r="BD6" s="42">
        <v>0</v>
      </c>
      <c r="BE6" s="42"/>
      <c r="BF6" s="37"/>
      <c r="BG6" s="42"/>
      <c r="BH6" s="37"/>
      <c r="BI6" s="37"/>
      <c r="BJ6" s="37"/>
      <c r="BK6" s="37"/>
      <c r="BL6" s="37"/>
      <c r="BM6" s="40">
        <f>+BC6/AG6</f>
        <v>0</v>
      </c>
      <c r="BN6" s="36"/>
      <c r="BO6" s="72"/>
      <c r="BP6" s="72"/>
      <c r="BQ6" s="72"/>
      <c r="BR6" s="72"/>
      <c r="BS6" s="40">
        <f t="shared" si="4"/>
        <v>0</v>
      </c>
      <c r="BT6" s="37">
        <f t="shared" si="7"/>
        <v>0</v>
      </c>
      <c r="BU6" s="37"/>
      <c r="BV6" s="21"/>
      <c r="BW6" s="21"/>
      <c r="BX6" s="21"/>
      <c r="BY6" s="21"/>
      <c r="BZ6" s="21"/>
      <c r="CA6" s="21"/>
      <c r="CB6" s="21"/>
      <c r="CC6" s="21"/>
      <c r="CD6" s="21"/>
      <c r="CE6" s="21">
        <v>0</v>
      </c>
      <c r="CF6" s="21">
        <v>0</v>
      </c>
      <c r="CG6" s="41">
        <v>0</v>
      </c>
      <c r="CH6" s="21"/>
      <c r="CI6" s="21"/>
      <c r="CJ6" s="21"/>
      <c r="CK6" s="21"/>
      <c r="CL6" s="21"/>
      <c r="CM6" s="21"/>
      <c r="CN6" s="21"/>
      <c r="CO6" s="21"/>
      <c r="CP6" s="21"/>
      <c r="CQ6" s="29" t="s">
        <v>124</v>
      </c>
      <c r="CR6" s="25" t="s">
        <v>93</v>
      </c>
      <c r="CS6" s="23">
        <f t="shared" si="8"/>
        <v>0</v>
      </c>
      <c r="CT6" s="76"/>
      <c r="CU6" s="76"/>
      <c r="CV6" s="24">
        <f t="shared" si="6"/>
        <v>1</v>
      </c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</row>
    <row r="7" spans="1:120" s="14" customFormat="1" ht="48" customHeight="1" x14ac:dyDescent="0.2">
      <c r="A7" s="22">
        <v>5</v>
      </c>
      <c r="B7" s="26" t="s">
        <v>95</v>
      </c>
      <c r="C7" s="27" t="s">
        <v>96</v>
      </c>
      <c r="D7" s="26" t="s">
        <v>97</v>
      </c>
      <c r="E7" s="20" t="s">
        <v>117</v>
      </c>
      <c r="F7" s="76"/>
      <c r="G7" s="76"/>
      <c r="H7" s="76"/>
      <c r="I7" s="20" t="s">
        <v>125</v>
      </c>
      <c r="J7" s="20" t="s">
        <v>120</v>
      </c>
      <c r="K7" s="28" t="s">
        <v>121</v>
      </c>
      <c r="L7" s="20" t="s">
        <v>126</v>
      </c>
      <c r="M7" s="30" t="s">
        <v>127</v>
      </c>
      <c r="N7" s="20" t="s">
        <v>89</v>
      </c>
      <c r="O7" s="27">
        <v>0</v>
      </c>
      <c r="P7" s="39">
        <v>1</v>
      </c>
      <c r="Q7" s="39">
        <v>0</v>
      </c>
      <c r="R7" s="39">
        <v>0</v>
      </c>
      <c r="S7" s="66">
        <v>1</v>
      </c>
      <c r="T7" s="66">
        <v>0</v>
      </c>
      <c r="U7" s="34" t="s">
        <v>105</v>
      </c>
      <c r="V7" s="34" t="s">
        <v>106</v>
      </c>
      <c r="W7" s="34" t="s">
        <v>90</v>
      </c>
      <c r="X7" s="67">
        <f t="shared" si="0"/>
        <v>0</v>
      </c>
      <c r="Y7" s="38">
        <v>0</v>
      </c>
      <c r="Z7" s="38">
        <v>0</v>
      </c>
      <c r="AA7" s="38">
        <v>0</v>
      </c>
      <c r="AB7" s="38">
        <v>0</v>
      </c>
      <c r="AC7" s="34" t="s">
        <v>107</v>
      </c>
      <c r="AD7" s="34" t="s">
        <v>108</v>
      </c>
      <c r="AE7" s="36" t="s">
        <v>94</v>
      </c>
      <c r="AF7" s="36" t="s">
        <v>91</v>
      </c>
      <c r="AG7" s="69">
        <f>+Q7</f>
        <v>0</v>
      </c>
      <c r="AH7" s="70">
        <f t="shared" si="2"/>
        <v>0</v>
      </c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37">
        <v>0</v>
      </c>
      <c r="BC7" s="37">
        <v>0</v>
      </c>
      <c r="BD7" s="42">
        <v>0</v>
      </c>
      <c r="BE7" s="42"/>
      <c r="BF7" s="37"/>
      <c r="BG7" s="42"/>
      <c r="BH7" s="37"/>
      <c r="BI7" s="37"/>
      <c r="BJ7" s="37"/>
      <c r="BK7" s="37"/>
      <c r="BL7" s="37"/>
      <c r="BM7" s="40" t="s">
        <v>92</v>
      </c>
      <c r="BN7" s="36"/>
      <c r="BO7" s="72"/>
      <c r="BP7" s="72"/>
      <c r="BQ7" s="72"/>
      <c r="BR7" s="72"/>
      <c r="BS7" s="40">
        <f t="shared" si="4"/>
        <v>0</v>
      </c>
      <c r="BT7" s="37">
        <f t="shared" si="7"/>
        <v>0</v>
      </c>
      <c r="BU7" s="37"/>
      <c r="BV7" s="21"/>
      <c r="BW7" s="21"/>
      <c r="BX7" s="21"/>
      <c r="BY7" s="21"/>
      <c r="BZ7" s="21"/>
      <c r="CA7" s="21"/>
      <c r="CB7" s="21"/>
      <c r="CC7" s="21"/>
      <c r="CD7" s="21"/>
      <c r="CE7" s="21">
        <v>0</v>
      </c>
      <c r="CF7" s="21">
        <v>0</v>
      </c>
      <c r="CG7" s="41">
        <v>0</v>
      </c>
      <c r="CH7" s="21"/>
      <c r="CI7" s="21"/>
      <c r="CJ7" s="21"/>
      <c r="CK7" s="21"/>
      <c r="CL7" s="21"/>
      <c r="CM7" s="21"/>
      <c r="CN7" s="21"/>
      <c r="CO7" s="21"/>
      <c r="CP7" s="21"/>
      <c r="CQ7" s="29" t="s">
        <v>128</v>
      </c>
      <c r="CR7" s="35" t="s">
        <v>93</v>
      </c>
      <c r="CS7" s="23">
        <f t="shared" si="8"/>
        <v>0</v>
      </c>
      <c r="CT7" s="76"/>
      <c r="CU7" s="76"/>
      <c r="CV7" s="24">
        <f t="shared" si="6"/>
        <v>1</v>
      </c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</row>
    <row r="8" spans="1:120" s="14" customFormat="1" ht="213.75" x14ac:dyDescent="0.2">
      <c r="A8" s="22">
        <v>5</v>
      </c>
      <c r="B8" s="26" t="s">
        <v>95</v>
      </c>
      <c r="C8" s="27" t="s">
        <v>96</v>
      </c>
      <c r="D8" s="26" t="s">
        <v>97</v>
      </c>
      <c r="E8" s="20" t="s">
        <v>129</v>
      </c>
      <c r="F8" s="76" t="s">
        <v>130</v>
      </c>
      <c r="G8" s="76">
        <v>0</v>
      </c>
      <c r="H8" s="76">
        <v>2</v>
      </c>
      <c r="I8" s="20" t="s">
        <v>131</v>
      </c>
      <c r="J8" s="20" t="s">
        <v>132</v>
      </c>
      <c r="K8" s="28" t="s">
        <v>133</v>
      </c>
      <c r="L8" s="20" t="s">
        <v>134</v>
      </c>
      <c r="M8" s="30" t="s">
        <v>135</v>
      </c>
      <c r="N8" s="20" t="s">
        <v>89</v>
      </c>
      <c r="O8" s="27">
        <v>0</v>
      </c>
      <c r="P8" s="39">
        <v>1</v>
      </c>
      <c r="Q8" s="39">
        <v>0</v>
      </c>
      <c r="R8" s="39">
        <v>1</v>
      </c>
      <c r="S8" s="66">
        <v>0</v>
      </c>
      <c r="T8" s="66">
        <v>0</v>
      </c>
      <c r="U8" s="34" t="s">
        <v>105</v>
      </c>
      <c r="V8" s="34" t="s">
        <v>106</v>
      </c>
      <c r="W8" s="34" t="s">
        <v>90</v>
      </c>
      <c r="X8" s="67">
        <f t="shared" si="0"/>
        <v>0</v>
      </c>
      <c r="Y8" s="38">
        <v>0</v>
      </c>
      <c r="Z8" s="38">
        <v>0</v>
      </c>
      <c r="AA8" s="38">
        <v>0</v>
      </c>
      <c r="AB8" s="38">
        <v>0</v>
      </c>
      <c r="AC8" s="34" t="s">
        <v>107</v>
      </c>
      <c r="AD8" s="34" t="s">
        <v>108</v>
      </c>
      <c r="AE8" s="36" t="s">
        <v>94</v>
      </c>
      <c r="AF8" s="36" t="s">
        <v>91</v>
      </c>
      <c r="AG8" s="69">
        <f>+Q8</f>
        <v>0</v>
      </c>
      <c r="AH8" s="70">
        <f t="shared" si="2"/>
        <v>0</v>
      </c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37">
        <v>0</v>
      </c>
      <c r="BC8" s="37">
        <v>0</v>
      </c>
      <c r="BD8" s="42">
        <v>0</v>
      </c>
      <c r="BE8" s="42"/>
      <c r="BF8" s="37"/>
      <c r="BG8" s="42"/>
      <c r="BH8" s="37"/>
      <c r="BI8" s="37"/>
      <c r="BJ8" s="37"/>
      <c r="BK8" s="37"/>
      <c r="BL8" s="37"/>
      <c r="BM8" s="40" t="s">
        <v>92</v>
      </c>
      <c r="BN8" s="36"/>
      <c r="BO8" s="72"/>
      <c r="BP8" s="72"/>
      <c r="BQ8" s="72"/>
      <c r="BR8" s="72"/>
      <c r="BS8" s="40">
        <f t="shared" si="4"/>
        <v>0</v>
      </c>
      <c r="BT8" s="37">
        <f t="shared" si="7"/>
        <v>1</v>
      </c>
      <c r="BU8" s="37"/>
      <c r="BV8" s="21"/>
      <c r="BW8" s="21"/>
      <c r="BX8" s="21"/>
      <c r="BY8" s="21"/>
      <c r="BZ8" s="21"/>
      <c r="CA8" s="21"/>
      <c r="CB8" s="21"/>
      <c r="CC8" s="21"/>
      <c r="CD8" s="21"/>
      <c r="CE8" s="21">
        <v>1</v>
      </c>
      <c r="CF8" s="21">
        <v>1</v>
      </c>
      <c r="CG8" s="41">
        <v>1</v>
      </c>
      <c r="CH8" s="21"/>
      <c r="CI8" s="21"/>
      <c r="CJ8" s="21"/>
      <c r="CK8" s="21"/>
      <c r="CL8" s="21"/>
      <c r="CM8" s="21"/>
      <c r="CN8" s="21"/>
      <c r="CO8" s="21"/>
      <c r="CP8" s="21"/>
      <c r="CQ8" s="29" t="s">
        <v>136</v>
      </c>
      <c r="CR8" s="25">
        <f t="shared" si="5"/>
        <v>1</v>
      </c>
      <c r="CS8" s="23">
        <f t="shared" si="8"/>
        <v>1</v>
      </c>
      <c r="CT8" s="76"/>
      <c r="CU8" s="76"/>
      <c r="CV8" s="24">
        <f t="shared" si="6"/>
        <v>0</v>
      </c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</row>
    <row r="9" spans="1:120" s="14" customFormat="1" ht="71.25" customHeight="1" x14ac:dyDescent="0.2">
      <c r="A9" s="22">
        <v>5</v>
      </c>
      <c r="B9" s="26" t="s">
        <v>95</v>
      </c>
      <c r="C9" s="27" t="s">
        <v>96</v>
      </c>
      <c r="D9" s="26" t="s">
        <v>97</v>
      </c>
      <c r="E9" s="20" t="s">
        <v>129</v>
      </c>
      <c r="F9" s="76"/>
      <c r="G9" s="76"/>
      <c r="H9" s="76"/>
      <c r="I9" s="20" t="s">
        <v>137</v>
      </c>
      <c r="J9" s="20" t="s">
        <v>132</v>
      </c>
      <c r="K9" s="28" t="s">
        <v>133</v>
      </c>
      <c r="L9" s="20" t="s">
        <v>138</v>
      </c>
      <c r="M9" s="30" t="s">
        <v>139</v>
      </c>
      <c r="N9" s="20" t="s">
        <v>89</v>
      </c>
      <c r="O9" s="27">
        <v>0</v>
      </c>
      <c r="P9" s="39">
        <v>2</v>
      </c>
      <c r="Q9" s="39">
        <v>0</v>
      </c>
      <c r="R9" s="39">
        <v>1</v>
      </c>
      <c r="S9" s="66">
        <v>0</v>
      </c>
      <c r="T9" s="66">
        <v>1</v>
      </c>
      <c r="U9" s="34" t="s">
        <v>105</v>
      </c>
      <c r="V9" s="34" t="s">
        <v>106</v>
      </c>
      <c r="W9" s="34" t="s">
        <v>90</v>
      </c>
      <c r="X9" s="67">
        <f t="shared" si="0"/>
        <v>0</v>
      </c>
      <c r="Y9" s="38">
        <v>0</v>
      </c>
      <c r="Z9" s="38">
        <v>0</v>
      </c>
      <c r="AA9" s="38">
        <v>0</v>
      </c>
      <c r="AB9" s="38">
        <v>0</v>
      </c>
      <c r="AC9" s="34" t="s">
        <v>107</v>
      </c>
      <c r="AD9" s="34" t="s">
        <v>108</v>
      </c>
      <c r="AE9" s="36" t="s">
        <v>94</v>
      </c>
      <c r="AF9" s="36" t="s">
        <v>91</v>
      </c>
      <c r="AG9" s="69">
        <f>+Q9</f>
        <v>0</v>
      </c>
      <c r="AH9" s="70">
        <f t="shared" si="2"/>
        <v>0</v>
      </c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37">
        <v>0</v>
      </c>
      <c r="BC9" s="37">
        <v>0</v>
      </c>
      <c r="BD9" s="42">
        <v>3650000000</v>
      </c>
      <c r="BE9" s="42"/>
      <c r="BF9" s="37"/>
      <c r="BG9" s="42">
        <v>2000000000</v>
      </c>
      <c r="BH9" s="37"/>
      <c r="BI9" s="42">
        <v>1650000000</v>
      </c>
      <c r="BJ9" s="37"/>
      <c r="BK9" s="37"/>
      <c r="BL9" s="42">
        <v>600000000</v>
      </c>
      <c r="BM9" s="40" t="e">
        <f>+BC9/AG9</f>
        <v>#DIV/0!</v>
      </c>
      <c r="BN9" s="36" t="s">
        <v>140</v>
      </c>
      <c r="BO9" s="72"/>
      <c r="BP9" s="72"/>
      <c r="BQ9" s="72"/>
      <c r="BR9" s="72"/>
      <c r="BS9" s="40">
        <f t="shared" si="4"/>
        <v>0</v>
      </c>
      <c r="BT9" s="37">
        <f t="shared" si="7"/>
        <v>1</v>
      </c>
      <c r="BU9" s="42"/>
      <c r="BV9" s="32"/>
      <c r="BW9" s="32"/>
      <c r="BX9" s="32"/>
      <c r="BY9" s="32"/>
      <c r="BZ9" s="32"/>
      <c r="CA9" s="32"/>
      <c r="CB9" s="32"/>
      <c r="CC9" s="32"/>
      <c r="CD9" s="21"/>
      <c r="CE9" s="21">
        <v>1</v>
      </c>
      <c r="CF9" s="21">
        <v>1</v>
      </c>
      <c r="CG9" s="41">
        <v>1</v>
      </c>
      <c r="CH9" s="42">
        <v>800000000</v>
      </c>
      <c r="CI9" s="42">
        <v>800000000</v>
      </c>
      <c r="CJ9" s="32"/>
      <c r="CK9" s="32"/>
      <c r="CL9" s="32"/>
      <c r="CM9" s="32"/>
      <c r="CN9" s="32"/>
      <c r="CO9" s="32"/>
      <c r="CP9" s="32"/>
      <c r="CQ9" s="29" t="s">
        <v>141</v>
      </c>
      <c r="CR9" s="25">
        <f t="shared" si="5"/>
        <v>1</v>
      </c>
      <c r="CS9" s="23">
        <f t="shared" si="8"/>
        <v>0.5</v>
      </c>
      <c r="CT9" s="76"/>
      <c r="CU9" s="76"/>
      <c r="CV9" s="24">
        <f t="shared" si="6"/>
        <v>0</v>
      </c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</row>
    <row r="10" spans="1:120" s="14" customFormat="1" ht="39" customHeight="1" x14ac:dyDescent="0.2">
      <c r="A10" s="22">
        <v>5</v>
      </c>
      <c r="B10" s="26" t="s">
        <v>95</v>
      </c>
      <c r="C10" s="27" t="s">
        <v>142</v>
      </c>
      <c r="D10" s="26" t="s">
        <v>143</v>
      </c>
      <c r="E10" s="31" t="s">
        <v>146</v>
      </c>
      <c r="F10" s="76" t="s">
        <v>147</v>
      </c>
      <c r="G10" s="76">
        <v>0</v>
      </c>
      <c r="H10" s="76">
        <v>45</v>
      </c>
      <c r="I10" s="31" t="s">
        <v>148</v>
      </c>
      <c r="J10" s="20" t="s">
        <v>149</v>
      </c>
      <c r="K10" s="28" t="s">
        <v>150</v>
      </c>
      <c r="L10" s="20" t="s">
        <v>151</v>
      </c>
      <c r="M10" s="30" t="s">
        <v>123</v>
      </c>
      <c r="N10" s="20" t="s">
        <v>89</v>
      </c>
      <c r="O10" s="27">
        <v>0</v>
      </c>
      <c r="P10" s="31">
        <v>45</v>
      </c>
      <c r="Q10" s="31">
        <v>0</v>
      </c>
      <c r="R10" s="31">
        <v>45</v>
      </c>
      <c r="S10" s="38">
        <v>0</v>
      </c>
      <c r="T10" s="38">
        <v>0</v>
      </c>
      <c r="U10" s="65" t="s">
        <v>144</v>
      </c>
      <c r="V10" s="65" t="s">
        <v>145</v>
      </c>
      <c r="W10" s="65" t="s">
        <v>90</v>
      </c>
      <c r="X10" s="67">
        <f t="shared" ref="X10:X11" si="9">SUM(Y10:AB10)</f>
        <v>0</v>
      </c>
      <c r="Y10" s="38">
        <v>0</v>
      </c>
      <c r="Z10" s="38">
        <v>0</v>
      </c>
      <c r="AA10" s="38">
        <v>0</v>
      </c>
      <c r="AB10" s="38">
        <v>0</v>
      </c>
      <c r="AC10" s="65" t="s">
        <v>152</v>
      </c>
      <c r="AD10" s="65" t="s">
        <v>108</v>
      </c>
      <c r="AE10" s="36" t="s">
        <v>94</v>
      </c>
      <c r="AF10" s="36" t="s">
        <v>91</v>
      </c>
      <c r="AG10" s="69">
        <f>+Q10</f>
        <v>0</v>
      </c>
      <c r="AH10" s="70">
        <f t="shared" si="2"/>
        <v>0</v>
      </c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37">
        <v>0</v>
      </c>
      <c r="BC10" s="37">
        <v>0</v>
      </c>
      <c r="BD10" s="42"/>
      <c r="BE10" s="42"/>
      <c r="BF10" s="37"/>
      <c r="BG10" s="42"/>
      <c r="BH10" s="37"/>
      <c r="BI10" s="37"/>
      <c r="BJ10" s="37"/>
      <c r="BK10" s="37"/>
      <c r="BL10" s="37"/>
      <c r="BM10" s="40" t="e">
        <f t="shared" si="3"/>
        <v>#DIV/0!</v>
      </c>
      <c r="BN10" s="36"/>
      <c r="BO10" s="72"/>
      <c r="BP10" s="72"/>
      <c r="BQ10" s="72"/>
      <c r="BR10" s="72"/>
      <c r="BS10" s="40">
        <f t="shared" si="4"/>
        <v>0</v>
      </c>
      <c r="BT10" s="37">
        <f t="shared" si="7"/>
        <v>45</v>
      </c>
      <c r="BU10" s="37"/>
      <c r="BV10" s="21"/>
      <c r="BW10" s="21"/>
      <c r="BX10" s="21"/>
      <c r="BY10" s="21"/>
      <c r="BZ10" s="21"/>
      <c r="CA10" s="21"/>
      <c r="CB10" s="21"/>
      <c r="CC10" s="21"/>
      <c r="CD10" s="21"/>
      <c r="CE10" s="21">
        <v>45</v>
      </c>
      <c r="CF10" s="21">
        <v>45</v>
      </c>
      <c r="CG10" s="33">
        <v>45</v>
      </c>
      <c r="CH10" s="21"/>
      <c r="CI10" s="21"/>
      <c r="CJ10" s="21"/>
      <c r="CK10" s="21"/>
      <c r="CL10" s="21"/>
      <c r="CM10" s="21"/>
      <c r="CN10" s="21"/>
      <c r="CO10" s="21"/>
      <c r="CP10" s="21"/>
      <c r="CQ10" s="29"/>
      <c r="CR10" s="25">
        <f t="shared" si="5"/>
        <v>1</v>
      </c>
      <c r="CS10" s="23">
        <f t="shared" si="8"/>
        <v>1</v>
      </c>
      <c r="CT10" s="76"/>
      <c r="CU10" s="76"/>
      <c r="CV10" s="24">
        <f t="shared" si="6"/>
        <v>0</v>
      </c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</row>
    <row r="11" spans="1:120" s="14" customFormat="1" ht="39" customHeight="1" x14ac:dyDescent="0.2">
      <c r="A11" s="22">
        <v>5</v>
      </c>
      <c r="B11" s="26" t="s">
        <v>95</v>
      </c>
      <c r="C11" s="27" t="s">
        <v>142</v>
      </c>
      <c r="D11" s="26" t="s">
        <v>143</v>
      </c>
      <c r="E11" s="31" t="s">
        <v>146</v>
      </c>
      <c r="F11" s="76"/>
      <c r="G11" s="76"/>
      <c r="H11" s="76"/>
      <c r="I11" s="31" t="s">
        <v>153</v>
      </c>
      <c r="J11" s="20" t="s">
        <v>149</v>
      </c>
      <c r="K11" s="28" t="s">
        <v>150</v>
      </c>
      <c r="L11" s="20" t="s">
        <v>126</v>
      </c>
      <c r="M11" s="30" t="s">
        <v>127</v>
      </c>
      <c r="N11" s="20" t="s">
        <v>89</v>
      </c>
      <c r="O11" s="27">
        <v>0</v>
      </c>
      <c r="P11" s="31">
        <v>1</v>
      </c>
      <c r="Q11" s="31">
        <v>0</v>
      </c>
      <c r="R11" s="31">
        <v>0</v>
      </c>
      <c r="S11" s="38">
        <v>1</v>
      </c>
      <c r="T11" s="38">
        <v>0</v>
      </c>
      <c r="U11" s="65" t="s">
        <v>144</v>
      </c>
      <c r="V11" s="65" t="s">
        <v>145</v>
      </c>
      <c r="W11" s="65" t="s">
        <v>90</v>
      </c>
      <c r="X11" s="67">
        <f t="shared" si="9"/>
        <v>0</v>
      </c>
      <c r="Y11" s="38">
        <v>0</v>
      </c>
      <c r="Z11" s="38">
        <v>0</v>
      </c>
      <c r="AA11" s="38">
        <v>0</v>
      </c>
      <c r="AB11" s="38">
        <v>0</v>
      </c>
      <c r="AC11" s="65" t="s">
        <v>152</v>
      </c>
      <c r="AD11" s="65" t="s">
        <v>108</v>
      </c>
      <c r="AE11" s="36" t="s">
        <v>94</v>
      </c>
      <c r="AF11" s="36" t="s">
        <v>91</v>
      </c>
      <c r="AG11" s="69">
        <v>0</v>
      </c>
      <c r="AH11" s="70">
        <f t="shared" ref="AH11" si="10">+X11</f>
        <v>0</v>
      </c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37">
        <v>0</v>
      </c>
      <c r="BC11" s="37">
        <v>0</v>
      </c>
      <c r="BD11" s="42"/>
      <c r="BE11" s="42"/>
      <c r="BF11" s="37"/>
      <c r="BG11" s="42"/>
      <c r="BH11" s="37"/>
      <c r="BI11" s="37"/>
      <c r="BJ11" s="37"/>
      <c r="BK11" s="37"/>
      <c r="BL11" s="37"/>
      <c r="BM11" s="40" t="s">
        <v>92</v>
      </c>
      <c r="BN11" s="36"/>
      <c r="BO11" s="72"/>
      <c r="BP11" s="72"/>
      <c r="BQ11" s="72"/>
      <c r="BR11" s="72"/>
      <c r="BS11" s="40">
        <f t="shared" si="4"/>
        <v>0</v>
      </c>
      <c r="BT11" s="37">
        <f t="shared" si="7"/>
        <v>0</v>
      </c>
      <c r="BU11" s="37"/>
      <c r="BV11" s="21"/>
      <c r="BW11" s="21"/>
      <c r="BX11" s="21"/>
      <c r="BY11" s="21"/>
      <c r="BZ11" s="21"/>
      <c r="CA11" s="21"/>
      <c r="CB11" s="21"/>
      <c r="CC11" s="21"/>
      <c r="CD11" s="21"/>
      <c r="CE11" s="21">
        <v>0</v>
      </c>
      <c r="CF11" s="21">
        <v>0</v>
      </c>
      <c r="CG11" s="33">
        <v>0</v>
      </c>
      <c r="CH11" s="21"/>
      <c r="CI11" s="21"/>
      <c r="CJ11" s="21"/>
      <c r="CK11" s="21"/>
      <c r="CL11" s="21"/>
      <c r="CM11" s="21"/>
      <c r="CN11" s="21"/>
      <c r="CO11" s="21"/>
      <c r="CP11" s="21"/>
      <c r="CQ11" s="29" t="s">
        <v>154</v>
      </c>
      <c r="CR11" s="35" t="s">
        <v>93</v>
      </c>
      <c r="CS11" s="23">
        <f t="shared" si="8"/>
        <v>0</v>
      </c>
      <c r="CT11" s="76"/>
      <c r="CU11" s="76"/>
      <c r="CV11" s="24">
        <f t="shared" si="6"/>
        <v>1</v>
      </c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</row>
    <row r="12" spans="1:120" ht="12" customHeight="1" x14ac:dyDescent="0.2">
      <c r="BH12" s="55">
        <f>17668357894+174368302732</f>
        <v>192036660626</v>
      </c>
      <c r="CH12" s="43"/>
      <c r="CI12" s="43"/>
      <c r="CR12" s="51"/>
    </row>
    <row r="14" spans="1:120" x14ac:dyDescent="0.2">
      <c r="L14" s="56"/>
    </row>
    <row r="1039779" spans="3:3" x14ac:dyDescent="0.2">
      <c r="C1039779" s="59"/>
    </row>
  </sheetData>
  <mergeCells count="23">
    <mergeCell ref="AG1:BS1"/>
    <mergeCell ref="BT1:CS1"/>
    <mergeCell ref="F10:F11"/>
    <mergeCell ref="G10:G11"/>
    <mergeCell ref="H10:H11"/>
    <mergeCell ref="CT10:CT11"/>
    <mergeCell ref="CU10:CU11"/>
    <mergeCell ref="CV1:DP1"/>
    <mergeCell ref="F8:F9"/>
    <mergeCell ref="G8:G9"/>
    <mergeCell ref="H8:H9"/>
    <mergeCell ref="CT8:CT9"/>
    <mergeCell ref="CU8:CU9"/>
    <mergeCell ref="F3:F5"/>
    <mergeCell ref="G3:G5"/>
    <mergeCell ref="H3:H5"/>
    <mergeCell ref="CT3:CT5"/>
    <mergeCell ref="CU3:CU5"/>
    <mergeCell ref="F6:F7"/>
    <mergeCell ref="G6:G7"/>
    <mergeCell ref="H6:H7"/>
    <mergeCell ref="CT6:CT7"/>
    <mergeCell ref="CU6:CU7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2017-12-15T17:07:46Z</dcterms:created>
  <dcterms:modified xsi:type="dcterms:W3CDTF">2018-02-27T17:42:42Z</dcterms:modified>
</cp:coreProperties>
</file>