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hernandezv\Documents\PLANES DE ACCION 2018\Gestion Social\"/>
    </mc:Choice>
  </mc:AlternateContent>
  <bookViews>
    <workbookView xWindow="0" yWindow="0" windowWidth="24000" windowHeight="97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P31" i="1" l="1"/>
  <c r="DO31" i="1"/>
  <c r="DP30" i="1"/>
  <c r="DO30" i="1"/>
  <c r="DO29" i="1"/>
  <c r="DP29" i="1" s="1"/>
  <c r="DO28" i="1"/>
  <c r="DP28" i="1" s="1"/>
  <c r="CW42" i="1"/>
  <c r="CW40" i="1"/>
  <c r="CW39" i="1"/>
  <c r="CW38" i="1"/>
  <c r="CW37" i="1"/>
  <c r="CW36" i="1"/>
  <c r="CW35" i="1"/>
  <c r="CW34" i="1"/>
  <c r="CW33" i="1"/>
  <c r="CW32" i="1"/>
  <c r="CW31" i="1"/>
  <c r="CW30" i="1"/>
  <c r="CW29" i="1"/>
  <c r="CW27" i="1"/>
  <c r="CW26" i="1"/>
  <c r="CW25" i="1"/>
  <c r="CW24" i="1"/>
  <c r="CW23" i="1"/>
  <c r="CW22" i="1"/>
  <c r="CW21" i="1"/>
  <c r="CW20" i="1"/>
  <c r="CW19" i="1"/>
  <c r="CW18" i="1"/>
  <c r="CW17" i="1"/>
  <c r="CW16" i="1"/>
  <c r="CW15" i="1"/>
  <c r="CW14" i="1"/>
  <c r="CW13" i="1"/>
  <c r="CW12" i="1"/>
  <c r="CW11" i="1"/>
  <c r="CW10" i="1"/>
  <c r="CW4" i="1"/>
  <c r="BH34" i="1" l="1"/>
  <c r="CT33" i="1"/>
  <c r="BT33" i="1"/>
  <c r="CS33" i="1" s="1"/>
  <c r="BS33" i="1"/>
  <c r="AG33" i="1"/>
  <c r="Z33" i="1"/>
  <c r="AA33" i="1" s="1"/>
  <c r="AB33" i="1" s="1"/>
  <c r="X33" i="1" s="1"/>
  <c r="AH33" i="1" s="1"/>
  <c r="BT32" i="1"/>
  <c r="CS32" i="1" s="1"/>
  <c r="AH32" i="1"/>
  <c r="AG32" i="1"/>
  <c r="CI31" i="1"/>
  <c r="AH31" i="1"/>
  <c r="AG31" i="1"/>
  <c r="CT30" i="1"/>
  <c r="BT30" i="1"/>
  <c r="CS30" i="1" s="1"/>
  <c r="BS30" i="1"/>
  <c r="BM30" i="1"/>
  <c r="AH30" i="1"/>
  <c r="CT29" i="1"/>
  <c r="BT29" i="1"/>
  <c r="CS29" i="1" s="1"/>
  <c r="BS29" i="1"/>
  <c r="AG29" i="1"/>
  <c r="Z29" i="1"/>
  <c r="AA29" i="1" s="1"/>
  <c r="AB29" i="1" s="1"/>
  <c r="CT28" i="1"/>
  <c r="BT28" i="1"/>
  <c r="CS28" i="1" s="1"/>
  <c r="BS28" i="1"/>
  <c r="AH28" i="1"/>
  <c r="AG28" i="1"/>
  <c r="CT27" i="1"/>
  <c r="BT27" i="1"/>
  <c r="BS27" i="1"/>
  <c r="AH27" i="1"/>
  <c r="AG27" i="1"/>
  <c r="BT26" i="1"/>
  <c r="AH26" i="1"/>
  <c r="CT25" i="1"/>
  <c r="BT25" i="1"/>
  <c r="CS25" i="1" s="1"/>
  <c r="BS25" i="1"/>
  <c r="AH25" i="1"/>
  <c r="AG25" i="1"/>
  <c r="CT24" i="1"/>
  <c r="BT24" i="1"/>
  <c r="CS24" i="1" s="1"/>
  <c r="BS24" i="1"/>
  <c r="BM24" i="1"/>
  <c r="AH24" i="1"/>
  <c r="CT23" i="1"/>
  <c r="BT23" i="1"/>
  <c r="CS23" i="1" s="1"/>
  <c r="BS23" i="1"/>
  <c r="AH23" i="1"/>
  <c r="AG23" i="1"/>
  <c r="BM23" i="1" s="1"/>
  <c r="CT22" i="1"/>
  <c r="BT22" i="1"/>
  <c r="CS22" i="1" s="1"/>
  <c r="BS22" i="1"/>
  <c r="AH22" i="1"/>
  <c r="AG22" i="1"/>
  <c r="BM22" i="1" s="1"/>
  <c r="CT21" i="1"/>
  <c r="BT21" i="1"/>
  <c r="BS21" i="1"/>
  <c r="AH21" i="1"/>
  <c r="AG21" i="1"/>
  <c r="CT20" i="1"/>
  <c r="BT20" i="1"/>
  <c r="CS20" i="1" s="1"/>
  <c r="BS20" i="1"/>
  <c r="AH20" i="1"/>
  <c r="AG20" i="1"/>
  <c r="BM20" i="1" s="1"/>
  <c r="CT19" i="1"/>
  <c r="BT19" i="1"/>
  <c r="CS19" i="1" s="1"/>
  <c r="BS19" i="1"/>
  <c r="AH19" i="1"/>
  <c r="AG19" i="1"/>
  <c r="CT18" i="1"/>
  <c r="BT18" i="1"/>
  <c r="CS18" i="1" s="1"/>
  <c r="BS18" i="1"/>
  <c r="AG18" i="1"/>
  <c r="Z18" i="1"/>
  <c r="AA18" i="1" s="1"/>
  <c r="AB18" i="1" s="1"/>
  <c r="CT17" i="1"/>
  <c r="BT17" i="1"/>
  <c r="BS17" i="1"/>
  <c r="BM17" i="1"/>
  <c r="AH17" i="1"/>
  <c r="CT16" i="1"/>
  <c r="BT16" i="1"/>
  <c r="BS16" i="1"/>
  <c r="AH16" i="1"/>
  <c r="AG16" i="1"/>
  <c r="CT15" i="1"/>
  <c r="BT15" i="1"/>
  <c r="CS15" i="1" s="1"/>
  <c r="BS15" i="1"/>
  <c r="AH15" i="1"/>
  <c r="AG15" i="1"/>
  <c r="BM15" i="1" s="1"/>
  <c r="CT14" i="1"/>
  <c r="BT14" i="1"/>
  <c r="CS14" i="1" s="1"/>
  <c r="BS14" i="1"/>
  <c r="AH14" i="1"/>
  <c r="AG14" i="1"/>
  <c r="BM14" i="1" s="1"/>
  <c r="CT13" i="1"/>
  <c r="BT13" i="1"/>
  <c r="CS13" i="1" s="1"/>
  <c r="BS13" i="1"/>
  <c r="AG13" i="1"/>
  <c r="BM13" i="1" s="1"/>
  <c r="Z13" i="1"/>
  <c r="AA13" i="1" s="1"/>
  <c r="AB13" i="1" s="1"/>
  <c r="CT12" i="1"/>
  <c r="BT12" i="1"/>
  <c r="BS12" i="1"/>
  <c r="AH12" i="1"/>
  <c r="AG12" i="1"/>
  <c r="CT11" i="1"/>
  <c r="BT11" i="1"/>
  <c r="CS11" i="1" s="1"/>
  <c r="BS11" i="1"/>
  <c r="BM11" i="1"/>
  <c r="Z11" i="1"/>
  <c r="AA11" i="1" s="1"/>
  <c r="CT10" i="1"/>
  <c r="BT10" i="1"/>
  <c r="CS10" i="1" s="1"/>
  <c r="BS10" i="1"/>
  <c r="AH10" i="1"/>
  <c r="AG10" i="1"/>
  <c r="BM10" i="1" s="1"/>
  <c r="CV9" i="1"/>
  <c r="CT9" i="1"/>
  <c r="BT9" i="1"/>
  <c r="BS9" i="1"/>
  <c r="AH9" i="1"/>
  <c r="CV8" i="1"/>
  <c r="CT8" i="1"/>
  <c r="BT8" i="1"/>
  <c r="BS8" i="1"/>
  <c r="AH8" i="1"/>
  <c r="AG8" i="1"/>
  <c r="CV7" i="1"/>
  <c r="CS7" i="1"/>
  <c r="BS7" i="1"/>
  <c r="AH7" i="1"/>
  <c r="AG7" i="1"/>
  <c r="BM7" i="1" s="1"/>
  <c r="CV6" i="1"/>
  <c r="CT6" i="1"/>
  <c r="BT6" i="1"/>
  <c r="BS6" i="1"/>
  <c r="AH6" i="1"/>
  <c r="AG6" i="1"/>
  <c r="BM6" i="1" s="1"/>
  <c r="CV5" i="1"/>
  <c r="CT5" i="1"/>
  <c r="BT5" i="1"/>
  <c r="BS5" i="1"/>
  <c r="AH5" i="1"/>
  <c r="AG5" i="1"/>
  <c r="CT4" i="1"/>
  <c r="BT4" i="1"/>
  <c r="CS4" i="1" s="1"/>
  <c r="BS4" i="1"/>
  <c r="AH4" i="1"/>
  <c r="AG4" i="1"/>
  <c r="BM4" i="1" s="1"/>
  <c r="CV3" i="1"/>
  <c r="CT3" i="1"/>
  <c r="BT3" i="1"/>
  <c r="CS3" i="1" s="1"/>
  <c r="BS3" i="1"/>
  <c r="AH3" i="1"/>
  <c r="AG3" i="1"/>
  <c r="X18" i="1" l="1"/>
  <c r="AH18" i="1" s="1"/>
  <c r="AB11" i="1"/>
  <c r="X11" i="1" s="1"/>
  <c r="AH11" i="1" s="1"/>
  <c r="X13" i="1"/>
  <c r="AH13" i="1" s="1"/>
  <c r="X29" i="1"/>
  <c r="AH29" i="1" s="1"/>
</calcChain>
</file>

<file path=xl/comments1.xml><?xml version="1.0" encoding="utf-8"?>
<comments xmlns="http://schemas.openxmlformats.org/spreadsheetml/2006/main">
  <authors>
    <author>Sandra Gonzalez Barrios</author>
  </authors>
  <commentList>
    <comment ref="CY2" authorId="0" shapeId="0">
      <text>
        <r>
          <rPr>
            <b/>
            <sz val="9"/>
            <color indexed="81"/>
            <rFont val="Tahoma"/>
            <charset val="1"/>
          </rPr>
          <t>Sandra Gonzalez Barrios:</t>
        </r>
        <r>
          <rPr>
            <sz val="9"/>
            <color indexed="81"/>
            <rFont val="Tahoma"/>
            <charset val="1"/>
          </rPr>
          <t xml:space="preserve">
Recursos Propios proyectados</t>
        </r>
      </text>
    </comment>
    <comment ref="CZ2" authorId="0" shapeId="0">
      <text>
        <r>
          <rPr>
            <b/>
            <sz val="9"/>
            <color indexed="81"/>
            <rFont val="Tahoma"/>
            <charset val="1"/>
          </rPr>
          <t>Sandra Gonzalez Barrios:</t>
        </r>
        <r>
          <rPr>
            <sz val="9"/>
            <color indexed="81"/>
            <rFont val="Tahoma"/>
            <charset val="1"/>
          </rPr>
          <t xml:space="preserve">
Sistema General de Participaciones </t>
        </r>
      </text>
    </comment>
    <comment ref="DA2" authorId="0" shapeId="0">
      <text>
        <r>
          <rPr>
            <b/>
            <sz val="9"/>
            <color indexed="81"/>
            <rFont val="Tahoma"/>
            <charset val="1"/>
          </rPr>
          <t>Sandra Gonzalez Barrios:</t>
        </r>
        <r>
          <rPr>
            <sz val="9"/>
            <color indexed="81"/>
            <rFont val="Tahoma"/>
            <charset val="1"/>
          </rPr>
          <t xml:space="preserve">
cofinaciación de la Nación </t>
        </r>
      </text>
    </comment>
    <comment ref="DB2" authorId="0" shapeId="0">
      <text>
        <r>
          <rPr>
            <b/>
            <sz val="9"/>
            <color indexed="81"/>
            <rFont val="Tahoma"/>
            <charset val="1"/>
          </rPr>
          <t>Sandra Gonzalez Barrios:</t>
        </r>
        <r>
          <rPr>
            <sz val="9"/>
            <color indexed="81"/>
            <rFont val="Tahoma"/>
            <charset val="1"/>
          </rPr>
          <t xml:space="preserve">
Coofinanciación del Departamento</t>
        </r>
      </text>
    </comment>
    <comment ref="DC2" authorId="0" shapeId="0">
      <text>
        <r>
          <rPr>
            <b/>
            <sz val="9"/>
            <color indexed="81"/>
            <rFont val="Tahoma"/>
            <charset val="1"/>
          </rPr>
          <t>Sandra Gonzalez Barrios:</t>
        </r>
        <r>
          <rPr>
            <sz val="9"/>
            <color indexed="81"/>
            <rFont val="Tahoma"/>
            <charset val="1"/>
          </rPr>
          <t xml:space="preserve">
Sistema General de Regalias </t>
        </r>
      </text>
    </comment>
    <comment ref="DD2" authorId="0" shapeId="0">
      <text>
        <r>
          <rPr>
            <b/>
            <sz val="9"/>
            <color indexed="81"/>
            <rFont val="Tahoma"/>
            <charset val="1"/>
          </rPr>
          <t>Sandra Gonzalez Barrios:</t>
        </r>
        <r>
          <rPr>
            <sz val="9"/>
            <color indexed="81"/>
            <rFont val="Tahoma"/>
            <charset val="1"/>
          </rPr>
          <t xml:space="preserve">
CREDITOS</t>
        </r>
      </text>
    </comment>
    <comment ref="DE2" authorId="0" shapeId="0">
      <text>
        <r>
          <rPr>
            <b/>
            <sz val="9"/>
            <color indexed="81"/>
            <rFont val="Tahoma"/>
            <charset val="1"/>
          </rPr>
          <t>Sandra Gonzalez Barrios:</t>
        </r>
        <r>
          <rPr>
            <sz val="9"/>
            <color indexed="81"/>
            <rFont val="Tahoma"/>
            <charset val="1"/>
          </rPr>
          <t xml:space="preserve">
OTROS RECURSOS </t>
        </r>
      </text>
    </comment>
    <comment ref="DF2" authorId="0" shapeId="0">
      <text>
        <r>
          <rPr>
            <b/>
            <sz val="9"/>
            <color indexed="81"/>
            <rFont val="Tahoma"/>
            <charset val="1"/>
          </rPr>
          <t>Sandra Gonzalez Barrios:</t>
        </r>
        <r>
          <rPr>
            <sz val="9"/>
            <color indexed="81"/>
            <rFont val="Tahoma"/>
            <charset val="1"/>
          </rPr>
          <t xml:space="preserve">
RECURSOS GESTIONADOS</t>
        </r>
      </text>
    </comment>
    <comment ref="DG2" authorId="0" shapeId="0">
      <text>
        <r>
          <rPr>
            <b/>
            <sz val="9"/>
            <color indexed="81"/>
            <rFont val="Tahoma"/>
            <family val="2"/>
          </rPr>
          <t>Sandra Gonzalez Barrios:</t>
        </r>
        <r>
          <rPr>
            <sz val="9"/>
            <color indexed="81"/>
            <rFont val="Tahoma"/>
            <family val="2"/>
          </rPr>
          <t xml:space="preserve">
NOMBRE DE PROYECTO PARA CUMPLIR CON LA META </t>
        </r>
      </text>
    </comment>
    <comment ref="DH2" authorId="0" shapeId="0">
      <text>
        <r>
          <rPr>
            <b/>
            <sz val="9"/>
            <color indexed="81"/>
            <rFont val="Tahoma"/>
            <family val="2"/>
          </rPr>
          <t>Sandra Gonzalez Barrios:</t>
        </r>
        <r>
          <rPr>
            <sz val="9"/>
            <color indexed="81"/>
            <rFont val="Tahoma"/>
            <family val="2"/>
          </rPr>
          <t xml:space="preserve">
OBJETIVOS DEL PROYECTO </t>
        </r>
      </text>
    </comment>
    <comment ref="DJ2" authorId="0" shapeId="0">
      <text>
        <r>
          <rPr>
            <b/>
            <sz val="9"/>
            <color indexed="81"/>
            <rFont val="Tahoma"/>
            <family val="2"/>
          </rPr>
          <t>Sandra Gonzalez Barrios:</t>
        </r>
        <r>
          <rPr>
            <sz val="9"/>
            <color indexed="81"/>
            <rFont val="Tahoma"/>
            <family val="2"/>
          </rPr>
          <t xml:space="preserve">
INDICADORES DE GESTION DEL PROYECTO</t>
        </r>
      </text>
    </comment>
  </commentList>
</comments>
</file>

<file path=xl/sharedStrings.xml><?xml version="1.0" encoding="utf-8"?>
<sst xmlns="http://schemas.openxmlformats.org/spreadsheetml/2006/main" count="937" uniqueCount="479">
  <si>
    <t>No.</t>
  </si>
  <si>
    <t xml:space="preserve">EJE ESTRATEGICO </t>
  </si>
  <si>
    <t>No. Programa</t>
  </si>
  <si>
    <t xml:space="preserve">PROGRAMA </t>
  </si>
  <si>
    <t>CODIGO META RESULTADO</t>
  </si>
  <si>
    <t xml:space="preserve">META DE RESULTADO </t>
  </si>
  <si>
    <t xml:space="preserve"> Línea Base  Resultado</t>
  </si>
  <si>
    <t xml:space="preserve"> Meta  Res Cuatrenio 2019</t>
  </si>
  <si>
    <t xml:space="preserve">CODIGO META PRODUCTO </t>
  </si>
  <si>
    <t>No. Sub Programa</t>
  </si>
  <si>
    <t xml:space="preserve">SUBPROGRAMA </t>
  </si>
  <si>
    <t xml:space="preserve">META DE PRODUCTO </t>
  </si>
  <si>
    <t xml:space="preserve">INDICADOR DE PRODUCTO </t>
  </si>
  <si>
    <t xml:space="preserve">TIPO DE META </t>
  </si>
  <si>
    <t>LINEA BASE</t>
  </si>
  <si>
    <t>META PARA EL CUTRIENIO</t>
  </si>
  <si>
    <t>META AÑO 1</t>
  </si>
  <si>
    <t>META AÑO 2</t>
  </si>
  <si>
    <t>META AÑO 3</t>
  </si>
  <si>
    <t>META AÑO 4</t>
  </si>
  <si>
    <t>SECTOR COMPETENCIA</t>
  </si>
  <si>
    <t>CODIGO FUT</t>
  </si>
  <si>
    <t>Fuente</t>
  </si>
  <si>
    <t xml:space="preserve">TOTAL CUATRIENIO </t>
  </si>
  <si>
    <t>Secretaría</t>
  </si>
  <si>
    <t>MODIFICACION DECRETO 54 DE 2017</t>
  </si>
  <si>
    <t xml:space="preserve">OBSERVACIONES META DE PRODUCTO </t>
  </si>
  <si>
    <t>OBSERVACION META DE RESULTADO</t>
  </si>
  <si>
    <t>Valor PROG meta para  2016</t>
  </si>
  <si>
    <t>Total Recursos PROYECTADOS_2016</t>
  </si>
  <si>
    <t>RPproyectados2016</t>
  </si>
  <si>
    <t>SGPproyectados2016</t>
  </si>
  <si>
    <t>CNproyectados2016</t>
  </si>
  <si>
    <t>CDproyectados2016</t>
  </si>
  <si>
    <t>SGRproyectados2016</t>
  </si>
  <si>
    <t>CreditoProyectado2016</t>
  </si>
  <si>
    <t>OtrosProyectado2016</t>
  </si>
  <si>
    <t>Rec Gestionados 2016</t>
  </si>
  <si>
    <t>PROYECTO 2016</t>
  </si>
  <si>
    <t>OBJETIVOS 2016</t>
  </si>
  <si>
    <t>ACTIVIDADES</t>
  </si>
  <si>
    <t xml:space="preserve">INDICADORES DE GESTION </t>
  </si>
  <si>
    <t xml:space="preserve">RESPONSABLE </t>
  </si>
  <si>
    <t>FECHA DE TERMINACION DE LA ACTIVIDAD</t>
  </si>
  <si>
    <t>RUBRO PRESUPUESTAL</t>
  </si>
  <si>
    <t>FUENTE</t>
  </si>
  <si>
    <t xml:space="preserve">MONTO </t>
  </si>
  <si>
    <t>TOTAL</t>
  </si>
  <si>
    <t>OBSEVACIONES</t>
  </si>
  <si>
    <t>Valor Ejecucion de la Meta a sep 2016</t>
  </si>
  <si>
    <t>Valor Ejecucion de la Meta a dic 2016</t>
  </si>
  <si>
    <t>Total Recursos ejecutados dic_2016</t>
  </si>
  <si>
    <t>Rpejecutados dic 2016</t>
  </si>
  <si>
    <t>SGPejecutados dic 2016</t>
  </si>
  <si>
    <t>Cnejecutados dic 2016</t>
  </si>
  <si>
    <t>Cdejecutados dic 2016</t>
  </si>
  <si>
    <t>SGRejecutados dic 2016</t>
  </si>
  <si>
    <t>Creditoejecutado dic 2016</t>
  </si>
  <si>
    <t>Otrosejecutados dic 2016</t>
  </si>
  <si>
    <t>Rec Gestionados dic 2016</t>
  </si>
  <si>
    <t>% CUMP META 2016</t>
  </si>
  <si>
    <t>OBSERVACIONES</t>
  </si>
  <si>
    <t>CUMP DEL PDD</t>
  </si>
  <si>
    <t>Valor PROG meta para  2017</t>
  </si>
  <si>
    <t>Total Recursos PROYECTADOS_2017</t>
  </si>
  <si>
    <t>Rpproyectados 2017</t>
  </si>
  <si>
    <t>SGPproyectados2017</t>
  </si>
  <si>
    <t>CNproyectados 2017</t>
  </si>
  <si>
    <t>Cdproyectados 2017</t>
  </si>
  <si>
    <t>SGRproyectados2017</t>
  </si>
  <si>
    <t>CreditoProyectado 2017</t>
  </si>
  <si>
    <t>OtrosProyectado2017</t>
  </si>
  <si>
    <t>Rec Gestionados 2017</t>
  </si>
  <si>
    <t>Valor Ejecucion de la Meta a MARZO 2017</t>
  </si>
  <si>
    <t>Valor Ejecucion de la Meta a JUNIO 2017</t>
  </si>
  <si>
    <t>Valor Ejecucion de la Meta a SEP 2017</t>
  </si>
  <si>
    <t>Rpejecutados SEP_2017</t>
  </si>
  <si>
    <t>SGPejecutados  SEP_2017</t>
  </si>
  <si>
    <t>Cnejecutados SEP_2017</t>
  </si>
  <si>
    <t>Cdejecutados  SEP_2017</t>
  </si>
  <si>
    <t>SGRejecutados  SEP_2017</t>
  </si>
  <si>
    <t>Creditoejecutado  SEP_2017</t>
  </si>
  <si>
    <t>Otrosejecutados  SEP_2017</t>
  </si>
  <si>
    <t>Rec Gestionados  SEP_2017</t>
  </si>
  <si>
    <t>% EJECUCION META PROG 2017</t>
  </si>
  <si>
    <t>META RESULTADO A SEP 2017</t>
  </si>
  <si>
    <t>% EJECUCION META RESULTADOS SEP  2017</t>
  </si>
  <si>
    <t>INCREMENTO</t>
  </si>
  <si>
    <t>ICLD</t>
  </si>
  <si>
    <t xml:space="preserve">MODIFICAR LA REDACCION DE LA META DE PRODUCTO </t>
  </si>
  <si>
    <t>NO ES META DE RESULTADO</t>
  </si>
  <si>
    <t>NA</t>
  </si>
  <si>
    <t>NP</t>
  </si>
  <si>
    <t>OK</t>
  </si>
  <si>
    <t>ok</t>
  </si>
  <si>
    <t>ND</t>
  </si>
  <si>
    <t>MANTENIMIENTO</t>
  </si>
  <si>
    <t xml:space="preserve">BOLÍVAR SÍ AVANZA, LIBRE DE POBREZA A TRAVÉS DE LA EDUCACIÓN Y LA EQUIDAD </t>
  </si>
  <si>
    <t>2.1</t>
  </si>
  <si>
    <t xml:space="preserve">BOLÍVAR SÍ AVANZA, LIBRE DE POBREZA </t>
  </si>
  <si>
    <t>A.14.1</t>
  </si>
  <si>
    <t xml:space="preserve">Reducir porcentaje de pobreza extrema en Bolívar 8% </t>
  </si>
  <si>
    <t>A.14.1.1</t>
  </si>
  <si>
    <t>2.1.1</t>
  </si>
  <si>
    <t>Hogares RED UNIDOS acompañados y asistidos</t>
  </si>
  <si>
    <t>Cinco (5)  proyectos productivos elaborados para hogares RED UNIDOS, priorizando a mujeres y víctimas del conflicto armado</t>
  </si>
  <si>
    <t>No. de proyectos productivos  elaborados para hogares RED UNIDOS, priorizando a mujeres y víctimas del conflicto armado</t>
  </si>
  <si>
    <t xml:space="preserve">ATENCION A GRUPOS VULNERABLES - PROMOCION SOCIAL </t>
  </si>
  <si>
    <t>A.14</t>
  </si>
  <si>
    <t>DIRECCIÓN DE DESARROLLO SOCIAL</t>
  </si>
  <si>
    <t>OFICINA DE GESTION SOCIAL</t>
  </si>
  <si>
    <t>Proyecto aprobado por planeación y con CDP por 317.500.000
Se encuentra en trámite para contratación.</t>
  </si>
  <si>
    <t>A.14.1.2</t>
  </si>
  <si>
    <t>100% de  acompañamiento a las familias miembros de RED UNIDOS</t>
  </si>
  <si>
    <t xml:space="preserve">Se tiene proyectado realizar modificacion en el plan de desarrollo las metas buscando que la atencion a familias miembro de RED UNIDOS  quede distribuido asi: 
2017 atencion a 30 familias y 2018 y 2019 atencion a 35 familias cada año. </t>
  </si>
  <si>
    <t>A.14.2</t>
  </si>
  <si>
    <t>Disminuir a 28% las NBI de la población en Bolívar</t>
  </si>
  <si>
    <t>A.14.2.1</t>
  </si>
  <si>
    <t>2.1.2</t>
  </si>
  <si>
    <t>Disminuir Índice de Población con NBI Insatisfechas</t>
  </si>
  <si>
    <t>Implementar 1 programa para la atención de las NBI del departamento</t>
  </si>
  <si>
    <t>Se tiene proyectado realizar modificación en el plan de desarrollo, en donde se contemple esta meta como parte de la meta de acompañamiento a las familias miembros de RED UNIDOS debido a que su  implementación permite como resultado disminuir las NBI.</t>
  </si>
  <si>
    <t>A.14.3</t>
  </si>
  <si>
    <t>1 Observatorio para la Superación de la Pobreza</t>
  </si>
  <si>
    <t>A.14.3.1</t>
  </si>
  <si>
    <t>2.1.3</t>
  </si>
  <si>
    <t>Observatorio para la Superación de la Pobreza</t>
  </si>
  <si>
    <t>Siete (7) Análisis estadísticos,  seguimiento e informes semestrales por parte del Observatorio para la Superación de la Pobreza de población que supera la pobreza de acuerdo a IPM – NBI- POBREZA EXTREMA, y demás medidas reconocidas para análisis de su evolución</t>
  </si>
  <si>
    <t>Numero de  Análisis estadísticos,  seguimiento e informes semestrales por parte del Observatorio para la Superación de la Pobreza de población que supera la pobreza de acuerdo a IPM – NBI- POBREZA EXTREMA, y demás medidas reconocidas para análisis de su evolución</t>
  </si>
  <si>
    <t>Se tiene proyectado realizar modificacion en el plan de desarrollo las metas buscando que el numero de análisis estadísticos,  seguimiento e informes por parte del Observatorio quede así: 2017: 3, 2018: 2 y 2019: 2</t>
  </si>
  <si>
    <t>A.14.4</t>
  </si>
  <si>
    <t>Reducir en un 10% en IPM en Turbana  (1319 familias priorizadas por RED UNIDOS IPM 80,7% NBI 62,02%</t>
  </si>
  <si>
    <t>A.14.4.1</t>
  </si>
  <si>
    <t>2.1.4</t>
  </si>
  <si>
    <t>Construyendo un nuevo hogar para Turbana</t>
  </si>
  <si>
    <t xml:space="preserve">Un  Programa de Intervención Integral para Turbana implementado </t>
  </si>
  <si>
    <t xml:space="preserve">No de  Programas de Intervención Integral para Turbana implementados </t>
  </si>
  <si>
    <t>Se suscribió convenio con la Fundación Mamonal con fecha de 30 de 30 de diciembre de 2016 y cuya ejecución finaliza el 30 de junio de 2017.
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</si>
  <si>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A.14.5</t>
  </si>
  <si>
    <t>1 Laboratorio Social implementado y ejecutado para los habitantes de Santa Catalina</t>
  </si>
  <si>
    <t>A.14.5.1</t>
  </si>
  <si>
    <t>2.1.5</t>
  </si>
  <si>
    <t>Laboratorio Social para Santa Catalina</t>
  </si>
  <si>
    <t>Un Laboratorio Social implementado y ejecutado para los habitantes de Santa Catalina</t>
  </si>
  <si>
    <t>Numero de Laboratorios Social implementados y ejecutados para los habitantes de Santa Catalina</t>
  </si>
  <si>
    <t>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</si>
  <si>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A.14.6</t>
  </si>
  <si>
    <t>1 Plan de acción integral implementado y ejecutado para los habitantes del corregimiento de Palenque</t>
  </si>
  <si>
    <t>A.14.6.1</t>
  </si>
  <si>
    <t>2.1.6</t>
  </si>
  <si>
    <t>PALENQUE productivo, seguro y sostenible</t>
  </si>
  <si>
    <t>Un Plan de Seguridad para la convivencia de la población palanquera en alianzas con las fuerzas públicas y militares del país implementado</t>
  </si>
  <si>
    <t>Numero de Planes de Seguridad para la convivencia de la población palanquera en alianzas con las fuerzas públicas y militares del país implementado</t>
  </si>
  <si>
    <t>2.7</t>
  </si>
  <si>
    <t>NIÑOS, NIÑAS, ADOLESCENTES Y FAMILIA</t>
  </si>
  <si>
    <t>A.14.7</t>
  </si>
  <si>
    <t>Implementar la estrategia “De Cero a Siempre” en 25 CDI de Bolívar</t>
  </si>
  <si>
    <t>A.14.7.1</t>
  </si>
  <si>
    <t>2.7.1</t>
  </si>
  <si>
    <t>Implementar la estrategia de Cero a siempre en los 20 Municipios con CDI en el departamento de Bolívar</t>
  </si>
  <si>
    <t>25 CDI con la Estrategia Implementada Implementar la estrategia de Cero a Siempre</t>
  </si>
  <si>
    <t>Número de CDI con la Estrategia Implementada Implementar la estrategia de Cero a Siempre</t>
  </si>
  <si>
    <t xml:space="preserve">Se implementara en los CDI que estan en fase de construccion por parte de la Gobernacion de Bolivar. </t>
  </si>
  <si>
    <t>esto corresponde al CDI del Municipio de San Cristobal el cual se encuentra en funcionamiento. Los demas estan en fase de construccion y no se establece porcentaje de avance para estos dado que cuando se habla de implementacion de la estrategia es cuando los CDI entran en funcionamiento. 
Los Recursos son ejecutados por la secretaria de infraestructura, la oficina de Gestión Social se encarga que la estrategia sea implementada por los actores involucrados</t>
  </si>
  <si>
    <t>A.14.8</t>
  </si>
  <si>
    <t>Implementar y actualizar la Política Pública para beneficiar a los NNA de los 45 Municipios</t>
  </si>
  <si>
    <t>A.14.8.1</t>
  </si>
  <si>
    <t>2.7.2</t>
  </si>
  <si>
    <t>Implementación y actualización de la política pública de infancia, adolescencia y familia</t>
  </si>
  <si>
    <t>Número de mesas de trabajo realizadas para la actualización de la Política Pública para beneficiar a los NNA de los 45 Municipios</t>
  </si>
  <si>
    <t xml:space="preserve">Se realizaron mesas para concertar y durante el 2017 se realizara la actualizacion; de igual forma se implementaron acciones propias de la politica publica como fortalecimiento de las actividades recreativas en el marco de la celebracion del dia de la niñez y la navidad. </t>
  </si>
  <si>
    <t>Se realizaron mesas para concertar y durante el 2017 se realizara la actualizacion; de igual forma se implementaron acciones propias de la politica publica como fortalecimiento de las actividades recreativas en el marco de la celebracion del dia de la niñez y la navidad. 
 Las actividades que se vienen desarrollando desde la oficina de gestión social son relacionadas con la implementación.</t>
  </si>
  <si>
    <t>A.14.9</t>
  </si>
  <si>
    <t>Construir y poner en funcionamiento 5 ludotecas para la construcción de Paz</t>
  </si>
  <si>
    <t>A.14.9.1</t>
  </si>
  <si>
    <t>2.7.3</t>
  </si>
  <si>
    <t>Construcción y funcionamiento de 5 ludotecas para la construcción de Paz</t>
  </si>
  <si>
    <t>Cinco (5) Número de ludotecas  funcionando</t>
  </si>
  <si>
    <t>Número de ludotecas construidas y funcionando</t>
  </si>
  <si>
    <t>Ludoteca CAD y Parque Espiritu del Manglar.</t>
  </si>
  <si>
    <t xml:space="preserve">Ludoteca CAD y Parque Espiritu del Manglar.
Los recursos que se han ejecutado son manejados por lógistica
</t>
  </si>
  <si>
    <t>A.14.10</t>
  </si>
  <si>
    <t>Reducir 2% tasa de embarazo en adolescentes</t>
  </si>
  <si>
    <t>A.14.10.1</t>
  </si>
  <si>
    <t>2.7.4</t>
  </si>
  <si>
    <t>Implementar proyectos educativos integrales donde se contemple educación sexual y los DSR.</t>
  </si>
  <si>
    <t>45 Municipios con la estrategia de prevención de embarazos implementada</t>
  </si>
  <si>
    <t>Número de Municipios con la estrategia de prevención de embarazos implementada</t>
  </si>
  <si>
    <t xml:space="preserve">El Carmen de Bolívar, Santa Rosa de Lima, Santa Rosa del Sur, Turbana, Magangue, Simiti, Turbaco, Cicuco, Villanueva, Mompox y Maria la Baja. 
</t>
  </si>
  <si>
    <t xml:space="preserve">2017: Magangué, Turbaco, El Carmen de Bolívar, María la baja, Simiti,
Arjona, San Martin de Loba, Altos del Rosario, San Pablo, Cantagallo, Santa Rosa de
Lima, Talaigua Nuevo, Mompox.
</t>
  </si>
  <si>
    <t>A.14.11</t>
  </si>
  <si>
    <t>Implementar el Proyecto de prevención de abuso y violencia sexual en los 45 Municipios</t>
  </si>
  <si>
    <t>A.14.11.1</t>
  </si>
  <si>
    <t>Un  Proyecto de prevención de abuso y violencia sexual implementado</t>
  </si>
  <si>
    <t>Número de proyectos de prevención de abuso y violencia sexual implementados</t>
  </si>
  <si>
    <t xml:space="preserve">El Carmen de Bolívar, Santa Rosa de Lima, Santa Rosa del Sur, Turbana, Magangue, Simiti, Turbaco, Cicuco, Villanueva, Mompox y Maria la Baja. </t>
  </si>
  <si>
    <t>2017: San Juan,
Santa Rosa, Arjona, San Jacinto, El Carmen de Bolívar, Barranco de Loba,
Magangué, San Pablo, Santa Rosa del Sur, Turbaco, Villanueva, Mompox, San
Fernando y Tiquisio.</t>
  </si>
  <si>
    <t>A.14.12</t>
  </si>
  <si>
    <t>Implementar el Proyecto de prevención del trabajo infantil 10 Municipios priorizados</t>
  </si>
  <si>
    <t>A.14.12.1</t>
  </si>
  <si>
    <t>2.7.5</t>
  </si>
  <si>
    <t>Proyecto de prevención del trabajo infantil</t>
  </si>
  <si>
    <t>Diez (10) Municipios con Proyecto de prevención del trabajo infantil implementado</t>
  </si>
  <si>
    <t>Número de Municipios con Proyecto de prevención del trabajo infantil implementado</t>
  </si>
  <si>
    <t xml:space="preserve">Apoyo en la ejecucion del proyecto "Si al colegio, No a la mina" de la secretaria de Mina de Bolivar. </t>
  </si>
  <si>
    <t xml:space="preserve">Apoyo en la ejecucion del proyecto "Si al colegio, No a la mina" de la secretaria de Mina de Bolivar.
Se ha relizado actividad en morales y el Carmen de Bolívar con actividades de gestión. Actualmente hay un proyecto en fase de formulación </t>
  </si>
  <si>
    <t>A.14.13</t>
  </si>
  <si>
    <t>1 Instancia departamental para la implementación de programas y atención Infancia, Niños, Niñas y Adolescente</t>
  </si>
  <si>
    <t>A.14.13.1</t>
  </si>
  <si>
    <t>2.7.6</t>
  </si>
  <si>
    <t>Crear la Instancia departamental para la implementación de programas y atención Infancia, Niños, Niñas y Adolescentes</t>
  </si>
  <si>
    <t>Una Instancia departamental para la implementación de programas y atención Infancia, Niños, Niñas y Adolescente</t>
  </si>
  <si>
    <t>No. de Instancia departamental para la implementación de programas y atención Infancia, Niños, Niñas y Adolescente</t>
  </si>
  <si>
    <t>A.14.14</t>
  </si>
  <si>
    <t>Apoyar y atender 45 comisarías de familia municipales</t>
  </si>
  <si>
    <t>A.14.14.1</t>
  </si>
  <si>
    <t>2.7.7</t>
  </si>
  <si>
    <t>Fortalecimiento de la Gestión de los Comisarios de Familia</t>
  </si>
  <si>
    <t>45 comisarías de familias municipales apoyadas y atendidas</t>
  </si>
  <si>
    <t>Número de comisarías de familias municipales apoyadas y atendidas</t>
  </si>
  <si>
    <t xml:space="preserve">Se realiaron 5 encuentros durante el año cn los comisarios de los 45 municipios del departamento de Bolivar. </t>
  </si>
  <si>
    <t>2.9</t>
  </si>
  <si>
    <t xml:space="preserve">MUJER MOTOR PARA EL DESARROLLO </t>
  </si>
  <si>
    <t>A.14.25</t>
  </si>
  <si>
    <t>Implementar estrategia de mujeres productivas en 30 municipios del Departamento de Bolívar</t>
  </si>
  <si>
    <t>A.14.25.1</t>
  </si>
  <si>
    <t>2.9.1</t>
  </si>
  <si>
    <t>Mujeres productivas</t>
  </si>
  <si>
    <t>Doscientas (200) Mujeres Productivas beneficiadas</t>
  </si>
  <si>
    <t>Número de Mujeres Productivas beneficiadas</t>
  </si>
  <si>
    <t>Lo nuevos 20 municipios en 2016 beneficados fueron: 
El  Carmen de Bolívar, Mahates (Palenque), Cicuco, Talaigua Nuevo, San Juan Nepomuceno, María La Baja, Magangué EL Guamo, Zambrano y Mompox</t>
  </si>
  <si>
    <t>Lo nuevos 20 municipios en 2016 beneficados fueron: 
El  Carmen de Bolívar, Mahates (Palenque), Cicuco, Talaigua Nuevo, San Juan Nepomuceno, María La Baja, Magangué EL Guamo, Zambrano y Mompox. A fecha Julio 17/2017 se encuentra en proceso de contratación para la meta 2017</t>
  </si>
  <si>
    <t>A.14.26</t>
  </si>
  <si>
    <t>Realizar una Escuela de Control Político para la Equidad de Género</t>
  </si>
  <si>
    <t>A.14.26.1</t>
  </si>
  <si>
    <t>2.9.2</t>
  </si>
  <si>
    <t>Escuela de Control Político</t>
  </si>
  <si>
    <t>100 Mujeres inscritas a la Escuela de Control Político</t>
  </si>
  <si>
    <t>Número de Mujeres inscritas a la Escuela de Control Político</t>
  </si>
  <si>
    <t>Se encuentra en proceso de formulación un taller de empoderamiento político para realizar con gestión desde el orden nacional.</t>
  </si>
  <si>
    <t>A.14.27</t>
  </si>
  <si>
    <t>Sensibilizar a la población sobrela violencia de género</t>
  </si>
  <si>
    <t>A.14.27.1</t>
  </si>
  <si>
    <t>2.9.3</t>
  </si>
  <si>
    <t>Mujeres libre de violencia</t>
  </si>
  <si>
    <t>Cuatro campañas y/o actividades anuales para la prevención de la violencia de género</t>
  </si>
  <si>
    <t>No. de campañas y/o actividades anuales para la prevención de la violencia de género</t>
  </si>
  <si>
    <t xml:space="preserve">La campaña se ha desarrollado durante todo el año. </t>
  </si>
  <si>
    <t>A.14.28</t>
  </si>
  <si>
    <t>Puesta en funcionamiento de un Call Center para personas víctimas de violencia</t>
  </si>
  <si>
    <t>A.14.28.1</t>
  </si>
  <si>
    <t>2.9.4</t>
  </si>
  <si>
    <t>Capacitaciones rutas de acceso a la justicia</t>
  </si>
  <si>
    <t>Un  Call Center funcionando, de manera exclusiva para atención a mujeres víctimas de violencia basada en género</t>
  </si>
  <si>
    <t>No. de Call Center funcionando, de manera exclusiva para atención a mujeres víctimas de violencia basada en género</t>
  </si>
  <si>
    <t>A.14.29</t>
  </si>
  <si>
    <t>Realizar 96 capacitaciones a mujeres bolivarenses para el acceso a la Justicia</t>
  </si>
  <si>
    <t>A.14.29.1</t>
  </si>
  <si>
    <t>Noventa y seis (96) Capacitaciones para el acceso a la justicia realizadas</t>
  </si>
  <si>
    <t>Capacitaciones para el acceso a la justicia realizadas</t>
  </si>
  <si>
    <t>Meta cumplida a través de gestión</t>
  </si>
  <si>
    <t>A.14.30</t>
  </si>
  <si>
    <t>Realizar 96 charlas informativas acerca los derechos sexuales y reproductivos de la Mujer</t>
  </si>
  <si>
    <t>A.14.30.1</t>
  </si>
  <si>
    <t>2.9.5</t>
  </si>
  <si>
    <t>Derechos sexuales y reproductivos de la Mujer</t>
  </si>
  <si>
    <t>96 Charlas informativas acerca los derechos sexuales y reproductivos de la Mujer realizadas</t>
  </si>
  <si>
    <t>Numero de Charlas informativas acerca los derechos sexuales y reproductivos de la Mujer realizadas</t>
  </si>
  <si>
    <t>A.14.31</t>
  </si>
  <si>
    <t>Realizas 45 visitas de asesoramiento técnico a los municipios del departamento de Bolívar</t>
  </si>
  <si>
    <t>A.14.31.1</t>
  </si>
  <si>
    <t>2.9.6</t>
  </si>
  <si>
    <t>Apoyo técnico a municipios en enfoque de género</t>
  </si>
  <si>
    <t xml:space="preserve">45  asesoramientos técnicos rezalizados  a  los municipios del Departamento </t>
  </si>
  <si>
    <t xml:space="preserve">Numero de asesoramientos técnicos rezalizados  a  los municipios del Departamento </t>
  </si>
  <si>
    <t>Asesoramiento técnico de la ley 1257, recursos gestionados a través de la Alta Consejería Presidencial para la Mujer.</t>
  </si>
  <si>
    <t>A.14.32</t>
  </si>
  <si>
    <t>Realizar dos campañas institucionales para fomentar la equidad de género dentro de la Gobernación de Bolívar</t>
  </si>
  <si>
    <t>A.14.32.1</t>
  </si>
  <si>
    <t>2.9.7</t>
  </si>
  <si>
    <t>Fomento de la equidad de género en el ámbito institucional</t>
  </si>
  <si>
    <t>Dos (2) campañas institucionales para la equidad de género realizadas</t>
  </si>
  <si>
    <t>Número de campañas institucionales para la equidad de género realizadas</t>
  </si>
  <si>
    <t>Campaña #CuentasConmigo</t>
  </si>
  <si>
    <t>A.14.33</t>
  </si>
  <si>
    <t>Realizar actividades de capacitación a mujeres víctimas del conflicto para la Construcción de Paz y el Posconflicto en el Dpto. de Bolívar</t>
  </si>
  <si>
    <t>A.14.33.1</t>
  </si>
  <si>
    <t>2.9.8</t>
  </si>
  <si>
    <t>Mujeres Gestoras de Paz</t>
  </si>
  <si>
    <t>Cien (100) Mujeres Constructoras de Paz certificadas</t>
  </si>
  <si>
    <t>Número de Mujeres Constructoras de Paz certificadas</t>
  </si>
  <si>
    <t>A.14.34</t>
  </si>
  <si>
    <t>Actualización de la Política Pública de Equidad de Género y Autonomía de la mujer bolivarense y creación de 1 plan de acción</t>
  </si>
  <si>
    <t>A.14.34.1</t>
  </si>
  <si>
    <t>2.9.9</t>
  </si>
  <si>
    <t>Política Pública de Equidad y Autonomía de la Mujer Bolivarense</t>
  </si>
  <si>
    <t>Una actualización de la Política Pública de Equidad de Género y Autonomía de la mujer bolivarense con su plan de acción diseñado</t>
  </si>
  <si>
    <t>Número de actualizaciones de la Política Pública de Equidad de Género y Autonomía de la mujer bolivarense con su plan de acción diseñado</t>
  </si>
  <si>
    <t>2.10</t>
  </si>
  <si>
    <t>VIDA DIGNA PARA EL ADULTO MAYOR</t>
  </si>
  <si>
    <t>A.14.35</t>
  </si>
  <si>
    <t>Realización de actividades para la memoria histórica</t>
  </si>
  <si>
    <t>A.14.35.1</t>
  </si>
  <si>
    <t>2.10.1</t>
  </si>
  <si>
    <t>Integración de la Memoria Histórica del Adulto Mayor con la construcción de Paz en el departamento de Bolívar</t>
  </si>
  <si>
    <t>Número de espacios de discusión y socialización generados</t>
  </si>
  <si>
    <t xml:space="preserve">NO SE INDICAN CUANTO?? </t>
  </si>
  <si>
    <t>Se suscribió el Convenio No. 32 de fecha 31 de mayo de 2017 con Comfenalco</t>
  </si>
  <si>
    <t>A.14.36</t>
  </si>
  <si>
    <t>Realización de 4 Encuentros Departamentales Inter-generacionales</t>
  </si>
  <si>
    <t>A.14.36.1</t>
  </si>
  <si>
    <t>2.10.2</t>
  </si>
  <si>
    <t xml:space="preserve">Encuentros Departamentales Intergeneracionales </t>
  </si>
  <si>
    <t>4 Encuentros Departamentales Intergeneracionales realizados</t>
  </si>
  <si>
    <t>Numero de Encuentros Departamentales Intergeneracionales realizados</t>
  </si>
  <si>
    <t>A.14.37</t>
  </si>
  <si>
    <t>Realizar 4 actividades encaminadas a mejorar la dignidad del Adulto Mayor en Bolívar</t>
  </si>
  <si>
    <t>A.14.37.1</t>
  </si>
  <si>
    <t>2.10.3</t>
  </si>
  <si>
    <t>Sensibilización, visibilización y auto-realización del Adulto Mayor bolivarense</t>
  </si>
  <si>
    <t>4 actividades encaminadas a mejorar la dignidad del Adulto Mayor en Bolívar realizadas</t>
  </si>
  <si>
    <t>Se realizo el primer encuentro Departamental del Adutlro Mayor.</t>
  </si>
  <si>
    <t>A.14.38</t>
  </si>
  <si>
    <t>Atender presupuestalmente a 7 Centros de Protección del Departamento de Bolívar, a través de la estampilla Pro Adulto Mayor</t>
  </si>
  <si>
    <t>A.14.38.1</t>
  </si>
  <si>
    <t>2.10.4</t>
  </si>
  <si>
    <t>Atención presupuestal, a través de la estampilla para el bienestar del Adulto Mayor, a los Centros de Protección del Adulto Mayor</t>
  </si>
  <si>
    <t xml:space="preserve">7 Centros de Protección del Departamento de Bolívar, a través de la estampilla Pro Adulto Mayor atendidos </t>
  </si>
  <si>
    <t xml:space="preserve">Numero de Centros de Protección del Departamento de Bolívar, a través de la estampilla Pro Adulto Mayor atendidos </t>
  </si>
  <si>
    <t xml:space="preserve">Los Centros de protección atendidos son de los  municipios de San Pablo, Santa Rosa Sur, Magangué, El Carmen de Bolívar, Mompox, Turbaco y 2 En Cartagena. 
</t>
  </si>
  <si>
    <t>A.14.38.2</t>
  </si>
  <si>
    <t>45 Centros de Día del Departamento de Bolívar, a través de la estampilla Pro Adulto Mayor Atendidos presupuestalmente</t>
  </si>
  <si>
    <t>Numero de Centros de Día del Departamento de Bolívar, a través de la estampilla Pro Adulto Mayor Atendidos presupuestalmente</t>
  </si>
  <si>
    <t xml:space="preserve">Todo el Departamento de Bolivar incluido su capital Cartagena. </t>
  </si>
  <si>
    <t>A.14.39</t>
  </si>
  <si>
    <t>Construcción, dotación y funcionamiento de 2 de centros de vida</t>
  </si>
  <si>
    <t>A.14.39.1</t>
  </si>
  <si>
    <t>2.10.5</t>
  </si>
  <si>
    <t>Construcción, dotación y funcionamiento de centros de vida en Bolívar</t>
  </si>
  <si>
    <t xml:space="preserve">Dos (2) de centros de vida Construidos, dotados  y funcionando </t>
  </si>
  <si>
    <t xml:space="preserve">2 de centros de vida Construidos, dotados  y funcionando </t>
  </si>
  <si>
    <t>Estampilla Proancianato</t>
  </si>
  <si>
    <t xml:space="preserve">En proyectos para inicio probable el año 2017. </t>
  </si>
  <si>
    <t>1. Se apoyó con recursos de la Estampilla para el Bienestar del Adulto Mayor los Centros de vida de Hatillo de Loba (en construcción) y el Peñón.                   2. Proyecto Costrucción Centro de Atención del Adulto Mayor en el municipio de Magangué. Código Banco de Proyectos  201713130000149</t>
  </si>
  <si>
    <t>Valor Ejecucion de la Meta a DIC 2017</t>
  </si>
  <si>
    <t>PROYECTO 2017</t>
  </si>
  <si>
    <t xml:space="preserve">ACTIVIDADES DEL PROYECTO </t>
  </si>
  <si>
    <t>EJECUCION PLAN DE ACCION 2017 - CORTE A DICIEMBRE 31 DE 2017</t>
  </si>
  <si>
    <t>PROGRAMACION PLAN DE ACCION 2018</t>
  </si>
  <si>
    <t>EJECUCION PLAN DE ACCION  CON CORTE A 30 DE DICIEMBRE  DE 2017</t>
  </si>
  <si>
    <t>Valor PROG meta para  2018</t>
  </si>
  <si>
    <t>Total Recursos PROYECTADOS_ 2018</t>
  </si>
  <si>
    <t>SGPproyectados 2018</t>
  </si>
  <si>
    <t>Rpproyectados  2018</t>
  </si>
  <si>
    <t>CNproyectados  2018</t>
  </si>
  <si>
    <t>Cdproyectados  2018</t>
  </si>
  <si>
    <t>SGRproyectados 2018</t>
  </si>
  <si>
    <t>CreditoProyectado  2018</t>
  </si>
  <si>
    <t>OtrosProyectado 2018</t>
  </si>
  <si>
    <t>Rec Gestionados  2018</t>
  </si>
  <si>
    <t>OBJETIVOS  2018</t>
  </si>
  <si>
    <t>Total Recursos ejecutados DIC_2017</t>
  </si>
  <si>
    <t>+</t>
  </si>
  <si>
    <t>X</t>
  </si>
  <si>
    <t>x</t>
  </si>
  <si>
    <t>--------</t>
  </si>
  <si>
    <t>-------</t>
  </si>
  <si>
    <t>-----</t>
  </si>
  <si>
    <t>----------</t>
  </si>
  <si>
    <t>Implementación de estrategia de generación de ingresos para la población en condición de pobreza extrema del municipio de Turbana, Bolívar.</t>
  </si>
  <si>
    <t xml:space="preserve">Disminuir los índices de pobreza extrema en el municipio de Turbana.
Diseñar bajo el alcance estratégico y operativo programas para el desarrollo y el fortalecimiento de iniciativas de emprendimiento en el municipio de Turbana.
Promover alianzas con los actores involucrados para generar iniciativas que contribuyan al desarrollo productivo del municipio de Turbana.
</t>
  </si>
  <si>
    <t xml:space="preserve">Diagnóstico del estado del emprendimiento.
Asesoría y acompañamiento en la elaboración del plan de negocio.
Capacitación en el oficio y desarrollo empresarial (planeación, mercadeo, contabilidad, servicio al cliente, asociatividad, etc.) en convenio con una institución de formación (Ejemplo: SENA, Comfenalco, etc.) o directamente por el operador si tiene las competencias.
Entrega de recursos de capital de inversión, para el fortalecimiento.
Acompañamiento y seguimiento en el fortalecimiento.
Proyección del negocio y preparación para el acceso a otros servicios sociales que contribuyan a su estabilización socio económica.  Se debe garantizar mínimo una (1) alianza comercial y una (1) de fortalecimiento operativo para cada unidad productiva.
</t>
  </si>
  <si>
    <t>No. de Unidades Productivas Fortalecidas</t>
  </si>
  <si>
    <t>Andrea Amado Salas</t>
  </si>
  <si>
    <t>12.4.10.46.01
Hogares RED UNIDOS Acompañados y Asistidos</t>
  </si>
  <si>
    <t>En Ejecución</t>
  </si>
  <si>
    <t>Implementación de la estrategia de acompañamiento familiar a la población en condición de pobreza extrema en 15 municipios del departamento de Bolívar.</t>
  </si>
  <si>
    <t>Disminuir los índices de pobreza extrema en el departamento de Bolívar.
Implementar estrategias de articulación y participación activa de los distintos actores, focalizadas a disminuir los índices de pobreza extrema en el departamento.
Fortalecer la gestión municipal en la creación de alianzas para desarrollar iniciativas que contribuyan a mejorar las condiciones básicas de calidad vida de los habitantes de sus municipios.</t>
  </si>
  <si>
    <t>Realización de  ferias institucionales de oferta y servicios para la población en condición de pobreza extrema en 15 municipios del departamento de Bolívar.</t>
  </si>
  <si>
    <t>Número de Programas de Acompañamiento Familiar a los hogares priorizados por RED UNIDOS (DPS) implementados.
Número de ferias institucionales de servicio y oferta para hogares priorizados por RED UNIDOS (DPS) realizadas.
Número de hogares RED UNIDOS acompañados y asistidos.</t>
  </si>
  <si>
    <t>En trámite de aprobación y solicitud de CDP</t>
  </si>
  <si>
    <t>Programa de mejoramiento de los índices de habitabilidad de las familias en condición de pobreza extrema en el departamento de Bolívar</t>
  </si>
  <si>
    <t xml:space="preserve">Disminuir los indicies de NBI en el departamento de Bolívar.
Mejorar las condiciones de vida de los habitantes de los municipios priorizados mediante la implementación de acciones formativas y mejoramiento de pisos y/o paredes de las viviendas.
</t>
  </si>
  <si>
    <r>
      <rPr>
        <b/>
        <sz val="8"/>
        <color theme="1"/>
        <rFont val="Arial"/>
        <family val="2"/>
      </rPr>
      <t>Componente de Formación:</t>
    </r>
    <r>
      <rPr>
        <sz val="8"/>
        <color theme="1"/>
        <rFont val="Arial"/>
        <family val="2"/>
      </rPr>
      <t xml:space="preserve"> En alianza con el SENA, se busca brindar herramientas conceptuales y metodológicas a los participantes para la elaboración de construcciones de obras civiles, quienes son además certificados por esta institución.
</t>
    </r>
    <r>
      <rPr>
        <b/>
        <sz val="8"/>
        <color theme="1"/>
        <rFont val="Arial"/>
        <family val="2"/>
      </rPr>
      <t>Componente de Construcción:</t>
    </r>
    <r>
      <rPr>
        <sz val="8"/>
        <color theme="1"/>
        <rFont val="Arial"/>
        <family val="2"/>
      </rPr>
      <t xml:space="preserve"> De la mano del proceso formativo liderado por el SENA y con el acompañamiento social  permanente las familias mediante la modalidad de autoconstrucción, logran realizar la instalación de pisos y mejoramiento de paredes.
</t>
    </r>
    <r>
      <rPr>
        <b/>
        <sz val="8"/>
        <color theme="1"/>
        <rFont val="Arial"/>
        <family val="2"/>
      </rPr>
      <t xml:space="preserve">Componente social: </t>
    </r>
    <r>
      <rPr>
        <sz val="8"/>
        <color theme="1"/>
        <rFont val="Arial"/>
        <family val="2"/>
      </rPr>
      <t xml:space="preserve">
El acompañamiento permanente de una trabajadora social a cada una de las familias participantes del proyecto, permite la implementación de hábitos de higiene y de vida saludable en la rutina de cada una de los miembros de las familias. 
</t>
    </r>
  </si>
  <si>
    <t>No. de programas para la atención de las NBI del departamento de Bolívar implementado.
No. de familias RED UNIDOS beneficiadas por el programa.</t>
  </si>
  <si>
    <t>En formulación, se proyecta inicio de su fase incial para el mes de marzo.</t>
  </si>
  <si>
    <t>Realizar análisis estadísticos,  seguimiento e informes por parte del Observatorio para la Superación de la Pobreza de población de acuerdo a IPM – NBI- POBREZA EXTREMA, y demás medidas reconocidas para análisis de su evolución</t>
  </si>
  <si>
    <t xml:space="preserve">No. de análisis estadísticos, diagnósticos y/o informes realizados </t>
  </si>
  <si>
    <t>-</t>
  </si>
  <si>
    <t>Se proyecta la realización de 3 análisis estadísticos,  seguimiento y/o informes de los indicadores, proyectos y temas relevantes en torno a la problemática de la pobreza y pobreza extrema en el departamento de Bolívar.</t>
  </si>
  <si>
    <t>Desarrollo de Obras Complementarias para la puesta en marcha del CDI de Turbana para la atención integral de 100 niñ@s del municipio de Turbana</t>
  </si>
  <si>
    <t xml:space="preserve">Acondicionar el Centro de Desarrollo Infantil para brindar atención integral de 100 niños y niñas de la primera infancia del Municipio de Turbana.  </t>
  </si>
  <si>
    <t>Construcción del cerramiento del CDI, construcción del tanque de almacenamiento de agua, instalación de filtros para drenaje en área internas del CDI, instalación de baranda en parte externa del CDI, anden en concreto en parte externa del CDI, pintura de muros interiores y exteriores del CDI, instalación de carpa en zona de comedor del CDI, instalación de caretas para ventanas y puertas de fachada principal del CDI, pañete y pintura de pared de casa vecina, instalación de extractores de aire para cocina</t>
  </si>
  <si>
    <t>No. de Centros de Desarrollo Infantil acondicionados para su funcionamiento.</t>
  </si>
  <si>
    <t>12.4.10.46.04
Construyendo un nuevo hogar para Turbana</t>
  </si>
  <si>
    <t>Laboratorio Social para los habitantes de Santa Catalina</t>
  </si>
  <si>
    <t>Implementar un Laboratorio Social para los habitantes de Santa Catalina</t>
  </si>
  <si>
    <t>Intervención integral para los habitantes de Santa Catalina con  los diferentes programas de la oficina de Gestión Social:
Ferias de Servicios y Oferta para la población en condición de pobreza
Programa de mejoramiento de los índices de habitabilidad de las familias en condición de pobreza extrema en el departamento de Bolívar.
Mujeres Productivas</t>
  </si>
  <si>
    <t>No. de Laboratorio Social  implementado en el municipo de Santa Catalina
No. de habitantes beneficiados</t>
  </si>
  <si>
    <t>N/A</t>
  </si>
  <si>
    <t>El proyecto no cuenta con recursos propios, se gestionará la oferta social para el municipio con los diferentes programas que maneja del Oficina de Gestión Social y alianzas con entidades privadas que se logren concretar.</t>
  </si>
  <si>
    <t>Plan de Seguridad para la convivencia de la población palanquera</t>
  </si>
  <si>
    <t>Implementar el Plan de Seguridad para la convivencia de la población palanquera en alianzas con las fuerzas públicas y militares del país.</t>
  </si>
  <si>
    <t>Capacitación de la guardia Cimarrona
Socialización del plan de seguridad para la convivencia
Realización de Talleres comunitarios
Elaboración y distribución de cartillas del Plan de Seguridad para la convivencia</t>
  </si>
  <si>
    <t>No. de Planes de Seguridad para la convivencia de la población palanquera implementado
No. de habitantes beneficiados</t>
  </si>
  <si>
    <t>Celebración del día de la niñez donde se befecien niños y niñas del Departamento de acuerdo a los lineamientos contemplados en la brújula 2018</t>
  </si>
  <si>
    <t>Numero de NNA beneficiados</t>
  </si>
  <si>
    <t>Ana Milena Jimenez Tuñón</t>
  </si>
  <si>
    <t>Junio de 2018</t>
  </si>
  <si>
    <t>12.4.10.49.02</t>
  </si>
  <si>
    <t>Dotación de 3 ludotecas en Municipios del Departamento de Bolívar</t>
  </si>
  <si>
    <t>Numero de ludotecas dotadas</t>
  </si>
  <si>
    <t>12.4.10.49.03</t>
  </si>
  <si>
    <t>1. Talleres Educativos: prevención de embarazos en adolecentes, derechos sexuales y reproductivos, prevención de abuso y explotación sexual, prevención de la ITS 2. Construcción de proyectos de vida 3. Buen uso del tiempo libre (apoyo a iniciativas juveniles) 4 Fomento de Liderazgo</t>
  </si>
  <si>
    <t>Numero de Adolescentes beneficiados</t>
  </si>
  <si>
    <t>12.4.10.49.04</t>
  </si>
  <si>
    <t>1. Talleres Educativos: prevención de abuso y explotación sexual con niños, niñas y adolecentes 2. Socialización de la ruta de atención de abuso y explotación sexual 3. Escuela de padres 4. Participación en los Comites Consultivo 5. Estrategia de Comunicación 6. Foro académico de prevención de abuso infantil</t>
  </si>
  <si>
    <t>Numero de niños y niñas beneficiados</t>
  </si>
  <si>
    <t>Realizar actividade s ludicas y deportivas para la prevención del trabajo infantil</t>
  </si>
  <si>
    <t>Numero de NNA sensibilizados</t>
  </si>
  <si>
    <t>12.4.10.49.05</t>
  </si>
  <si>
    <t>Este subprograma se solicito para ser eliminado</t>
  </si>
  <si>
    <t>Realizar un foro para el fortalecimiento de los comisarios con temas de interes para mejorar la calidad de atención de los usuarios</t>
  </si>
  <si>
    <t>Numero de comisarios beneficiados</t>
  </si>
  <si>
    <t>IMPLEMENTACIÓN DE ESTRATEGIAS PRODUCTIVAS PARA MUJERES EN FORMACIÓN LABORAL DE SERVICIOS DE BELLEZA DOMICILIARIOS</t>
  </si>
  <si>
    <t>Implementar la estrategia para la productivad enfocada para mujeres y personas LGBTI</t>
  </si>
  <si>
    <t>1 Fortalecer las competencias laborales en maquillaje social, depilación, corte y peinado a  270 mujeres beneficiarias en 10 municipios del Departamento de Bolívar. 2Realizar una ceremonia de clausura y graduación del proyecto de las mujeres formadas</t>
  </si>
  <si>
    <t xml:space="preserve">270 Personas Capacitadas </t>
  </si>
  <si>
    <t>Oficina de Gestión Social - Joanna Ordosgoitia (coordinadora de equidad de género y mujer)</t>
  </si>
  <si>
    <t>Diciembre 31 de 2018</t>
  </si>
  <si>
    <t>12.4.10.48.01 Mujeres Productivas</t>
  </si>
  <si>
    <t>Recursos Propios</t>
  </si>
  <si>
    <t>Seminario de preapración para el control político con enfoque de género</t>
  </si>
  <si>
    <t>Generar herramientas de empoderamiento femenino y control político para realizar ejercicios de transparencia y gestión pública municipal y departamental</t>
  </si>
  <si>
    <t>Realizar seminario con 50 mujeres del departamento de Bolívar para el control político</t>
  </si>
  <si>
    <t>50 mujeres capacitadas para el control político</t>
  </si>
  <si>
    <t>Implementación de acciones institucionales para fomentar los derechos de la mjer a través de la cultura y el folclor caribe</t>
  </si>
  <si>
    <t>Sensibilizar sobre las diferentes formas de violencia de género para disminuir los casos de violencia</t>
  </si>
  <si>
    <t>1 Actividades de fortalecimiento para la equidad de género, por medio de la promoción cultural 2 Sensibilización de las formas de violencia de género, habilidades de prevención y rutas de atención</t>
  </si>
  <si>
    <t>4000 personas sensibilizadas</t>
  </si>
  <si>
    <t>12.4.10.48.03 Mujeres Libre de Violencia</t>
  </si>
  <si>
    <t>Fortalecimiento a la línea de atención a las mujeres víctimas de violencia de la Policía Nacional</t>
  </si>
  <si>
    <t>1 fortalecimiento realizado</t>
  </si>
  <si>
    <t>Intervenciones integrales de la Oficina de Gestión Social</t>
  </si>
  <si>
    <t>Impactar a las poblaciones vulnerables del departamento de Bolívar a través de actividades motivaciones y de sensibilización</t>
  </si>
  <si>
    <t>Realización de intervenciones integrales en los municipios de Bolívar, a través de la charla "CUENTAS CONMIGO", empoderamiento femenino de derechos humanos, resolución de conflictos, divulgación de rutas de atención y acceso a la justicia</t>
  </si>
  <si>
    <t>24 actividades realizadas</t>
  </si>
  <si>
    <t>GESTION</t>
  </si>
  <si>
    <t>Recursos gestionados y cumplimiento de metas con los funcionarios de la Oficina</t>
  </si>
  <si>
    <t>Apoyo técnico a los municipios de Bolívar para la aplicación del enfoque de género</t>
  </si>
  <si>
    <t>Instalar en los municipios de Bolívar herramientas para que las autoridades municipales sean activas para generar inclusión en el departamento de Bolívar</t>
  </si>
  <si>
    <t>Asesoramiento técnico a los municipios de Bolívar para la implementación de acciones con enfoque de género, conformación y puesta en marcha de sus mesas poblacionales para la mujer</t>
  </si>
  <si>
    <t>15 municipios asistidos técnicamente</t>
  </si>
  <si>
    <t>Campaña Institucional #CuentasConmigo</t>
  </si>
  <si>
    <t>Empoderar a los funcionarios públicos para que sean multiplicadores del mensaje de protección a las mujeres de Bolívar</t>
  </si>
  <si>
    <t>Campaña #CuentasConmigo enfoque institucional, sensibilización por medio de avisos y activiades para el reconocimiento de señales  por dependencia</t>
  </si>
  <si>
    <t>1 campaña de sensibilización y concientización realizada</t>
  </si>
  <si>
    <t>Capacitar a lideresas de Bolívar en la multiplicación del mensaje de paz y la resolución de conflictos</t>
  </si>
  <si>
    <t xml:space="preserve">Diplomado para la capacitación y certificación de 100 Mujeres Gestoras de Paz en la región de los Montes de María y Sur del Departamento </t>
  </si>
  <si>
    <t>100 mujeres gestoras de paz certificadas</t>
  </si>
  <si>
    <t>Proyecto Gestionado con la UNIBAC</t>
  </si>
  <si>
    <t>IMPLEMENTACIÓN DE ACCIONES PARA EL CUMPLIMIENTO DE LA POLITICA PÚBLICA DE ENVEJECIMIENTO Y VEJEZ DEL DPTO. DE BOLÍVAR</t>
  </si>
  <si>
    <t>Implementar Acciones de la política pública de envejecimiento y vejez del departamento de Bolívar</t>
  </si>
  <si>
    <t xml:space="preserve">Foro de autocuidado, Ferias de mi Pueblo, demostraciones artísticas y culturales , en lel que se escogerán los 12 adultos mayores que representarán a Bolívar en el Encuentro Nal.   </t>
  </si>
  <si>
    <t>Oficina de Gestión Social, Daisy Coronel Molina, Coordiandora del programa</t>
  </si>
  <si>
    <t>agosto</t>
  </si>
  <si>
    <t>12.4.10.51.02</t>
  </si>
  <si>
    <t>RLD</t>
  </si>
  <si>
    <t>Campaña de Alfabetización El Tiempo de Aprender es Ahora en 6 municipios para atender  150 adultos mayores, Foro-Taller en la ciudad de Cartagena  dirigido a coordinadores de programas, centros de Protección, Centros de Vida, Secretarias de salud, alcaldes, en el que se les entegará de unas cartillas con los estandares de calidad de los centros; y una jornada para generar buen trato y respeto hacia los adultos mayores, mediante una obra de teatro, para ser presentada en 6 municipios, a todas las edades</t>
  </si>
  <si>
    <t>Oficina de Gestión Social, Daisy Coronel Molina, Coordinadora del Programa</t>
  </si>
  <si>
    <t>noviembre</t>
  </si>
  <si>
    <t>12.4.10.51.03</t>
  </si>
  <si>
    <t>Atención integral de los adults mayores que viven en los Centros de Protección</t>
  </si>
  <si>
    <t>Alimentación, hospedaje, actividades lúdicas y recreativas</t>
  </si>
  <si>
    <t>8 centros de protección atendidos</t>
  </si>
  <si>
    <t>Atención integral de los adults mayores que asisten a los Centros de vida</t>
  </si>
  <si>
    <t>Alimentación, actividades lúdicas y recreativas, culturales, capacitaciones, talleres</t>
  </si>
  <si>
    <t>45 Centros de Vida atendidos</t>
  </si>
  <si>
    <t>Con los aportes que se giran por concepto de la Estampilla para el Bienestar del adulto mayor se apoyo la Construcción de los Centros de Vida de Hatillo de Loba y El Peñón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</si>
</sst>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43" formatCode="_(* #,##0.00_);_(* \(#,##0.00\);_(* &quot;-&quot;??_);_(@_)"/>
    <numFmt numFmtId="164" formatCode="_(* #,##0_);_(* \(#,##0\);_(* &quot;-&quot;??_);_(@_)"/>
    <numFmt numFmtId="165" formatCode="&quot;$&quot;#,##0;[Red]\-&quot;$&quot;#,##0"/>
    <numFmt numFmtId="166" formatCode="d/mm/yyyy;@"/>
  </numFmts>
  <fonts count="19">
    <font>
      <sz val="11"/>
      <color theme="1"/>
      <name val="Calibri"/>
      <family val="2"/>
      <scheme val="minor"/>
    </font>
    <font>
      <sz val="11"/>
      <color theme="1"/>
      <name val="Calibri"/>
      <family val="2"/>
      <scheme val="minor"/>
    </font>
    <font>
      <b/>
      <sz val="26"/>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b/>
      <sz val="8"/>
      <name val="Calibri"/>
      <family val="2"/>
    </font>
    <font>
      <sz val="8"/>
      <color theme="1"/>
      <name val="Corbel"/>
      <family val="2"/>
    </font>
    <font>
      <sz val="8"/>
      <name val="Arial"/>
      <family val="2"/>
    </font>
    <font>
      <sz val="8"/>
      <name val="Calibri"/>
      <family val="2"/>
      <scheme val="minor"/>
    </font>
    <font>
      <sz val="8"/>
      <color rgb="FF222222"/>
      <name val="Corbel"/>
      <family val="2"/>
    </font>
    <font>
      <sz val="8"/>
      <color rgb="FF000000"/>
      <name val="Calibri "/>
    </font>
    <font>
      <sz val="9"/>
      <color theme="1"/>
      <name val="Corbel"/>
      <family val="2"/>
    </font>
    <font>
      <b/>
      <sz val="9"/>
      <color indexed="81"/>
      <name val="Tahoma"/>
      <charset val="1"/>
    </font>
    <font>
      <sz val="9"/>
      <color indexed="81"/>
      <name val="Tahoma"/>
      <charset val="1"/>
    </font>
    <font>
      <b/>
      <sz val="9"/>
      <color indexed="81"/>
      <name val="Tahoma"/>
      <family val="2"/>
    </font>
    <font>
      <sz val="9"/>
      <color indexed="81"/>
      <name val="Tahoma"/>
      <family val="2"/>
    </font>
    <font>
      <sz val="8"/>
      <color theme="1"/>
      <name val="Arial"/>
      <family val="2"/>
    </font>
    <font>
      <b/>
      <sz val="8"/>
      <color theme="1"/>
      <name val="Arial"/>
      <family val="2"/>
    </font>
  </fonts>
  <fills count="11">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horizontal="center" vertical="center" wrapText="1"/>
    </xf>
    <xf numFmtId="0" fontId="3" fillId="0" borderId="0" xfId="0" applyFont="1"/>
    <xf numFmtId="0" fontId="4" fillId="4" borderId="5" xfId="0" applyFont="1" applyFill="1" applyBorder="1" applyAlignment="1">
      <alignment horizontal="center" vertical="center" wrapText="1"/>
    </xf>
    <xf numFmtId="0" fontId="4" fillId="4" borderId="5"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3" fontId="6" fillId="5" borderId="5" xfId="0" applyNumberFormat="1"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4" fontId="6" fillId="5" borderId="5" xfId="1" applyNumberFormat="1" applyFont="1" applyFill="1" applyBorder="1" applyAlignment="1">
      <alignment horizontal="center" vertical="center" wrapText="1"/>
    </xf>
    <xf numFmtId="2" fontId="6" fillId="5" borderId="5" xfId="0" applyNumberFormat="1" applyFont="1" applyFill="1" applyBorder="1" applyAlignment="1">
      <alignment horizontal="center" vertical="center" wrapText="1"/>
    </xf>
    <xf numFmtId="43" fontId="6" fillId="5" borderId="5" xfId="1" applyFont="1" applyFill="1" applyBorder="1" applyAlignment="1">
      <alignment horizontal="center" vertical="center" wrapText="1"/>
    </xf>
    <xf numFmtId="0" fontId="4" fillId="5" borderId="5" xfId="0" applyFont="1" applyFill="1" applyBorder="1" applyAlignment="1">
      <alignment horizontal="center" vertical="center" wrapText="1"/>
    </xf>
    <xf numFmtId="0" fontId="5" fillId="0" borderId="0" xfId="0" applyFont="1"/>
    <xf numFmtId="3" fontId="6" fillId="6" borderId="5" xfId="0" applyNumberFormat="1" applyFont="1" applyFill="1" applyBorder="1" applyAlignment="1">
      <alignment horizontal="center" vertical="center" wrapText="1"/>
    </xf>
    <xf numFmtId="4" fontId="6" fillId="6" borderId="5" xfId="0" applyNumberFormat="1" applyFont="1" applyFill="1" applyBorder="1" applyAlignment="1">
      <alignment horizontal="center" vertical="center" wrapText="1"/>
    </xf>
    <xf numFmtId="4" fontId="6" fillId="6" borderId="5" xfId="1" applyNumberFormat="1" applyFont="1" applyFill="1" applyBorder="1" applyAlignment="1">
      <alignment horizontal="center" vertical="center" wrapText="1"/>
    </xf>
    <xf numFmtId="164" fontId="6" fillId="5" borderId="5" xfId="1" applyNumberFormat="1" applyFont="1" applyFill="1" applyBorder="1" applyAlignment="1">
      <alignment horizontal="center" vertical="center" wrapText="1"/>
    </xf>
    <xf numFmtId="9" fontId="4" fillId="5" borderId="5" xfId="3"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5" xfId="0" applyNumberFormat="1"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xf>
    <xf numFmtId="43" fontId="5" fillId="0" borderId="5" xfId="1" applyFont="1" applyBorder="1" applyAlignment="1">
      <alignment horizontal="center" vertical="center"/>
    </xf>
    <xf numFmtId="0" fontId="5" fillId="0" borderId="5" xfId="0" applyFont="1" applyBorder="1" applyAlignment="1">
      <alignment horizontal="center" vertical="center"/>
    </xf>
    <xf numFmtId="9" fontId="5" fillId="0" borderId="5" xfId="3"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xf>
    <xf numFmtId="0" fontId="7"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5" xfId="0" applyFont="1" applyFill="1" applyBorder="1" applyAlignment="1">
      <alignment horizontal="center" vertical="center"/>
    </xf>
    <xf numFmtId="43" fontId="5" fillId="0" borderId="5" xfId="1" applyFont="1" applyFill="1" applyBorder="1" applyAlignment="1">
      <alignment horizontal="center" vertical="center"/>
    </xf>
    <xf numFmtId="9" fontId="7" fillId="0" borderId="5" xfId="3" applyFont="1" applyFill="1" applyBorder="1" applyAlignment="1">
      <alignment horizontal="center" vertical="center" wrapText="1"/>
    </xf>
    <xf numFmtId="3" fontId="5" fillId="0" borderId="5" xfId="0" applyNumberFormat="1" applyFont="1" applyBorder="1" applyAlignment="1">
      <alignment horizontal="center" vertical="center"/>
    </xf>
    <xf numFmtId="0" fontId="7" fillId="6" borderId="5" xfId="0" applyFont="1" applyFill="1" applyBorder="1" applyAlignment="1">
      <alignment horizontal="center" vertical="center" wrapText="1"/>
    </xf>
    <xf numFmtId="0" fontId="9" fillId="0" borderId="5" xfId="0" applyFont="1" applyFill="1" applyBorder="1"/>
    <xf numFmtId="9" fontId="5" fillId="8" borderId="5" xfId="3" applyFont="1" applyFill="1" applyBorder="1" applyAlignment="1">
      <alignment horizontal="center" vertical="center"/>
    </xf>
    <xf numFmtId="0" fontId="5" fillId="7" borderId="5" xfId="0" applyFont="1" applyFill="1" applyBorder="1" applyAlignment="1">
      <alignment horizontal="center" vertical="center" wrapText="1"/>
    </xf>
    <xf numFmtId="43" fontId="5" fillId="0" borderId="5" xfId="2" applyNumberFormat="1" applyFont="1" applyBorder="1" applyAlignment="1">
      <alignment horizontal="center" vertical="center"/>
    </xf>
    <xf numFmtId="9" fontId="7" fillId="6" borderId="5" xfId="3" applyFont="1" applyFill="1" applyBorder="1" applyAlignment="1">
      <alignment horizontal="center" vertical="center" wrapText="1"/>
    </xf>
    <xf numFmtId="0" fontId="5" fillId="6"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3" fontId="7" fillId="0" borderId="5" xfId="0" applyNumberFormat="1" applyFont="1" applyBorder="1" applyAlignment="1">
      <alignment horizontal="center" vertical="center"/>
    </xf>
    <xf numFmtId="0" fontId="7" fillId="0" borderId="5" xfId="0" applyFont="1" applyFill="1" applyBorder="1" applyAlignment="1">
      <alignment horizontal="left" wrapText="1"/>
    </xf>
    <xf numFmtId="0" fontId="11" fillId="0" borderId="5"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Border="1"/>
    <xf numFmtId="43" fontId="3" fillId="0" borderId="0" xfId="1" applyFont="1" applyAlignment="1">
      <alignment horizontal="center" vertical="center"/>
    </xf>
    <xf numFmtId="43" fontId="3" fillId="0" borderId="5" xfId="1" applyFont="1" applyBorder="1" applyAlignment="1">
      <alignment horizontal="center" vertical="center"/>
    </xf>
    <xf numFmtId="9" fontId="3" fillId="0" borderId="0" xfId="3" applyFont="1" applyFill="1" applyAlignment="1">
      <alignment horizontal="center" vertical="center"/>
    </xf>
    <xf numFmtId="164" fontId="3" fillId="0" borderId="0" xfId="1" applyNumberFormat="1" applyFont="1" applyAlignment="1">
      <alignment horizontal="center" vertical="center"/>
    </xf>
    <xf numFmtId="9" fontId="3" fillId="0" borderId="0" xfId="3" applyFont="1" applyAlignment="1">
      <alignment horizontal="center" vertical="center" wrapText="1"/>
    </xf>
    <xf numFmtId="0" fontId="12" fillId="0" borderId="5" xfId="0" applyFont="1" applyBorder="1" applyAlignment="1">
      <alignment horizontal="center" vertical="center"/>
    </xf>
    <xf numFmtId="3" fontId="6" fillId="9" borderId="5" xfId="0" applyNumberFormat="1" applyFont="1" applyFill="1" applyBorder="1" applyAlignment="1">
      <alignment horizontal="center" vertical="center" wrapText="1"/>
    </xf>
    <xf numFmtId="4" fontId="6" fillId="9" borderId="5" xfId="0" applyNumberFormat="1" applyFont="1" applyFill="1" applyBorder="1" applyAlignment="1">
      <alignment horizontal="center" vertical="center" wrapText="1"/>
    </xf>
    <xf numFmtId="4" fontId="6" fillId="9" borderId="5" xfId="1" applyNumberFormat="1" applyFont="1" applyFill="1" applyBorder="1" applyAlignment="1">
      <alignment horizontal="center" vertical="center" wrapText="1"/>
    </xf>
    <xf numFmtId="2" fontId="6" fillId="9" borderId="5" xfId="0" applyNumberFormat="1" applyFont="1" applyFill="1" applyBorder="1" applyAlignment="1">
      <alignment horizontal="center" vertical="center" wrapText="1"/>
    </xf>
    <xf numFmtId="0" fontId="5" fillId="0" borderId="5" xfId="0" applyFont="1" applyBorder="1"/>
    <xf numFmtId="0" fontId="2" fillId="9" borderId="6" xfId="0" applyFont="1" applyFill="1" applyBorder="1" applyAlignment="1">
      <alignment horizontal="left" vertical="center"/>
    </xf>
    <xf numFmtId="0" fontId="2" fillId="9" borderId="7" xfId="0" applyFont="1" applyFill="1" applyBorder="1" applyAlignment="1">
      <alignment horizontal="left" vertical="center"/>
    </xf>
    <xf numFmtId="0" fontId="2" fillId="9" borderId="8" xfId="0" applyFont="1" applyFill="1" applyBorder="1" applyAlignment="1">
      <alignment horizontal="left" vertical="center"/>
    </xf>
    <xf numFmtId="0" fontId="7" fillId="6" borderId="5" xfId="0" applyFont="1" applyFill="1" applyBorder="1" applyAlignment="1">
      <alignment horizontal="center" vertical="center" wrapText="1"/>
    </xf>
    <xf numFmtId="9" fontId="7" fillId="6" borderId="5" xfId="3"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4" xfId="0" applyFont="1" applyFill="1" applyBorder="1" applyAlignment="1">
      <alignment horizontal="left" vertical="center"/>
    </xf>
    <xf numFmtId="9" fontId="2" fillId="3" borderId="4" xfId="3" applyFont="1" applyFill="1" applyBorder="1" applyAlignment="1">
      <alignment horizontal="left" vertical="center"/>
    </xf>
    <xf numFmtId="0" fontId="5" fillId="10" borderId="5" xfId="0" applyFont="1" applyFill="1" applyBorder="1" applyAlignment="1">
      <alignment horizontal="center" vertical="center"/>
    </xf>
    <xf numFmtId="0" fontId="8" fillId="0" borderId="5" xfId="0" applyFont="1" applyFill="1" applyBorder="1" applyAlignment="1">
      <alignment horizontal="center" vertical="center" wrapText="1"/>
    </xf>
    <xf numFmtId="43" fontId="17" fillId="0" borderId="5" xfId="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0" fontId="17" fillId="0" borderId="5" xfId="0" applyFont="1" applyFill="1" applyBorder="1" applyAlignment="1">
      <alignment wrapText="1"/>
    </xf>
    <xf numFmtId="44" fontId="17" fillId="0" borderId="5" xfId="2" applyFont="1" applyFill="1" applyBorder="1" applyAlignment="1">
      <alignment wrapText="1"/>
    </xf>
    <xf numFmtId="0" fontId="17" fillId="0" borderId="5" xfId="0" quotePrefix="1" applyFont="1" applyFill="1" applyBorder="1" applyAlignment="1">
      <alignment wrapText="1"/>
    </xf>
    <xf numFmtId="165" fontId="17" fillId="0" borderId="5" xfId="0" applyNumberFormat="1" applyFont="1" applyFill="1" applyBorder="1" applyAlignment="1">
      <alignment wrapText="1"/>
    </xf>
    <xf numFmtId="0" fontId="17" fillId="0" borderId="5" xfId="0" applyFont="1" applyFill="1" applyBorder="1" applyAlignment="1">
      <alignment vertical="center" wrapText="1"/>
    </xf>
    <xf numFmtId="0" fontId="17" fillId="0" borderId="5" xfId="0" applyFont="1" applyFill="1" applyBorder="1" applyAlignment="1">
      <alignment horizontal="left" vertical="center" wrapText="1"/>
    </xf>
    <xf numFmtId="0" fontId="17" fillId="0" borderId="5" xfId="0" applyFont="1" applyFill="1" applyBorder="1" applyAlignment="1">
      <alignment horizontal="center" vertical="center" wrapText="1"/>
    </xf>
    <xf numFmtId="166" fontId="17" fillId="0" borderId="5" xfId="0" applyNumberFormat="1" applyFont="1" applyFill="1" applyBorder="1" applyAlignment="1">
      <alignment horizontal="center" vertical="center" wrapText="1"/>
    </xf>
    <xf numFmtId="0" fontId="17" fillId="0" borderId="5" xfId="0" applyFont="1" applyFill="1" applyBorder="1" applyAlignment="1">
      <alignment horizontal="justify" vertical="center" wrapText="1"/>
    </xf>
    <xf numFmtId="44" fontId="17" fillId="0" borderId="5" xfId="2" applyFont="1" applyFill="1" applyBorder="1" applyAlignment="1">
      <alignment horizontal="justify" vertical="center" wrapText="1"/>
    </xf>
    <xf numFmtId="17" fontId="17" fillId="0" borderId="5" xfId="0" applyNumberFormat="1" applyFont="1" applyFill="1" applyBorder="1" applyAlignment="1">
      <alignment horizontal="justify" vertical="center" wrapText="1"/>
    </xf>
    <xf numFmtId="0" fontId="17" fillId="0" borderId="5" xfId="0" applyFont="1" applyFill="1" applyBorder="1" applyAlignment="1">
      <alignment horizontal="center" vertical="justify" wrapText="1"/>
    </xf>
    <xf numFmtId="0" fontId="17" fillId="0" borderId="5" xfId="0" applyFont="1" applyFill="1" applyBorder="1" applyAlignment="1">
      <alignment vertical="top" wrapText="1"/>
    </xf>
    <xf numFmtId="44" fontId="17" fillId="0" borderId="5" xfId="0" applyNumberFormat="1" applyFont="1" applyFill="1" applyBorder="1" applyAlignment="1">
      <alignment wrapText="1"/>
    </xf>
    <xf numFmtId="0" fontId="17" fillId="0" borderId="5" xfId="0" applyFont="1" applyFill="1" applyBorder="1" applyAlignment="1">
      <alignment horizontal="left" vertical="top" wrapText="1"/>
    </xf>
    <xf numFmtId="0" fontId="17" fillId="0" borderId="0" xfId="0" applyFont="1" applyFill="1" applyAlignment="1">
      <alignment wrapText="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1039801"/>
  <sheetViews>
    <sheetView tabSelected="1" topLeftCell="DC1" workbookViewId="0">
      <selection activeCell="DP5" sqref="DP5"/>
    </sheetView>
  </sheetViews>
  <sheetFormatPr baseColWidth="10" defaultRowHeight="12"/>
  <cols>
    <col min="1" max="1" width="5.140625" style="49" customWidth="1"/>
    <col min="2" max="2" width="19.85546875" style="50" customWidth="1"/>
    <col min="3" max="3" width="5.42578125" style="51" customWidth="1"/>
    <col min="4" max="4" width="18.28515625" style="50" customWidth="1"/>
    <col min="5" max="5" width="8.42578125" style="50" hidden="1" customWidth="1"/>
    <col min="6" max="6" width="18" style="52" customWidth="1"/>
    <col min="7" max="8" width="6.85546875" style="52" customWidth="1"/>
    <col min="9" max="9" width="9.140625" style="52" hidden="1" customWidth="1"/>
    <col min="10" max="10" width="6.7109375" style="53" customWidth="1"/>
    <col min="11" max="11" width="18.85546875" style="54" customWidth="1"/>
    <col min="12" max="12" width="21.5703125" style="55" customWidth="1"/>
    <col min="13" max="13" width="23.140625" style="56" hidden="1" customWidth="1"/>
    <col min="14" max="14" width="8.42578125" style="55" customWidth="1"/>
    <col min="15" max="15" width="5.7109375" style="49" customWidth="1"/>
    <col min="16" max="16" width="5.5703125" style="49" customWidth="1"/>
    <col min="17" max="20" width="5.28515625" style="49" customWidth="1"/>
    <col min="21" max="21" width="12.42578125" style="57" customWidth="1"/>
    <col min="22" max="22" width="6.5703125" style="57" customWidth="1"/>
    <col min="23" max="23" width="6.140625" style="49" customWidth="1"/>
    <col min="24" max="24" width="11" style="49" customWidth="1"/>
    <col min="25" max="25" width="12.5703125" style="49" customWidth="1"/>
    <col min="26" max="26" width="12.28515625" style="49" customWidth="1"/>
    <col min="27" max="27" width="11.28515625" style="49" customWidth="1"/>
    <col min="28" max="28" width="10.85546875" style="49" customWidth="1"/>
    <col min="29" max="29" width="11.140625" style="58" customWidth="1"/>
    <col min="30" max="30" width="12" style="58" customWidth="1"/>
    <col min="31" max="31" width="13.28515625" style="57" hidden="1" customWidth="1"/>
    <col min="32" max="32" width="13.42578125" style="57" hidden="1" customWidth="1"/>
    <col min="33" max="33" width="11" style="59" customWidth="1"/>
    <col min="34" max="34" width="15.7109375" style="59" hidden="1" customWidth="1"/>
    <col min="35" max="35" width="14.28515625" style="59" hidden="1" customWidth="1"/>
    <col min="36" max="36" width="15.5703125" style="59" hidden="1" customWidth="1"/>
    <col min="37" max="37" width="15.140625" style="59" hidden="1" customWidth="1"/>
    <col min="38" max="38" width="14.7109375" style="59" hidden="1" customWidth="1"/>
    <col min="39" max="39" width="14.5703125" style="59" hidden="1" customWidth="1"/>
    <col min="40" max="40" width="13.7109375" style="59" hidden="1" customWidth="1"/>
    <col min="41" max="42" width="13.140625" style="59" hidden="1" customWidth="1"/>
    <col min="43" max="43" width="24.42578125" style="59" hidden="1" customWidth="1"/>
    <col min="44" max="44" width="20.7109375" style="59" hidden="1" customWidth="1"/>
    <col min="45" max="45" width="19.42578125" style="59" hidden="1" customWidth="1"/>
    <col min="46" max="46" width="17.7109375" style="59" hidden="1" customWidth="1"/>
    <col min="47" max="47" width="17.5703125" style="59" hidden="1" customWidth="1"/>
    <col min="48" max="48" width="16.85546875" style="59" hidden="1" customWidth="1"/>
    <col min="49" max="49" width="18.7109375" style="59" hidden="1" customWidth="1"/>
    <col min="50" max="50" width="16" style="59" hidden="1" customWidth="1"/>
    <col min="51" max="51" width="19.85546875" style="59" hidden="1" customWidth="1"/>
    <col min="52" max="52" width="17.42578125" style="59" hidden="1" customWidth="1"/>
    <col min="53" max="53" width="14" style="59" hidden="1" customWidth="1"/>
    <col min="54" max="54" width="11" style="49" hidden="1" customWidth="1"/>
    <col min="55" max="55" width="10.7109375" style="49" customWidth="1"/>
    <col min="56" max="56" width="17" style="60" hidden="1" customWidth="1"/>
    <col min="57" max="57" width="16.140625" style="60" hidden="1" customWidth="1"/>
    <col min="58" max="58" width="15.85546875" style="60" hidden="1" customWidth="1"/>
    <col min="59" max="59" width="16" style="60" hidden="1" customWidth="1"/>
    <col min="60" max="60" width="18.7109375" style="49" hidden="1" customWidth="1"/>
    <col min="61" max="61" width="17.85546875" style="49" hidden="1" customWidth="1"/>
    <col min="62" max="62" width="13.28515625" style="49" hidden="1" customWidth="1"/>
    <col min="63" max="63" width="16.5703125" style="49" hidden="1" customWidth="1"/>
    <col min="64" max="64" width="13.28515625" style="49" hidden="1" customWidth="1"/>
    <col min="65" max="65" width="8.7109375" style="49" hidden="1" customWidth="1"/>
    <col min="66" max="66" width="19" style="57" hidden="1" customWidth="1"/>
    <col min="67" max="70" width="11.42578125" style="4" hidden="1" customWidth="1"/>
    <col min="71" max="71" width="7" style="49" customWidth="1"/>
    <col min="72" max="72" width="9.28515625" style="49" customWidth="1"/>
    <col min="73" max="73" width="2.140625" style="49" customWidth="1"/>
    <col min="74" max="74" width="2.5703125" style="49" customWidth="1"/>
    <col min="75" max="75" width="1.42578125" style="49" customWidth="1"/>
    <col min="76" max="76" width="1.5703125" style="49" customWidth="1"/>
    <col min="77" max="77" width="2" style="49" customWidth="1"/>
    <col min="78" max="78" width="2.140625" style="49" customWidth="1"/>
    <col min="79" max="79" width="1.85546875" style="49" customWidth="1"/>
    <col min="80" max="80" width="1.5703125" style="49" customWidth="1"/>
    <col min="81" max="81" width="1.7109375" style="49" customWidth="1"/>
    <col min="82" max="82" width="9.140625" style="49" customWidth="1"/>
    <col min="83" max="84" width="9.42578125" style="49" customWidth="1"/>
    <col min="85" max="85" width="9" style="49" customWidth="1"/>
    <col min="86" max="86" width="7" style="49" customWidth="1"/>
    <col min="87" max="87" width="13.7109375" style="63" customWidth="1"/>
    <col min="88" max="88" width="3" style="63" customWidth="1"/>
    <col min="89" max="89" width="2.140625" style="49" customWidth="1"/>
    <col min="90" max="90" width="1.85546875" style="49" customWidth="1"/>
    <col min="91" max="91" width="1.7109375" style="49" customWidth="1"/>
    <col min="92" max="92" width="1.85546875" style="49" customWidth="1"/>
    <col min="93" max="93" width="2" style="49" customWidth="1"/>
    <col min="94" max="94" width="1.140625" style="49" customWidth="1"/>
    <col min="95" max="95" width="1.42578125" style="49" customWidth="1"/>
    <col min="96" max="96" width="34.140625" style="57" customWidth="1"/>
    <col min="97" max="97" width="10.5703125" style="64" hidden="1" customWidth="1"/>
    <col min="98" max="98" width="8.7109375" style="49" hidden="1" customWidth="1"/>
    <col min="99" max="99" width="7.7109375" style="52" hidden="1" customWidth="1"/>
    <col min="100" max="100" width="10" style="52" hidden="1" customWidth="1"/>
    <col min="101" max="101" width="11.42578125" style="4"/>
    <col min="102" max="102" width="13.85546875" style="4" bestFit="1" customWidth="1"/>
    <col min="103" max="103" width="12.5703125" style="4" bestFit="1" customWidth="1"/>
    <col min="104" max="104" width="13.7109375" style="4" customWidth="1"/>
    <col min="105" max="105" width="10.28515625" style="4" customWidth="1"/>
    <col min="106" max="106" width="18.7109375" style="4" customWidth="1"/>
    <col min="107" max="107" width="9.85546875" style="4" customWidth="1"/>
    <col min="108" max="108" width="7.7109375" style="4" customWidth="1"/>
    <col min="109" max="109" width="17.7109375" style="4" customWidth="1"/>
    <col min="110" max="110" width="19.5703125" style="4" customWidth="1"/>
    <col min="111" max="111" width="15.140625" style="4" customWidth="1"/>
    <col min="112" max="112" width="10.7109375" style="4" customWidth="1"/>
    <col min="113" max="118" width="11.42578125" style="4"/>
    <col min="119" max="120" width="13.85546875" style="4" bestFit="1" customWidth="1"/>
    <col min="121" max="16384" width="11.42578125" style="4"/>
  </cols>
  <sheetData>
    <row r="1" spans="1:121" ht="33.75">
      <c r="A1" s="1" t="s">
        <v>349</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3"/>
      <c r="AG1" s="77">
        <v>2016</v>
      </c>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9" t="s">
        <v>347</v>
      </c>
      <c r="BU1" s="79"/>
      <c r="BV1" s="79"/>
      <c r="BW1" s="79"/>
      <c r="BX1" s="79"/>
      <c r="BY1" s="79"/>
      <c r="BZ1" s="79"/>
      <c r="CA1" s="79"/>
      <c r="CB1" s="79"/>
      <c r="CC1" s="79"/>
      <c r="CD1" s="79"/>
      <c r="CE1" s="79"/>
      <c r="CF1" s="79"/>
      <c r="CG1" s="79"/>
      <c r="CH1" s="79"/>
      <c r="CI1" s="79"/>
      <c r="CJ1" s="79"/>
      <c r="CK1" s="79"/>
      <c r="CL1" s="79"/>
      <c r="CM1" s="79"/>
      <c r="CN1" s="79"/>
      <c r="CO1" s="79"/>
      <c r="CP1" s="79"/>
      <c r="CQ1" s="79"/>
      <c r="CR1" s="79"/>
      <c r="CS1" s="80"/>
      <c r="CT1" s="79"/>
      <c r="CU1" s="2"/>
      <c r="CV1" s="2"/>
      <c r="CW1" s="71" t="s">
        <v>348</v>
      </c>
      <c r="CX1" s="72"/>
      <c r="CY1" s="72"/>
      <c r="CZ1" s="72"/>
      <c r="DA1" s="72"/>
      <c r="DB1" s="72"/>
      <c r="DC1" s="72"/>
      <c r="DD1" s="72"/>
      <c r="DE1" s="72"/>
      <c r="DF1" s="72"/>
      <c r="DG1" s="72"/>
      <c r="DH1" s="72"/>
      <c r="DI1" s="72"/>
      <c r="DJ1" s="72"/>
      <c r="DK1" s="72"/>
      <c r="DL1" s="72"/>
      <c r="DM1" s="72"/>
      <c r="DN1" s="72"/>
      <c r="DO1" s="72"/>
      <c r="DP1" s="72"/>
      <c r="DQ1" s="73"/>
    </row>
    <row r="2" spans="1:121" s="14" customFormat="1" ht="62.25" customHeight="1">
      <c r="A2" s="5" t="s">
        <v>0</v>
      </c>
      <c r="B2" s="5" t="s">
        <v>1</v>
      </c>
      <c r="C2" s="5" t="s">
        <v>2</v>
      </c>
      <c r="D2" s="5" t="s">
        <v>3</v>
      </c>
      <c r="E2" s="6" t="s">
        <v>4</v>
      </c>
      <c r="F2" s="5" t="s">
        <v>5</v>
      </c>
      <c r="G2" s="5" t="s">
        <v>6</v>
      </c>
      <c r="H2" s="5" t="s">
        <v>7</v>
      </c>
      <c r="I2" s="6" t="s">
        <v>8</v>
      </c>
      <c r="J2" s="5" t="s">
        <v>9</v>
      </c>
      <c r="K2" s="5" t="s">
        <v>10</v>
      </c>
      <c r="L2" s="5" t="s">
        <v>11</v>
      </c>
      <c r="M2" s="5" t="s">
        <v>12</v>
      </c>
      <c r="N2" s="5" t="s">
        <v>13</v>
      </c>
      <c r="O2" s="5" t="s">
        <v>14</v>
      </c>
      <c r="P2" s="6" t="s">
        <v>15</v>
      </c>
      <c r="Q2" s="6" t="s">
        <v>16</v>
      </c>
      <c r="R2" s="6" t="s">
        <v>17</v>
      </c>
      <c r="S2" s="6" t="s">
        <v>18</v>
      </c>
      <c r="T2" s="6" t="s">
        <v>19</v>
      </c>
      <c r="U2" s="5" t="s">
        <v>20</v>
      </c>
      <c r="V2" s="5" t="s">
        <v>21</v>
      </c>
      <c r="W2" s="5" t="s">
        <v>22</v>
      </c>
      <c r="X2" s="5" t="s">
        <v>23</v>
      </c>
      <c r="Y2" s="5">
        <v>2016</v>
      </c>
      <c r="Z2" s="5">
        <v>2017</v>
      </c>
      <c r="AA2" s="5">
        <v>2018</v>
      </c>
      <c r="AB2" s="5">
        <v>2019</v>
      </c>
      <c r="AC2" s="5" t="s">
        <v>24</v>
      </c>
      <c r="AD2" s="5" t="s">
        <v>25</v>
      </c>
      <c r="AE2" s="7" t="s">
        <v>26</v>
      </c>
      <c r="AF2" s="7" t="s">
        <v>27</v>
      </c>
      <c r="AG2" s="8" t="s">
        <v>28</v>
      </c>
      <c r="AH2" s="9" t="s">
        <v>29</v>
      </c>
      <c r="AI2" s="10" t="s">
        <v>30</v>
      </c>
      <c r="AJ2" s="10" t="s">
        <v>31</v>
      </c>
      <c r="AK2" s="10" t="s">
        <v>32</v>
      </c>
      <c r="AL2" s="10" t="s">
        <v>33</v>
      </c>
      <c r="AM2" s="10" t="s">
        <v>34</v>
      </c>
      <c r="AN2" s="10" t="s">
        <v>35</v>
      </c>
      <c r="AO2" s="10" t="s">
        <v>36</v>
      </c>
      <c r="AP2" s="10" t="s">
        <v>37</v>
      </c>
      <c r="AQ2" s="11" t="s">
        <v>38</v>
      </c>
      <c r="AR2" s="11" t="s">
        <v>39</v>
      </c>
      <c r="AS2" s="11" t="s">
        <v>40</v>
      </c>
      <c r="AT2" s="11" t="s">
        <v>41</v>
      </c>
      <c r="AU2" s="11" t="s">
        <v>42</v>
      </c>
      <c r="AV2" s="11" t="s">
        <v>43</v>
      </c>
      <c r="AW2" s="11" t="s">
        <v>44</v>
      </c>
      <c r="AX2" s="11" t="s">
        <v>45</v>
      </c>
      <c r="AY2" s="11" t="s">
        <v>46</v>
      </c>
      <c r="AZ2" s="11" t="s">
        <v>47</v>
      </c>
      <c r="BA2" s="11" t="s">
        <v>48</v>
      </c>
      <c r="BB2" s="8" t="s">
        <v>49</v>
      </c>
      <c r="BC2" s="8" t="s">
        <v>50</v>
      </c>
      <c r="BD2" s="12" t="s">
        <v>51</v>
      </c>
      <c r="BE2" s="12" t="s">
        <v>52</v>
      </c>
      <c r="BF2" s="12" t="s">
        <v>53</v>
      </c>
      <c r="BG2" s="12" t="s">
        <v>54</v>
      </c>
      <c r="BH2" s="10" t="s">
        <v>55</v>
      </c>
      <c r="BI2" s="10" t="s">
        <v>56</v>
      </c>
      <c r="BJ2" s="10" t="s">
        <v>57</v>
      </c>
      <c r="BK2" s="10" t="s">
        <v>58</v>
      </c>
      <c r="BL2" s="10" t="s">
        <v>59</v>
      </c>
      <c r="BM2" s="13" t="s">
        <v>60</v>
      </c>
      <c r="BN2" s="13" t="s">
        <v>61</v>
      </c>
      <c r="BS2" s="13" t="s">
        <v>62</v>
      </c>
      <c r="BT2" s="15" t="s">
        <v>63</v>
      </c>
      <c r="BU2" s="16" t="s">
        <v>64</v>
      </c>
      <c r="BV2" s="17" t="s">
        <v>65</v>
      </c>
      <c r="BW2" s="17" t="s">
        <v>66</v>
      </c>
      <c r="BX2" s="17" t="s">
        <v>67</v>
      </c>
      <c r="BY2" s="17" t="s">
        <v>68</v>
      </c>
      <c r="BZ2" s="17" t="s">
        <v>69</v>
      </c>
      <c r="CA2" s="17" t="s">
        <v>70</v>
      </c>
      <c r="CB2" s="17" t="s">
        <v>71</v>
      </c>
      <c r="CC2" s="17" t="s">
        <v>72</v>
      </c>
      <c r="CD2" s="15" t="s">
        <v>73</v>
      </c>
      <c r="CE2" s="15" t="s">
        <v>74</v>
      </c>
      <c r="CF2" s="15" t="s">
        <v>75</v>
      </c>
      <c r="CG2" s="15" t="s">
        <v>344</v>
      </c>
      <c r="CH2" s="13" t="s">
        <v>62</v>
      </c>
      <c r="CI2" s="18" t="s">
        <v>361</v>
      </c>
      <c r="CJ2" s="18" t="s">
        <v>76</v>
      </c>
      <c r="CK2" s="12" t="s">
        <v>77</v>
      </c>
      <c r="CL2" s="12" t="s">
        <v>78</v>
      </c>
      <c r="CM2" s="10" t="s">
        <v>79</v>
      </c>
      <c r="CN2" s="10" t="s">
        <v>80</v>
      </c>
      <c r="CO2" s="10" t="s">
        <v>81</v>
      </c>
      <c r="CP2" s="10" t="s">
        <v>82</v>
      </c>
      <c r="CQ2" s="10" t="s">
        <v>83</v>
      </c>
      <c r="CR2" s="13" t="s">
        <v>61</v>
      </c>
      <c r="CS2" s="19" t="s">
        <v>84</v>
      </c>
      <c r="CT2" s="13" t="s">
        <v>62</v>
      </c>
      <c r="CU2" s="5" t="s">
        <v>85</v>
      </c>
      <c r="CV2" s="5" t="s">
        <v>86</v>
      </c>
      <c r="CW2" s="66" t="s">
        <v>350</v>
      </c>
      <c r="CX2" s="67" t="s">
        <v>351</v>
      </c>
      <c r="CY2" s="68" t="s">
        <v>353</v>
      </c>
      <c r="CZ2" s="68" t="s">
        <v>352</v>
      </c>
      <c r="DA2" s="68" t="s">
        <v>354</v>
      </c>
      <c r="DB2" s="68" t="s">
        <v>355</v>
      </c>
      <c r="DC2" s="68" t="s">
        <v>356</v>
      </c>
      <c r="DD2" s="68" t="s">
        <v>357</v>
      </c>
      <c r="DE2" s="68" t="s">
        <v>358</v>
      </c>
      <c r="DF2" s="68" t="s">
        <v>359</v>
      </c>
      <c r="DG2" s="69" t="s">
        <v>345</v>
      </c>
      <c r="DH2" s="69" t="s">
        <v>360</v>
      </c>
      <c r="DI2" s="69" t="s">
        <v>346</v>
      </c>
      <c r="DJ2" s="69" t="s">
        <v>41</v>
      </c>
      <c r="DK2" s="69" t="s">
        <v>42</v>
      </c>
      <c r="DL2" s="69" t="s">
        <v>43</v>
      </c>
      <c r="DM2" s="69" t="s">
        <v>44</v>
      </c>
      <c r="DN2" s="69" t="s">
        <v>45</v>
      </c>
      <c r="DO2" s="69" t="s">
        <v>46</v>
      </c>
      <c r="DP2" s="69" t="s">
        <v>47</v>
      </c>
      <c r="DQ2" s="69" t="s">
        <v>48</v>
      </c>
    </row>
    <row r="3" spans="1:121" s="14" customFormat="1" ht="67.5" customHeight="1">
      <c r="A3" s="27">
        <v>2</v>
      </c>
      <c r="B3" s="29" t="s">
        <v>97</v>
      </c>
      <c r="C3" s="30" t="s">
        <v>98</v>
      </c>
      <c r="D3" s="29" t="s">
        <v>99</v>
      </c>
      <c r="E3" s="20" t="s">
        <v>100</v>
      </c>
      <c r="F3" s="76" t="s">
        <v>101</v>
      </c>
      <c r="G3" s="76">
        <v>10.1</v>
      </c>
      <c r="H3" s="76">
        <v>8</v>
      </c>
      <c r="I3" s="20" t="s">
        <v>102</v>
      </c>
      <c r="J3" s="20" t="s">
        <v>103</v>
      </c>
      <c r="K3" s="31" t="s">
        <v>104</v>
      </c>
      <c r="L3" s="20" t="s">
        <v>105</v>
      </c>
      <c r="M3" s="33" t="s">
        <v>106</v>
      </c>
      <c r="N3" s="20" t="s">
        <v>87</v>
      </c>
      <c r="O3" s="30">
        <v>0</v>
      </c>
      <c r="P3" s="34">
        <v>5</v>
      </c>
      <c r="Q3" s="34">
        <v>0</v>
      </c>
      <c r="R3" s="34">
        <v>1</v>
      </c>
      <c r="S3" s="34">
        <v>2</v>
      </c>
      <c r="T3" s="34">
        <v>2</v>
      </c>
      <c r="U3" s="21" t="s">
        <v>107</v>
      </c>
      <c r="V3" s="21" t="s">
        <v>108</v>
      </c>
      <c r="W3" s="21" t="s">
        <v>88</v>
      </c>
      <c r="X3" s="21">
        <v>0</v>
      </c>
      <c r="Y3" s="21">
        <v>0</v>
      </c>
      <c r="Z3" s="21">
        <v>0</v>
      </c>
      <c r="AA3" s="21">
        <v>0</v>
      </c>
      <c r="AB3" s="21">
        <v>0</v>
      </c>
      <c r="AC3" s="20" t="s">
        <v>109</v>
      </c>
      <c r="AD3" s="20" t="s">
        <v>110</v>
      </c>
      <c r="AE3" s="22" t="s">
        <v>93</v>
      </c>
      <c r="AF3" s="22" t="s">
        <v>94</v>
      </c>
      <c r="AG3" s="23">
        <f t="shared" ref="AG3:AG8" si="0">+Q3</f>
        <v>0</v>
      </c>
      <c r="AH3" s="24">
        <f t="shared" ref="AH3:AH9" si="1">+X3</f>
        <v>0</v>
      </c>
      <c r="AI3" s="39"/>
      <c r="AJ3" s="39"/>
      <c r="AK3" s="39"/>
      <c r="AL3" s="39"/>
      <c r="AM3" s="39"/>
      <c r="AN3" s="39"/>
      <c r="AO3" s="39"/>
      <c r="AP3" s="39"/>
      <c r="AQ3" s="39"/>
      <c r="AR3" s="39"/>
      <c r="AS3" s="39"/>
      <c r="AT3" s="39"/>
      <c r="AU3" s="39"/>
      <c r="AV3" s="39"/>
      <c r="AW3" s="39"/>
      <c r="AX3" s="39"/>
      <c r="AY3" s="39"/>
      <c r="AZ3" s="39"/>
      <c r="BA3" s="39"/>
      <c r="BB3" s="25">
        <v>0</v>
      </c>
      <c r="BC3" s="25">
        <v>0</v>
      </c>
      <c r="BD3" s="42">
        <v>0</v>
      </c>
      <c r="BE3" s="42">
        <v>0</v>
      </c>
      <c r="BF3" s="42">
        <v>0</v>
      </c>
      <c r="BG3" s="42">
        <v>0</v>
      </c>
      <c r="BH3" s="42">
        <v>0</v>
      </c>
      <c r="BI3" s="42">
        <v>0</v>
      </c>
      <c r="BJ3" s="42">
        <v>0</v>
      </c>
      <c r="BK3" s="42">
        <v>0</v>
      </c>
      <c r="BL3" s="27"/>
      <c r="BM3" s="28" t="s">
        <v>91</v>
      </c>
      <c r="BN3" s="22"/>
      <c r="BS3" s="28">
        <f t="shared" ref="BS3:BS9" si="2">+BC3/P3</f>
        <v>0</v>
      </c>
      <c r="BT3" s="25">
        <f>+R3</f>
        <v>1</v>
      </c>
      <c r="BU3" s="25"/>
      <c r="BV3" s="25"/>
      <c r="BW3" s="25"/>
      <c r="BX3" s="25"/>
      <c r="BY3" s="25"/>
      <c r="BZ3" s="25"/>
      <c r="CA3" s="25"/>
      <c r="CB3" s="25"/>
      <c r="CC3" s="25"/>
      <c r="CD3" s="25"/>
      <c r="CE3" s="25">
        <v>0</v>
      </c>
      <c r="CF3" s="25">
        <v>1</v>
      </c>
      <c r="CG3" s="81">
        <v>1</v>
      </c>
      <c r="CH3" s="28">
        <v>0.2</v>
      </c>
      <c r="CI3" s="35">
        <v>237210000</v>
      </c>
      <c r="CJ3" s="35"/>
      <c r="CK3" s="35"/>
      <c r="CL3" s="35"/>
      <c r="CM3" s="35"/>
      <c r="CN3" s="35"/>
      <c r="CO3" s="35"/>
      <c r="CP3" s="35"/>
      <c r="CQ3" s="35"/>
      <c r="CR3" s="41" t="s">
        <v>111</v>
      </c>
      <c r="CS3" s="28">
        <f>+CG3/BT3</f>
        <v>1</v>
      </c>
      <c r="CT3" s="28">
        <f>(BC3+CG3)/P3</f>
        <v>0.2</v>
      </c>
      <c r="CU3" s="74">
        <v>0</v>
      </c>
      <c r="CV3" s="75">
        <f>+CU3/H3</f>
        <v>0</v>
      </c>
      <c r="CW3" s="82">
        <v>5</v>
      </c>
      <c r="CX3" s="83">
        <v>317500000</v>
      </c>
      <c r="CY3" s="83">
        <v>317500000</v>
      </c>
      <c r="CZ3" s="70"/>
      <c r="DA3" s="70"/>
      <c r="DB3" s="70"/>
      <c r="DC3" s="70"/>
      <c r="DD3" s="70"/>
      <c r="DE3" s="70"/>
      <c r="DF3" s="70"/>
      <c r="DG3" s="89" t="s">
        <v>369</v>
      </c>
      <c r="DH3" s="90" t="s">
        <v>370</v>
      </c>
      <c r="DI3" s="90" t="s">
        <v>371</v>
      </c>
      <c r="DJ3" s="89" t="s">
        <v>372</v>
      </c>
      <c r="DK3" s="91" t="s">
        <v>373</v>
      </c>
      <c r="DL3" s="92">
        <v>43220</v>
      </c>
      <c r="DM3" s="91" t="s">
        <v>374</v>
      </c>
      <c r="DN3" s="91" t="s">
        <v>88</v>
      </c>
      <c r="DO3" s="83">
        <v>317500000</v>
      </c>
      <c r="DP3" s="83">
        <v>317500000</v>
      </c>
      <c r="DQ3" s="89" t="s">
        <v>375</v>
      </c>
    </row>
    <row r="4" spans="1:121" s="14" customFormat="1" ht="76.5" customHeight="1">
      <c r="A4" s="27">
        <v>2</v>
      </c>
      <c r="B4" s="29" t="s">
        <v>97</v>
      </c>
      <c r="C4" s="30" t="s">
        <v>98</v>
      </c>
      <c r="D4" s="29" t="s">
        <v>99</v>
      </c>
      <c r="E4" s="20" t="s">
        <v>100</v>
      </c>
      <c r="F4" s="76"/>
      <c r="G4" s="76"/>
      <c r="H4" s="76"/>
      <c r="I4" s="20" t="s">
        <v>112</v>
      </c>
      <c r="J4" s="20" t="s">
        <v>103</v>
      </c>
      <c r="K4" s="31" t="s">
        <v>104</v>
      </c>
      <c r="L4" s="20" t="s">
        <v>113</v>
      </c>
      <c r="M4" s="33" t="s">
        <v>113</v>
      </c>
      <c r="N4" s="20" t="s">
        <v>87</v>
      </c>
      <c r="O4" s="30">
        <v>0</v>
      </c>
      <c r="P4" s="34">
        <v>100</v>
      </c>
      <c r="Q4" s="34">
        <v>25</v>
      </c>
      <c r="R4" s="34">
        <v>25</v>
      </c>
      <c r="S4" s="34">
        <v>25</v>
      </c>
      <c r="T4" s="34">
        <v>25</v>
      </c>
      <c r="U4" s="21" t="s">
        <v>107</v>
      </c>
      <c r="V4" s="21" t="s">
        <v>108</v>
      </c>
      <c r="W4" s="21" t="s">
        <v>88</v>
      </c>
      <c r="X4" s="21">
        <v>0</v>
      </c>
      <c r="Y4" s="21">
        <v>0</v>
      </c>
      <c r="Z4" s="21">
        <v>0</v>
      </c>
      <c r="AA4" s="21">
        <v>0</v>
      </c>
      <c r="AB4" s="21">
        <v>0</v>
      </c>
      <c r="AC4" s="20" t="s">
        <v>109</v>
      </c>
      <c r="AD4" s="20" t="s">
        <v>110</v>
      </c>
      <c r="AE4" s="44" t="s">
        <v>94</v>
      </c>
      <c r="AF4" s="22" t="s">
        <v>94</v>
      </c>
      <c r="AG4" s="23">
        <f t="shared" si="0"/>
        <v>25</v>
      </c>
      <c r="AH4" s="24">
        <f t="shared" si="1"/>
        <v>0</v>
      </c>
      <c r="AI4" s="39"/>
      <c r="AJ4" s="39"/>
      <c r="AK4" s="39"/>
      <c r="AL4" s="39"/>
      <c r="AM4" s="39"/>
      <c r="AN4" s="39"/>
      <c r="AO4" s="39"/>
      <c r="AP4" s="39"/>
      <c r="AQ4" s="39"/>
      <c r="AR4" s="39"/>
      <c r="AS4" s="39"/>
      <c r="AT4" s="39"/>
      <c r="AU4" s="39"/>
      <c r="AV4" s="39"/>
      <c r="AW4" s="39"/>
      <c r="AX4" s="39"/>
      <c r="AY4" s="39"/>
      <c r="AZ4" s="39"/>
      <c r="BA4" s="39"/>
      <c r="BB4" s="25">
        <v>0</v>
      </c>
      <c r="BC4" s="25">
        <v>25</v>
      </c>
      <c r="BD4" s="42">
        <v>0</v>
      </c>
      <c r="BE4" s="42">
        <v>0</v>
      </c>
      <c r="BF4" s="42"/>
      <c r="BG4" s="42"/>
      <c r="BH4" s="42"/>
      <c r="BI4" s="42"/>
      <c r="BJ4" s="42"/>
      <c r="BK4" s="42"/>
      <c r="BL4" s="27"/>
      <c r="BM4" s="28">
        <f>+BC4/AG4</f>
        <v>1</v>
      </c>
      <c r="BN4" s="32" t="s">
        <v>114</v>
      </c>
      <c r="BS4" s="28">
        <f t="shared" si="2"/>
        <v>0.25</v>
      </c>
      <c r="BT4" s="25">
        <f>+R4</f>
        <v>25</v>
      </c>
      <c r="BU4" s="25"/>
      <c r="BV4" s="25"/>
      <c r="BW4" s="25"/>
      <c r="BX4" s="25"/>
      <c r="BY4" s="25"/>
      <c r="BZ4" s="25"/>
      <c r="CA4" s="25"/>
      <c r="CB4" s="25"/>
      <c r="CC4" s="25"/>
      <c r="CD4" s="25"/>
      <c r="CE4" s="25">
        <v>0</v>
      </c>
      <c r="CF4" s="25">
        <v>17</v>
      </c>
      <c r="CG4" s="81">
        <v>25</v>
      </c>
      <c r="CH4" s="28">
        <v>0.5</v>
      </c>
      <c r="CI4" s="35">
        <v>62500000</v>
      </c>
      <c r="CJ4" s="35"/>
      <c r="CK4" s="35"/>
      <c r="CL4" s="35"/>
      <c r="CM4" s="35"/>
      <c r="CN4" s="35"/>
      <c r="CO4" s="35"/>
      <c r="CP4" s="35"/>
      <c r="CQ4" s="35"/>
      <c r="CR4" s="32"/>
      <c r="CS4" s="28">
        <f>+CG4/BT4</f>
        <v>1</v>
      </c>
      <c r="CT4" s="28">
        <f>(BC4+CG4)/P4</f>
        <v>0.5</v>
      </c>
      <c r="CU4" s="74"/>
      <c r="CV4" s="75"/>
      <c r="CW4" s="82">
        <f>+T4</f>
        <v>25</v>
      </c>
      <c r="CX4" s="83">
        <v>341896000</v>
      </c>
      <c r="CY4" s="83">
        <v>341896000</v>
      </c>
      <c r="CZ4" s="70"/>
      <c r="DA4" s="70"/>
      <c r="DB4" s="70"/>
      <c r="DC4" s="70"/>
      <c r="DD4" s="70"/>
      <c r="DE4" s="70"/>
      <c r="DF4" s="70"/>
      <c r="DG4" s="89" t="s">
        <v>376</v>
      </c>
      <c r="DH4" s="89" t="s">
        <v>377</v>
      </c>
      <c r="DI4" s="89" t="s">
        <v>378</v>
      </c>
      <c r="DJ4" s="89" t="s">
        <v>379</v>
      </c>
      <c r="DK4" s="91" t="s">
        <v>373</v>
      </c>
      <c r="DL4" s="92">
        <v>43281</v>
      </c>
      <c r="DM4" s="91" t="s">
        <v>374</v>
      </c>
      <c r="DN4" s="91" t="s">
        <v>88</v>
      </c>
      <c r="DO4" s="83">
        <v>341896000</v>
      </c>
      <c r="DP4" s="83">
        <v>341896000</v>
      </c>
      <c r="DQ4" s="89" t="s">
        <v>380</v>
      </c>
    </row>
    <row r="5" spans="1:121" s="14" customFormat="1" ht="87.75" customHeight="1">
      <c r="A5" s="27">
        <v>2</v>
      </c>
      <c r="B5" s="29" t="s">
        <v>97</v>
      </c>
      <c r="C5" s="30" t="s">
        <v>98</v>
      </c>
      <c r="D5" s="29" t="s">
        <v>99</v>
      </c>
      <c r="E5" s="20" t="s">
        <v>115</v>
      </c>
      <c r="F5" s="20" t="s">
        <v>116</v>
      </c>
      <c r="G5" s="20">
        <v>31.1</v>
      </c>
      <c r="H5" s="20">
        <v>28</v>
      </c>
      <c r="I5" s="20" t="s">
        <v>117</v>
      </c>
      <c r="J5" s="20" t="s">
        <v>118</v>
      </c>
      <c r="K5" s="31" t="s">
        <v>119</v>
      </c>
      <c r="L5" s="20" t="s">
        <v>120</v>
      </c>
      <c r="M5" s="33" t="s">
        <v>120</v>
      </c>
      <c r="N5" s="20" t="s">
        <v>87</v>
      </c>
      <c r="O5" s="30">
        <v>0</v>
      </c>
      <c r="P5" s="34">
        <v>1</v>
      </c>
      <c r="Q5" s="34">
        <v>0</v>
      </c>
      <c r="R5" s="34">
        <v>0</v>
      </c>
      <c r="S5" s="34">
        <v>0</v>
      </c>
      <c r="T5" s="34">
        <v>1</v>
      </c>
      <c r="U5" s="21" t="s">
        <v>107</v>
      </c>
      <c r="V5" s="21" t="s">
        <v>108</v>
      </c>
      <c r="W5" s="21" t="s">
        <v>88</v>
      </c>
      <c r="X5" s="21">
        <v>0</v>
      </c>
      <c r="Y5" s="21">
        <v>0</v>
      </c>
      <c r="Z5" s="21">
        <v>0</v>
      </c>
      <c r="AA5" s="21">
        <v>0</v>
      </c>
      <c r="AB5" s="21">
        <v>0</v>
      </c>
      <c r="AC5" s="20" t="s">
        <v>109</v>
      </c>
      <c r="AD5" s="20" t="s">
        <v>110</v>
      </c>
      <c r="AE5" s="44" t="s">
        <v>93</v>
      </c>
      <c r="AF5" s="22" t="s">
        <v>93</v>
      </c>
      <c r="AG5" s="23">
        <f t="shared" si="0"/>
        <v>0</v>
      </c>
      <c r="AH5" s="24">
        <f t="shared" si="1"/>
        <v>0</v>
      </c>
      <c r="AI5" s="39"/>
      <c r="AJ5" s="39"/>
      <c r="AK5" s="39"/>
      <c r="AL5" s="39"/>
      <c r="AM5" s="39"/>
      <c r="AN5" s="39"/>
      <c r="AO5" s="39"/>
      <c r="AP5" s="39"/>
      <c r="AQ5" s="39"/>
      <c r="AR5" s="39"/>
      <c r="AS5" s="39"/>
      <c r="AT5" s="39"/>
      <c r="AU5" s="39"/>
      <c r="AV5" s="39"/>
      <c r="AW5" s="39"/>
      <c r="AX5" s="39"/>
      <c r="AY5" s="39"/>
      <c r="AZ5" s="39"/>
      <c r="BA5" s="39"/>
      <c r="BB5" s="25">
        <v>0</v>
      </c>
      <c r="BC5" s="25">
        <v>0</v>
      </c>
      <c r="BD5" s="42">
        <v>0</v>
      </c>
      <c r="BE5" s="42">
        <v>0</v>
      </c>
      <c r="BF5" s="42">
        <v>0</v>
      </c>
      <c r="BG5" s="42">
        <v>0</v>
      </c>
      <c r="BH5" s="42">
        <v>0</v>
      </c>
      <c r="BI5" s="42">
        <v>0</v>
      </c>
      <c r="BJ5" s="42">
        <v>0</v>
      </c>
      <c r="BK5" s="42">
        <v>0</v>
      </c>
      <c r="BL5" s="27"/>
      <c r="BM5" s="28" t="s">
        <v>91</v>
      </c>
      <c r="BN5" s="32" t="s">
        <v>121</v>
      </c>
      <c r="BS5" s="28">
        <f t="shared" si="2"/>
        <v>0</v>
      </c>
      <c r="BT5" s="25">
        <f>+R5</f>
        <v>0</v>
      </c>
      <c r="BU5" s="25"/>
      <c r="BV5" s="25"/>
      <c r="BW5" s="25"/>
      <c r="BX5" s="25"/>
      <c r="BY5" s="25"/>
      <c r="BZ5" s="25"/>
      <c r="CA5" s="25"/>
      <c r="CB5" s="25"/>
      <c r="CC5" s="25"/>
      <c r="CD5" s="25"/>
      <c r="CE5" s="25">
        <v>0</v>
      </c>
      <c r="CF5" s="25">
        <v>0</v>
      </c>
      <c r="CG5" s="81">
        <v>0</v>
      </c>
      <c r="CH5" s="28">
        <v>0</v>
      </c>
      <c r="CI5" s="35"/>
      <c r="CJ5" s="35"/>
      <c r="CK5" s="35"/>
      <c r="CL5" s="35"/>
      <c r="CM5" s="35"/>
      <c r="CN5" s="35"/>
      <c r="CO5" s="35"/>
      <c r="CP5" s="35"/>
      <c r="CQ5" s="35"/>
      <c r="CR5" s="32" t="s">
        <v>121</v>
      </c>
      <c r="CS5" s="28" t="s">
        <v>92</v>
      </c>
      <c r="CT5" s="28">
        <f>(BC5+CG5)/P5</f>
        <v>0</v>
      </c>
      <c r="CU5" s="38">
        <v>0</v>
      </c>
      <c r="CV5" s="43">
        <f t="shared" ref="CV5:CV9" si="3">+CU5/H5</f>
        <v>0</v>
      </c>
      <c r="CW5" s="82">
        <v>1</v>
      </c>
      <c r="CX5" s="83">
        <v>120000000</v>
      </c>
      <c r="CY5" s="83">
        <v>120000000</v>
      </c>
      <c r="CZ5" s="70"/>
      <c r="DA5" s="70"/>
      <c r="DB5" s="70"/>
      <c r="DC5" s="70"/>
      <c r="DD5" s="70"/>
      <c r="DE5" s="70"/>
      <c r="DF5" s="70"/>
      <c r="DG5" s="89" t="s">
        <v>381</v>
      </c>
      <c r="DH5" s="89" t="s">
        <v>382</v>
      </c>
      <c r="DI5" s="89" t="s">
        <v>383</v>
      </c>
      <c r="DJ5" s="89" t="s">
        <v>384</v>
      </c>
      <c r="DK5" s="91" t="s">
        <v>373</v>
      </c>
      <c r="DL5" s="92">
        <v>43311</v>
      </c>
      <c r="DM5" s="91" t="s">
        <v>374</v>
      </c>
      <c r="DN5" s="91" t="s">
        <v>88</v>
      </c>
      <c r="DO5" s="83">
        <v>120000000</v>
      </c>
      <c r="DP5" s="83">
        <v>120000000</v>
      </c>
      <c r="DQ5" s="89" t="s">
        <v>385</v>
      </c>
    </row>
    <row r="6" spans="1:121" s="14" customFormat="1" ht="127.5" customHeight="1">
      <c r="A6" s="27">
        <v>2</v>
      </c>
      <c r="B6" s="29" t="s">
        <v>97</v>
      </c>
      <c r="C6" s="30" t="s">
        <v>98</v>
      </c>
      <c r="D6" s="29" t="s">
        <v>99</v>
      </c>
      <c r="E6" s="20" t="s">
        <v>122</v>
      </c>
      <c r="F6" s="20" t="s">
        <v>123</v>
      </c>
      <c r="G6" s="20">
        <v>0</v>
      </c>
      <c r="H6" s="20">
        <v>1</v>
      </c>
      <c r="I6" s="20" t="s">
        <v>124</v>
      </c>
      <c r="J6" s="20" t="s">
        <v>125</v>
      </c>
      <c r="K6" s="31" t="s">
        <v>126</v>
      </c>
      <c r="L6" s="20" t="s">
        <v>127</v>
      </c>
      <c r="M6" s="33" t="s">
        <v>128</v>
      </c>
      <c r="N6" s="20" t="s">
        <v>87</v>
      </c>
      <c r="O6" s="30">
        <v>0</v>
      </c>
      <c r="P6" s="34">
        <v>7</v>
      </c>
      <c r="Q6" s="34">
        <v>0</v>
      </c>
      <c r="R6" s="34">
        <v>0</v>
      </c>
      <c r="S6" s="34">
        <v>0</v>
      </c>
      <c r="T6" s="34">
        <v>7</v>
      </c>
      <c r="U6" s="21" t="s">
        <v>107</v>
      </c>
      <c r="V6" s="21" t="s">
        <v>108</v>
      </c>
      <c r="W6" s="21" t="s">
        <v>88</v>
      </c>
      <c r="X6" s="21">
        <v>0</v>
      </c>
      <c r="Y6" s="21">
        <v>0</v>
      </c>
      <c r="Z6" s="21">
        <v>0</v>
      </c>
      <c r="AA6" s="21">
        <v>0</v>
      </c>
      <c r="AB6" s="21">
        <v>0</v>
      </c>
      <c r="AC6" s="20" t="s">
        <v>109</v>
      </c>
      <c r="AD6" s="20" t="s">
        <v>110</v>
      </c>
      <c r="AE6" s="22" t="s">
        <v>89</v>
      </c>
      <c r="AF6" s="22" t="s">
        <v>90</v>
      </c>
      <c r="AG6" s="23">
        <f t="shared" si="0"/>
        <v>0</v>
      </c>
      <c r="AH6" s="24">
        <f t="shared" si="1"/>
        <v>0</v>
      </c>
      <c r="AI6" s="39"/>
      <c r="AJ6" s="39"/>
      <c r="AK6" s="39"/>
      <c r="AL6" s="39"/>
      <c r="AM6" s="39"/>
      <c r="AN6" s="39"/>
      <c r="AO6" s="39"/>
      <c r="AP6" s="39"/>
      <c r="AQ6" s="39"/>
      <c r="AR6" s="39"/>
      <c r="AS6" s="39"/>
      <c r="AT6" s="39"/>
      <c r="AU6" s="39"/>
      <c r="AV6" s="39"/>
      <c r="AW6" s="39"/>
      <c r="AX6" s="39"/>
      <c r="AY6" s="39"/>
      <c r="AZ6" s="39"/>
      <c r="BA6" s="39"/>
      <c r="BB6" s="25">
        <v>0</v>
      </c>
      <c r="BC6" s="25">
        <v>0</v>
      </c>
      <c r="BD6" s="42">
        <v>0</v>
      </c>
      <c r="BE6" s="42">
        <v>0</v>
      </c>
      <c r="BF6" s="42"/>
      <c r="BG6" s="42"/>
      <c r="BH6" s="42"/>
      <c r="BI6" s="42"/>
      <c r="BJ6" s="42"/>
      <c r="BK6" s="42"/>
      <c r="BL6" s="27"/>
      <c r="BM6" s="28" t="e">
        <f>+BC6/AG6</f>
        <v>#DIV/0!</v>
      </c>
      <c r="BN6" s="32" t="s">
        <v>129</v>
      </c>
      <c r="BS6" s="28">
        <f t="shared" si="2"/>
        <v>0</v>
      </c>
      <c r="BT6" s="25">
        <f>+R6</f>
        <v>0</v>
      </c>
      <c r="BU6" s="25"/>
      <c r="BV6" s="25"/>
      <c r="BW6" s="25"/>
      <c r="BX6" s="25"/>
      <c r="BY6" s="25"/>
      <c r="BZ6" s="25"/>
      <c r="CA6" s="25"/>
      <c r="CB6" s="25"/>
      <c r="CC6" s="25"/>
      <c r="CD6" s="25"/>
      <c r="CE6" s="25">
        <v>0</v>
      </c>
      <c r="CF6" s="25">
        <v>0</v>
      </c>
      <c r="CG6" s="81">
        <v>0</v>
      </c>
      <c r="CH6" s="28">
        <v>0</v>
      </c>
      <c r="CI6" s="35"/>
      <c r="CJ6" s="35"/>
      <c r="CK6" s="35"/>
      <c r="CL6" s="35"/>
      <c r="CM6" s="35"/>
      <c r="CN6" s="35"/>
      <c r="CO6" s="35"/>
      <c r="CP6" s="35"/>
      <c r="CQ6" s="35"/>
      <c r="CR6" s="32" t="s">
        <v>129</v>
      </c>
      <c r="CS6" s="28" t="s">
        <v>92</v>
      </c>
      <c r="CT6" s="28">
        <f>(BC6+CG6)/P6</f>
        <v>0</v>
      </c>
      <c r="CU6" s="20">
        <v>0</v>
      </c>
      <c r="CV6" s="36">
        <f t="shared" si="3"/>
        <v>0</v>
      </c>
      <c r="CW6" s="82">
        <v>3</v>
      </c>
      <c r="CX6" s="83"/>
      <c r="CY6" s="83"/>
      <c r="CZ6" s="70"/>
      <c r="DA6" s="70"/>
      <c r="DB6" s="70"/>
      <c r="DC6" s="70"/>
      <c r="DD6" s="70"/>
      <c r="DE6" s="70"/>
      <c r="DF6" s="70"/>
      <c r="DG6" s="89"/>
      <c r="DH6" s="89"/>
      <c r="DI6" s="89" t="s">
        <v>386</v>
      </c>
      <c r="DJ6" s="89" t="s">
        <v>387</v>
      </c>
      <c r="DK6" s="91" t="s">
        <v>373</v>
      </c>
      <c r="DL6" s="92">
        <v>43464</v>
      </c>
      <c r="DM6" s="91" t="s">
        <v>388</v>
      </c>
      <c r="DN6" s="91" t="s">
        <v>388</v>
      </c>
      <c r="DO6" s="91" t="s">
        <v>388</v>
      </c>
      <c r="DP6" s="91" t="s">
        <v>388</v>
      </c>
      <c r="DQ6" s="89" t="s">
        <v>389</v>
      </c>
    </row>
    <row r="7" spans="1:121" s="14" customFormat="1" ht="78" customHeight="1">
      <c r="A7" s="27">
        <v>2</v>
      </c>
      <c r="B7" s="29" t="s">
        <v>97</v>
      </c>
      <c r="C7" s="30" t="s">
        <v>98</v>
      </c>
      <c r="D7" s="29" t="s">
        <v>99</v>
      </c>
      <c r="E7" s="20" t="s">
        <v>130</v>
      </c>
      <c r="F7" s="33" t="s">
        <v>131</v>
      </c>
      <c r="G7" s="20">
        <v>80.7</v>
      </c>
      <c r="H7" s="20">
        <v>70.7</v>
      </c>
      <c r="I7" s="20" t="s">
        <v>132</v>
      </c>
      <c r="J7" s="20" t="s">
        <v>133</v>
      </c>
      <c r="K7" s="31" t="s">
        <v>134</v>
      </c>
      <c r="L7" s="45" t="s">
        <v>135</v>
      </c>
      <c r="M7" s="45" t="s">
        <v>136</v>
      </c>
      <c r="N7" s="20" t="s">
        <v>87</v>
      </c>
      <c r="O7" s="30">
        <v>0</v>
      </c>
      <c r="P7" s="45">
        <v>1</v>
      </c>
      <c r="Q7" s="34">
        <v>1</v>
      </c>
      <c r="R7" s="34">
        <v>0</v>
      </c>
      <c r="S7" s="34">
        <v>0</v>
      </c>
      <c r="T7" s="34">
        <v>0</v>
      </c>
      <c r="U7" s="21" t="s">
        <v>107</v>
      </c>
      <c r="V7" s="21" t="s">
        <v>108</v>
      </c>
      <c r="W7" s="21" t="s">
        <v>88</v>
      </c>
      <c r="X7" s="21">
        <v>0</v>
      </c>
      <c r="Y7" s="21">
        <v>0</v>
      </c>
      <c r="Z7" s="21">
        <v>0</v>
      </c>
      <c r="AA7" s="21">
        <v>0</v>
      </c>
      <c r="AB7" s="21">
        <v>0</v>
      </c>
      <c r="AC7" s="20" t="s">
        <v>109</v>
      </c>
      <c r="AD7" s="20" t="s">
        <v>110</v>
      </c>
      <c r="AE7" s="22" t="s">
        <v>89</v>
      </c>
      <c r="AF7" s="22" t="s">
        <v>93</v>
      </c>
      <c r="AG7" s="23">
        <f t="shared" si="0"/>
        <v>1</v>
      </c>
      <c r="AH7" s="24">
        <f t="shared" si="1"/>
        <v>0</v>
      </c>
      <c r="AI7" s="39"/>
      <c r="AJ7" s="39"/>
      <c r="AK7" s="39"/>
      <c r="AL7" s="39"/>
      <c r="AM7" s="39"/>
      <c r="AN7" s="39"/>
      <c r="AO7" s="39"/>
      <c r="AP7" s="39"/>
      <c r="AQ7" s="39"/>
      <c r="AR7" s="39"/>
      <c r="AS7" s="39"/>
      <c r="AT7" s="39"/>
      <c r="AU7" s="39"/>
      <c r="AV7" s="39"/>
      <c r="AW7" s="39"/>
      <c r="AX7" s="39"/>
      <c r="AY7" s="39"/>
      <c r="AZ7" s="39"/>
      <c r="BA7" s="39"/>
      <c r="BB7" s="25">
        <v>0</v>
      </c>
      <c r="BC7" s="25">
        <v>1</v>
      </c>
      <c r="BD7" s="42">
        <v>0</v>
      </c>
      <c r="BE7" s="42">
        <v>0</v>
      </c>
      <c r="BF7" s="42"/>
      <c r="BG7" s="42"/>
      <c r="BH7" s="42"/>
      <c r="BI7" s="42"/>
      <c r="BJ7" s="42"/>
      <c r="BK7" s="42"/>
      <c r="BL7" s="27"/>
      <c r="BM7" s="28">
        <f>+BC7/AG7</f>
        <v>1</v>
      </c>
      <c r="BN7" s="32" t="s">
        <v>137</v>
      </c>
      <c r="BS7" s="28">
        <f t="shared" si="2"/>
        <v>1</v>
      </c>
      <c r="BT7" s="25">
        <v>1</v>
      </c>
      <c r="BU7" s="25"/>
      <c r="BV7" s="25"/>
      <c r="BW7" s="25"/>
      <c r="BX7" s="25"/>
      <c r="BY7" s="25"/>
      <c r="BZ7" s="25"/>
      <c r="CA7" s="25"/>
      <c r="CB7" s="25"/>
      <c r="CC7" s="25"/>
      <c r="CD7" s="25"/>
      <c r="CE7" s="25">
        <v>0.41</v>
      </c>
      <c r="CF7" s="25">
        <v>0.84</v>
      </c>
      <c r="CG7" s="81">
        <v>1</v>
      </c>
      <c r="CH7" s="28">
        <v>1</v>
      </c>
      <c r="CI7" s="35">
        <v>950808321</v>
      </c>
      <c r="CJ7" s="35">
        <v>950808321</v>
      </c>
      <c r="CK7" s="35"/>
      <c r="CL7" s="35"/>
      <c r="CM7" s="35"/>
      <c r="CN7" s="35"/>
      <c r="CO7" s="35"/>
      <c r="CP7" s="35"/>
      <c r="CQ7" s="35"/>
      <c r="CR7" s="41" t="s">
        <v>121</v>
      </c>
      <c r="CS7" s="28">
        <f>+CG7/BT7</f>
        <v>1</v>
      </c>
      <c r="CT7" s="28">
        <v>1</v>
      </c>
      <c r="CU7" s="38">
        <v>0</v>
      </c>
      <c r="CV7" s="43">
        <f t="shared" si="3"/>
        <v>0</v>
      </c>
      <c r="CW7" s="82">
        <v>1</v>
      </c>
      <c r="CX7" s="83">
        <v>72998409</v>
      </c>
      <c r="CY7" s="83">
        <v>72998409</v>
      </c>
      <c r="CZ7" s="70"/>
      <c r="DA7" s="70"/>
      <c r="DB7" s="70"/>
      <c r="DC7" s="70"/>
      <c r="DD7" s="70"/>
      <c r="DE7" s="70"/>
      <c r="DF7" s="70"/>
      <c r="DG7" s="89" t="s">
        <v>390</v>
      </c>
      <c r="DH7" s="89" t="s">
        <v>391</v>
      </c>
      <c r="DI7" s="89" t="s">
        <v>392</v>
      </c>
      <c r="DJ7" s="89" t="s">
        <v>393</v>
      </c>
      <c r="DK7" s="91" t="s">
        <v>373</v>
      </c>
      <c r="DL7" s="92">
        <v>43146</v>
      </c>
      <c r="DM7" s="91" t="s">
        <v>394</v>
      </c>
      <c r="DN7" s="91" t="s">
        <v>88</v>
      </c>
      <c r="DO7" s="83">
        <v>72998409</v>
      </c>
      <c r="DP7" s="83">
        <v>72998409</v>
      </c>
      <c r="DQ7" s="89" t="s">
        <v>375</v>
      </c>
    </row>
    <row r="8" spans="1:121" s="14" customFormat="1" ht="60.75" customHeight="1">
      <c r="A8" s="27">
        <v>2</v>
      </c>
      <c r="B8" s="29" t="s">
        <v>97</v>
      </c>
      <c r="C8" s="30" t="s">
        <v>98</v>
      </c>
      <c r="D8" s="29" t="s">
        <v>99</v>
      </c>
      <c r="E8" s="20" t="s">
        <v>138</v>
      </c>
      <c r="F8" s="33" t="s">
        <v>139</v>
      </c>
      <c r="G8" s="20">
        <v>0</v>
      </c>
      <c r="H8" s="20">
        <v>1</v>
      </c>
      <c r="I8" s="20" t="s">
        <v>140</v>
      </c>
      <c r="J8" s="20" t="s">
        <v>141</v>
      </c>
      <c r="K8" s="31" t="s">
        <v>142</v>
      </c>
      <c r="L8" s="20" t="s">
        <v>143</v>
      </c>
      <c r="M8" s="33" t="s">
        <v>144</v>
      </c>
      <c r="N8" s="20" t="s">
        <v>87</v>
      </c>
      <c r="O8" s="30">
        <v>0</v>
      </c>
      <c r="P8" s="34">
        <v>1</v>
      </c>
      <c r="Q8" s="34">
        <v>0</v>
      </c>
      <c r="R8" s="34">
        <v>0</v>
      </c>
      <c r="S8" s="34">
        <v>0</v>
      </c>
      <c r="T8" s="34">
        <v>1</v>
      </c>
      <c r="U8" s="21" t="s">
        <v>107</v>
      </c>
      <c r="V8" s="21" t="s">
        <v>108</v>
      </c>
      <c r="W8" s="21" t="s">
        <v>88</v>
      </c>
      <c r="X8" s="21">
        <v>0</v>
      </c>
      <c r="Y8" s="21">
        <v>0</v>
      </c>
      <c r="Z8" s="21">
        <v>0</v>
      </c>
      <c r="AA8" s="21">
        <v>0</v>
      </c>
      <c r="AB8" s="21">
        <v>0</v>
      </c>
      <c r="AC8" s="20" t="s">
        <v>109</v>
      </c>
      <c r="AD8" s="20" t="s">
        <v>110</v>
      </c>
      <c r="AE8" s="22" t="s">
        <v>89</v>
      </c>
      <c r="AF8" s="22" t="s">
        <v>90</v>
      </c>
      <c r="AG8" s="23">
        <f t="shared" si="0"/>
        <v>0</v>
      </c>
      <c r="AH8" s="24">
        <f t="shared" si="1"/>
        <v>0</v>
      </c>
      <c r="AI8" s="39"/>
      <c r="AJ8" s="39"/>
      <c r="AK8" s="39"/>
      <c r="AL8" s="39"/>
      <c r="AM8" s="39"/>
      <c r="AN8" s="39"/>
      <c r="AO8" s="39"/>
      <c r="AP8" s="39"/>
      <c r="AQ8" s="39"/>
      <c r="AR8" s="39"/>
      <c r="AS8" s="39"/>
      <c r="AT8" s="39"/>
      <c r="AU8" s="39"/>
      <c r="AV8" s="39"/>
      <c r="AW8" s="39"/>
      <c r="AX8" s="39"/>
      <c r="AY8" s="39"/>
      <c r="AZ8" s="39"/>
      <c r="BA8" s="39"/>
      <c r="BB8" s="25">
        <v>0</v>
      </c>
      <c r="BC8" s="25">
        <v>0</v>
      </c>
      <c r="BD8" s="42">
        <v>0</v>
      </c>
      <c r="BE8" s="42">
        <v>0</v>
      </c>
      <c r="BF8" s="42">
        <v>0</v>
      </c>
      <c r="BG8" s="42">
        <v>0</v>
      </c>
      <c r="BH8" s="42">
        <v>0</v>
      </c>
      <c r="BI8" s="42">
        <v>0</v>
      </c>
      <c r="BJ8" s="42">
        <v>0</v>
      </c>
      <c r="BK8" s="42">
        <v>0</v>
      </c>
      <c r="BL8" s="27"/>
      <c r="BM8" s="28" t="s">
        <v>91</v>
      </c>
      <c r="BN8" s="32" t="s">
        <v>145</v>
      </c>
      <c r="BS8" s="28">
        <f t="shared" si="2"/>
        <v>0</v>
      </c>
      <c r="BT8" s="25">
        <f t="shared" ref="BT8:BT17" si="4">+R8</f>
        <v>0</v>
      </c>
      <c r="BU8" s="25"/>
      <c r="BV8" s="25"/>
      <c r="BW8" s="25"/>
      <c r="BX8" s="25"/>
      <c r="BY8" s="25"/>
      <c r="BZ8" s="25"/>
      <c r="CA8" s="25"/>
      <c r="CB8" s="25"/>
      <c r="CC8" s="25"/>
      <c r="CD8" s="25"/>
      <c r="CE8" s="25">
        <v>0</v>
      </c>
      <c r="CF8" s="25">
        <v>0</v>
      </c>
      <c r="CG8" s="81">
        <v>0</v>
      </c>
      <c r="CH8" s="28">
        <v>0</v>
      </c>
      <c r="CI8" s="35"/>
      <c r="CJ8" s="35"/>
      <c r="CK8" s="35"/>
      <c r="CL8" s="35"/>
      <c r="CM8" s="35"/>
      <c r="CN8" s="35"/>
      <c r="CO8" s="35"/>
      <c r="CP8" s="35"/>
      <c r="CQ8" s="35"/>
      <c r="CR8" s="41" t="s">
        <v>145</v>
      </c>
      <c r="CS8" s="28" t="s">
        <v>92</v>
      </c>
      <c r="CT8" s="28">
        <f t="shared" ref="CT8:CT9" si="5">(BC8+CG8)/P8</f>
        <v>0</v>
      </c>
      <c r="CU8" s="20">
        <v>0</v>
      </c>
      <c r="CV8" s="36">
        <f t="shared" si="3"/>
        <v>0</v>
      </c>
      <c r="CW8" s="82">
        <v>1</v>
      </c>
      <c r="CX8" s="83">
        <v>0</v>
      </c>
      <c r="CY8" s="83">
        <v>0</v>
      </c>
      <c r="CZ8" s="70"/>
      <c r="DA8" s="70"/>
      <c r="DB8" s="70"/>
      <c r="DC8" s="70"/>
      <c r="DD8" s="70"/>
      <c r="DE8" s="70"/>
      <c r="DF8" s="70"/>
      <c r="DG8" s="89" t="s">
        <v>395</v>
      </c>
      <c r="DH8" s="91" t="s">
        <v>396</v>
      </c>
      <c r="DI8" s="89" t="s">
        <v>397</v>
      </c>
      <c r="DJ8" s="89" t="s">
        <v>398</v>
      </c>
      <c r="DK8" s="91" t="s">
        <v>373</v>
      </c>
      <c r="DL8" s="92">
        <v>43464</v>
      </c>
      <c r="DM8" s="91" t="s">
        <v>388</v>
      </c>
      <c r="DN8" s="91" t="s">
        <v>399</v>
      </c>
      <c r="DO8" s="83">
        <v>0</v>
      </c>
      <c r="DP8" s="83">
        <v>0</v>
      </c>
      <c r="DQ8" s="89" t="s">
        <v>400</v>
      </c>
    </row>
    <row r="9" spans="1:121" s="14" customFormat="1" ht="191.25">
      <c r="A9" s="27">
        <v>2</v>
      </c>
      <c r="B9" s="29" t="s">
        <v>97</v>
      </c>
      <c r="C9" s="30" t="s">
        <v>98</v>
      </c>
      <c r="D9" s="29" t="s">
        <v>99</v>
      </c>
      <c r="E9" s="20" t="s">
        <v>146</v>
      </c>
      <c r="F9" s="33" t="s">
        <v>147</v>
      </c>
      <c r="G9" s="20">
        <v>0</v>
      </c>
      <c r="H9" s="20">
        <v>1</v>
      </c>
      <c r="I9" s="20" t="s">
        <v>148</v>
      </c>
      <c r="J9" s="20" t="s">
        <v>149</v>
      </c>
      <c r="K9" s="31" t="s">
        <v>150</v>
      </c>
      <c r="L9" s="20" t="s">
        <v>151</v>
      </c>
      <c r="M9" s="33" t="s">
        <v>152</v>
      </c>
      <c r="N9" s="20" t="s">
        <v>87</v>
      </c>
      <c r="O9" s="30">
        <v>0</v>
      </c>
      <c r="P9" s="34">
        <v>1</v>
      </c>
      <c r="Q9" s="34">
        <v>0</v>
      </c>
      <c r="R9" s="34">
        <v>0</v>
      </c>
      <c r="S9" s="34">
        <v>0</v>
      </c>
      <c r="T9" s="34">
        <v>1</v>
      </c>
      <c r="U9" s="21" t="s">
        <v>107</v>
      </c>
      <c r="V9" s="21" t="s">
        <v>108</v>
      </c>
      <c r="W9" s="21" t="s">
        <v>88</v>
      </c>
      <c r="X9" s="21">
        <v>0</v>
      </c>
      <c r="Y9" s="21">
        <v>0</v>
      </c>
      <c r="Z9" s="21">
        <v>0</v>
      </c>
      <c r="AA9" s="21">
        <v>0</v>
      </c>
      <c r="AB9" s="21">
        <v>0</v>
      </c>
      <c r="AC9" s="20" t="s">
        <v>109</v>
      </c>
      <c r="AD9" s="20" t="s">
        <v>110</v>
      </c>
      <c r="AE9" s="22" t="s">
        <v>89</v>
      </c>
      <c r="AF9" s="22" t="s">
        <v>90</v>
      </c>
      <c r="AG9" s="23">
        <v>0</v>
      </c>
      <c r="AH9" s="24">
        <f t="shared" si="1"/>
        <v>0</v>
      </c>
      <c r="AI9" s="39"/>
      <c r="AJ9" s="39"/>
      <c r="AK9" s="39"/>
      <c r="AL9" s="39"/>
      <c r="AM9" s="39"/>
      <c r="AN9" s="39"/>
      <c r="AO9" s="39"/>
      <c r="AP9" s="39"/>
      <c r="AQ9" s="39"/>
      <c r="AR9" s="39"/>
      <c r="AS9" s="39"/>
      <c r="AT9" s="39"/>
      <c r="AU9" s="39"/>
      <c r="AV9" s="39"/>
      <c r="AW9" s="39"/>
      <c r="AX9" s="39"/>
      <c r="AY9" s="39"/>
      <c r="AZ9" s="39"/>
      <c r="BA9" s="39"/>
      <c r="BB9" s="25">
        <v>0</v>
      </c>
      <c r="BC9" s="25">
        <v>0</v>
      </c>
      <c r="BD9" s="42">
        <v>0</v>
      </c>
      <c r="BE9" s="42">
        <v>0</v>
      </c>
      <c r="BF9" s="42"/>
      <c r="BG9" s="42"/>
      <c r="BH9" s="42"/>
      <c r="BI9" s="42"/>
      <c r="BJ9" s="42"/>
      <c r="BK9" s="42"/>
      <c r="BL9" s="27"/>
      <c r="BM9" s="28" t="s">
        <v>91</v>
      </c>
      <c r="BN9" s="32" t="s">
        <v>145</v>
      </c>
      <c r="BS9" s="28">
        <f t="shared" si="2"/>
        <v>0</v>
      </c>
      <c r="BT9" s="25">
        <f t="shared" si="4"/>
        <v>0</v>
      </c>
      <c r="BU9" s="25"/>
      <c r="BV9" s="25"/>
      <c r="BW9" s="25"/>
      <c r="BX9" s="25"/>
      <c r="BY9" s="25"/>
      <c r="BZ9" s="25"/>
      <c r="CA9" s="25"/>
      <c r="CB9" s="25"/>
      <c r="CC9" s="25"/>
      <c r="CD9" s="25"/>
      <c r="CE9" s="25">
        <v>0</v>
      </c>
      <c r="CF9" s="25">
        <v>0</v>
      </c>
      <c r="CG9" s="81">
        <v>0</v>
      </c>
      <c r="CH9" s="28">
        <v>0.18</v>
      </c>
      <c r="CI9" s="35"/>
      <c r="CJ9" s="35"/>
      <c r="CK9" s="35"/>
      <c r="CL9" s="35"/>
      <c r="CM9" s="35"/>
      <c r="CN9" s="35"/>
      <c r="CO9" s="35"/>
      <c r="CP9" s="35"/>
      <c r="CQ9" s="35"/>
      <c r="CR9" s="32" t="s">
        <v>145</v>
      </c>
      <c r="CS9" s="28" t="s">
        <v>92</v>
      </c>
      <c r="CT9" s="28">
        <f t="shared" si="5"/>
        <v>0</v>
      </c>
      <c r="CU9" s="20">
        <v>0</v>
      </c>
      <c r="CV9" s="36">
        <f t="shared" si="3"/>
        <v>0</v>
      </c>
      <c r="CW9" s="82">
        <v>1</v>
      </c>
      <c r="CX9" s="84">
        <v>50000000</v>
      </c>
      <c r="CY9" s="84">
        <v>50000000</v>
      </c>
      <c r="CZ9" s="70"/>
      <c r="DA9" s="70"/>
      <c r="DB9" s="70"/>
      <c r="DC9" s="70"/>
      <c r="DD9" s="70"/>
      <c r="DE9" s="70"/>
      <c r="DF9" s="70"/>
      <c r="DG9" s="91" t="s">
        <v>401</v>
      </c>
      <c r="DH9" s="91" t="s">
        <v>402</v>
      </c>
      <c r="DI9" s="91" t="s">
        <v>403</v>
      </c>
      <c r="DJ9" s="91" t="s">
        <v>404</v>
      </c>
      <c r="DK9" s="91" t="s">
        <v>373</v>
      </c>
      <c r="DL9" s="92">
        <v>43281</v>
      </c>
      <c r="DM9" s="91" t="s">
        <v>388</v>
      </c>
      <c r="DN9" s="91" t="s">
        <v>88</v>
      </c>
      <c r="DO9" s="83">
        <v>50000000</v>
      </c>
      <c r="DP9" s="83">
        <v>50000000</v>
      </c>
      <c r="DQ9" s="89" t="s">
        <v>385</v>
      </c>
    </row>
    <row r="10" spans="1:121" s="14" customFormat="1" ht="115.5" customHeight="1">
      <c r="A10" s="27">
        <v>2</v>
      </c>
      <c r="B10" s="29" t="s">
        <v>97</v>
      </c>
      <c r="C10" s="30" t="s">
        <v>153</v>
      </c>
      <c r="D10" s="29" t="s">
        <v>154</v>
      </c>
      <c r="E10" s="20" t="s">
        <v>155</v>
      </c>
      <c r="F10" s="33" t="s">
        <v>156</v>
      </c>
      <c r="G10" s="20" t="s">
        <v>95</v>
      </c>
      <c r="H10" s="20">
        <v>25</v>
      </c>
      <c r="I10" s="20" t="s">
        <v>157</v>
      </c>
      <c r="J10" s="20" t="s">
        <v>158</v>
      </c>
      <c r="K10" s="31" t="s">
        <v>159</v>
      </c>
      <c r="L10" s="20" t="s">
        <v>160</v>
      </c>
      <c r="M10" s="33" t="s">
        <v>161</v>
      </c>
      <c r="N10" s="20" t="s">
        <v>87</v>
      </c>
      <c r="O10" s="34">
        <v>6</v>
      </c>
      <c r="P10" s="34">
        <v>25</v>
      </c>
      <c r="Q10" s="34">
        <v>5</v>
      </c>
      <c r="R10" s="34">
        <v>5</v>
      </c>
      <c r="S10" s="34">
        <v>5</v>
      </c>
      <c r="T10" s="34">
        <v>10</v>
      </c>
      <c r="U10" s="21" t="s">
        <v>107</v>
      </c>
      <c r="V10" s="21" t="s">
        <v>108</v>
      </c>
      <c r="W10" s="21" t="s">
        <v>88</v>
      </c>
      <c r="X10" s="30">
        <v>0</v>
      </c>
      <c r="Y10" s="30">
        <v>0</v>
      </c>
      <c r="Z10" s="30">
        <v>0</v>
      </c>
      <c r="AA10" s="30">
        <v>0</v>
      </c>
      <c r="AB10" s="30">
        <v>0</v>
      </c>
      <c r="AC10" s="20" t="s">
        <v>109</v>
      </c>
      <c r="AD10" s="20" t="s">
        <v>110</v>
      </c>
      <c r="AE10" s="22" t="s">
        <v>93</v>
      </c>
      <c r="AF10" s="22" t="s">
        <v>90</v>
      </c>
      <c r="AG10" s="23">
        <f>+Q10</f>
        <v>5</v>
      </c>
      <c r="AH10" s="24">
        <f t="shared" ref="AH10:AH33" si="6">+X10</f>
        <v>0</v>
      </c>
      <c r="AI10" s="39"/>
      <c r="AJ10" s="39"/>
      <c r="AK10" s="39"/>
      <c r="AL10" s="39"/>
      <c r="AM10" s="39"/>
      <c r="AN10" s="39"/>
      <c r="AO10" s="39"/>
      <c r="AP10" s="39"/>
      <c r="AQ10" s="39"/>
      <c r="AR10" s="39"/>
      <c r="AS10" s="39"/>
      <c r="AT10" s="39"/>
      <c r="AU10" s="39"/>
      <c r="AV10" s="39"/>
      <c r="AW10" s="39"/>
      <c r="AX10" s="39"/>
      <c r="AY10" s="39"/>
      <c r="AZ10" s="39"/>
      <c r="BA10" s="39"/>
      <c r="BB10" s="25">
        <v>0</v>
      </c>
      <c r="BC10" s="25">
        <v>0</v>
      </c>
      <c r="BD10" s="42">
        <v>0</v>
      </c>
      <c r="BE10" s="42">
        <v>0</v>
      </c>
      <c r="BF10" s="42"/>
      <c r="BG10" s="42"/>
      <c r="BH10" s="42"/>
      <c r="BI10" s="42"/>
      <c r="BJ10" s="42"/>
      <c r="BK10" s="42"/>
      <c r="BL10" s="27"/>
      <c r="BM10" s="28">
        <f>+BC10/AG10</f>
        <v>0</v>
      </c>
      <c r="BN10" s="32" t="s">
        <v>162</v>
      </c>
      <c r="BS10" s="28">
        <f t="shared" ref="BS10:BS17" si="7">+BC10/P10</f>
        <v>0</v>
      </c>
      <c r="BT10" s="25">
        <f t="shared" si="4"/>
        <v>5</v>
      </c>
      <c r="BU10" s="25"/>
      <c r="BV10" s="25"/>
      <c r="BW10" s="25"/>
      <c r="BX10" s="25"/>
      <c r="BY10" s="25"/>
      <c r="BZ10" s="25"/>
      <c r="CA10" s="25"/>
      <c r="CB10" s="25"/>
      <c r="CC10" s="25"/>
      <c r="CD10" s="25"/>
      <c r="CE10" s="25">
        <v>0.4</v>
      </c>
      <c r="CF10" s="25">
        <v>0.4</v>
      </c>
      <c r="CG10" s="81">
        <v>4.5999999999999996</v>
      </c>
      <c r="CH10" s="28">
        <v>0.6</v>
      </c>
      <c r="CI10" s="35">
        <v>3015684157</v>
      </c>
      <c r="CJ10" s="35">
        <v>3015684157</v>
      </c>
      <c r="CK10" s="35"/>
      <c r="CL10" s="35"/>
      <c r="CM10" s="35"/>
      <c r="CN10" s="35">
        <v>604390900</v>
      </c>
      <c r="CO10" s="35"/>
      <c r="CP10" s="35"/>
      <c r="CQ10" s="35"/>
      <c r="CR10" s="32" t="s">
        <v>163</v>
      </c>
      <c r="CS10" s="28">
        <f t="shared" ref="CS10:CS11" si="8">+CG10/BT10</f>
        <v>0.91999999999999993</v>
      </c>
      <c r="CT10" s="28">
        <f t="shared" ref="CT10:CT17" si="9">(BC10+CG10)/P10</f>
        <v>0.184</v>
      </c>
      <c r="CU10" s="20"/>
      <c r="CV10" s="20"/>
      <c r="CW10" s="82">
        <f t="shared" ref="CW10:CW27" si="10">+T10</f>
        <v>10</v>
      </c>
      <c r="CX10" s="85"/>
      <c r="CY10" s="85"/>
      <c r="CZ10" s="70"/>
      <c r="DA10" s="70"/>
      <c r="DB10" s="70"/>
      <c r="DC10" s="70"/>
      <c r="DD10" s="70"/>
      <c r="DE10" s="70"/>
      <c r="DF10" s="70"/>
      <c r="DG10" s="85"/>
      <c r="DH10" s="85"/>
      <c r="DI10" s="85"/>
      <c r="DJ10" s="85"/>
      <c r="DK10" s="85"/>
      <c r="DL10" s="85"/>
      <c r="DM10" s="85"/>
      <c r="DN10" s="85"/>
      <c r="DO10" s="85"/>
      <c r="DP10" s="85"/>
      <c r="DQ10" s="85"/>
    </row>
    <row r="11" spans="1:121" s="14" customFormat="1" ht="146.25" customHeight="1">
      <c r="A11" s="27">
        <v>2</v>
      </c>
      <c r="B11" s="29" t="s">
        <v>97</v>
      </c>
      <c r="C11" s="30" t="s">
        <v>153</v>
      </c>
      <c r="D11" s="29" t="s">
        <v>154</v>
      </c>
      <c r="E11" s="20" t="s">
        <v>164</v>
      </c>
      <c r="F11" s="33" t="s">
        <v>165</v>
      </c>
      <c r="G11" s="20">
        <v>1</v>
      </c>
      <c r="H11" s="20">
        <v>45</v>
      </c>
      <c r="I11" s="20" t="s">
        <v>166</v>
      </c>
      <c r="J11" s="20" t="s">
        <v>167</v>
      </c>
      <c r="K11" s="47" t="s">
        <v>168</v>
      </c>
      <c r="L11" s="20" t="s">
        <v>169</v>
      </c>
      <c r="M11" s="33" t="s">
        <v>169</v>
      </c>
      <c r="N11" s="20" t="s">
        <v>87</v>
      </c>
      <c r="O11" s="34">
        <v>0</v>
      </c>
      <c r="P11" s="34">
        <v>5</v>
      </c>
      <c r="Q11" s="34">
        <v>1</v>
      </c>
      <c r="R11" s="34">
        <v>2</v>
      </c>
      <c r="S11" s="34">
        <v>1</v>
      </c>
      <c r="T11" s="34">
        <v>2</v>
      </c>
      <c r="U11" s="21" t="s">
        <v>107</v>
      </c>
      <c r="V11" s="21" t="s">
        <v>108</v>
      </c>
      <c r="W11" s="21" t="s">
        <v>88</v>
      </c>
      <c r="X11" s="46">
        <f>SUM(Y11:AB11)</f>
        <v>1634892886.464</v>
      </c>
      <c r="Y11" s="37">
        <v>385001000</v>
      </c>
      <c r="Z11" s="37">
        <f>+Y11*1.04</f>
        <v>400401040</v>
      </c>
      <c r="AA11" s="37">
        <f>+Z11*1.04</f>
        <v>416417081.60000002</v>
      </c>
      <c r="AB11" s="37">
        <f>+AA11*1.04</f>
        <v>433073764.86400002</v>
      </c>
      <c r="AC11" s="20" t="s">
        <v>109</v>
      </c>
      <c r="AD11" s="20" t="s">
        <v>110</v>
      </c>
      <c r="AE11" s="22" t="s">
        <v>93</v>
      </c>
      <c r="AF11" s="22" t="s">
        <v>90</v>
      </c>
      <c r="AG11" s="23">
        <v>1</v>
      </c>
      <c r="AH11" s="24">
        <f t="shared" si="6"/>
        <v>1634892886.464</v>
      </c>
      <c r="AI11" s="39"/>
      <c r="AJ11" s="39"/>
      <c r="AK11" s="39"/>
      <c r="AL11" s="39"/>
      <c r="AM11" s="39"/>
      <c r="AN11" s="39"/>
      <c r="AO11" s="39"/>
      <c r="AP11" s="39"/>
      <c r="AQ11" s="39"/>
      <c r="AR11" s="39"/>
      <c r="AS11" s="39"/>
      <c r="AT11" s="39"/>
      <c r="AU11" s="39"/>
      <c r="AV11" s="39"/>
      <c r="AW11" s="39"/>
      <c r="AX11" s="39"/>
      <c r="AY11" s="39"/>
      <c r="AZ11" s="39"/>
      <c r="BA11" s="39"/>
      <c r="BB11" s="25">
        <v>1</v>
      </c>
      <c r="BC11" s="25">
        <v>1</v>
      </c>
      <c r="BD11" s="42">
        <v>396030000</v>
      </c>
      <c r="BE11" s="42">
        <v>353000000</v>
      </c>
      <c r="BF11" s="42"/>
      <c r="BG11" s="42"/>
      <c r="BH11" s="42"/>
      <c r="BI11" s="42"/>
      <c r="BJ11" s="42"/>
      <c r="BK11" s="42"/>
      <c r="BL11" s="26">
        <v>43030000</v>
      </c>
      <c r="BM11" s="28">
        <f>+BC11/AG11</f>
        <v>1</v>
      </c>
      <c r="BN11" s="32" t="s">
        <v>170</v>
      </c>
      <c r="BS11" s="28">
        <f t="shared" si="7"/>
        <v>0.2</v>
      </c>
      <c r="BT11" s="25">
        <f t="shared" si="4"/>
        <v>2</v>
      </c>
      <c r="BU11" s="35"/>
      <c r="BV11" s="35"/>
      <c r="BW11" s="35"/>
      <c r="BX11" s="35"/>
      <c r="BY11" s="35"/>
      <c r="BZ11" s="35"/>
      <c r="CA11" s="35"/>
      <c r="CB11" s="35"/>
      <c r="CC11" s="35"/>
      <c r="CD11" s="25"/>
      <c r="CE11" s="25">
        <v>2</v>
      </c>
      <c r="CF11" s="25">
        <v>2</v>
      </c>
      <c r="CG11" s="81">
        <v>2</v>
      </c>
      <c r="CH11" s="28">
        <v>0.4</v>
      </c>
      <c r="CI11" s="35"/>
      <c r="CJ11" s="35"/>
      <c r="CK11" s="35"/>
      <c r="CL11" s="35"/>
      <c r="CM11" s="35"/>
      <c r="CN11" s="35"/>
      <c r="CO11" s="35"/>
      <c r="CP11" s="35"/>
      <c r="CQ11" s="35"/>
      <c r="CR11" s="32" t="s">
        <v>171</v>
      </c>
      <c r="CS11" s="28">
        <f t="shared" si="8"/>
        <v>1</v>
      </c>
      <c r="CT11" s="28">
        <f t="shared" si="9"/>
        <v>0.6</v>
      </c>
      <c r="CU11" s="20"/>
      <c r="CV11" s="20"/>
      <c r="CW11" s="82">
        <f t="shared" si="10"/>
        <v>2</v>
      </c>
      <c r="CX11" s="86">
        <v>100000000</v>
      </c>
      <c r="CY11" s="85"/>
      <c r="CZ11" s="70"/>
      <c r="DA11" s="70"/>
      <c r="DB11" s="70"/>
      <c r="DC11" s="70"/>
      <c r="DD11" s="70"/>
      <c r="DE11" s="70"/>
      <c r="DF11" s="70"/>
      <c r="DG11" s="85"/>
      <c r="DH11" s="85"/>
      <c r="DI11" s="93" t="s">
        <v>405</v>
      </c>
      <c r="DJ11" s="93" t="s">
        <v>406</v>
      </c>
      <c r="DK11" s="93" t="s">
        <v>407</v>
      </c>
      <c r="DL11" s="93" t="s">
        <v>408</v>
      </c>
      <c r="DM11" s="93" t="s">
        <v>409</v>
      </c>
      <c r="DN11" s="93" t="s">
        <v>88</v>
      </c>
      <c r="DO11" s="94">
        <v>100000000</v>
      </c>
      <c r="DP11" s="94">
        <v>100000000</v>
      </c>
      <c r="DQ11" s="93"/>
    </row>
    <row r="12" spans="1:121" s="14" customFormat="1" ht="66" customHeight="1">
      <c r="A12" s="27">
        <v>2</v>
      </c>
      <c r="B12" s="29" t="s">
        <v>97</v>
      </c>
      <c r="C12" s="30" t="s">
        <v>153</v>
      </c>
      <c r="D12" s="29" t="s">
        <v>154</v>
      </c>
      <c r="E12" s="20" t="s">
        <v>172</v>
      </c>
      <c r="F12" s="33" t="s">
        <v>173</v>
      </c>
      <c r="G12" s="20">
        <v>0</v>
      </c>
      <c r="H12" s="20">
        <v>5</v>
      </c>
      <c r="I12" s="20" t="s">
        <v>174</v>
      </c>
      <c r="J12" s="20" t="s">
        <v>175</v>
      </c>
      <c r="K12" s="31" t="s">
        <v>176</v>
      </c>
      <c r="L12" s="20" t="s">
        <v>177</v>
      </c>
      <c r="M12" s="33" t="s">
        <v>178</v>
      </c>
      <c r="N12" s="20" t="s">
        <v>87</v>
      </c>
      <c r="O12" s="34">
        <v>0</v>
      </c>
      <c r="P12" s="34">
        <v>5</v>
      </c>
      <c r="Q12" s="34">
        <v>2</v>
      </c>
      <c r="R12" s="34">
        <v>0</v>
      </c>
      <c r="S12" s="34">
        <v>1</v>
      </c>
      <c r="T12" s="34">
        <v>2</v>
      </c>
      <c r="U12" s="21" t="s">
        <v>107</v>
      </c>
      <c r="V12" s="21" t="s">
        <v>108</v>
      </c>
      <c r="W12" s="21" t="s">
        <v>88</v>
      </c>
      <c r="X12" s="30">
        <v>0</v>
      </c>
      <c r="Y12" s="30">
        <v>0</v>
      </c>
      <c r="Z12" s="30">
        <v>0</v>
      </c>
      <c r="AA12" s="30">
        <v>0</v>
      </c>
      <c r="AB12" s="30">
        <v>0</v>
      </c>
      <c r="AC12" s="20" t="s">
        <v>109</v>
      </c>
      <c r="AD12" s="20" t="s">
        <v>110</v>
      </c>
      <c r="AE12" s="22" t="s">
        <v>93</v>
      </c>
      <c r="AF12" s="22" t="s">
        <v>90</v>
      </c>
      <c r="AG12" s="23">
        <f>+Q12</f>
        <v>2</v>
      </c>
      <c r="AH12" s="24">
        <f t="shared" si="6"/>
        <v>0</v>
      </c>
      <c r="AI12" s="39"/>
      <c r="AJ12" s="39"/>
      <c r="AK12" s="39"/>
      <c r="AL12" s="39"/>
      <c r="AM12" s="39"/>
      <c r="AN12" s="39"/>
      <c r="AO12" s="39"/>
      <c r="AP12" s="39"/>
      <c r="AQ12" s="39"/>
      <c r="AR12" s="39"/>
      <c r="AS12" s="39"/>
      <c r="AT12" s="39"/>
      <c r="AU12" s="39"/>
      <c r="AV12" s="39"/>
      <c r="AW12" s="39"/>
      <c r="AX12" s="39"/>
      <c r="AY12" s="39"/>
      <c r="AZ12" s="39"/>
      <c r="BA12" s="39"/>
      <c r="BB12" s="25">
        <v>1</v>
      </c>
      <c r="BC12" s="25">
        <v>2</v>
      </c>
      <c r="BD12" s="42">
        <v>0</v>
      </c>
      <c r="BE12" s="42">
        <v>0</v>
      </c>
      <c r="BF12" s="42"/>
      <c r="BG12" s="42"/>
      <c r="BH12" s="42"/>
      <c r="BI12" s="42"/>
      <c r="BJ12" s="42"/>
      <c r="BK12" s="42"/>
      <c r="BL12" s="27"/>
      <c r="BM12" s="28">
        <v>1</v>
      </c>
      <c r="BN12" s="32" t="s">
        <v>179</v>
      </c>
      <c r="BS12" s="28">
        <f t="shared" si="7"/>
        <v>0.4</v>
      </c>
      <c r="BT12" s="25">
        <f t="shared" si="4"/>
        <v>0</v>
      </c>
      <c r="BU12" s="25"/>
      <c r="BV12" s="25"/>
      <c r="BW12" s="25"/>
      <c r="BX12" s="25"/>
      <c r="BY12" s="25"/>
      <c r="BZ12" s="25"/>
      <c r="CA12" s="25"/>
      <c r="CB12" s="25"/>
      <c r="CC12" s="25"/>
      <c r="CD12" s="25"/>
      <c r="CE12" s="25">
        <v>0</v>
      </c>
      <c r="CF12" s="25">
        <v>0</v>
      </c>
      <c r="CG12" s="81">
        <v>0</v>
      </c>
      <c r="CH12" s="28">
        <v>0.31</v>
      </c>
      <c r="CI12" s="35">
        <v>99000000</v>
      </c>
      <c r="CJ12" s="35">
        <v>99000000</v>
      </c>
      <c r="CK12" s="35"/>
      <c r="CL12" s="35"/>
      <c r="CM12" s="35"/>
      <c r="CN12" s="35"/>
      <c r="CO12" s="35"/>
      <c r="CP12" s="35"/>
      <c r="CQ12" s="35"/>
      <c r="CR12" s="32" t="s">
        <v>180</v>
      </c>
      <c r="CS12" s="28" t="s">
        <v>92</v>
      </c>
      <c r="CT12" s="28">
        <f t="shared" si="9"/>
        <v>0.4</v>
      </c>
      <c r="CU12" s="20"/>
      <c r="CV12" s="20"/>
      <c r="CW12" s="82">
        <f t="shared" si="10"/>
        <v>2</v>
      </c>
      <c r="CX12" s="86">
        <v>80000000</v>
      </c>
      <c r="CY12" s="85"/>
      <c r="CZ12" s="70"/>
      <c r="DA12" s="70"/>
      <c r="DB12" s="70"/>
      <c r="DC12" s="70"/>
      <c r="DD12" s="70"/>
      <c r="DE12" s="70"/>
      <c r="DF12" s="70"/>
      <c r="DG12" s="85"/>
      <c r="DH12" s="85"/>
      <c r="DI12" s="93" t="s">
        <v>410</v>
      </c>
      <c r="DJ12" s="93" t="s">
        <v>411</v>
      </c>
      <c r="DK12" s="93" t="s">
        <v>407</v>
      </c>
      <c r="DL12" s="93" t="s">
        <v>408</v>
      </c>
      <c r="DM12" s="93" t="s">
        <v>412</v>
      </c>
      <c r="DN12" s="93" t="s">
        <v>88</v>
      </c>
      <c r="DO12" s="94">
        <v>80000000</v>
      </c>
      <c r="DP12" s="94">
        <v>80000000</v>
      </c>
      <c r="DQ12" s="93"/>
    </row>
    <row r="13" spans="1:121" s="14" customFormat="1" ht="65.25" customHeight="1">
      <c r="A13" s="27">
        <v>2</v>
      </c>
      <c r="B13" s="29" t="s">
        <v>97</v>
      </c>
      <c r="C13" s="30" t="s">
        <v>153</v>
      </c>
      <c r="D13" s="29" t="s">
        <v>154</v>
      </c>
      <c r="E13" s="20" t="s">
        <v>181</v>
      </c>
      <c r="F13" s="33" t="s">
        <v>182</v>
      </c>
      <c r="G13" s="20" t="s">
        <v>95</v>
      </c>
      <c r="H13" s="20">
        <v>2</v>
      </c>
      <c r="I13" s="20" t="s">
        <v>183</v>
      </c>
      <c r="J13" s="20" t="s">
        <v>184</v>
      </c>
      <c r="K13" s="31" t="s">
        <v>185</v>
      </c>
      <c r="L13" s="20" t="s">
        <v>186</v>
      </c>
      <c r="M13" s="33" t="s">
        <v>187</v>
      </c>
      <c r="N13" s="20" t="s">
        <v>87</v>
      </c>
      <c r="O13" s="30">
        <v>0</v>
      </c>
      <c r="P13" s="34">
        <v>45</v>
      </c>
      <c r="Q13" s="34">
        <v>10</v>
      </c>
      <c r="R13" s="34">
        <v>10</v>
      </c>
      <c r="S13" s="34">
        <v>10</v>
      </c>
      <c r="T13" s="34">
        <v>15</v>
      </c>
      <c r="U13" s="21" t="s">
        <v>107</v>
      </c>
      <c r="V13" s="21" t="s">
        <v>108</v>
      </c>
      <c r="W13" s="21" t="s">
        <v>88</v>
      </c>
      <c r="X13" s="46">
        <f>SUM(Y13:AB13)</f>
        <v>1104084886.464</v>
      </c>
      <c r="Y13" s="37">
        <v>260001000</v>
      </c>
      <c r="Z13" s="37">
        <f>+Y13*1.04</f>
        <v>270401040</v>
      </c>
      <c r="AA13" s="37">
        <f>+Z13*1.04</f>
        <v>281217081.60000002</v>
      </c>
      <c r="AB13" s="37">
        <f>+AA13*1.04</f>
        <v>292465764.86400002</v>
      </c>
      <c r="AC13" s="20" t="s">
        <v>109</v>
      </c>
      <c r="AD13" s="20" t="s">
        <v>110</v>
      </c>
      <c r="AE13" s="22" t="s">
        <v>93</v>
      </c>
      <c r="AF13" s="22" t="s">
        <v>93</v>
      </c>
      <c r="AG13" s="23">
        <f>+Q13</f>
        <v>10</v>
      </c>
      <c r="AH13" s="24">
        <f t="shared" si="6"/>
        <v>1104084886.464</v>
      </c>
      <c r="AI13" s="39"/>
      <c r="AJ13" s="39"/>
      <c r="AK13" s="39"/>
      <c r="AL13" s="39"/>
      <c r="AM13" s="39"/>
      <c r="AN13" s="39"/>
      <c r="AO13" s="39"/>
      <c r="AP13" s="39"/>
      <c r="AQ13" s="39"/>
      <c r="AR13" s="39"/>
      <c r="AS13" s="39"/>
      <c r="AT13" s="39"/>
      <c r="AU13" s="39"/>
      <c r="AV13" s="39"/>
      <c r="AW13" s="39"/>
      <c r="AX13" s="39"/>
      <c r="AY13" s="39"/>
      <c r="AZ13" s="39"/>
      <c r="BA13" s="39"/>
      <c r="BB13" s="25">
        <v>9</v>
      </c>
      <c r="BC13" s="25">
        <v>10</v>
      </c>
      <c r="BD13" s="42">
        <v>202000000</v>
      </c>
      <c r="BE13" s="42">
        <v>180000000</v>
      </c>
      <c r="BF13" s="42"/>
      <c r="BG13" s="42"/>
      <c r="BH13" s="42"/>
      <c r="BI13" s="42"/>
      <c r="BJ13" s="42"/>
      <c r="BK13" s="42"/>
      <c r="BL13" s="26">
        <v>22000000</v>
      </c>
      <c r="BM13" s="28">
        <f>+BC13/AG13</f>
        <v>1</v>
      </c>
      <c r="BN13" s="32" t="s">
        <v>188</v>
      </c>
      <c r="BS13" s="28">
        <f t="shared" si="7"/>
        <v>0.22222222222222221</v>
      </c>
      <c r="BT13" s="25">
        <f t="shared" si="4"/>
        <v>10</v>
      </c>
      <c r="BU13" s="35"/>
      <c r="BV13" s="35"/>
      <c r="BW13" s="35"/>
      <c r="BX13" s="35"/>
      <c r="BY13" s="35"/>
      <c r="BZ13" s="35"/>
      <c r="CA13" s="35"/>
      <c r="CB13" s="35"/>
      <c r="CC13" s="35"/>
      <c r="CD13" s="25"/>
      <c r="CE13" s="25">
        <v>6</v>
      </c>
      <c r="CF13" s="25">
        <v>6</v>
      </c>
      <c r="CG13" s="81">
        <v>4</v>
      </c>
      <c r="CH13" s="28">
        <v>0.31</v>
      </c>
      <c r="CI13" s="35">
        <v>328250000</v>
      </c>
      <c r="CJ13" s="35">
        <v>328250000</v>
      </c>
      <c r="CK13" s="35"/>
      <c r="CL13" s="35"/>
      <c r="CM13" s="35"/>
      <c r="CN13" s="35"/>
      <c r="CO13" s="35"/>
      <c r="CP13" s="35"/>
      <c r="CQ13" s="35"/>
      <c r="CR13" s="32" t="s">
        <v>189</v>
      </c>
      <c r="CS13" s="28">
        <f>+CG13/BT13</f>
        <v>0.4</v>
      </c>
      <c r="CT13" s="28">
        <f t="shared" si="9"/>
        <v>0.31111111111111112</v>
      </c>
      <c r="CU13" s="20"/>
      <c r="CV13" s="20"/>
      <c r="CW13" s="82">
        <f t="shared" si="10"/>
        <v>15</v>
      </c>
      <c r="CX13" s="86">
        <v>150000000</v>
      </c>
      <c r="CY13" s="85"/>
      <c r="CZ13" s="70"/>
      <c r="DA13" s="70"/>
      <c r="DB13" s="70"/>
      <c r="DC13" s="70"/>
      <c r="DD13" s="70"/>
      <c r="DE13" s="70"/>
      <c r="DF13" s="70"/>
      <c r="DG13" s="85"/>
      <c r="DH13" s="85"/>
      <c r="DI13" s="93" t="s">
        <v>413</v>
      </c>
      <c r="DJ13" s="93" t="s">
        <v>414</v>
      </c>
      <c r="DK13" s="93" t="s">
        <v>407</v>
      </c>
      <c r="DL13" s="95">
        <v>43435</v>
      </c>
      <c r="DM13" s="93" t="s">
        <v>415</v>
      </c>
      <c r="DN13" s="93" t="s">
        <v>88</v>
      </c>
      <c r="DO13" s="86">
        <v>150000000</v>
      </c>
      <c r="DP13" s="86">
        <v>150000000</v>
      </c>
      <c r="DQ13" s="93"/>
    </row>
    <row r="14" spans="1:121" s="14" customFormat="1" ht="90" customHeight="1">
      <c r="A14" s="27">
        <v>2</v>
      </c>
      <c r="B14" s="29" t="s">
        <v>97</v>
      </c>
      <c r="C14" s="30" t="s">
        <v>153</v>
      </c>
      <c r="D14" s="29" t="s">
        <v>154</v>
      </c>
      <c r="E14" s="20" t="s">
        <v>190</v>
      </c>
      <c r="F14" s="33" t="s">
        <v>191</v>
      </c>
      <c r="G14" s="20">
        <v>0</v>
      </c>
      <c r="H14" s="20">
        <v>1</v>
      </c>
      <c r="I14" s="20" t="s">
        <v>192</v>
      </c>
      <c r="J14" s="20" t="s">
        <v>184</v>
      </c>
      <c r="K14" s="31" t="s">
        <v>185</v>
      </c>
      <c r="L14" s="20" t="s">
        <v>193</v>
      </c>
      <c r="M14" s="33" t="s">
        <v>194</v>
      </c>
      <c r="N14" s="20" t="s">
        <v>87</v>
      </c>
      <c r="O14" s="30">
        <v>0</v>
      </c>
      <c r="P14" s="34">
        <v>45</v>
      </c>
      <c r="Q14" s="34">
        <v>10</v>
      </c>
      <c r="R14" s="34">
        <v>10</v>
      </c>
      <c r="S14" s="34">
        <v>10</v>
      </c>
      <c r="T14" s="34">
        <v>15</v>
      </c>
      <c r="U14" s="21" t="s">
        <v>107</v>
      </c>
      <c r="V14" s="21" t="s">
        <v>108</v>
      </c>
      <c r="W14" s="21" t="s">
        <v>88</v>
      </c>
      <c r="X14" s="30">
        <v>0</v>
      </c>
      <c r="Y14" s="30">
        <v>0</v>
      </c>
      <c r="Z14" s="30">
        <v>0</v>
      </c>
      <c r="AA14" s="30">
        <v>0</v>
      </c>
      <c r="AB14" s="30">
        <v>0</v>
      </c>
      <c r="AC14" s="20" t="s">
        <v>109</v>
      </c>
      <c r="AD14" s="20" t="s">
        <v>110</v>
      </c>
      <c r="AE14" s="22" t="s">
        <v>93</v>
      </c>
      <c r="AF14" s="22" t="s">
        <v>90</v>
      </c>
      <c r="AG14" s="23">
        <f>+Q14</f>
        <v>10</v>
      </c>
      <c r="AH14" s="24">
        <f t="shared" si="6"/>
        <v>0</v>
      </c>
      <c r="AI14" s="39"/>
      <c r="AJ14" s="39"/>
      <c r="AK14" s="39"/>
      <c r="AL14" s="39"/>
      <c r="AM14" s="39"/>
      <c r="AN14" s="39"/>
      <c r="AO14" s="39"/>
      <c r="AP14" s="39"/>
      <c r="AQ14" s="39"/>
      <c r="AR14" s="39"/>
      <c r="AS14" s="39"/>
      <c r="AT14" s="39"/>
      <c r="AU14" s="39"/>
      <c r="AV14" s="39"/>
      <c r="AW14" s="39"/>
      <c r="AX14" s="39"/>
      <c r="AY14" s="39"/>
      <c r="AZ14" s="39"/>
      <c r="BA14" s="39"/>
      <c r="BB14" s="25">
        <v>9</v>
      </c>
      <c r="BC14" s="25">
        <v>10</v>
      </c>
      <c r="BD14" s="42">
        <v>203000000</v>
      </c>
      <c r="BE14" s="42">
        <v>180000000</v>
      </c>
      <c r="BF14" s="42"/>
      <c r="BG14" s="42"/>
      <c r="BH14" s="42"/>
      <c r="BI14" s="42"/>
      <c r="BJ14" s="42"/>
      <c r="BK14" s="42"/>
      <c r="BL14" s="26">
        <v>23000000</v>
      </c>
      <c r="BM14" s="28">
        <f>+BC14/AG14</f>
        <v>1</v>
      </c>
      <c r="BN14" s="32" t="s">
        <v>195</v>
      </c>
      <c r="BS14" s="28">
        <f t="shared" si="7"/>
        <v>0.22222222222222221</v>
      </c>
      <c r="BT14" s="25">
        <f t="shared" si="4"/>
        <v>10</v>
      </c>
      <c r="BU14" s="35"/>
      <c r="BV14" s="35"/>
      <c r="BW14" s="35"/>
      <c r="BX14" s="35"/>
      <c r="BY14" s="35"/>
      <c r="BZ14" s="35"/>
      <c r="CA14" s="35"/>
      <c r="CB14" s="35"/>
      <c r="CC14" s="35"/>
      <c r="CD14" s="25"/>
      <c r="CE14" s="25">
        <v>6</v>
      </c>
      <c r="CF14" s="25">
        <v>6</v>
      </c>
      <c r="CG14" s="81">
        <v>4</v>
      </c>
      <c r="CH14" s="28">
        <v>0.2</v>
      </c>
      <c r="CI14" s="35">
        <v>0</v>
      </c>
      <c r="CJ14" s="35">
        <v>352700000</v>
      </c>
      <c r="CK14" s="35"/>
      <c r="CL14" s="35"/>
      <c r="CM14" s="35"/>
      <c r="CN14" s="35"/>
      <c r="CO14" s="35"/>
      <c r="CP14" s="35"/>
      <c r="CQ14" s="35"/>
      <c r="CR14" s="32" t="s">
        <v>196</v>
      </c>
      <c r="CS14" s="28">
        <f>+CG14/BT14</f>
        <v>0.4</v>
      </c>
      <c r="CT14" s="28">
        <f t="shared" si="9"/>
        <v>0.31111111111111112</v>
      </c>
      <c r="CU14" s="20"/>
      <c r="CV14" s="20"/>
      <c r="CW14" s="82">
        <f t="shared" si="10"/>
        <v>15</v>
      </c>
      <c r="CX14" s="86">
        <v>150000000</v>
      </c>
      <c r="CY14" s="85"/>
      <c r="CZ14" s="70"/>
      <c r="DA14" s="70"/>
      <c r="DB14" s="70"/>
      <c r="DC14" s="70"/>
      <c r="DD14" s="70"/>
      <c r="DE14" s="70"/>
      <c r="DF14" s="70"/>
      <c r="DG14" s="85"/>
      <c r="DH14" s="85"/>
      <c r="DI14" s="93" t="s">
        <v>416</v>
      </c>
      <c r="DJ14" s="93" t="s">
        <v>417</v>
      </c>
      <c r="DK14" s="93" t="s">
        <v>407</v>
      </c>
      <c r="DL14" s="95">
        <v>43435</v>
      </c>
      <c r="DM14" s="93" t="s">
        <v>415</v>
      </c>
      <c r="DN14" s="93" t="s">
        <v>88</v>
      </c>
      <c r="DO14" s="86">
        <v>150000000</v>
      </c>
      <c r="DP14" s="86">
        <v>150000000</v>
      </c>
      <c r="DQ14" s="93"/>
    </row>
    <row r="15" spans="1:121" s="14" customFormat="1" ht="101.25" customHeight="1">
      <c r="A15" s="27">
        <v>2</v>
      </c>
      <c r="B15" s="29" t="s">
        <v>97</v>
      </c>
      <c r="C15" s="30" t="s">
        <v>153</v>
      </c>
      <c r="D15" s="29" t="s">
        <v>154</v>
      </c>
      <c r="E15" s="20" t="s">
        <v>197</v>
      </c>
      <c r="F15" s="33" t="s">
        <v>198</v>
      </c>
      <c r="G15" s="20">
        <v>0</v>
      </c>
      <c r="H15" s="20">
        <v>1</v>
      </c>
      <c r="I15" s="20" t="s">
        <v>199</v>
      </c>
      <c r="J15" s="20" t="s">
        <v>200</v>
      </c>
      <c r="K15" s="31" t="s">
        <v>201</v>
      </c>
      <c r="L15" s="20" t="s">
        <v>202</v>
      </c>
      <c r="M15" s="33" t="s">
        <v>203</v>
      </c>
      <c r="N15" s="20" t="s">
        <v>87</v>
      </c>
      <c r="O15" s="30">
        <v>0</v>
      </c>
      <c r="P15" s="34">
        <v>10</v>
      </c>
      <c r="Q15" s="34">
        <v>2</v>
      </c>
      <c r="R15" s="34">
        <v>2</v>
      </c>
      <c r="S15" s="34">
        <v>3</v>
      </c>
      <c r="T15" s="34">
        <v>3</v>
      </c>
      <c r="U15" s="21" t="s">
        <v>107</v>
      </c>
      <c r="V15" s="21" t="s">
        <v>108</v>
      </c>
      <c r="W15" s="21" t="s">
        <v>88</v>
      </c>
      <c r="X15" s="30">
        <v>0</v>
      </c>
      <c r="Y15" s="30">
        <v>0</v>
      </c>
      <c r="Z15" s="30">
        <v>0</v>
      </c>
      <c r="AA15" s="30">
        <v>0</v>
      </c>
      <c r="AB15" s="30">
        <v>0</v>
      </c>
      <c r="AC15" s="20" t="s">
        <v>109</v>
      </c>
      <c r="AD15" s="20" t="s">
        <v>110</v>
      </c>
      <c r="AE15" s="22" t="s">
        <v>93</v>
      </c>
      <c r="AF15" s="22" t="s">
        <v>90</v>
      </c>
      <c r="AG15" s="23">
        <f>+Q15</f>
        <v>2</v>
      </c>
      <c r="AH15" s="24">
        <f t="shared" si="6"/>
        <v>0</v>
      </c>
      <c r="AI15" s="39"/>
      <c r="AJ15" s="39"/>
      <c r="AK15" s="39"/>
      <c r="AL15" s="39"/>
      <c r="AM15" s="39"/>
      <c r="AN15" s="39"/>
      <c r="AO15" s="39"/>
      <c r="AP15" s="39"/>
      <c r="AQ15" s="39"/>
      <c r="AR15" s="39"/>
      <c r="AS15" s="39"/>
      <c r="AT15" s="39"/>
      <c r="AU15" s="39"/>
      <c r="AV15" s="39"/>
      <c r="AW15" s="39"/>
      <c r="AX15" s="39"/>
      <c r="AY15" s="39"/>
      <c r="AZ15" s="39"/>
      <c r="BA15" s="39"/>
      <c r="BB15" s="25">
        <v>1</v>
      </c>
      <c r="BC15" s="25">
        <v>2</v>
      </c>
      <c r="BD15" s="42">
        <v>0</v>
      </c>
      <c r="BE15" s="42">
        <v>0</v>
      </c>
      <c r="BF15" s="42"/>
      <c r="BG15" s="42"/>
      <c r="BH15" s="42"/>
      <c r="BI15" s="42"/>
      <c r="BJ15" s="42"/>
      <c r="BK15" s="42"/>
      <c r="BL15" s="26"/>
      <c r="BM15" s="28">
        <f>+BC15/AG15</f>
        <v>1</v>
      </c>
      <c r="BN15" s="32" t="s">
        <v>204</v>
      </c>
      <c r="BS15" s="28">
        <f t="shared" si="7"/>
        <v>0.2</v>
      </c>
      <c r="BT15" s="25">
        <f t="shared" si="4"/>
        <v>2</v>
      </c>
      <c r="BU15" s="35"/>
      <c r="BV15" s="35"/>
      <c r="BW15" s="35"/>
      <c r="BX15" s="35"/>
      <c r="BY15" s="35"/>
      <c r="BZ15" s="35"/>
      <c r="CA15" s="35"/>
      <c r="CB15" s="35"/>
      <c r="CC15" s="35"/>
      <c r="CD15" s="25"/>
      <c r="CE15" s="25">
        <v>1</v>
      </c>
      <c r="CF15" s="25">
        <v>1</v>
      </c>
      <c r="CG15" s="81">
        <v>0</v>
      </c>
      <c r="CH15" s="28">
        <v>0</v>
      </c>
      <c r="CI15" s="35">
        <v>25200000</v>
      </c>
      <c r="CJ15" s="35">
        <v>25200000</v>
      </c>
      <c r="CK15" s="35"/>
      <c r="CL15" s="35"/>
      <c r="CM15" s="35"/>
      <c r="CN15" s="35"/>
      <c r="CO15" s="35"/>
      <c r="CP15" s="35"/>
      <c r="CQ15" s="35"/>
      <c r="CR15" s="32" t="s">
        <v>205</v>
      </c>
      <c r="CS15" s="28">
        <f>+CG15/BT15</f>
        <v>0</v>
      </c>
      <c r="CT15" s="28">
        <f t="shared" si="9"/>
        <v>0.2</v>
      </c>
      <c r="CU15" s="20"/>
      <c r="CV15" s="20"/>
      <c r="CW15" s="82">
        <f t="shared" si="10"/>
        <v>3</v>
      </c>
      <c r="CX15" s="86">
        <v>120000000</v>
      </c>
      <c r="CY15" s="85"/>
      <c r="CZ15" s="70"/>
      <c r="DA15" s="70"/>
      <c r="DB15" s="70"/>
      <c r="DC15" s="70"/>
      <c r="DD15" s="70"/>
      <c r="DE15" s="70"/>
      <c r="DF15" s="70"/>
      <c r="DG15" s="85"/>
      <c r="DH15" s="85"/>
      <c r="DI15" s="93" t="s">
        <v>418</v>
      </c>
      <c r="DJ15" s="93" t="s">
        <v>419</v>
      </c>
      <c r="DK15" s="93" t="s">
        <v>407</v>
      </c>
      <c r="DL15" s="95">
        <v>43435</v>
      </c>
      <c r="DM15" s="93" t="s">
        <v>420</v>
      </c>
      <c r="DN15" s="93" t="s">
        <v>88</v>
      </c>
      <c r="DO15" s="86">
        <v>120000000</v>
      </c>
      <c r="DP15" s="86">
        <v>120000000</v>
      </c>
      <c r="DQ15" s="93"/>
    </row>
    <row r="16" spans="1:121" s="14" customFormat="1" ht="67.5" customHeight="1">
      <c r="A16" s="27">
        <v>2</v>
      </c>
      <c r="B16" s="29" t="s">
        <v>97</v>
      </c>
      <c r="C16" s="30" t="s">
        <v>153</v>
      </c>
      <c r="D16" s="29" t="s">
        <v>154</v>
      </c>
      <c r="E16" s="20" t="s">
        <v>206</v>
      </c>
      <c r="F16" s="33" t="s">
        <v>207</v>
      </c>
      <c r="G16" s="20">
        <v>0</v>
      </c>
      <c r="H16" s="20">
        <v>1</v>
      </c>
      <c r="I16" s="20" t="s">
        <v>208</v>
      </c>
      <c r="J16" s="20" t="s">
        <v>209</v>
      </c>
      <c r="K16" s="47" t="s">
        <v>210</v>
      </c>
      <c r="L16" s="20" t="s">
        <v>211</v>
      </c>
      <c r="M16" s="33" t="s">
        <v>212</v>
      </c>
      <c r="N16" s="20" t="s">
        <v>87</v>
      </c>
      <c r="O16" s="30">
        <v>0</v>
      </c>
      <c r="P16" s="34">
        <v>1</v>
      </c>
      <c r="Q16" s="34">
        <v>0</v>
      </c>
      <c r="R16" s="34">
        <v>0</v>
      </c>
      <c r="S16" s="34">
        <v>1</v>
      </c>
      <c r="T16" s="34">
        <v>0</v>
      </c>
      <c r="U16" s="21" t="s">
        <v>107</v>
      </c>
      <c r="V16" s="21" t="s">
        <v>108</v>
      </c>
      <c r="W16" s="21" t="s">
        <v>88</v>
      </c>
      <c r="X16" s="30">
        <v>0</v>
      </c>
      <c r="Y16" s="30">
        <v>0</v>
      </c>
      <c r="Z16" s="30">
        <v>0</v>
      </c>
      <c r="AA16" s="30">
        <v>0</v>
      </c>
      <c r="AB16" s="30">
        <v>0</v>
      </c>
      <c r="AC16" s="20" t="s">
        <v>109</v>
      </c>
      <c r="AD16" s="20" t="s">
        <v>110</v>
      </c>
      <c r="AE16" s="22" t="s">
        <v>93</v>
      </c>
      <c r="AF16" s="22" t="s">
        <v>90</v>
      </c>
      <c r="AG16" s="23">
        <f>+Q16</f>
        <v>0</v>
      </c>
      <c r="AH16" s="24">
        <f t="shared" si="6"/>
        <v>0</v>
      </c>
      <c r="AI16" s="39"/>
      <c r="AJ16" s="39"/>
      <c r="AK16" s="39"/>
      <c r="AL16" s="39"/>
      <c r="AM16" s="39"/>
      <c r="AN16" s="39"/>
      <c r="AO16" s="39"/>
      <c r="AP16" s="39"/>
      <c r="AQ16" s="39"/>
      <c r="AR16" s="39"/>
      <c r="AS16" s="39"/>
      <c r="AT16" s="39"/>
      <c r="AU16" s="39"/>
      <c r="AV16" s="39"/>
      <c r="AW16" s="39"/>
      <c r="AX16" s="39"/>
      <c r="AY16" s="39"/>
      <c r="AZ16" s="39"/>
      <c r="BA16" s="39"/>
      <c r="BB16" s="25">
        <v>0</v>
      </c>
      <c r="BC16" s="25">
        <v>0</v>
      </c>
      <c r="BD16" s="42">
        <v>0</v>
      </c>
      <c r="BE16" s="42">
        <v>0</v>
      </c>
      <c r="BF16" s="42">
        <v>0</v>
      </c>
      <c r="BG16" s="42">
        <v>0</v>
      </c>
      <c r="BH16" s="42">
        <v>0</v>
      </c>
      <c r="BI16" s="42">
        <v>0</v>
      </c>
      <c r="BJ16" s="42">
        <v>0</v>
      </c>
      <c r="BK16" s="42">
        <v>0</v>
      </c>
      <c r="BL16" s="26"/>
      <c r="BM16" s="28" t="s">
        <v>91</v>
      </c>
      <c r="BN16" s="32"/>
      <c r="BS16" s="28">
        <f t="shared" si="7"/>
        <v>0</v>
      </c>
      <c r="BT16" s="25">
        <f t="shared" si="4"/>
        <v>0</v>
      </c>
      <c r="BU16" s="35"/>
      <c r="BV16" s="35"/>
      <c r="BW16" s="35"/>
      <c r="BX16" s="35"/>
      <c r="BY16" s="35"/>
      <c r="BZ16" s="35"/>
      <c r="CA16" s="35"/>
      <c r="CB16" s="35"/>
      <c r="CC16" s="35"/>
      <c r="CD16" s="25"/>
      <c r="CE16" s="25">
        <v>0</v>
      </c>
      <c r="CF16" s="25">
        <v>0</v>
      </c>
      <c r="CG16" s="81">
        <v>0</v>
      </c>
      <c r="CH16" s="28">
        <v>1</v>
      </c>
      <c r="CI16" s="35"/>
      <c r="CJ16" s="35"/>
      <c r="CK16" s="35"/>
      <c r="CL16" s="35"/>
      <c r="CM16" s="35"/>
      <c r="CN16" s="35"/>
      <c r="CO16" s="35"/>
      <c r="CP16" s="35"/>
      <c r="CQ16" s="35"/>
      <c r="CR16" s="32"/>
      <c r="CS16" s="28" t="s">
        <v>92</v>
      </c>
      <c r="CT16" s="28">
        <f t="shared" si="9"/>
        <v>0</v>
      </c>
      <c r="CU16" s="20"/>
      <c r="CV16" s="20"/>
      <c r="CW16" s="82">
        <f t="shared" si="10"/>
        <v>0</v>
      </c>
      <c r="CX16" s="85"/>
      <c r="CY16" s="85"/>
      <c r="CZ16" s="70"/>
      <c r="DA16" s="70"/>
      <c r="DB16" s="70"/>
      <c r="DC16" s="70"/>
      <c r="DD16" s="70"/>
      <c r="DE16" s="70"/>
      <c r="DF16" s="70"/>
      <c r="DG16" s="85"/>
      <c r="DH16" s="85"/>
      <c r="DI16" s="93"/>
      <c r="DJ16" s="93"/>
      <c r="DK16" s="93"/>
      <c r="DL16" s="93"/>
      <c r="DM16" s="93"/>
      <c r="DN16" s="93"/>
      <c r="DO16" s="93"/>
      <c r="DP16" s="93"/>
      <c r="DQ16" s="93" t="s">
        <v>421</v>
      </c>
    </row>
    <row r="17" spans="1:121" s="14" customFormat="1" ht="67.5" customHeight="1">
      <c r="A17" s="27">
        <v>2</v>
      </c>
      <c r="B17" s="29" t="s">
        <v>97</v>
      </c>
      <c r="C17" s="30" t="s">
        <v>153</v>
      </c>
      <c r="D17" s="29" t="s">
        <v>154</v>
      </c>
      <c r="E17" s="20" t="s">
        <v>213</v>
      </c>
      <c r="F17" s="33" t="s">
        <v>214</v>
      </c>
      <c r="G17" s="20">
        <v>0</v>
      </c>
      <c r="H17" s="20">
        <v>45</v>
      </c>
      <c r="I17" s="20" t="s">
        <v>215</v>
      </c>
      <c r="J17" s="20" t="s">
        <v>216</v>
      </c>
      <c r="K17" s="31" t="s">
        <v>217</v>
      </c>
      <c r="L17" s="20" t="s">
        <v>218</v>
      </c>
      <c r="M17" s="33" t="s">
        <v>219</v>
      </c>
      <c r="N17" s="20" t="s">
        <v>87</v>
      </c>
      <c r="O17" s="30">
        <v>0</v>
      </c>
      <c r="P17" s="34">
        <v>45</v>
      </c>
      <c r="Q17" s="34">
        <v>45</v>
      </c>
      <c r="R17" s="34">
        <v>0</v>
      </c>
      <c r="S17" s="34">
        <v>0</v>
      </c>
      <c r="T17" s="34">
        <v>0</v>
      </c>
      <c r="U17" s="21" t="s">
        <v>107</v>
      </c>
      <c r="V17" s="21" t="s">
        <v>108</v>
      </c>
      <c r="W17" s="21" t="s">
        <v>88</v>
      </c>
      <c r="X17" s="30">
        <v>0</v>
      </c>
      <c r="Y17" s="30">
        <v>0</v>
      </c>
      <c r="Z17" s="30">
        <v>0</v>
      </c>
      <c r="AA17" s="30">
        <v>0</v>
      </c>
      <c r="AB17" s="30">
        <v>0</v>
      </c>
      <c r="AC17" s="20" t="s">
        <v>109</v>
      </c>
      <c r="AD17" s="20" t="s">
        <v>110</v>
      </c>
      <c r="AE17" s="22" t="s">
        <v>93</v>
      </c>
      <c r="AF17" s="22" t="s">
        <v>90</v>
      </c>
      <c r="AG17" s="23">
        <v>45</v>
      </c>
      <c r="AH17" s="24">
        <f t="shared" si="6"/>
        <v>0</v>
      </c>
      <c r="AI17" s="39"/>
      <c r="AJ17" s="39"/>
      <c r="AK17" s="39"/>
      <c r="AL17" s="39"/>
      <c r="AM17" s="39"/>
      <c r="AN17" s="39"/>
      <c r="AO17" s="39"/>
      <c r="AP17" s="39"/>
      <c r="AQ17" s="39"/>
      <c r="AR17" s="39"/>
      <c r="AS17" s="39"/>
      <c r="AT17" s="39"/>
      <c r="AU17" s="39"/>
      <c r="AV17" s="39"/>
      <c r="AW17" s="39"/>
      <c r="AX17" s="39"/>
      <c r="AY17" s="39"/>
      <c r="AZ17" s="39"/>
      <c r="BA17" s="39"/>
      <c r="BB17" s="25">
        <v>0</v>
      </c>
      <c r="BC17" s="25">
        <v>45</v>
      </c>
      <c r="BD17" s="42">
        <v>0</v>
      </c>
      <c r="BE17" s="42">
        <v>0</v>
      </c>
      <c r="BF17" s="42"/>
      <c r="BG17" s="42"/>
      <c r="BH17" s="42"/>
      <c r="BI17" s="42"/>
      <c r="BJ17" s="42"/>
      <c r="BK17" s="42"/>
      <c r="BL17" s="26"/>
      <c r="BM17" s="28">
        <f>+BC17/AG17</f>
        <v>1</v>
      </c>
      <c r="BN17" s="32" t="s">
        <v>220</v>
      </c>
      <c r="BS17" s="28">
        <f t="shared" si="7"/>
        <v>1</v>
      </c>
      <c r="BT17" s="25">
        <f t="shared" si="4"/>
        <v>0</v>
      </c>
      <c r="BU17" s="35"/>
      <c r="BV17" s="35"/>
      <c r="BW17" s="35"/>
      <c r="BX17" s="35"/>
      <c r="BY17" s="35"/>
      <c r="BZ17" s="35"/>
      <c r="CA17" s="35"/>
      <c r="CB17" s="35"/>
      <c r="CC17" s="35"/>
      <c r="CD17" s="25"/>
      <c r="CE17" s="25">
        <v>0</v>
      </c>
      <c r="CF17" s="25">
        <v>0</v>
      </c>
      <c r="CG17" s="81">
        <v>0</v>
      </c>
      <c r="CH17" s="28">
        <v>0.6</v>
      </c>
      <c r="CI17" s="35"/>
      <c r="CJ17" s="35"/>
      <c r="CK17" s="35"/>
      <c r="CL17" s="35"/>
      <c r="CM17" s="35"/>
      <c r="CN17" s="35"/>
      <c r="CO17" s="35"/>
      <c r="CP17" s="35"/>
      <c r="CQ17" s="35"/>
      <c r="CR17" s="32" t="s">
        <v>220</v>
      </c>
      <c r="CS17" s="28" t="s">
        <v>92</v>
      </c>
      <c r="CT17" s="40">
        <f t="shared" si="9"/>
        <v>1</v>
      </c>
      <c r="CU17" s="20"/>
      <c r="CV17" s="20"/>
      <c r="CW17" s="82">
        <f t="shared" si="10"/>
        <v>0</v>
      </c>
      <c r="CX17" s="86">
        <v>70000000</v>
      </c>
      <c r="CY17" s="85"/>
      <c r="CZ17" s="70"/>
      <c r="DA17" s="70"/>
      <c r="DB17" s="70"/>
      <c r="DC17" s="70"/>
      <c r="DD17" s="70"/>
      <c r="DE17" s="70"/>
      <c r="DF17" s="70"/>
      <c r="DG17" s="85"/>
      <c r="DH17" s="85"/>
      <c r="DI17" s="96" t="s">
        <v>422</v>
      </c>
      <c r="DJ17" s="96" t="s">
        <v>423</v>
      </c>
      <c r="DK17" s="93" t="s">
        <v>407</v>
      </c>
      <c r="DL17" s="95">
        <v>43435</v>
      </c>
      <c r="DM17" s="96"/>
      <c r="DN17" s="93" t="s">
        <v>88</v>
      </c>
      <c r="DO17" s="86">
        <v>70000000</v>
      </c>
      <c r="DP17" s="86">
        <v>70000000</v>
      </c>
      <c r="DQ17" s="96"/>
    </row>
    <row r="18" spans="1:121" s="14" customFormat="1" ht="66" customHeight="1">
      <c r="A18" s="27">
        <v>2</v>
      </c>
      <c r="B18" s="29" t="s">
        <v>97</v>
      </c>
      <c r="C18" s="30" t="s">
        <v>221</v>
      </c>
      <c r="D18" s="29" t="s">
        <v>222</v>
      </c>
      <c r="E18" s="20" t="s">
        <v>223</v>
      </c>
      <c r="F18" s="33" t="s">
        <v>224</v>
      </c>
      <c r="G18" s="20">
        <v>0</v>
      </c>
      <c r="H18" s="20">
        <v>30</v>
      </c>
      <c r="I18" s="20" t="s">
        <v>225</v>
      </c>
      <c r="J18" s="20" t="s">
        <v>226</v>
      </c>
      <c r="K18" s="31" t="s">
        <v>227</v>
      </c>
      <c r="L18" s="20" t="s">
        <v>228</v>
      </c>
      <c r="M18" s="33" t="s">
        <v>229</v>
      </c>
      <c r="N18" s="20" t="s">
        <v>87</v>
      </c>
      <c r="O18" s="30">
        <v>200</v>
      </c>
      <c r="P18" s="34">
        <v>800</v>
      </c>
      <c r="Q18" s="34">
        <v>200</v>
      </c>
      <c r="R18" s="34">
        <v>200</v>
      </c>
      <c r="S18" s="34">
        <v>200</v>
      </c>
      <c r="T18" s="34">
        <v>200</v>
      </c>
      <c r="U18" s="21" t="s">
        <v>107</v>
      </c>
      <c r="V18" s="21" t="s">
        <v>108</v>
      </c>
      <c r="W18" s="21" t="s">
        <v>88</v>
      </c>
      <c r="X18" s="46">
        <f>SUM(Y18:AB18)</f>
        <v>1061616000</v>
      </c>
      <c r="Y18" s="37">
        <v>250000000</v>
      </c>
      <c r="Z18" s="37">
        <f>+Y18*1.04</f>
        <v>260000000</v>
      </c>
      <c r="AA18" s="37">
        <f>+Z18*1.04</f>
        <v>270400000</v>
      </c>
      <c r="AB18" s="37">
        <f>+AA18*1.04</f>
        <v>281216000</v>
      </c>
      <c r="AC18" s="20" t="s">
        <v>109</v>
      </c>
      <c r="AD18" s="20" t="s">
        <v>110</v>
      </c>
      <c r="AE18" s="22" t="s">
        <v>94</v>
      </c>
      <c r="AF18" s="22" t="s">
        <v>90</v>
      </c>
      <c r="AG18" s="23">
        <f t="shared" ref="AG18:AG23" si="11">+Q18</f>
        <v>200</v>
      </c>
      <c r="AH18" s="24">
        <f t="shared" si="6"/>
        <v>1061616000</v>
      </c>
      <c r="AI18" s="39"/>
      <c r="AJ18" s="39"/>
      <c r="AK18" s="39"/>
      <c r="AL18" s="39"/>
      <c r="AM18" s="39"/>
      <c r="AN18" s="39"/>
      <c r="AO18" s="39"/>
      <c r="AP18" s="39"/>
      <c r="AQ18" s="39"/>
      <c r="AR18" s="39"/>
      <c r="AS18" s="39"/>
      <c r="AT18" s="39"/>
      <c r="AU18" s="39"/>
      <c r="AV18" s="39"/>
      <c r="AW18" s="39"/>
      <c r="AX18" s="39"/>
      <c r="AY18" s="39"/>
      <c r="AZ18" s="39"/>
      <c r="BA18" s="39"/>
      <c r="BB18" s="25">
        <v>400</v>
      </c>
      <c r="BC18" s="25">
        <v>400</v>
      </c>
      <c r="BD18" s="42">
        <v>250000000</v>
      </c>
      <c r="BE18" s="42">
        <v>250000000</v>
      </c>
      <c r="BF18" s="42"/>
      <c r="BG18" s="42"/>
      <c r="BH18" s="42"/>
      <c r="BI18" s="42"/>
      <c r="BJ18" s="42"/>
      <c r="BK18" s="42"/>
      <c r="BL18" s="27"/>
      <c r="BM18" s="28">
        <v>1</v>
      </c>
      <c r="BN18" s="32" t="s">
        <v>230</v>
      </c>
      <c r="BS18" s="28">
        <f t="shared" ref="BS18:BS33" si="12">+BC18/P18</f>
        <v>0.5</v>
      </c>
      <c r="BT18" s="25">
        <f t="shared" ref="BT18:BT33" si="13">+R18</f>
        <v>200</v>
      </c>
      <c r="BU18" s="25"/>
      <c r="BV18" s="25"/>
      <c r="BW18" s="25"/>
      <c r="BX18" s="25"/>
      <c r="BY18" s="25"/>
      <c r="BZ18" s="25"/>
      <c r="CA18" s="25"/>
      <c r="CB18" s="25"/>
      <c r="CC18" s="25"/>
      <c r="CD18" s="25">
        <v>100</v>
      </c>
      <c r="CE18" s="25">
        <v>20</v>
      </c>
      <c r="CF18" s="25">
        <v>20</v>
      </c>
      <c r="CG18" s="81">
        <v>80</v>
      </c>
      <c r="CH18" s="28">
        <v>0</v>
      </c>
      <c r="CI18" s="35">
        <v>421500000</v>
      </c>
      <c r="CJ18" s="35"/>
      <c r="CK18" s="35"/>
      <c r="CL18" s="35"/>
      <c r="CM18" s="35"/>
      <c r="CN18" s="35"/>
      <c r="CO18" s="35"/>
      <c r="CP18" s="35"/>
      <c r="CQ18" s="35"/>
      <c r="CR18" s="32" t="s">
        <v>231</v>
      </c>
      <c r="CS18" s="28">
        <f t="shared" ref="CS18:CS33" si="14">+CG18/BT18</f>
        <v>0.4</v>
      </c>
      <c r="CT18" s="28">
        <f t="shared" ref="CT18:CT33" si="15">(BC18+CG18)/P18</f>
        <v>0.6</v>
      </c>
      <c r="CU18" s="20"/>
      <c r="CV18" s="20"/>
      <c r="CW18" s="82">
        <f t="shared" si="10"/>
        <v>200</v>
      </c>
      <c r="CX18" s="85"/>
      <c r="CY18" s="85"/>
      <c r="CZ18" s="70"/>
      <c r="DA18" s="70"/>
      <c r="DB18" s="70"/>
      <c r="DC18" s="70"/>
      <c r="DD18" s="70"/>
      <c r="DE18" s="70"/>
      <c r="DF18" s="70"/>
      <c r="DG18" s="85"/>
      <c r="DH18" s="85"/>
      <c r="DI18" s="85"/>
      <c r="DJ18" s="85"/>
      <c r="DK18" s="85"/>
      <c r="DL18" s="85"/>
      <c r="DM18" s="85"/>
      <c r="DN18" s="85"/>
      <c r="DO18" s="85"/>
      <c r="DP18" s="85"/>
      <c r="DQ18" s="85"/>
    </row>
    <row r="19" spans="1:121" s="14" customFormat="1" ht="63" customHeight="1">
      <c r="A19" s="27">
        <v>2</v>
      </c>
      <c r="B19" s="29" t="s">
        <v>97</v>
      </c>
      <c r="C19" s="30" t="s">
        <v>221</v>
      </c>
      <c r="D19" s="29" t="s">
        <v>222</v>
      </c>
      <c r="E19" s="20" t="s">
        <v>232</v>
      </c>
      <c r="F19" s="33" t="s">
        <v>233</v>
      </c>
      <c r="G19" s="20">
        <v>0</v>
      </c>
      <c r="H19" s="20">
        <v>100</v>
      </c>
      <c r="I19" s="20" t="s">
        <v>234</v>
      </c>
      <c r="J19" s="20" t="s">
        <v>235</v>
      </c>
      <c r="K19" s="31" t="s">
        <v>236</v>
      </c>
      <c r="L19" s="20" t="s">
        <v>237</v>
      </c>
      <c r="M19" s="33" t="s">
        <v>238</v>
      </c>
      <c r="N19" s="20" t="s">
        <v>87</v>
      </c>
      <c r="O19" s="30">
        <v>0</v>
      </c>
      <c r="P19" s="34">
        <v>100</v>
      </c>
      <c r="Q19" s="34">
        <v>0</v>
      </c>
      <c r="R19" s="34">
        <v>25</v>
      </c>
      <c r="S19" s="34">
        <v>25</v>
      </c>
      <c r="T19" s="34">
        <v>50</v>
      </c>
      <c r="U19" s="21" t="s">
        <v>107</v>
      </c>
      <c r="V19" s="21" t="s">
        <v>108</v>
      </c>
      <c r="W19" s="21" t="s">
        <v>88</v>
      </c>
      <c r="X19" s="30">
        <v>0</v>
      </c>
      <c r="Y19" s="30">
        <v>0</v>
      </c>
      <c r="Z19" s="30">
        <v>0</v>
      </c>
      <c r="AA19" s="30">
        <v>0</v>
      </c>
      <c r="AB19" s="30">
        <v>0</v>
      </c>
      <c r="AC19" s="20" t="s">
        <v>109</v>
      </c>
      <c r="AD19" s="20" t="s">
        <v>110</v>
      </c>
      <c r="AE19" s="22" t="s">
        <v>94</v>
      </c>
      <c r="AF19" s="22" t="s">
        <v>90</v>
      </c>
      <c r="AG19" s="23">
        <f t="shared" si="11"/>
        <v>0</v>
      </c>
      <c r="AH19" s="24">
        <f t="shared" si="6"/>
        <v>0</v>
      </c>
      <c r="AI19" s="39"/>
      <c r="AJ19" s="39"/>
      <c r="AK19" s="39"/>
      <c r="AL19" s="39"/>
      <c r="AM19" s="39"/>
      <c r="AN19" s="39"/>
      <c r="AO19" s="39"/>
      <c r="AP19" s="39"/>
      <c r="AQ19" s="39"/>
      <c r="AR19" s="39"/>
      <c r="AS19" s="39"/>
      <c r="AT19" s="39"/>
      <c r="AU19" s="39"/>
      <c r="AV19" s="39"/>
      <c r="AW19" s="39"/>
      <c r="AX19" s="39"/>
      <c r="AY19" s="39"/>
      <c r="AZ19" s="39"/>
      <c r="BA19" s="39"/>
      <c r="BB19" s="25">
        <v>0</v>
      </c>
      <c r="BC19" s="25">
        <v>0</v>
      </c>
      <c r="BD19" s="42">
        <v>0</v>
      </c>
      <c r="BE19" s="42">
        <v>0</v>
      </c>
      <c r="BF19" s="42"/>
      <c r="BG19" s="42"/>
      <c r="BH19" s="42"/>
      <c r="BI19" s="42"/>
      <c r="BJ19" s="42"/>
      <c r="BK19" s="42"/>
      <c r="BL19" s="27"/>
      <c r="BM19" s="28" t="s">
        <v>91</v>
      </c>
      <c r="BN19" s="22"/>
      <c r="BS19" s="28">
        <f t="shared" si="12"/>
        <v>0</v>
      </c>
      <c r="BT19" s="25">
        <f t="shared" si="13"/>
        <v>25</v>
      </c>
      <c r="BU19" s="25"/>
      <c r="BV19" s="25"/>
      <c r="BW19" s="25"/>
      <c r="BX19" s="25"/>
      <c r="BY19" s="25"/>
      <c r="BZ19" s="25"/>
      <c r="CA19" s="25"/>
      <c r="CB19" s="25"/>
      <c r="CC19" s="25"/>
      <c r="CD19" s="25">
        <v>0</v>
      </c>
      <c r="CE19" s="25">
        <v>0</v>
      </c>
      <c r="CF19" s="25">
        <v>0</v>
      </c>
      <c r="CG19" s="81">
        <v>0</v>
      </c>
      <c r="CH19" s="28">
        <v>0</v>
      </c>
      <c r="CI19" s="35"/>
      <c r="CJ19" s="35"/>
      <c r="CK19" s="35"/>
      <c r="CL19" s="35"/>
      <c r="CM19" s="35"/>
      <c r="CN19" s="35"/>
      <c r="CO19" s="35"/>
      <c r="CP19" s="35"/>
      <c r="CQ19" s="35"/>
      <c r="CR19" s="32" t="s">
        <v>239</v>
      </c>
      <c r="CS19" s="28">
        <f t="shared" si="14"/>
        <v>0</v>
      </c>
      <c r="CT19" s="28">
        <f t="shared" si="15"/>
        <v>0</v>
      </c>
      <c r="CU19" s="20"/>
      <c r="CV19" s="20"/>
      <c r="CW19" s="82">
        <f t="shared" si="10"/>
        <v>50</v>
      </c>
      <c r="CX19" s="85"/>
      <c r="CY19" s="85"/>
      <c r="CZ19" s="70"/>
      <c r="DA19" s="70"/>
      <c r="DB19" s="70"/>
      <c r="DC19" s="70"/>
      <c r="DD19" s="70"/>
      <c r="DE19" s="70"/>
      <c r="DF19" s="70"/>
      <c r="DG19" s="85"/>
      <c r="DH19" s="85"/>
      <c r="DI19" s="85"/>
      <c r="DJ19" s="85"/>
      <c r="DK19" s="85"/>
      <c r="DL19" s="85"/>
      <c r="DM19" s="85"/>
      <c r="DN19" s="85"/>
      <c r="DO19" s="85"/>
      <c r="DP19" s="85"/>
      <c r="DQ19" s="85"/>
    </row>
    <row r="20" spans="1:121" s="14" customFormat="1" ht="63" customHeight="1">
      <c r="A20" s="27">
        <v>2</v>
      </c>
      <c r="B20" s="29" t="s">
        <v>97</v>
      </c>
      <c r="C20" s="30" t="s">
        <v>221</v>
      </c>
      <c r="D20" s="29" t="s">
        <v>222</v>
      </c>
      <c r="E20" s="20" t="s">
        <v>240</v>
      </c>
      <c r="F20" s="33" t="s">
        <v>241</v>
      </c>
      <c r="G20" s="20">
        <v>0</v>
      </c>
      <c r="H20" s="20">
        <v>100</v>
      </c>
      <c r="I20" s="20" t="s">
        <v>242</v>
      </c>
      <c r="J20" s="20" t="s">
        <v>243</v>
      </c>
      <c r="K20" s="31" t="s">
        <v>244</v>
      </c>
      <c r="L20" s="20" t="s">
        <v>245</v>
      </c>
      <c r="M20" s="33" t="s">
        <v>246</v>
      </c>
      <c r="N20" s="20" t="s">
        <v>87</v>
      </c>
      <c r="O20" s="30">
        <v>1</v>
      </c>
      <c r="P20" s="34">
        <v>4</v>
      </c>
      <c r="Q20" s="34">
        <v>1</v>
      </c>
      <c r="R20" s="34">
        <v>1</v>
      </c>
      <c r="S20" s="34">
        <v>1</v>
      </c>
      <c r="T20" s="34">
        <v>1</v>
      </c>
      <c r="U20" s="21" t="s">
        <v>107</v>
      </c>
      <c r="V20" s="21" t="s">
        <v>108</v>
      </c>
      <c r="W20" s="21" t="s">
        <v>88</v>
      </c>
      <c r="X20" s="30">
        <v>0</v>
      </c>
      <c r="Y20" s="30">
        <v>0</v>
      </c>
      <c r="Z20" s="30">
        <v>0</v>
      </c>
      <c r="AA20" s="30">
        <v>0</v>
      </c>
      <c r="AB20" s="30">
        <v>0</v>
      </c>
      <c r="AC20" s="20" t="s">
        <v>109</v>
      </c>
      <c r="AD20" s="20" t="s">
        <v>110</v>
      </c>
      <c r="AE20" s="22" t="s">
        <v>94</v>
      </c>
      <c r="AF20" s="22" t="s">
        <v>90</v>
      </c>
      <c r="AG20" s="23">
        <f t="shared" si="11"/>
        <v>1</v>
      </c>
      <c r="AH20" s="24">
        <f t="shared" si="6"/>
        <v>0</v>
      </c>
      <c r="AI20" s="39"/>
      <c r="AJ20" s="39"/>
      <c r="AK20" s="39"/>
      <c r="AL20" s="39"/>
      <c r="AM20" s="39"/>
      <c r="AN20" s="39"/>
      <c r="AO20" s="39"/>
      <c r="AP20" s="39"/>
      <c r="AQ20" s="39"/>
      <c r="AR20" s="39"/>
      <c r="AS20" s="39"/>
      <c r="AT20" s="39"/>
      <c r="AU20" s="39"/>
      <c r="AV20" s="39"/>
      <c r="AW20" s="39"/>
      <c r="AX20" s="39"/>
      <c r="AY20" s="39"/>
      <c r="AZ20" s="39"/>
      <c r="BA20" s="39"/>
      <c r="BB20" s="25">
        <v>1</v>
      </c>
      <c r="BC20" s="25">
        <v>1</v>
      </c>
      <c r="BD20" s="42">
        <v>0</v>
      </c>
      <c r="BE20" s="42">
        <v>0</v>
      </c>
      <c r="BF20" s="42"/>
      <c r="BG20" s="42"/>
      <c r="BH20" s="42"/>
      <c r="BI20" s="42"/>
      <c r="BJ20" s="42"/>
      <c r="BK20" s="42"/>
      <c r="BL20" s="27"/>
      <c r="BM20" s="28">
        <f t="shared" ref="BM20:BM30" si="16">+BC20/AG20</f>
        <v>1</v>
      </c>
      <c r="BN20" s="22"/>
      <c r="BS20" s="28">
        <f t="shared" si="12"/>
        <v>0.25</v>
      </c>
      <c r="BT20" s="25">
        <f t="shared" si="13"/>
        <v>1</v>
      </c>
      <c r="BU20" s="25"/>
      <c r="BV20" s="25"/>
      <c r="BW20" s="25"/>
      <c r="BX20" s="25"/>
      <c r="BY20" s="25"/>
      <c r="BZ20" s="25"/>
      <c r="CA20" s="25"/>
      <c r="CB20" s="25"/>
      <c r="CC20" s="25"/>
      <c r="CD20" s="25">
        <v>0</v>
      </c>
      <c r="CE20" s="25">
        <v>1</v>
      </c>
      <c r="CF20" s="25">
        <v>1</v>
      </c>
      <c r="CG20" s="81">
        <v>1</v>
      </c>
      <c r="CH20" s="28">
        <v>0.5</v>
      </c>
      <c r="CI20" s="35">
        <v>129710000</v>
      </c>
      <c r="CJ20" s="35">
        <v>129710000</v>
      </c>
      <c r="CK20" s="35"/>
      <c r="CL20" s="35"/>
      <c r="CM20" s="35"/>
      <c r="CN20" s="35"/>
      <c r="CO20" s="35"/>
      <c r="CP20" s="35"/>
      <c r="CQ20" s="35"/>
      <c r="CR20" s="32" t="s">
        <v>247</v>
      </c>
      <c r="CS20" s="28">
        <f t="shared" si="14"/>
        <v>1</v>
      </c>
      <c r="CT20" s="28">
        <f t="shared" si="15"/>
        <v>0.5</v>
      </c>
      <c r="CU20" s="20"/>
      <c r="CV20" s="20"/>
      <c r="CW20" s="82">
        <f t="shared" si="10"/>
        <v>1</v>
      </c>
      <c r="CX20" s="85"/>
      <c r="CY20" s="85"/>
      <c r="CZ20" s="70"/>
      <c r="DA20" s="70"/>
      <c r="DB20" s="70"/>
      <c r="DC20" s="70"/>
      <c r="DD20" s="70"/>
      <c r="DE20" s="70"/>
      <c r="DF20" s="70"/>
      <c r="DG20" s="85"/>
      <c r="DH20" s="85"/>
      <c r="DI20" s="85"/>
      <c r="DJ20" s="85"/>
      <c r="DK20" s="85"/>
      <c r="DL20" s="85"/>
      <c r="DM20" s="85"/>
      <c r="DN20" s="85"/>
      <c r="DO20" s="85"/>
      <c r="DP20" s="85"/>
      <c r="DQ20" s="85"/>
    </row>
    <row r="21" spans="1:121" s="14" customFormat="1" ht="63" customHeight="1">
      <c r="A21" s="27">
        <v>2</v>
      </c>
      <c r="B21" s="29" t="s">
        <v>97</v>
      </c>
      <c r="C21" s="30" t="s">
        <v>221</v>
      </c>
      <c r="D21" s="29" t="s">
        <v>222</v>
      </c>
      <c r="E21" s="20" t="s">
        <v>248</v>
      </c>
      <c r="F21" s="33" t="s">
        <v>249</v>
      </c>
      <c r="G21" s="20">
        <v>0</v>
      </c>
      <c r="H21" s="20">
        <v>100</v>
      </c>
      <c r="I21" s="20" t="s">
        <v>250</v>
      </c>
      <c r="J21" s="20" t="s">
        <v>251</v>
      </c>
      <c r="K21" s="31" t="s">
        <v>252</v>
      </c>
      <c r="L21" s="20" t="s">
        <v>253</v>
      </c>
      <c r="M21" s="33" t="s">
        <v>254</v>
      </c>
      <c r="N21" s="20" t="s">
        <v>87</v>
      </c>
      <c r="O21" s="30">
        <v>0</v>
      </c>
      <c r="P21" s="34">
        <v>1</v>
      </c>
      <c r="Q21" s="34">
        <v>0</v>
      </c>
      <c r="R21" s="34">
        <v>0</v>
      </c>
      <c r="S21" s="34">
        <v>1</v>
      </c>
      <c r="T21" s="34">
        <v>0</v>
      </c>
      <c r="U21" s="21" t="s">
        <v>107</v>
      </c>
      <c r="V21" s="21" t="s">
        <v>108</v>
      </c>
      <c r="W21" s="21" t="s">
        <v>88</v>
      </c>
      <c r="X21" s="30">
        <v>0</v>
      </c>
      <c r="Y21" s="30">
        <v>0</v>
      </c>
      <c r="Z21" s="30">
        <v>0</v>
      </c>
      <c r="AA21" s="30">
        <v>0</v>
      </c>
      <c r="AB21" s="30">
        <v>0</v>
      </c>
      <c r="AC21" s="20" t="s">
        <v>109</v>
      </c>
      <c r="AD21" s="20" t="s">
        <v>110</v>
      </c>
      <c r="AE21" s="22" t="s">
        <v>94</v>
      </c>
      <c r="AF21" s="22" t="s">
        <v>90</v>
      </c>
      <c r="AG21" s="23">
        <f t="shared" si="11"/>
        <v>0</v>
      </c>
      <c r="AH21" s="24">
        <f t="shared" si="6"/>
        <v>0</v>
      </c>
      <c r="AI21" s="39"/>
      <c r="AJ21" s="39"/>
      <c r="AK21" s="39"/>
      <c r="AL21" s="39"/>
      <c r="AM21" s="39"/>
      <c r="AN21" s="39"/>
      <c r="AO21" s="39"/>
      <c r="AP21" s="39"/>
      <c r="AQ21" s="39"/>
      <c r="AR21" s="39"/>
      <c r="AS21" s="39"/>
      <c r="AT21" s="39"/>
      <c r="AU21" s="39"/>
      <c r="AV21" s="39"/>
      <c r="AW21" s="39"/>
      <c r="AX21" s="39"/>
      <c r="AY21" s="39"/>
      <c r="AZ21" s="39"/>
      <c r="BA21" s="39"/>
      <c r="BB21" s="25">
        <v>0</v>
      </c>
      <c r="BC21" s="25">
        <v>0</v>
      </c>
      <c r="BD21" s="42">
        <v>0</v>
      </c>
      <c r="BE21" s="42">
        <v>0</v>
      </c>
      <c r="BF21" s="42"/>
      <c r="BG21" s="42"/>
      <c r="BH21" s="42"/>
      <c r="BI21" s="42"/>
      <c r="BJ21" s="42"/>
      <c r="BK21" s="42"/>
      <c r="BL21" s="27"/>
      <c r="BM21" s="28" t="s">
        <v>91</v>
      </c>
      <c r="BN21" s="22"/>
      <c r="BS21" s="28">
        <f t="shared" si="12"/>
        <v>0</v>
      </c>
      <c r="BT21" s="25">
        <f t="shared" si="13"/>
        <v>0</v>
      </c>
      <c r="BU21" s="25"/>
      <c r="BV21" s="25"/>
      <c r="BW21" s="25"/>
      <c r="BX21" s="25"/>
      <c r="BY21" s="25"/>
      <c r="BZ21" s="25"/>
      <c r="CA21" s="25"/>
      <c r="CB21" s="25"/>
      <c r="CC21" s="25"/>
      <c r="CD21" s="25">
        <v>0</v>
      </c>
      <c r="CE21" s="25">
        <v>0</v>
      </c>
      <c r="CF21" s="25">
        <v>0</v>
      </c>
      <c r="CG21" s="81">
        <v>0</v>
      </c>
      <c r="CH21" s="28">
        <v>0.21</v>
      </c>
      <c r="CI21" s="35"/>
      <c r="CJ21" s="35"/>
      <c r="CK21" s="35"/>
      <c r="CL21" s="35"/>
      <c r="CM21" s="35"/>
      <c r="CN21" s="35"/>
      <c r="CO21" s="35"/>
      <c r="CP21" s="35"/>
      <c r="CQ21" s="35"/>
      <c r="CR21" s="32"/>
      <c r="CS21" s="28" t="s">
        <v>92</v>
      </c>
      <c r="CT21" s="28">
        <f t="shared" si="15"/>
        <v>0</v>
      </c>
      <c r="CU21" s="20"/>
      <c r="CV21" s="20"/>
      <c r="CW21" s="82">
        <f t="shared" si="10"/>
        <v>0</v>
      </c>
      <c r="CX21" s="85"/>
      <c r="CY21" s="85"/>
      <c r="CZ21" s="70"/>
      <c r="DA21" s="70"/>
      <c r="DB21" s="70"/>
      <c r="DC21" s="70"/>
      <c r="DD21" s="70"/>
      <c r="DE21" s="70"/>
      <c r="DF21" s="70"/>
      <c r="DG21" s="85"/>
      <c r="DH21" s="85"/>
      <c r="DI21" s="85"/>
      <c r="DJ21" s="85"/>
      <c r="DK21" s="85"/>
      <c r="DL21" s="85"/>
      <c r="DM21" s="85"/>
      <c r="DN21" s="85"/>
      <c r="DO21" s="85"/>
      <c r="DP21" s="85"/>
      <c r="DQ21" s="85"/>
    </row>
    <row r="22" spans="1:121" s="14" customFormat="1" ht="63" customHeight="1">
      <c r="A22" s="27">
        <v>2</v>
      </c>
      <c r="B22" s="29" t="s">
        <v>97</v>
      </c>
      <c r="C22" s="30" t="s">
        <v>221</v>
      </c>
      <c r="D22" s="29" t="s">
        <v>222</v>
      </c>
      <c r="E22" s="20" t="s">
        <v>255</v>
      </c>
      <c r="F22" s="33" t="s">
        <v>256</v>
      </c>
      <c r="G22" s="20">
        <v>0</v>
      </c>
      <c r="H22" s="20">
        <v>96</v>
      </c>
      <c r="I22" s="20" t="s">
        <v>257</v>
      </c>
      <c r="J22" s="20" t="s">
        <v>251</v>
      </c>
      <c r="K22" s="31" t="s">
        <v>252</v>
      </c>
      <c r="L22" s="20" t="s">
        <v>258</v>
      </c>
      <c r="M22" s="33" t="s">
        <v>259</v>
      </c>
      <c r="N22" s="20" t="s">
        <v>87</v>
      </c>
      <c r="O22" s="30">
        <v>0</v>
      </c>
      <c r="P22" s="34">
        <v>96</v>
      </c>
      <c r="Q22" s="34">
        <v>24</v>
      </c>
      <c r="R22" s="34">
        <v>4</v>
      </c>
      <c r="S22" s="34">
        <v>24</v>
      </c>
      <c r="T22" s="34">
        <v>44</v>
      </c>
      <c r="U22" s="21" t="s">
        <v>107</v>
      </c>
      <c r="V22" s="21" t="s">
        <v>108</v>
      </c>
      <c r="W22" s="21" t="s">
        <v>88</v>
      </c>
      <c r="X22" s="30">
        <v>0</v>
      </c>
      <c r="Y22" s="30">
        <v>0</v>
      </c>
      <c r="Z22" s="30">
        <v>0</v>
      </c>
      <c r="AA22" s="30">
        <v>0</v>
      </c>
      <c r="AB22" s="30">
        <v>0</v>
      </c>
      <c r="AC22" s="20" t="s">
        <v>109</v>
      </c>
      <c r="AD22" s="20" t="s">
        <v>110</v>
      </c>
      <c r="AE22" s="22" t="s">
        <v>94</v>
      </c>
      <c r="AF22" s="22" t="s">
        <v>90</v>
      </c>
      <c r="AG22" s="23">
        <f t="shared" si="11"/>
        <v>24</v>
      </c>
      <c r="AH22" s="24">
        <f t="shared" si="6"/>
        <v>0</v>
      </c>
      <c r="AI22" s="39"/>
      <c r="AJ22" s="39"/>
      <c r="AK22" s="39"/>
      <c r="AL22" s="39"/>
      <c r="AM22" s="39"/>
      <c r="AN22" s="39"/>
      <c r="AO22" s="39"/>
      <c r="AP22" s="39"/>
      <c r="AQ22" s="39"/>
      <c r="AR22" s="39"/>
      <c r="AS22" s="39"/>
      <c r="AT22" s="39"/>
      <c r="AU22" s="39"/>
      <c r="AV22" s="39"/>
      <c r="AW22" s="39"/>
      <c r="AX22" s="39"/>
      <c r="AY22" s="39"/>
      <c r="AZ22" s="39"/>
      <c r="BA22" s="39"/>
      <c r="BB22" s="25">
        <v>16</v>
      </c>
      <c r="BC22" s="25">
        <v>16</v>
      </c>
      <c r="BD22" s="42">
        <v>0</v>
      </c>
      <c r="BE22" s="42">
        <v>0</v>
      </c>
      <c r="BF22" s="42"/>
      <c r="BG22" s="42"/>
      <c r="BH22" s="42"/>
      <c r="BI22" s="42"/>
      <c r="BJ22" s="42"/>
      <c r="BK22" s="42"/>
      <c r="BL22" s="27"/>
      <c r="BM22" s="28">
        <f t="shared" si="16"/>
        <v>0.66666666666666663</v>
      </c>
      <c r="BN22" s="22"/>
      <c r="BS22" s="28">
        <f t="shared" si="12"/>
        <v>0.16666666666666666</v>
      </c>
      <c r="BT22" s="25">
        <f t="shared" si="13"/>
        <v>4</v>
      </c>
      <c r="BU22" s="25"/>
      <c r="BV22" s="25"/>
      <c r="BW22" s="25"/>
      <c r="BX22" s="25"/>
      <c r="BY22" s="25"/>
      <c r="BZ22" s="25"/>
      <c r="CA22" s="25"/>
      <c r="CB22" s="25"/>
      <c r="CC22" s="25"/>
      <c r="CD22" s="25"/>
      <c r="CE22" s="25">
        <v>4</v>
      </c>
      <c r="CF22" s="25">
        <v>4</v>
      </c>
      <c r="CG22" s="81">
        <v>4</v>
      </c>
      <c r="CH22" s="28">
        <v>0.28999999999999998</v>
      </c>
      <c r="CI22" s="35"/>
      <c r="CJ22" s="35"/>
      <c r="CK22" s="35"/>
      <c r="CL22" s="35"/>
      <c r="CM22" s="35"/>
      <c r="CN22" s="35"/>
      <c r="CO22" s="35"/>
      <c r="CP22" s="35"/>
      <c r="CQ22" s="35"/>
      <c r="CR22" s="32" t="s">
        <v>260</v>
      </c>
      <c r="CS22" s="28">
        <f t="shared" si="14"/>
        <v>1</v>
      </c>
      <c r="CT22" s="28">
        <f t="shared" si="15"/>
        <v>0.20833333333333334</v>
      </c>
      <c r="CU22" s="20"/>
      <c r="CV22" s="20"/>
      <c r="CW22" s="82">
        <f t="shared" si="10"/>
        <v>44</v>
      </c>
      <c r="CX22" s="85"/>
      <c r="CY22" s="85"/>
      <c r="CZ22" s="70"/>
      <c r="DA22" s="70"/>
      <c r="DB22" s="70"/>
      <c r="DC22" s="70"/>
      <c r="DD22" s="70"/>
      <c r="DE22" s="70"/>
      <c r="DF22" s="70"/>
      <c r="DG22" s="85"/>
      <c r="DH22" s="85"/>
      <c r="DI22" s="85"/>
      <c r="DJ22" s="85"/>
      <c r="DK22" s="85"/>
      <c r="DL22" s="85"/>
      <c r="DM22" s="85"/>
      <c r="DN22" s="85"/>
      <c r="DO22" s="85"/>
      <c r="DP22" s="85"/>
      <c r="DQ22" s="85"/>
    </row>
    <row r="23" spans="1:121" s="14" customFormat="1" ht="63" customHeight="1">
      <c r="A23" s="27">
        <v>2</v>
      </c>
      <c r="B23" s="29" t="s">
        <v>97</v>
      </c>
      <c r="C23" s="30" t="s">
        <v>362</v>
      </c>
      <c r="D23" s="29" t="s">
        <v>222</v>
      </c>
      <c r="E23" s="20" t="s">
        <v>261</v>
      </c>
      <c r="F23" s="33" t="s">
        <v>262</v>
      </c>
      <c r="G23" s="20">
        <v>0</v>
      </c>
      <c r="H23" s="20">
        <v>96</v>
      </c>
      <c r="I23" s="20" t="s">
        <v>263</v>
      </c>
      <c r="J23" s="20" t="s">
        <v>264</v>
      </c>
      <c r="K23" s="31" t="s">
        <v>265</v>
      </c>
      <c r="L23" s="20" t="s">
        <v>266</v>
      </c>
      <c r="M23" s="33" t="s">
        <v>267</v>
      </c>
      <c r="N23" s="20" t="s">
        <v>87</v>
      </c>
      <c r="O23" s="30">
        <v>0</v>
      </c>
      <c r="P23" s="34">
        <v>96</v>
      </c>
      <c r="Q23" s="34">
        <v>24</v>
      </c>
      <c r="R23" s="34">
        <v>4</v>
      </c>
      <c r="S23" s="34">
        <v>24</v>
      </c>
      <c r="T23" s="34">
        <v>44</v>
      </c>
      <c r="U23" s="21" t="s">
        <v>107</v>
      </c>
      <c r="V23" s="21" t="s">
        <v>108</v>
      </c>
      <c r="W23" s="21" t="s">
        <v>88</v>
      </c>
      <c r="X23" s="30">
        <v>0</v>
      </c>
      <c r="Y23" s="30">
        <v>0</v>
      </c>
      <c r="Z23" s="30">
        <v>0</v>
      </c>
      <c r="AA23" s="30">
        <v>0</v>
      </c>
      <c r="AB23" s="30">
        <v>0</v>
      </c>
      <c r="AC23" s="20" t="s">
        <v>109</v>
      </c>
      <c r="AD23" s="20" t="s">
        <v>110</v>
      </c>
      <c r="AE23" s="22" t="s">
        <v>94</v>
      </c>
      <c r="AF23" s="22" t="s">
        <v>90</v>
      </c>
      <c r="AG23" s="23">
        <f t="shared" si="11"/>
        <v>24</v>
      </c>
      <c r="AH23" s="24">
        <f t="shared" si="6"/>
        <v>0</v>
      </c>
      <c r="AI23" s="39"/>
      <c r="AJ23" s="39"/>
      <c r="AK23" s="39"/>
      <c r="AL23" s="39"/>
      <c r="AM23" s="39"/>
      <c r="AN23" s="39"/>
      <c r="AO23" s="39"/>
      <c r="AP23" s="39"/>
      <c r="AQ23" s="39"/>
      <c r="AR23" s="39"/>
      <c r="AS23" s="39"/>
      <c r="AT23" s="39"/>
      <c r="AU23" s="39"/>
      <c r="AV23" s="39"/>
      <c r="AW23" s="39"/>
      <c r="AX23" s="39"/>
      <c r="AY23" s="39"/>
      <c r="AZ23" s="39"/>
      <c r="BA23" s="39"/>
      <c r="BB23" s="25">
        <v>24</v>
      </c>
      <c r="BC23" s="25">
        <v>24</v>
      </c>
      <c r="BD23" s="42">
        <v>0</v>
      </c>
      <c r="BE23" s="42">
        <v>0</v>
      </c>
      <c r="BF23" s="42"/>
      <c r="BG23" s="42"/>
      <c r="BH23" s="42"/>
      <c r="BI23" s="42"/>
      <c r="BJ23" s="42"/>
      <c r="BK23" s="42"/>
      <c r="BL23" s="27"/>
      <c r="BM23" s="28">
        <f t="shared" si="16"/>
        <v>1</v>
      </c>
      <c r="BN23" s="22"/>
      <c r="BS23" s="28">
        <f t="shared" si="12"/>
        <v>0.25</v>
      </c>
      <c r="BT23" s="25">
        <f t="shared" si="13"/>
        <v>4</v>
      </c>
      <c r="BU23" s="25"/>
      <c r="BV23" s="25"/>
      <c r="BW23" s="25"/>
      <c r="BX23" s="25"/>
      <c r="BY23" s="25"/>
      <c r="BZ23" s="25"/>
      <c r="CA23" s="25"/>
      <c r="CB23" s="25"/>
      <c r="CC23" s="25"/>
      <c r="CD23" s="25"/>
      <c r="CE23" s="25">
        <v>4</v>
      </c>
      <c r="CF23" s="25">
        <v>4</v>
      </c>
      <c r="CG23" s="81">
        <v>4</v>
      </c>
      <c r="CH23" s="28">
        <v>0.22</v>
      </c>
      <c r="CI23" s="35">
        <v>100000000</v>
      </c>
      <c r="CJ23" s="35"/>
      <c r="CK23" s="35"/>
      <c r="CL23" s="35"/>
      <c r="CM23" s="35"/>
      <c r="CN23" s="35"/>
      <c r="CO23" s="35"/>
      <c r="CP23" s="35"/>
      <c r="CQ23" s="35"/>
      <c r="CR23" s="32" t="s">
        <v>260</v>
      </c>
      <c r="CS23" s="28">
        <f t="shared" si="14"/>
        <v>1</v>
      </c>
      <c r="CT23" s="28">
        <f t="shared" si="15"/>
        <v>0.29166666666666669</v>
      </c>
      <c r="CU23" s="20"/>
      <c r="CV23" s="20"/>
      <c r="CW23" s="82">
        <f t="shared" si="10"/>
        <v>44</v>
      </c>
      <c r="CX23" s="85"/>
      <c r="CY23" s="85"/>
      <c r="CZ23" s="70"/>
      <c r="DA23" s="70"/>
      <c r="DB23" s="70"/>
      <c r="DC23" s="70"/>
      <c r="DD23" s="70"/>
      <c r="DE23" s="70"/>
      <c r="DF23" s="70"/>
      <c r="DG23" s="85"/>
      <c r="DH23" s="85"/>
      <c r="DI23" s="85"/>
      <c r="DJ23" s="85"/>
      <c r="DK23" s="85"/>
      <c r="DL23" s="85"/>
      <c r="DM23" s="85"/>
      <c r="DN23" s="85"/>
      <c r="DO23" s="85"/>
      <c r="DP23" s="85"/>
      <c r="DQ23" s="85"/>
    </row>
    <row r="24" spans="1:121" s="14" customFormat="1" ht="67.5" customHeight="1">
      <c r="A24" s="27">
        <v>2</v>
      </c>
      <c r="B24" s="29" t="s">
        <v>97</v>
      </c>
      <c r="C24" s="30" t="s">
        <v>362</v>
      </c>
      <c r="D24" s="29" t="s">
        <v>222</v>
      </c>
      <c r="E24" s="20" t="s">
        <v>268</v>
      </c>
      <c r="F24" s="33" t="s">
        <v>269</v>
      </c>
      <c r="G24" s="20">
        <v>0</v>
      </c>
      <c r="H24" s="20">
        <v>45</v>
      </c>
      <c r="I24" s="20" t="s">
        <v>270</v>
      </c>
      <c r="J24" s="20" t="s">
        <v>271</v>
      </c>
      <c r="K24" s="31" t="s">
        <v>272</v>
      </c>
      <c r="L24" s="20" t="s">
        <v>273</v>
      </c>
      <c r="M24" s="33" t="s">
        <v>274</v>
      </c>
      <c r="N24" s="20" t="s">
        <v>87</v>
      </c>
      <c r="O24" s="30">
        <v>0</v>
      </c>
      <c r="P24" s="34">
        <v>45</v>
      </c>
      <c r="Q24" s="34">
        <v>0</v>
      </c>
      <c r="R24" s="34">
        <v>10</v>
      </c>
      <c r="S24" s="34">
        <v>15</v>
      </c>
      <c r="T24" s="34">
        <v>20</v>
      </c>
      <c r="U24" s="21" t="s">
        <v>107</v>
      </c>
      <c r="V24" s="21" t="s">
        <v>108</v>
      </c>
      <c r="W24" s="21" t="s">
        <v>88</v>
      </c>
      <c r="X24" s="30">
        <v>0</v>
      </c>
      <c r="Y24" s="30">
        <v>0</v>
      </c>
      <c r="Z24" s="30">
        <v>0</v>
      </c>
      <c r="AA24" s="30">
        <v>0</v>
      </c>
      <c r="AB24" s="30">
        <v>0</v>
      </c>
      <c r="AC24" s="20" t="s">
        <v>109</v>
      </c>
      <c r="AD24" s="20" t="s">
        <v>110</v>
      </c>
      <c r="AE24" s="22" t="s">
        <v>94</v>
      </c>
      <c r="AF24" s="22" t="s">
        <v>90</v>
      </c>
      <c r="AG24" s="23">
        <v>10</v>
      </c>
      <c r="AH24" s="24">
        <f t="shared" si="6"/>
        <v>0</v>
      </c>
      <c r="AI24" s="39"/>
      <c r="AJ24" s="39"/>
      <c r="AK24" s="39"/>
      <c r="AL24" s="39"/>
      <c r="AM24" s="39"/>
      <c r="AN24" s="39"/>
      <c r="AO24" s="39"/>
      <c r="AP24" s="39"/>
      <c r="AQ24" s="39"/>
      <c r="AR24" s="39"/>
      <c r="AS24" s="39"/>
      <c r="AT24" s="39"/>
      <c r="AU24" s="39"/>
      <c r="AV24" s="39"/>
      <c r="AW24" s="39"/>
      <c r="AX24" s="39"/>
      <c r="AY24" s="39"/>
      <c r="AZ24" s="39"/>
      <c r="BA24" s="39"/>
      <c r="BB24" s="25">
        <v>0</v>
      </c>
      <c r="BC24" s="25">
        <v>0</v>
      </c>
      <c r="BD24" s="42">
        <v>0</v>
      </c>
      <c r="BE24" s="42">
        <v>0</v>
      </c>
      <c r="BF24" s="42"/>
      <c r="BG24" s="42"/>
      <c r="BH24" s="42"/>
      <c r="BI24" s="42"/>
      <c r="BJ24" s="42"/>
      <c r="BK24" s="42"/>
      <c r="BL24" s="27"/>
      <c r="BM24" s="28">
        <f t="shared" si="16"/>
        <v>0</v>
      </c>
      <c r="BN24" s="22"/>
      <c r="BS24" s="28">
        <f t="shared" si="12"/>
        <v>0</v>
      </c>
      <c r="BT24" s="25">
        <f t="shared" si="13"/>
        <v>10</v>
      </c>
      <c r="BU24" s="25"/>
      <c r="BV24" s="25"/>
      <c r="BW24" s="25"/>
      <c r="BX24" s="25"/>
      <c r="BY24" s="25"/>
      <c r="BZ24" s="25"/>
      <c r="CA24" s="25"/>
      <c r="CB24" s="25"/>
      <c r="CC24" s="25"/>
      <c r="CD24" s="25"/>
      <c r="CE24" s="25">
        <v>6</v>
      </c>
      <c r="CF24" s="25">
        <v>6</v>
      </c>
      <c r="CG24" s="81">
        <v>10</v>
      </c>
      <c r="CH24" s="28">
        <v>0.5</v>
      </c>
      <c r="CI24" s="35"/>
      <c r="CJ24" s="35"/>
      <c r="CK24" s="35"/>
      <c r="CL24" s="35"/>
      <c r="CM24" s="35"/>
      <c r="CN24" s="35"/>
      <c r="CO24" s="35"/>
      <c r="CP24" s="35"/>
      <c r="CQ24" s="35"/>
      <c r="CR24" s="32" t="s">
        <v>275</v>
      </c>
      <c r="CS24" s="28">
        <f t="shared" si="14"/>
        <v>1</v>
      </c>
      <c r="CT24" s="28">
        <f t="shared" si="15"/>
        <v>0.22222222222222221</v>
      </c>
      <c r="CU24" s="20"/>
      <c r="CV24" s="20"/>
      <c r="CW24" s="82">
        <f t="shared" si="10"/>
        <v>20</v>
      </c>
      <c r="CX24" s="85"/>
      <c r="CY24" s="85"/>
      <c r="CZ24" s="70"/>
      <c r="DA24" s="70"/>
      <c r="DB24" s="70"/>
      <c r="DC24" s="70"/>
      <c r="DD24" s="70"/>
      <c r="DE24" s="70"/>
      <c r="DF24" s="70"/>
      <c r="DG24" s="85"/>
      <c r="DH24" s="85"/>
      <c r="DI24" s="85"/>
      <c r="DJ24" s="85"/>
      <c r="DK24" s="85"/>
      <c r="DL24" s="85"/>
      <c r="DM24" s="85"/>
      <c r="DN24" s="85"/>
      <c r="DO24" s="85"/>
      <c r="DP24" s="85"/>
      <c r="DQ24" s="85"/>
    </row>
    <row r="25" spans="1:121" s="14" customFormat="1" ht="67.5" customHeight="1">
      <c r="A25" s="27">
        <v>2</v>
      </c>
      <c r="B25" s="29" t="s">
        <v>97</v>
      </c>
      <c r="C25" s="30" t="s">
        <v>362</v>
      </c>
      <c r="D25" s="29" t="s">
        <v>222</v>
      </c>
      <c r="E25" s="20" t="s">
        <v>276</v>
      </c>
      <c r="F25" s="33" t="s">
        <v>277</v>
      </c>
      <c r="G25" s="20">
        <v>0</v>
      </c>
      <c r="H25" s="20">
        <v>2</v>
      </c>
      <c r="I25" s="20" t="s">
        <v>278</v>
      </c>
      <c r="J25" s="20" t="s">
        <v>279</v>
      </c>
      <c r="K25" s="31" t="s">
        <v>280</v>
      </c>
      <c r="L25" s="20" t="s">
        <v>281</v>
      </c>
      <c r="M25" s="33" t="s">
        <v>282</v>
      </c>
      <c r="N25" s="20" t="s">
        <v>87</v>
      </c>
      <c r="O25" s="30">
        <v>0</v>
      </c>
      <c r="P25" s="34">
        <v>2</v>
      </c>
      <c r="Q25" s="34">
        <v>0</v>
      </c>
      <c r="R25" s="34">
        <v>1</v>
      </c>
      <c r="S25" s="34">
        <v>1</v>
      </c>
      <c r="T25" s="34">
        <v>0</v>
      </c>
      <c r="U25" s="21" t="s">
        <v>107</v>
      </c>
      <c r="V25" s="21" t="s">
        <v>108</v>
      </c>
      <c r="W25" s="21" t="s">
        <v>88</v>
      </c>
      <c r="X25" s="30">
        <v>0</v>
      </c>
      <c r="Y25" s="30">
        <v>0</v>
      </c>
      <c r="Z25" s="30">
        <v>0</v>
      </c>
      <c r="AA25" s="30">
        <v>0</v>
      </c>
      <c r="AB25" s="30">
        <v>0</v>
      </c>
      <c r="AC25" s="20" t="s">
        <v>109</v>
      </c>
      <c r="AD25" s="20" t="s">
        <v>110</v>
      </c>
      <c r="AE25" s="22" t="s">
        <v>94</v>
      </c>
      <c r="AF25" s="22" t="s">
        <v>90</v>
      </c>
      <c r="AG25" s="23">
        <f>+Q25</f>
        <v>0</v>
      </c>
      <c r="AH25" s="24">
        <f t="shared" si="6"/>
        <v>0</v>
      </c>
      <c r="AI25" s="39"/>
      <c r="AJ25" s="39"/>
      <c r="AK25" s="39"/>
      <c r="AL25" s="39"/>
      <c r="AM25" s="39"/>
      <c r="AN25" s="39"/>
      <c r="AO25" s="39"/>
      <c r="AP25" s="39"/>
      <c r="AQ25" s="39"/>
      <c r="AR25" s="39"/>
      <c r="AS25" s="39"/>
      <c r="AT25" s="39"/>
      <c r="AU25" s="39"/>
      <c r="AV25" s="39"/>
      <c r="AW25" s="39"/>
      <c r="AX25" s="39"/>
      <c r="AY25" s="39"/>
      <c r="AZ25" s="39"/>
      <c r="BA25" s="39"/>
      <c r="BB25" s="25">
        <v>0</v>
      </c>
      <c r="BC25" s="25">
        <v>0</v>
      </c>
      <c r="BD25" s="42">
        <v>0</v>
      </c>
      <c r="BE25" s="42">
        <v>0</v>
      </c>
      <c r="BF25" s="42"/>
      <c r="BG25" s="42"/>
      <c r="BH25" s="42"/>
      <c r="BI25" s="42"/>
      <c r="BJ25" s="42"/>
      <c r="BK25" s="42"/>
      <c r="BL25" s="27"/>
      <c r="BM25" s="28" t="s">
        <v>91</v>
      </c>
      <c r="BN25" s="22"/>
      <c r="BS25" s="28">
        <f t="shared" si="12"/>
        <v>0</v>
      </c>
      <c r="BT25" s="25">
        <f t="shared" si="13"/>
        <v>1</v>
      </c>
      <c r="BU25" s="25"/>
      <c r="BV25" s="25"/>
      <c r="BW25" s="25"/>
      <c r="BX25" s="25"/>
      <c r="BY25" s="25"/>
      <c r="BZ25" s="25"/>
      <c r="CA25" s="25"/>
      <c r="CB25" s="25"/>
      <c r="CC25" s="25"/>
      <c r="CD25" s="25"/>
      <c r="CE25" s="25">
        <v>1</v>
      </c>
      <c r="CF25" s="25">
        <v>1</v>
      </c>
      <c r="CG25" s="81">
        <v>1</v>
      </c>
      <c r="CH25" s="28">
        <v>1</v>
      </c>
      <c r="CI25" s="35">
        <v>100000000</v>
      </c>
      <c r="CJ25" s="35"/>
      <c r="CK25" s="35"/>
      <c r="CL25" s="35"/>
      <c r="CM25" s="35"/>
      <c r="CN25" s="35"/>
      <c r="CO25" s="35"/>
      <c r="CP25" s="35"/>
      <c r="CQ25" s="35"/>
      <c r="CR25" s="32" t="s">
        <v>283</v>
      </c>
      <c r="CS25" s="28">
        <f t="shared" si="14"/>
        <v>1</v>
      </c>
      <c r="CT25" s="28">
        <f t="shared" si="15"/>
        <v>0.5</v>
      </c>
      <c r="CU25" s="20"/>
      <c r="CV25" s="20"/>
      <c r="CW25" s="82">
        <f t="shared" si="10"/>
        <v>0</v>
      </c>
      <c r="CX25" s="85"/>
      <c r="CY25" s="85"/>
      <c r="CZ25" s="70"/>
      <c r="DA25" s="70"/>
      <c r="DB25" s="70"/>
      <c r="DC25" s="70"/>
      <c r="DD25" s="70"/>
      <c r="DE25" s="70"/>
      <c r="DF25" s="70"/>
      <c r="DG25" s="85"/>
      <c r="DH25" s="85"/>
      <c r="DI25" s="85"/>
      <c r="DJ25" s="85"/>
      <c r="DK25" s="85"/>
      <c r="DL25" s="85"/>
      <c r="DM25" s="85"/>
      <c r="DN25" s="85"/>
      <c r="DO25" s="85"/>
      <c r="DP25" s="85"/>
      <c r="DQ25" s="85"/>
    </row>
    <row r="26" spans="1:121" s="14" customFormat="1" ht="67.5" customHeight="1">
      <c r="A26" s="27">
        <v>2</v>
      </c>
      <c r="B26" s="29" t="s">
        <v>97</v>
      </c>
      <c r="C26" s="30" t="s">
        <v>221</v>
      </c>
      <c r="D26" s="29" t="s">
        <v>222</v>
      </c>
      <c r="E26" s="20" t="s">
        <v>284</v>
      </c>
      <c r="F26" s="33" t="s">
        <v>285</v>
      </c>
      <c r="G26" s="20">
        <v>0</v>
      </c>
      <c r="H26" s="20">
        <v>100</v>
      </c>
      <c r="I26" s="20" t="s">
        <v>286</v>
      </c>
      <c r="J26" s="20" t="s">
        <v>287</v>
      </c>
      <c r="K26" s="31" t="s">
        <v>288</v>
      </c>
      <c r="L26" s="20" t="s">
        <v>289</v>
      </c>
      <c r="M26" s="33" t="s">
        <v>290</v>
      </c>
      <c r="N26" s="20" t="s">
        <v>87</v>
      </c>
      <c r="O26" s="30">
        <v>0</v>
      </c>
      <c r="P26" s="34">
        <v>100</v>
      </c>
      <c r="Q26" s="34">
        <v>100</v>
      </c>
      <c r="R26" s="34">
        <v>0</v>
      </c>
      <c r="S26" s="34">
        <v>0</v>
      </c>
      <c r="T26" s="34">
        <v>0</v>
      </c>
      <c r="U26" s="21" t="s">
        <v>107</v>
      </c>
      <c r="V26" s="21" t="s">
        <v>108</v>
      </c>
      <c r="W26" s="21" t="s">
        <v>88</v>
      </c>
      <c r="X26" s="30">
        <v>0</v>
      </c>
      <c r="Y26" s="30">
        <v>0</v>
      </c>
      <c r="Z26" s="30">
        <v>0</v>
      </c>
      <c r="AA26" s="30">
        <v>0</v>
      </c>
      <c r="AB26" s="30">
        <v>0</v>
      </c>
      <c r="AC26" s="20" t="s">
        <v>109</v>
      </c>
      <c r="AD26" s="20" t="s">
        <v>110</v>
      </c>
      <c r="AE26" s="22" t="s">
        <v>94</v>
      </c>
      <c r="AF26" s="22" t="s">
        <v>90</v>
      </c>
      <c r="AG26" s="23">
        <v>100</v>
      </c>
      <c r="AH26" s="24">
        <f t="shared" si="6"/>
        <v>0</v>
      </c>
      <c r="AI26" s="39"/>
      <c r="AJ26" s="39"/>
      <c r="AK26" s="39"/>
      <c r="AL26" s="39"/>
      <c r="AM26" s="39"/>
      <c r="AN26" s="39"/>
      <c r="AO26" s="39"/>
      <c r="AP26" s="39"/>
      <c r="AQ26" s="39"/>
      <c r="AR26" s="39"/>
      <c r="AS26" s="39"/>
      <c r="AT26" s="39"/>
      <c r="AU26" s="39"/>
      <c r="AV26" s="39"/>
      <c r="AW26" s="39"/>
      <c r="AX26" s="39"/>
      <c r="AY26" s="39"/>
      <c r="AZ26" s="39"/>
      <c r="BA26" s="39"/>
      <c r="BB26" s="25">
        <v>370</v>
      </c>
      <c r="BC26" s="25">
        <v>370</v>
      </c>
      <c r="BD26" s="42">
        <v>0</v>
      </c>
      <c r="BE26" s="42">
        <v>0</v>
      </c>
      <c r="BF26" s="42"/>
      <c r="BG26" s="42"/>
      <c r="BH26" s="42"/>
      <c r="BI26" s="42"/>
      <c r="BJ26" s="42"/>
      <c r="BK26" s="42"/>
      <c r="BL26" s="26"/>
      <c r="BM26" s="28">
        <v>1</v>
      </c>
      <c r="BN26" s="22"/>
      <c r="BS26" s="28">
        <v>1</v>
      </c>
      <c r="BT26" s="25">
        <f t="shared" si="13"/>
        <v>0</v>
      </c>
      <c r="BU26" s="35"/>
      <c r="BV26" s="35"/>
      <c r="BW26" s="35"/>
      <c r="BX26" s="35"/>
      <c r="BY26" s="35"/>
      <c r="BZ26" s="35"/>
      <c r="CA26" s="35"/>
      <c r="CB26" s="35"/>
      <c r="CC26" s="35"/>
      <c r="CD26" s="25"/>
      <c r="CE26" s="25">
        <v>0</v>
      </c>
      <c r="CF26" s="25">
        <v>0</v>
      </c>
      <c r="CG26" s="81">
        <v>0</v>
      </c>
      <c r="CH26" s="28">
        <v>1</v>
      </c>
      <c r="CI26" s="35"/>
      <c r="CJ26" s="35"/>
      <c r="CK26" s="35"/>
      <c r="CL26" s="35"/>
      <c r="CM26" s="35"/>
      <c r="CN26" s="35"/>
      <c r="CO26" s="35"/>
      <c r="CP26" s="35"/>
      <c r="CQ26" s="35"/>
      <c r="CR26" s="32"/>
      <c r="CS26" s="28" t="s">
        <v>92</v>
      </c>
      <c r="CT26" s="40">
        <v>1</v>
      </c>
      <c r="CU26" s="20"/>
      <c r="CV26" s="20"/>
      <c r="CW26" s="82">
        <f t="shared" si="10"/>
        <v>0</v>
      </c>
      <c r="CX26" s="85"/>
      <c r="CY26" s="85"/>
      <c r="CZ26" s="70"/>
      <c r="DA26" s="70"/>
      <c r="DB26" s="70"/>
      <c r="DC26" s="70"/>
      <c r="DD26" s="70"/>
      <c r="DE26" s="70"/>
      <c r="DF26" s="70"/>
      <c r="DG26" s="85"/>
      <c r="DH26" s="85"/>
      <c r="DI26" s="85"/>
      <c r="DJ26" s="85"/>
      <c r="DK26" s="85"/>
      <c r="DL26" s="85"/>
      <c r="DM26" s="85"/>
      <c r="DN26" s="85"/>
      <c r="DO26" s="85"/>
      <c r="DP26" s="85"/>
      <c r="DQ26" s="85"/>
    </row>
    <row r="27" spans="1:121" s="14" customFormat="1" ht="67.5" customHeight="1">
      <c r="A27" s="27">
        <v>2</v>
      </c>
      <c r="B27" s="29" t="s">
        <v>97</v>
      </c>
      <c r="C27" s="30" t="s">
        <v>221</v>
      </c>
      <c r="D27" s="29" t="s">
        <v>222</v>
      </c>
      <c r="E27" s="20" t="s">
        <v>291</v>
      </c>
      <c r="F27" s="33" t="s">
        <v>292</v>
      </c>
      <c r="G27" s="20">
        <v>0</v>
      </c>
      <c r="H27" s="20">
        <v>100</v>
      </c>
      <c r="I27" s="20" t="s">
        <v>293</v>
      </c>
      <c r="J27" s="20" t="s">
        <v>294</v>
      </c>
      <c r="K27" s="31" t="s">
        <v>295</v>
      </c>
      <c r="L27" s="20" t="s">
        <v>296</v>
      </c>
      <c r="M27" s="33" t="s">
        <v>297</v>
      </c>
      <c r="N27" s="20" t="s">
        <v>87</v>
      </c>
      <c r="O27" s="30">
        <v>0</v>
      </c>
      <c r="P27" s="34">
        <v>1</v>
      </c>
      <c r="Q27" s="34">
        <v>0</v>
      </c>
      <c r="R27" s="34">
        <v>0</v>
      </c>
      <c r="S27" s="34">
        <v>1</v>
      </c>
      <c r="T27" s="34">
        <v>0</v>
      </c>
      <c r="U27" s="21" t="s">
        <v>107</v>
      </c>
      <c r="V27" s="21" t="s">
        <v>108</v>
      </c>
      <c r="W27" s="21" t="s">
        <v>88</v>
      </c>
      <c r="X27" s="30">
        <v>0</v>
      </c>
      <c r="Y27" s="30">
        <v>0</v>
      </c>
      <c r="Z27" s="30">
        <v>0</v>
      </c>
      <c r="AA27" s="30">
        <v>0</v>
      </c>
      <c r="AB27" s="30">
        <v>0</v>
      </c>
      <c r="AC27" s="20" t="s">
        <v>109</v>
      </c>
      <c r="AD27" s="20" t="s">
        <v>110</v>
      </c>
      <c r="AE27" s="22" t="s">
        <v>94</v>
      </c>
      <c r="AF27" s="22" t="s">
        <v>90</v>
      </c>
      <c r="AG27" s="23">
        <f>+Q27</f>
        <v>0</v>
      </c>
      <c r="AH27" s="24">
        <f t="shared" si="6"/>
        <v>0</v>
      </c>
      <c r="AI27" s="39"/>
      <c r="AJ27" s="39"/>
      <c r="AK27" s="39"/>
      <c r="AL27" s="39"/>
      <c r="AM27" s="39"/>
      <c r="AN27" s="39"/>
      <c r="AO27" s="39"/>
      <c r="AP27" s="39"/>
      <c r="AQ27" s="39"/>
      <c r="AR27" s="39"/>
      <c r="AS27" s="39"/>
      <c r="AT27" s="39"/>
      <c r="AU27" s="39"/>
      <c r="AV27" s="39"/>
      <c r="AW27" s="39"/>
      <c r="AX27" s="39"/>
      <c r="AY27" s="39"/>
      <c r="AZ27" s="39"/>
      <c r="BA27" s="39"/>
      <c r="BB27" s="25">
        <v>0</v>
      </c>
      <c r="BC27" s="25">
        <v>0</v>
      </c>
      <c r="BD27" s="42">
        <v>0</v>
      </c>
      <c r="BE27" s="42">
        <v>0</v>
      </c>
      <c r="BF27" s="42"/>
      <c r="BG27" s="42"/>
      <c r="BH27" s="42"/>
      <c r="BI27" s="42"/>
      <c r="BJ27" s="42"/>
      <c r="BK27" s="42"/>
      <c r="BL27" s="26"/>
      <c r="BM27" s="28" t="s">
        <v>91</v>
      </c>
      <c r="BN27" s="22"/>
      <c r="BS27" s="28">
        <f t="shared" si="12"/>
        <v>0</v>
      </c>
      <c r="BT27" s="25">
        <f t="shared" si="13"/>
        <v>0</v>
      </c>
      <c r="BU27" s="35"/>
      <c r="BV27" s="35"/>
      <c r="BW27" s="35"/>
      <c r="BX27" s="35"/>
      <c r="BY27" s="35"/>
      <c r="BZ27" s="35"/>
      <c r="CA27" s="35"/>
      <c r="CB27" s="35"/>
      <c r="CC27" s="35"/>
      <c r="CD27" s="25"/>
      <c r="CE27" s="25">
        <v>0</v>
      </c>
      <c r="CF27" s="25">
        <v>0</v>
      </c>
      <c r="CG27" s="81">
        <v>0</v>
      </c>
      <c r="CH27" s="28">
        <v>0</v>
      </c>
      <c r="CI27" s="35"/>
      <c r="CJ27" s="35"/>
      <c r="CK27" s="35"/>
      <c r="CL27" s="35"/>
      <c r="CM27" s="35"/>
      <c r="CN27" s="35"/>
      <c r="CO27" s="35"/>
      <c r="CP27" s="35"/>
      <c r="CQ27" s="35"/>
      <c r="CR27" s="32"/>
      <c r="CS27" s="28" t="s">
        <v>92</v>
      </c>
      <c r="CT27" s="28">
        <f t="shared" si="15"/>
        <v>0</v>
      </c>
      <c r="CU27" s="20"/>
      <c r="CV27" s="20"/>
      <c r="CW27" s="82">
        <f t="shared" si="10"/>
        <v>0</v>
      </c>
      <c r="CX27" s="85"/>
      <c r="CY27" s="85"/>
      <c r="CZ27" s="70"/>
      <c r="DA27" s="70"/>
      <c r="DB27" s="70"/>
      <c r="DC27" s="70"/>
      <c r="DD27" s="70"/>
      <c r="DE27" s="70"/>
      <c r="DF27" s="70"/>
      <c r="DG27" s="85"/>
      <c r="DH27" s="85"/>
      <c r="DI27" s="85"/>
      <c r="DJ27" s="85"/>
      <c r="DK27" s="85"/>
      <c r="DL27" s="85"/>
      <c r="DM27" s="85"/>
      <c r="DN27" s="85"/>
      <c r="DO27" s="85"/>
      <c r="DP27" s="85"/>
      <c r="DQ27" s="85"/>
    </row>
    <row r="28" spans="1:121" s="14" customFormat="1" ht="57" customHeight="1">
      <c r="A28" s="27">
        <v>2</v>
      </c>
      <c r="B28" s="29" t="s">
        <v>97</v>
      </c>
      <c r="C28" s="30" t="s">
        <v>298</v>
      </c>
      <c r="D28" s="29" t="s">
        <v>299</v>
      </c>
      <c r="E28" s="20" t="s">
        <v>300</v>
      </c>
      <c r="F28" s="33" t="s">
        <v>301</v>
      </c>
      <c r="G28" s="20">
        <v>0</v>
      </c>
      <c r="H28" s="20">
        <v>100</v>
      </c>
      <c r="I28" s="20" t="s">
        <v>302</v>
      </c>
      <c r="J28" s="20" t="s">
        <v>303</v>
      </c>
      <c r="K28" s="47" t="s">
        <v>304</v>
      </c>
      <c r="L28" s="20" t="s">
        <v>305</v>
      </c>
      <c r="M28" s="33" t="s">
        <v>305</v>
      </c>
      <c r="N28" s="20" t="s">
        <v>87</v>
      </c>
      <c r="O28" s="30">
        <v>0</v>
      </c>
      <c r="P28" s="34">
        <v>4</v>
      </c>
      <c r="Q28" s="34">
        <v>1</v>
      </c>
      <c r="R28" s="34">
        <v>1</v>
      </c>
      <c r="S28" s="34">
        <v>1</v>
      </c>
      <c r="T28" s="34">
        <v>2</v>
      </c>
      <c r="U28" s="21" t="s">
        <v>107</v>
      </c>
      <c r="V28" s="21" t="s">
        <v>108</v>
      </c>
      <c r="W28" s="21" t="s">
        <v>88</v>
      </c>
      <c r="X28" s="30">
        <v>0</v>
      </c>
      <c r="Y28" s="30">
        <v>0</v>
      </c>
      <c r="Z28" s="30">
        <v>0</v>
      </c>
      <c r="AA28" s="30">
        <v>0</v>
      </c>
      <c r="AB28" s="30">
        <v>0</v>
      </c>
      <c r="AC28" s="20" t="s">
        <v>109</v>
      </c>
      <c r="AD28" s="20" t="s">
        <v>110</v>
      </c>
      <c r="AE28" s="44" t="s">
        <v>306</v>
      </c>
      <c r="AF28" s="22" t="s">
        <v>90</v>
      </c>
      <c r="AG28" s="23">
        <f>+Q28</f>
        <v>1</v>
      </c>
      <c r="AH28" s="24">
        <f t="shared" si="6"/>
        <v>0</v>
      </c>
      <c r="AI28" s="39"/>
      <c r="AJ28" s="39"/>
      <c r="AK28" s="39"/>
      <c r="AL28" s="39"/>
      <c r="AM28" s="39"/>
      <c r="AN28" s="39"/>
      <c r="AO28" s="39"/>
      <c r="AP28" s="39"/>
      <c r="AQ28" s="39"/>
      <c r="AR28" s="39"/>
      <c r="AS28" s="39"/>
      <c r="AT28" s="39"/>
      <c r="AU28" s="39"/>
      <c r="AV28" s="39"/>
      <c r="AW28" s="39"/>
      <c r="AX28" s="39"/>
      <c r="AY28" s="39"/>
      <c r="AZ28" s="39"/>
      <c r="BA28" s="39"/>
      <c r="BB28" s="25">
        <v>0</v>
      </c>
      <c r="BC28" s="25">
        <v>1</v>
      </c>
      <c r="BD28" s="42">
        <v>0</v>
      </c>
      <c r="BE28" s="42">
        <v>0</v>
      </c>
      <c r="BF28" s="42"/>
      <c r="BG28" s="42"/>
      <c r="BH28" s="42"/>
      <c r="BI28" s="42"/>
      <c r="BJ28" s="42"/>
      <c r="BK28" s="42"/>
      <c r="BL28" s="26"/>
      <c r="BM28" s="28">
        <v>1</v>
      </c>
      <c r="BN28" s="22"/>
      <c r="BS28" s="28">
        <f t="shared" si="12"/>
        <v>0.25</v>
      </c>
      <c r="BT28" s="25">
        <f t="shared" si="13"/>
        <v>1</v>
      </c>
      <c r="BU28" s="35"/>
      <c r="BV28" s="35"/>
      <c r="BW28" s="35"/>
      <c r="BX28" s="35"/>
      <c r="BY28" s="35"/>
      <c r="BZ28" s="35"/>
      <c r="CA28" s="35"/>
      <c r="CB28" s="35"/>
      <c r="CC28" s="35"/>
      <c r="CD28" s="25"/>
      <c r="CE28" s="25">
        <v>0</v>
      </c>
      <c r="CF28" s="25">
        <v>1</v>
      </c>
      <c r="CG28" s="81">
        <v>1</v>
      </c>
      <c r="CH28" s="28">
        <v>0.5</v>
      </c>
      <c r="CI28" s="35">
        <v>29899040</v>
      </c>
      <c r="CJ28" s="35"/>
      <c r="CK28" s="35"/>
      <c r="CL28" s="35"/>
      <c r="CM28" s="35"/>
      <c r="CN28" s="35"/>
      <c r="CO28" s="35"/>
      <c r="CP28" s="35"/>
      <c r="CQ28" s="35"/>
      <c r="CR28" s="32" t="s">
        <v>307</v>
      </c>
      <c r="CS28" s="28">
        <f t="shared" si="14"/>
        <v>1</v>
      </c>
      <c r="CT28" s="28">
        <f t="shared" si="15"/>
        <v>0.5</v>
      </c>
      <c r="CU28" s="20"/>
      <c r="CV28" s="20"/>
      <c r="CW28" s="82">
        <v>270</v>
      </c>
      <c r="CX28" s="86">
        <v>464354560</v>
      </c>
      <c r="CY28" s="85" t="s">
        <v>363</v>
      </c>
      <c r="CZ28" s="70"/>
      <c r="DA28" s="70"/>
      <c r="DB28" s="70"/>
      <c r="DC28" s="70"/>
      <c r="DD28" s="70"/>
      <c r="DE28" s="70"/>
      <c r="DF28" s="70"/>
      <c r="DG28" s="85" t="s">
        <v>424</v>
      </c>
      <c r="DH28" s="85" t="s">
        <v>425</v>
      </c>
      <c r="DI28" s="97" t="s">
        <v>426</v>
      </c>
      <c r="DJ28" s="85" t="s">
        <v>427</v>
      </c>
      <c r="DK28" s="85" t="s">
        <v>428</v>
      </c>
      <c r="DL28" s="85" t="s">
        <v>429</v>
      </c>
      <c r="DM28" s="85" t="s">
        <v>430</v>
      </c>
      <c r="DN28" s="85" t="s">
        <v>431</v>
      </c>
      <c r="DO28" s="98">
        <f>CX28</f>
        <v>464354560</v>
      </c>
      <c r="DP28" s="98">
        <f>DO28</f>
        <v>464354560</v>
      </c>
      <c r="DQ28" s="85"/>
    </row>
    <row r="29" spans="1:121" s="14" customFormat="1" ht="66" customHeight="1">
      <c r="A29" s="27">
        <v>2</v>
      </c>
      <c r="B29" s="29" t="s">
        <v>97</v>
      </c>
      <c r="C29" s="30" t="s">
        <v>298</v>
      </c>
      <c r="D29" s="29" t="s">
        <v>299</v>
      </c>
      <c r="E29" s="20" t="s">
        <v>308</v>
      </c>
      <c r="F29" s="33" t="s">
        <v>309</v>
      </c>
      <c r="G29" s="20">
        <v>0</v>
      </c>
      <c r="H29" s="20">
        <v>4</v>
      </c>
      <c r="I29" s="20" t="s">
        <v>310</v>
      </c>
      <c r="J29" s="20" t="s">
        <v>311</v>
      </c>
      <c r="K29" s="31" t="s">
        <v>312</v>
      </c>
      <c r="L29" s="20" t="s">
        <v>313</v>
      </c>
      <c r="M29" s="33" t="s">
        <v>314</v>
      </c>
      <c r="N29" s="20" t="s">
        <v>87</v>
      </c>
      <c r="O29" s="30">
        <v>0</v>
      </c>
      <c r="P29" s="34">
        <v>4</v>
      </c>
      <c r="Q29" s="34">
        <v>1</v>
      </c>
      <c r="R29" s="34">
        <v>1</v>
      </c>
      <c r="S29" s="34">
        <v>1</v>
      </c>
      <c r="T29" s="34">
        <v>1</v>
      </c>
      <c r="U29" s="21" t="s">
        <v>107</v>
      </c>
      <c r="V29" s="21" t="s">
        <v>108</v>
      </c>
      <c r="W29" s="21" t="s">
        <v>88</v>
      </c>
      <c r="X29" s="46">
        <f>SUM(Y29:AB29)</f>
        <v>148630486.46399999</v>
      </c>
      <c r="Y29" s="37">
        <v>35001000</v>
      </c>
      <c r="Z29" s="37">
        <f>+Y29*1.04</f>
        <v>36401040</v>
      </c>
      <c r="AA29" s="37">
        <f>+Z29*1.04</f>
        <v>37857081.600000001</v>
      </c>
      <c r="AB29" s="37">
        <f>+AA29*1.04</f>
        <v>39371364.864</v>
      </c>
      <c r="AC29" s="20" t="s">
        <v>109</v>
      </c>
      <c r="AD29" s="20" t="s">
        <v>110</v>
      </c>
      <c r="AE29" s="22" t="s">
        <v>94</v>
      </c>
      <c r="AF29" s="22" t="s">
        <v>90</v>
      </c>
      <c r="AG29" s="23">
        <f>+Q29</f>
        <v>1</v>
      </c>
      <c r="AH29" s="24">
        <f t="shared" si="6"/>
        <v>148630486.46399999</v>
      </c>
      <c r="AI29" s="39"/>
      <c r="AJ29" s="39"/>
      <c r="AK29" s="39"/>
      <c r="AL29" s="39"/>
      <c r="AM29" s="39"/>
      <c r="AN29" s="39"/>
      <c r="AO29" s="39"/>
      <c r="AP29" s="39"/>
      <c r="AQ29" s="39"/>
      <c r="AR29" s="39"/>
      <c r="AS29" s="39"/>
      <c r="AT29" s="39"/>
      <c r="AU29" s="39"/>
      <c r="AV29" s="39"/>
      <c r="AW29" s="39"/>
      <c r="AX29" s="39"/>
      <c r="AY29" s="39"/>
      <c r="AZ29" s="39"/>
      <c r="BA29" s="39"/>
      <c r="BB29" s="25">
        <v>1</v>
      </c>
      <c r="BC29" s="25">
        <v>2</v>
      </c>
      <c r="BD29" s="42">
        <v>0</v>
      </c>
      <c r="BE29" s="42">
        <v>0</v>
      </c>
      <c r="BF29" s="42"/>
      <c r="BG29" s="42"/>
      <c r="BH29" s="42"/>
      <c r="BI29" s="42"/>
      <c r="BJ29" s="42"/>
      <c r="BK29" s="42"/>
      <c r="BL29" s="26"/>
      <c r="BM29" s="28">
        <v>1</v>
      </c>
      <c r="BN29" s="22"/>
      <c r="BS29" s="28">
        <f t="shared" si="12"/>
        <v>0.5</v>
      </c>
      <c r="BT29" s="25">
        <f t="shared" si="13"/>
        <v>1</v>
      </c>
      <c r="BU29" s="35"/>
      <c r="BV29" s="35"/>
      <c r="BW29" s="35"/>
      <c r="BX29" s="35"/>
      <c r="BY29" s="35"/>
      <c r="BZ29" s="35"/>
      <c r="CA29" s="35"/>
      <c r="CB29" s="35"/>
      <c r="CC29" s="35"/>
      <c r="CD29" s="25"/>
      <c r="CE29" s="25">
        <v>0</v>
      </c>
      <c r="CF29" s="25">
        <v>1</v>
      </c>
      <c r="CG29" s="81">
        <v>1</v>
      </c>
      <c r="CH29" s="28">
        <v>0.75</v>
      </c>
      <c r="CI29" s="35"/>
      <c r="CJ29" s="35"/>
      <c r="CK29" s="35"/>
      <c r="CL29" s="35"/>
      <c r="CM29" s="35"/>
      <c r="CN29" s="35"/>
      <c r="CO29" s="35"/>
      <c r="CP29" s="35"/>
      <c r="CQ29" s="35"/>
      <c r="CR29" s="32" t="s">
        <v>307</v>
      </c>
      <c r="CS29" s="28">
        <f t="shared" si="14"/>
        <v>1</v>
      </c>
      <c r="CT29" s="28">
        <f t="shared" si="15"/>
        <v>0.75</v>
      </c>
      <c r="CU29" s="20"/>
      <c r="CV29" s="20"/>
      <c r="CW29" s="82">
        <f t="shared" ref="CW29:CW36" si="17">+T29</f>
        <v>1</v>
      </c>
      <c r="CX29" s="86">
        <v>150000000</v>
      </c>
      <c r="CY29" s="85" t="s">
        <v>364</v>
      </c>
      <c r="CZ29" s="70"/>
      <c r="DA29" s="70"/>
      <c r="DB29" s="70"/>
      <c r="DC29" s="70"/>
      <c r="DD29" s="70"/>
      <c r="DE29" s="70"/>
      <c r="DF29" s="70"/>
      <c r="DG29" s="85" t="s">
        <v>432</v>
      </c>
      <c r="DH29" s="85" t="s">
        <v>433</v>
      </c>
      <c r="DI29" s="85" t="s">
        <v>434</v>
      </c>
      <c r="DJ29" s="85" t="s">
        <v>435</v>
      </c>
      <c r="DK29" s="85" t="s">
        <v>428</v>
      </c>
      <c r="DL29" s="85" t="s">
        <v>429</v>
      </c>
      <c r="DM29" s="85"/>
      <c r="DN29" s="85" t="s">
        <v>431</v>
      </c>
      <c r="DO29" s="98">
        <f>CX29</f>
        <v>150000000</v>
      </c>
      <c r="DP29" s="98">
        <f>DO29</f>
        <v>150000000</v>
      </c>
      <c r="DQ29" s="99" t="s">
        <v>239</v>
      </c>
    </row>
    <row r="30" spans="1:121" s="14" customFormat="1" ht="84" customHeight="1">
      <c r="A30" s="27">
        <v>2</v>
      </c>
      <c r="B30" s="29" t="s">
        <v>97</v>
      </c>
      <c r="C30" s="30" t="s">
        <v>298</v>
      </c>
      <c r="D30" s="29" t="s">
        <v>299</v>
      </c>
      <c r="E30" s="20" t="s">
        <v>315</v>
      </c>
      <c r="F30" s="33" t="s">
        <v>316</v>
      </c>
      <c r="G30" s="20">
        <v>0</v>
      </c>
      <c r="H30" s="20">
        <v>4</v>
      </c>
      <c r="I30" s="20" t="s">
        <v>317</v>
      </c>
      <c r="J30" s="20" t="s">
        <v>318</v>
      </c>
      <c r="K30" s="31" t="s">
        <v>319</v>
      </c>
      <c r="L30" s="20" t="s">
        <v>320</v>
      </c>
      <c r="M30" s="33" t="s">
        <v>316</v>
      </c>
      <c r="N30" s="20" t="s">
        <v>87</v>
      </c>
      <c r="O30" s="30">
        <v>0</v>
      </c>
      <c r="P30" s="34">
        <v>4</v>
      </c>
      <c r="Q30" s="34">
        <v>1</v>
      </c>
      <c r="R30" s="34">
        <v>1</v>
      </c>
      <c r="S30" s="34">
        <v>1</v>
      </c>
      <c r="T30" s="34">
        <v>1</v>
      </c>
      <c r="U30" s="21" t="s">
        <v>107</v>
      </c>
      <c r="V30" s="21" t="s">
        <v>108</v>
      </c>
      <c r="W30" s="21" t="s">
        <v>88</v>
      </c>
      <c r="X30" s="30">
        <v>0</v>
      </c>
      <c r="Y30" s="30">
        <v>0</v>
      </c>
      <c r="Z30" s="30">
        <v>0</v>
      </c>
      <c r="AA30" s="30">
        <v>0</v>
      </c>
      <c r="AB30" s="30">
        <v>0</v>
      </c>
      <c r="AC30" s="20" t="s">
        <v>109</v>
      </c>
      <c r="AD30" s="20" t="s">
        <v>110</v>
      </c>
      <c r="AE30" s="22" t="s">
        <v>94</v>
      </c>
      <c r="AF30" s="22" t="s">
        <v>90</v>
      </c>
      <c r="AG30" s="23">
        <v>1</v>
      </c>
      <c r="AH30" s="24">
        <f t="shared" si="6"/>
        <v>0</v>
      </c>
      <c r="AI30" s="39"/>
      <c r="AJ30" s="39"/>
      <c r="AK30" s="39"/>
      <c r="AL30" s="39"/>
      <c r="AM30" s="39"/>
      <c r="AN30" s="39"/>
      <c r="AO30" s="39"/>
      <c r="AP30" s="39"/>
      <c r="AQ30" s="39"/>
      <c r="AR30" s="39"/>
      <c r="AS30" s="39"/>
      <c r="AT30" s="39"/>
      <c r="AU30" s="39"/>
      <c r="AV30" s="39"/>
      <c r="AW30" s="39"/>
      <c r="AX30" s="39"/>
      <c r="AY30" s="39"/>
      <c r="AZ30" s="39"/>
      <c r="BA30" s="39"/>
      <c r="BB30" s="25">
        <v>0</v>
      </c>
      <c r="BC30" s="25">
        <v>1</v>
      </c>
      <c r="BD30" s="42">
        <v>58000000</v>
      </c>
      <c r="BE30" s="42">
        <v>50000000</v>
      </c>
      <c r="BF30" s="42"/>
      <c r="BG30" s="42"/>
      <c r="BH30" s="42"/>
      <c r="BI30" s="42"/>
      <c r="BJ30" s="42"/>
      <c r="BK30" s="42"/>
      <c r="BL30" s="26">
        <v>8000000</v>
      </c>
      <c r="BM30" s="28">
        <f t="shared" si="16"/>
        <v>1</v>
      </c>
      <c r="BN30" s="32" t="s">
        <v>321</v>
      </c>
      <c r="BS30" s="28">
        <f t="shared" si="12"/>
        <v>0.25</v>
      </c>
      <c r="BT30" s="25">
        <f t="shared" si="13"/>
        <v>1</v>
      </c>
      <c r="BU30" s="35"/>
      <c r="BV30" s="35"/>
      <c r="BW30" s="35"/>
      <c r="BX30" s="35"/>
      <c r="BY30" s="35"/>
      <c r="BZ30" s="35"/>
      <c r="CA30" s="35"/>
      <c r="CB30" s="35"/>
      <c r="CC30" s="35"/>
      <c r="CD30" s="25"/>
      <c r="CE30" s="25">
        <v>0.25</v>
      </c>
      <c r="CF30" s="25">
        <v>1</v>
      </c>
      <c r="CG30" s="81">
        <v>1</v>
      </c>
      <c r="CH30" s="28">
        <v>0.5</v>
      </c>
      <c r="CI30" s="35">
        <v>30000000</v>
      </c>
      <c r="CJ30" s="35"/>
      <c r="CK30" s="35"/>
      <c r="CL30" s="35"/>
      <c r="CM30" s="35"/>
      <c r="CN30" s="35"/>
      <c r="CO30" s="35"/>
      <c r="CP30" s="35"/>
      <c r="CQ30" s="35"/>
      <c r="CR30" s="32" t="s">
        <v>307</v>
      </c>
      <c r="CS30" s="28">
        <f t="shared" si="14"/>
        <v>1</v>
      </c>
      <c r="CT30" s="28">
        <f t="shared" si="15"/>
        <v>0.5</v>
      </c>
      <c r="CU30" s="20"/>
      <c r="CV30" s="20"/>
      <c r="CW30" s="82">
        <f t="shared" si="17"/>
        <v>1</v>
      </c>
      <c r="CX30" s="86">
        <v>300000000</v>
      </c>
      <c r="CY30" s="85" t="s">
        <v>364</v>
      </c>
      <c r="CZ30" s="70"/>
      <c r="DA30" s="70"/>
      <c r="DB30" s="70"/>
      <c r="DC30" s="70"/>
      <c r="DD30" s="70"/>
      <c r="DE30" s="70"/>
      <c r="DF30" s="70"/>
      <c r="DG30" s="85" t="s">
        <v>436</v>
      </c>
      <c r="DH30" s="85" t="s">
        <v>437</v>
      </c>
      <c r="DI30" s="85" t="s">
        <v>438</v>
      </c>
      <c r="DJ30" s="85" t="s">
        <v>439</v>
      </c>
      <c r="DK30" s="85" t="s">
        <v>428</v>
      </c>
      <c r="DL30" s="85" t="s">
        <v>429</v>
      </c>
      <c r="DM30" s="85" t="s">
        <v>440</v>
      </c>
      <c r="DN30" s="85" t="s">
        <v>431</v>
      </c>
      <c r="DO30" s="98">
        <f>CX30</f>
        <v>300000000</v>
      </c>
      <c r="DP30" s="98">
        <f>CX30</f>
        <v>300000000</v>
      </c>
      <c r="DQ30" s="85"/>
    </row>
    <row r="31" spans="1:121" s="14" customFormat="1" ht="84" customHeight="1">
      <c r="A31" s="27">
        <v>2</v>
      </c>
      <c r="B31" s="29" t="s">
        <v>97</v>
      </c>
      <c r="C31" s="30" t="s">
        <v>298</v>
      </c>
      <c r="D31" s="29" t="s">
        <v>299</v>
      </c>
      <c r="E31" s="20" t="s">
        <v>322</v>
      </c>
      <c r="F31" s="76" t="s">
        <v>323</v>
      </c>
      <c r="G31" s="76">
        <v>0</v>
      </c>
      <c r="H31" s="76">
        <v>7</v>
      </c>
      <c r="I31" s="20" t="s">
        <v>324</v>
      </c>
      <c r="J31" s="20" t="s">
        <v>325</v>
      </c>
      <c r="K31" s="31" t="s">
        <v>326</v>
      </c>
      <c r="L31" s="20" t="s">
        <v>327</v>
      </c>
      <c r="M31" s="33" t="s">
        <v>328</v>
      </c>
      <c r="N31" s="20" t="s">
        <v>96</v>
      </c>
      <c r="O31" s="30">
        <v>0</v>
      </c>
      <c r="P31" s="34">
        <v>7</v>
      </c>
      <c r="Q31" s="34">
        <v>7</v>
      </c>
      <c r="R31" s="34">
        <v>7</v>
      </c>
      <c r="S31" s="34">
        <v>7</v>
      </c>
      <c r="T31" s="34">
        <v>7</v>
      </c>
      <c r="U31" s="21" t="s">
        <v>107</v>
      </c>
      <c r="V31" s="21" t="s">
        <v>108</v>
      </c>
      <c r="W31" s="21" t="s">
        <v>88</v>
      </c>
      <c r="X31" s="30">
        <v>0</v>
      </c>
      <c r="Y31" s="30">
        <v>0</v>
      </c>
      <c r="Z31" s="30">
        <v>0</v>
      </c>
      <c r="AA31" s="30">
        <v>0</v>
      </c>
      <c r="AB31" s="30">
        <v>0</v>
      </c>
      <c r="AC31" s="20" t="s">
        <v>109</v>
      </c>
      <c r="AD31" s="20" t="s">
        <v>110</v>
      </c>
      <c r="AE31" s="22" t="s">
        <v>94</v>
      </c>
      <c r="AF31" s="22" t="s">
        <v>90</v>
      </c>
      <c r="AG31" s="23">
        <f>+Q31</f>
        <v>7</v>
      </c>
      <c r="AH31" s="24">
        <f t="shared" si="6"/>
        <v>0</v>
      </c>
      <c r="AI31" s="39"/>
      <c r="AJ31" s="39"/>
      <c r="AK31" s="39"/>
      <c r="AL31" s="39"/>
      <c r="AM31" s="39"/>
      <c r="AN31" s="39"/>
      <c r="AO31" s="39"/>
      <c r="AP31" s="39"/>
      <c r="AQ31" s="39"/>
      <c r="AR31" s="39"/>
      <c r="AS31" s="39"/>
      <c r="AT31" s="39"/>
      <c r="AU31" s="39"/>
      <c r="AV31" s="39"/>
      <c r="AW31" s="39"/>
      <c r="AX31" s="39"/>
      <c r="AY31" s="39"/>
      <c r="AZ31" s="39"/>
      <c r="BA31" s="39"/>
      <c r="BB31" s="25">
        <v>7</v>
      </c>
      <c r="BC31" s="25">
        <v>8</v>
      </c>
      <c r="BD31" s="42">
        <v>0</v>
      </c>
      <c r="BE31" s="42">
        <v>0</v>
      </c>
      <c r="BF31" s="42"/>
      <c r="BG31" s="42"/>
      <c r="BH31" s="42"/>
      <c r="BI31" s="42"/>
      <c r="BJ31" s="42"/>
      <c r="BK31" s="42"/>
      <c r="BL31" s="26"/>
      <c r="BM31" s="28">
        <v>1</v>
      </c>
      <c r="BN31" s="32" t="s">
        <v>329</v>
      </c>
      <c r="BS31" s="28">
        <v>1</v>
      </c>
      <c r="BT31" s="25">
        <v>7</v>
      </c>
      <c r="BU31" s="35"/>
      <c r="BV31" s="35"/>
      <c r="BW31" s="35"/>
      <c r="BX31" s="35"/>
      <c r="BY31" s="35"/>
      <c r="BZ31" s="35"/>
      <c r="CA31" s="35"/>
      <c r="CB31" s="35"/>
      <c r="CC31" s="35"/>
      <c r="CD31" s="25"/>
      <c r="CE31" s="25">
        <v>14</v>
      </c>
      <c r="CF31" s="25">
        <v>14</v>
      </c>
      <c r="CG31" s="81">
        <v>8</v>
      </c>
      <c r="CH31" s="28">
        <v>1</v>
      </c>
      <c r="CI31" s="35">
        <f>136190754+240000000</f>
        <v>376190754</v>
      </c>
      <c r="CJ31" s="35"/>
      <c r="CK31" s="35"/>
      <c r="CL31" s="35"/>
      <c r="CM31" s="35"/>
      <c r="CN31" s="35"/>
      <c r="CO31" s="35"/>
      <c r="CP31" s="35"/>
      <c r="CQ31" s="35"/>
      <c r="CR31" s="32" t="s">
        <v>329</v>
      </c>
      <c r="CS31" s="28">
        <v>1</v>
      </c>
      <c r="CT31" s="28">
        <v>1</v>
      </c>
      <c r="CU31" s="76"/>
      <c r="CV31" s="76"/>
      <c r="CW31" s="82">
        <f t="shared" si="17"/>
        <v>7</v>
      </c>
      <c r="CX31" s="86">
        <v>80000000</v>
      </c>
      <c r="CY31" s="85" t="s">
        <v>364</v>
      </c>
      <c r="CZ31" s="70"/>
      <c r="DA31" s="70"/>
      <c r="DB31" s="70"/>
      <c r="DC31" s="70"/>
      <c r="DD31" s="70"/>
      <c r="DE31" s="70"/>
      <c r="DF31" s="70"/>
      <c r="DG31" s="85" t="s">
        <v>441</v>
      </c>
      <c r="DH31" s="85" t="s">
        <v>441</v>
      </c>
      <c r="DI31" s="85" t="s">
        <v>441</v>
      </c>
      <c r="DJ31" s="85" t="s">
        <v>442</v>
      </c>
      <c r="DK31" s="85" t="s">
        <v>428</v>
      </c>
      <c r="DL31" s="85" t="s">
        <v>429</v>
      </c>
      <c r="DM31" s="85" t="s">
        <v>440</v>
      </c>
      <c r="DN31" s="85" t="s">
        <v>431</v>
      </c>
      <c r="DO31" s="98">
        <f>CX31</f>
        <v>80000000</v>
      </c>
      <c r="DP31" s="98">
        <f>CX31</f>
        <v>80000000</v>
      </c>
      <c r="DQ31" s="85"/>
    </row>
    <row r="32" spans="1:121" s="14" customFormat="1" ht="78.75" customHeight="1">
      <c r="A32" s="27">
        <v>2</v>
      </c>
      <c r="B32" s="29" t="s">
        <v>97</v>
      </c>
      <c r="C32" s="30" t="s">
        <v>298</v>
      </c>
      <c r="D32" s="29" t="s">
        <v>299</v>
      </c>
      <c r="E32" s="20" t="s">
        <v>322</v>
      </c>
      <c r="F32" s="76"/>
      <c r="G32" s="76"/>
      <c r="H32" s="76"/>
      <c r="I32" s="20" t="s">
        <v>330</v>
      </c>
      <c r="J32" s="20" t="s">
        <v>325</v>
      </c>
      <c r="K32" s="31" t="s">
        <v>326</v>
      </c>
      <c r="L32" s="20" t="s">
        <v>331</v>
      </c>
      <c r="M32" s="33" t="s">
        <v>332</v>
      </c>
      <c r="N32" s="20" t="s">
        <v>96</v>
      </c>
      <c r="O32" s="30">
        <v>0</v>
      </c>
      <c r="P32" s="34">
        <v>45</v>
      </c>
      <c r="Q32" s="34">
        <v>45</v>
      </c>
      <c r="R32" s="34">
        <v>45</v>
      </c>
      <c r="S32" s="34">
        <v>45</v>
      </c>
      <c r="T32" s="34">
        <v>45</v>
      </c>
      <c r="U32" s="21" t="s">
        <v>107</v>
      </c>
      <c r="V32" s="21" t="s">
        <v>108</v>
      </c>
      <c r="W32" s="21" t="s">
        <v>88</v>
      </c>
      <c r="X32" s="30">
        <v>0</v>
      </c>
      <c r="Y32" s="30">
        <v>0</v>
      </c>
      <c r="Z32" s="30">
        <v>0</v>
      </c>
      <c r="AA32" s="30">
        <v>0</v>
      </c>
      <c r="AB32" s="30">
        <v>0</v>
      </c>
      <c r="AC32" s="20" t="s">
        <v>109</v>
      </c>
      <c r="AD32" s="20" t="s">
        <v>110</v>
      </c>
      <c r="AE32" s="22" t="s">
        <v>94</v>
      </c>
      <c r="AF32" s="22" t="s">
        <v>90</v>
      </c>
      <c r="AG32" s="23">
        <f>+Q32</f>
        <v>45</v>
      </c>
      <c r="AH32" s="24">
        <f t="shared" si="6"/>
        <v>0</v>
      </c>
      <c r="AI32" s="39"/>
      <c r="AJ32" s="39"/>
      <c r="AK32" s="39"/>
      <c r="AL32" s="39"/>
      <c r="AM32" s="39"/>
      <c r="AN32" s="39"/>
      <c r="AO32" s="39"/>
      <c r="AP32" s="39"/>
      <c r="AQ32" s="39"/>
      <c r="AR32" s="39"/>
      <c r="AS32" s="39"/>
      <c r="AT32" s="39"/>
      <c r="AU32" s="39"/>
      <c r="AV32" s="39"/>
      <c r="AW32" s="39"/>
      <c r="AX32" s="39"/>
      <c r="AY32" s="39"/>
      <c r="AZ32" s="39"/>
      <c r="BA32" s="39"/>
      <c r="BB32" s="25">
        <v>45</v>
      </c>
      <c r="BC32" s="25">
        <v>46</v>
      </c>
      <c r="BD32" s="42">
        <v>0</v>
      </c>
      <c r="BE32" s="42">
        <v>0</v>
      </c>
      <c r="BF32" s="42"/>
      <c r="BG32" s="42"/>
      <c r="BH32" s="42"/>
      <c r="BI32" s="42"/>
      <c r="BJ32" s="42"/>
      <c r="BK32" s="42"/>
      <c r="BL32" s="27"/>
      <c r="BM32" s="28">
        <v>1</v>
      </c>
      <c r="BN32" s="32" t="s">
        <v>333</v>
      </c>
      <c r="BS32" s="28">
        <v>1</v>
      </c>
      <c r="BT32" s="25">
        <f t="shared" si="13"/>
        <v>45</v>
      </c>
      <c r="BU32" s="25"/>
      <c r="BV32" s="25"/>
      <c r="BW32" s="25"/>
      <c r="BX32" s="25"/>
      <c r="BY32" s="25"/>
      <c r="BZ32" s="25"/>
      <c r="CA32" s="25"/>
      <c r="CB32" s="25"/>
      <c r="CC32" s="25"/>
      <c r="CD32" s="25"/>
      <c r="CE32" s="25">
        <v>9</v>
      </c>
      <c r="CF32" s="25">
        <v>9</v>
      </c>
      <c r="CG32" s="81">
        <v>45</v>
      </c>
      <c r="CH32" s="28">
        <v>1</v>
      </c>
      <c r="CI32" s="35">
        <v>498213450</v>
      </c>
      <c r="CJ32" s="35"/>
      <c r="CK32" s="35"/>
      <c r="CL32" s="35"/>
      <c r="CM32" s="35"/>
      <c r="CN32" s="35"/>
      <c r="CO32" s="35"/>
      <c r="CP32" s="35"/>
      <c r="CQ32" s="35"/>
      <c r="CR32" s="32" t="s">
        <v>333</v>
      </c>
      <c r="CS32" s="28">
        <f t="shared" si="14"/>
        <v>1</v>
      </c>
      <c r="CT32" s="28">
        <v>1</v>
      </c>
      <c r="CU32" s="76"/>
      <c r="CV32" s="76"/>
      <c r="CW32" s="82">
        <f t="shared" si="17"/>
        <v>45</v>
      </c>
      <c r="CX32" s="87" t="s">
        <v>365</v>
      </c>
      <c r="CY32" s="85"/>
      <c r="CZ32" s="70"/>
      <c r="DA32" s="70"/>
      <c r="DB32" s="70"/>
      <c r="DC32" s="70"/>
      <c r="DD32" s="70"/>
      <c r="DE32" s="70"/>
      <c r="DF32" s="70"/>
      <c r="DG32" s="85" t="s">
        <v>443</v>
      </c>
      <c r="DH32" s="85" t="s">
        <v>444</v>
      </c>
      <c r="DI32" s="85" t="s">
        <v>445</v>
      </c>
      <c r="DJ32" s="85" t="s">
        <v>446</v>
      </c>
      <c r="DK32" s="85" t="s">
        <v>428</v>
      </c>
      <c r="DL32" s="85" t="s">
        <v>429</v>
      </c>
      <c r="DM32" s="85"/>
      <c r="DN32" s="85"/>
      <c r="DO32" s="85" t="s">
        <v>447</v>
      </c>
      <c r="DP32" s="85" t="s">
        <v>447</v>
      </c>
      <c r="DQ32" s="85" t="s">
        <v>448</v>
      </c>
    </row>
    <row r="33" spans="1:121" s="14" customFormat="1" ht="45.75" customHeight="1">
      <c r="A33" s="27">
        <v>2</v>
      </c>
      <c r="B33" s="29" t="s">
        <v>97</v>
      </c>
      <c r="C33" s="30" t="s">
        <v>298</v>
      </c>
      <c r="D33" s="29" t="s">
        <v>299</v>
      </c>
      <c r="E33" s="20" t="s">
        <v>334</v>
      </c>
      <c r="F33" s="33" t="s">
        <v>335</v>
      </c>
      <c r="G33" s="20">
        <v>0</v>
      </c>
      <c r="H33" s="20">
        <v>45</v>
      </c>
      <c r="I33" s="20" t="s">
        <v>336</v>
      </c>
      <c r="J33" s="20" t="s">
        <v>337</v>
      </c>
      <c r="K33" s="31" t="s">
        <v>338</v>
      </c>
      <c r="L33" s="20" t="s">
        <v>339</v>
      </c>
      <c r="M33" s="33" t="s">
        <v>340</v>
      </c>
      <c r="N33" s="20" t="s">
        <v>87</v>
      </c>
      <c r="O33" s="30">
        <v>0</v>
      </c>
      <c r="P33" s="34">
        <v>2</v>
      </c>
      <c r="Q33" s="34">
        <v>0</v>
      </c>
      <c r="R33" s="34">
        <v>1</v>
      </c>
      <c r="S33" s="34">
        <v>0</v>
      </c>
      <c r="T33" s="34">
        <v>1</v>
      </c>
      <c r="U33" s="21" t="s">
        <v>107</v>
      </c>
      <c r="V33" s="21" t="s">
        <v>108</v>
      </c>
      <c r="W33" s="21" t="s">
        <v>341</v>
      </c>
      <c r="X33" s="46">
        <f>SUM(Y33:AB33)</f>
        <v>25542724388.548801</v>
      </c>
      <c r="Y33" s="37">
        <v>6015057325</v>
      </c>
      <c r="Z33" s="37">
        <f t="shared" ref="Z33:AB33" si="18">+Y33*1.04</f>
        <v>6255659618</v>
      </c>
      <c r="AA33" s="37">
        <f t="shared" si="18"/>
        <v>6505886002.7200003</v>
      </c>
      <c r="AB33" s="37">
        <f t="shared" si="18"/>
        <v>6766121442.8288002</v>
      </c>
      <c r="AC33" s="20" t="s">
        <v>109</v>
      </c>
      <c r="AD33" s="20" t="s">
        <v>110</v>
      </c>
      <c r="AE33" s="22" t="s">
        <v>94</v>
      </c>
      <c r="AF33" s="22" t="s">
        <v>90</v>
      </c>
      <c r="AG33" s="23">
        <f>+Q33</f>
        <v>0</v>
      </c>
      <c r="AH33" s="24">
        <f t="shared" si="6"/>
        <v>25542724388.548801</v>
      </c>
      <c r="AI33" s="39"/>
      <c r="AJ33" s="39"/>
      <c r="AK33" s="39"/>
      <c r="AL33" s="39"/>
      <c r="AM33" s="39"/>
      <c r="AN33" s="39"/>
      <c r="AO33" s="39"/>
      <c r="AP33" s="39"/>
      <c r="AQ33" s="39"/>
      <c r="AR33" s="39"/>
      <c r="AS33" s="39"/>
      <c r="AT33" s="39"/>
      <c r="AU33" s="39"/>
      <c r="AV33" s="39"/>
      <c r="AW33" s="39"/>
      <c r="AX33" s="39"/>
      <c r="AY33" s="39"/>
      <c r="AZ33" s="39"/>
      <c r="BA33" s="39"/>
      <c r="BB33" s="25">
        <v>0</v>
      </c>
      <c r="BC33" s="25">
        <v>0</v>
      </c>
      <c r="BD33" s="42">
        <v>0</v>
      </c>
      <c r="BE33" s="42">
        <v>0</v>
      </c>
      <c r="BF33" s="42"/>
      <c r="BG33" s="42"/>
      <c r="BH33" s="42"/>
      <c r="BI33" s="42"/>
      <c r="BJ33" s="42"/>
      <c r="BK33" s="42"/>
      <c r="BL33" s="27"/>
      <c r="BM33" s="28" t="s">
        <v>91</v>
      </c>
      <c r="BN33" s="48" t="s">
        <v>342</v>
      </c>
      <c r="BS33" s="28">
        <f t="shared" si="12"/>
        <v>0</v>
      </c>
      <c r="BT33" s="25">
        <f t="shared" si="13"/>
        <v>1</v>
      </c>
      <c r="BU33" s="25"/>
      <c r="BV33" s="25"/>
      <c r="BW33" s="25"/>
      <c r="BX33" s="25"/>
      <c r="BY33" s="25"/>
      <c r="BZ33" s="25"/>
      <c r="CA33" s="25"/>
      <c r="CB33" s="25"/>
      <c r="CC33" s="25"/>
      <c r="CD33" s="25"/>
      <c r="CE33" s="25">
        <v>0.5</v>
      </c>
      <c r="CF33" s="25">
        <v>0.5</v>
      </c>
      <c r="CG33" s="81">
        <v>1.5</v>
      </c>
      <c r="CH33" s="28">
        <v>0.75</v>
      </c>
      <c r="CI33" s="35"/>
      <c r="CJ33" s="35"/>
      <c r="CK33" s="35"/>
      <c r="CL33" s="35"/>
      <c r="CM33" s="35"/>
      <c r="CN33" s="35"/>
      <c r="CO33" s="35"/>
      <c r="CP33" s="35"/>
      <c r="CQ33" s="35"/>
      <c r="CR33" s="48" t="s">
        <v>343</v>
      </c>
      <c r="CS33" s="28">
        <f t="shared" si="14"/>
        <v>1.5</v>
      </c>
      <c r="CT33" s="28">
        <f t="shared" si="15"/>
        <v>0.75</v>
      </c>
      <c r="CU33" s="20"/>
      <c r="CV33" s="20"/>
      <c r="CW33" s="82">
        <f t="shared" si="17"/>
        <v>1</v>
      </c>
      <c r="CX33" s="87" t="s">
        <v>366</v>
      </c>
      <c r="CY33" s="85"/>
      <c r="CZ33" s="70"/>
      <c r="DA33" s="70"/>
      <c r="DB33" s="70"/>
      <c r="DC33" s="70"/>
      <c r="DD33" s="70"/>
      <c r="DE33" s="70"/>
      <c r="DF33" s="70"/>
      <c r="DG33" s="85" t="s">
        <v>443</v>
      </c>
      <c r="DH33" s="85" t="s">
        <v>444</v>
      </c>
      <c r="DI33" s="85" t="s">
        <v>445</v>
      </c>
      <c r="DJ33" s="85" t="s">
        <v>446</v>
      </c>
      <c r="DK33" s="85" t="s">
        <v>428</v>
      </c>
      <c r="DL33" s="85" t="s">
        <v>429</v>
      </c>
      <c r="DM33" s="85"/>
      <c r="DN33" s="85"/>
      <c r="DO33" s="85" t="s">
        <v>447</v>
      </c>
      <c r="DP33" s="85" t="s">
        <v>447</v>
      </c>
      <c r="DQ33" s="85" t="s">
        <v>448</v>
      </c>
    </row>
    <row r="34" spans="1:121" ht="12" customHeight="1">
      <c r="BH34" s="61">
        <f>17668357894+174368302732</f>
        <v>192036660626</v>
      </c>
      <c r="CI34" s="49"/>
      <c r="CJ34" s="49"/>
      <c r="CS34" s="57"/>
      <c r="CW34" s="82">
        <f t="shared" si="17"/>
        <v>0</v>
      </c>
      <c r="CX34" s="87" t="s">
        <v>367</v>
      </c>
      <c r="CY34" s="85"/>
      <c r="DG34" s="85" t="s">
        <v>449</v>
      </c>
      <c r="DH34" s="85" t="s">
        <v>450</v>
      </c>
      <c r="DI34" s="85" t="s">
        <v>451</v>
      </c>
      <c r="DJ34" s="85" t="s">
        <v>452</v>
      </c>
      <c r="DK34" s="85" t="s">
        <v>428</v>
      </c>
      <c r="DL34" s="85" t="s">
        <v>429</v>
      </c>
      <c r="DM34" s="85"/>
      <c r="DN34" s="85"/>
      <c r="DO34" s="85" t="s">
        <v>447</v>
      </c>
      <c r="DP34" s="85" t="s">
        <v>447</v>
      </c>
      <c r="DQ34" s="85" t="s">
        <v>448</v>
      </c>
    </row>
    <row r="35" spans="1:121" ht="146.25">
      <c r="CW35" s="82">
        <f t="shared" si="17"/>
        <v>0</v>
      </c>
      <c r="CX35" s="87" t="s">
        <v>368</v>
      </c>
      <c r="CY35" s="85"/>
      <c r="DG35" s="85" t="s">
        <v>453</v>
      </c>
      <c r="DH35" s="85" t="s">
        <v>454</v>
      </c>
      <c r="DI35" s="85" t="s">
        <v>455</v>
      </c>
      <c r="DJ35" s="85" t="s">
        <v>456</v>
      </c>
      <c r="DK35" s="85" t="s">
        <v>428</v>
      </c>
      <c r="DL35" s="85" t="s">
        <v>429</v>
      </c>
      <c r="DM35" s="85"/>
      <c r="DN35" s="85"/>
      <c r="DO35" s="85" t="s">
        <v>447</v>
      </c>
      <c r="DP35" s="85" t="s">
        <v>447</v>
      </c>
      <c r="DQ35" s="85" t="s">
        <v>448</v>
      </c>
    </row>
    <row r="36" spans="1:121" ht="135">
      <c r="L36" s="62"/>
      <c r="CW36" s="82">
        <f t="shared" si="17"/>
        <v>0</v>
      </c>
      <c r="CX36" s="87" t="s">
        <v>366</v>
      </c>
      <c r="CY36" s="85"/>
      <c r="DG36" s="85" t="s">
        <v>288</v>
      </c>
      <c r="DH36" s="85" t="s">
        <v>457</v>
      </c>
      <c r="DI36" s="85" t="s">
        <v>458</v>
      </c>
      <c r="DJ36" s="85" t="s">
        <v>459</v>
      </c>
      <c r="DK36" s="85" t="s">
        <v>428</v>
      </c>
      <c r="DL36" s="85" t="s">
        <v>429</v>
      </c>
      <c r="DM36" s="85"/>
      <c r="DN36" s="85"/>
      <c r="DO36" s="85" t="s">
        <v>447</v>
      </c>
      <c r="DP36" s="85" t="s">
        <v>447</v>
      </c>
      <c r="DQ36" s="85" t="s">
        <v>460</v>
      </c>
    </row>
    <row r="37" spans="1:121">
      <c r="CW37" s="82">
        <f>+T37</f>
        <v>0</v>
      </c>
      <c r="CX37" s="85"/>
      <c r="CY37" s="85"/>
      <c r="DG37" s="85"/>
      <c r="DH37" s="85"/>
      <c r="DI37" s="85"/>
      <c r="DJ37" s="85"/>
      <c r="DK37" s="85"/>
      <c r="DL37" s="85"/>
      <c r="DM37" s="85"/>
      <c r="DN37" s="85"/>
      <c r="DO37" s="85"/>
      <c r="DP37" s="85"/>
      <c r="DQ37" s="85"/>
    </row>
    <row r="38" spans="1:121">
      <c r="CW38" s="82">
        <f>+T38</f>
        <v>0</v>
      </c>
      <c r="CX38" s="85"/>
      <c r="CY38" s="85"/>
      <c r="DG38" s="100"/>
      <c r="DH38" s="100"/>
      <c r="DI38" s="85"/>
      <c r="DJ38" s="85"/>
      <c r="DK38" s="85"/>
      <c r="DL38" s="85"/>
      <c r="DM38" s="85"/>
      <c r="DN38" s="85"/>
      <c r="DO38" s="85"/>
      <c r="DP38" s="85"/>
      <c r="DQ38" s="85"/>
    </row>
    <row r="39" spans="1:121" ht="157.5">
      <c r="CW39" s="82">
        <f>+T39</f>
        <v>0</v>
      </c>
      <c r="CX39" s="88">
        <v>100000000</v>
      </c>
      <c r="CY39" s="85" t="s">
        <v>363</v>
      </c>
      <c r="DG39" s="85" t="s">
        <v>461</v>
      </c>
      <c r="DH39" s="85" t="s">
        <v>462</v>
      </c>
      <c r="DI39" s="85" t="s">
        <v>463</v>
      </c>
      <c r="DJ39" s="85">
        <v>1</v>
      </c>
      <c r="DK39" s="85" t="s">
        <v>464</v>
      </c>
      <c r="DL39" s="85" t="s">
        <v>465</v>
      </c>
      <c r="DM39" s="85" t="s">
        <v>466</v>
      </c>
      <c r="DN39" s="85" t="s">
        <v>467</v>
      </c>
      <c r="DO39" s="88">
        <v>100000000</v>
      </c>
      <c r="DP39" s="88">
        <v>100000000</v>
      </c>
      <c r="DQ39" s="85"/>
    </row>
    <row r="40" spans="1:121" ht="409.5">
      <c r="CW40" s="82">
        <f>+T40</f>
        <v>0</v>
      </c>
      <c r="CX40" s="88">
        <v>160000000</v>
      </c>
      <c r="CY40" s="85" t="s">
        <v>363</v>
      </c>
      <c r="DG40" s="85" t="s">
        <v>461</v>
      </c>
      <c r="DH40" s="85" t="s">
        <v>462</v>
      </c>
      <c r="DI40" s="85" t="s">
        <v>468</v>
      </c>
      <c r="DJ40" s="85">
        <v>3</v>
      </c>
      <c r="DK40" s="85" t="s">
        <v>469</v>
      </c>
      <c r="DL40" s="85" t="s">
        <v>470</v>
      </c>
      <c r="DM40" s="85" t="s">
        <v>471</v>
      </c>
      <c r="DN40" s="85" t="s">
        <v>467</v>
      </c>
      <c r="DO40" s="88">
        <v>160000000</v>
      </c>
      <c r="DP40" s="88">
        <v>160000000</v>
      </c>
      <c r="DQ40" s="85"/>
    </row>
    <row r="41" spans="1:121" ht="78.75">
      <c r="CW41" s="82">
        <v>8</v>
      </c>
      <c r="CX41" s="85"/>
      <c r="CY41" s="85" t="s">
        <v>363</v>
      </c>
      <c r="DG41" s="85"/>
      <c r="DH41" s="85" t="s">
        <v>472</v>
      </c>
      <c r="DI41" s="85" t="s">
        <v>473</v>
      </c>
      <c r="DJ41" s="85" t="s">
        <v>474</v>
      </c>
      <c r="DK41" s="85"/>
      <c r="DL41" s="85"/>
      <c r="DM41" s="85"/>
      <c r="DN41" s="85"/>
      <c r="DO41" s="85"/>
      <c r="DP41" s="85"/>
      <c r="DQ41" s="85"/>
    </row>
    <row r="42" spans="1:121" ht="78.75">
      <c r="CW42" s="82">
        <f>+T42</f>
        <v>0</v>
      </c>
      <c r="CX42" s="85"/>
      <c r="CY42" s="85" t="s">
        <v>363</v>
      </c>
      <c r="DG42" s="85"/>
      <c r="DH42" s="85" t="s">
        <v>475</v>
      </c>
      <c r="DI42" s="85" t="s">
        <v>476</v>
      </c>
      <c r="DJ42" s="85" t="s">
        <v>477</v>
      </c>
      <c r="DK42" s="85"/>
      <c r="DL42" s="85"/>
      <c r="DM42" s="85"/>
      <c r="DN42" s="85"/>
      <c r="DO42" s="85"/>
      <c r="DP42" s="85"/>
      <c r="DQ42" s="85"/>
    </row>
    <row r="43" spans="1:121" ht="157.5">
      <c r="CW43" s="82">
        <v>2</v>
      </c>
      <c r="CX43" s="85"/>
      <c r="CY43" s="85"/>
      <c r="DG43" s="85"/>
      <c r="DH43" s="85"/>
      <c r="DI43" s="85"/>
      <c r="DJ43" s="85"/>
      <c r="DK43" s="85"/>
      <c r="DL43" s="85"/>
      <c r="DM43" s="85"/>
      <c r="DN43" s="85"/>
      <c r="DO43" s="85"/>
      <c r="DP43" s="85"/>
      <c r="DQ43" s="85" t="s">
        <v>478</v>
      </c>
    </row>
    <row r="1039801" spans="3:3">
      <c r="C1039801" s="65"/>
    </row>
  </sheetData>
  <mergeCells count="13">
    <mergeCell ref="CW1:DQ1"/>
    <mergeCell ref="CU3:CU4"/>
    <mergeCell ref="CV3:CV4"/>
    <mergeCell ref="F31:F32"/>
    <mergeCell ref="G31:G32"/>
    <mergeCell ref="H31:H32"/>
    <mergeCell ref="CU31:CU32"/>
    <mergeCell ref="CV31:CV32"/>
    <mergeCell ref="AG1:BS1"/>
    <mergeCell ref="BT1:CT1"/>
    <mergeCell ref="F3:F4"/>
    <mergeCell ref="G3:G4"/>
    <mergeCell ref="H3:H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Enrique Hernández Vásquez</dc:creator>
  <cp:lastModifiedBy>Miguel Enrique Hernández Vásquez</cp:lastModifiedBy>
  <dcterms:created xsi:type="dcterms:W3CDTF">2017-12-15T17:07:46Z</dcterms:created>
  <dcterms:modified xsi:type="dcterms:W3CDTF">2018-02-22T15:51:33Z</dcterms:modified>
</cp:coreProperties>
</file>