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icultur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W3" i="1" l="1"/>
  <c r="CW4" i="1"/>
  <c r="CW5" i="1"/>
  <c r="CW6" i="1"/>
  <c r="CW7" i="1"/>
  <c r="CW11" i="1"/>
  <c r="CW13" i="1"/>
  <c r="CW14" i="1"/>
  <c r="CW16" i="1"/>
  <c r="CW17" i="1"/>
  <c r="CW20" i="1"/>
  <c r="CW21" i="1"/>
  <c r="CW22" i="1"/>
  <c r="CW23" i="1"/>
  <c r="CW27" i="1"/>
  <c r="CW28" i="1"/>
  <c r="CW29" i="1"/>
  <c r="CW34" i="1"/>
  <c r="CW35" i="1"/>
  <c r="CW37" i="1"/>
  <c r="CT37" i="1"/>
  <c r="BT37" i="1"/>
  <c r="CS37" i="1" s="1"/>
  <c r="BS37" i="1"/>
  <c r="AG37" i="1"/>
  <c r="X37" i="1"/>
  <c r="CT36" i="1"/>
  <c r="BT36" i="1"/>
  <c r="CS36" i="1" s="1"/>
  <c r="BS36" i="1"/>
  <c r="AG36" i="1"/>
  <c r="BM36" i="1" s="1"/>
  <c r="X36" i="1"/>
  <c r="CT35" i="1"/>
  <c r="BT35" i="1"/>
  <c r="CS35" i="1" s="1"/>
  <c r="BS35" i="1"/>
  <c r="AG35" i="1"/>
  <c r="X35" i="1"/>
  <c r="CT34" i="1"/>
  <c r="BT34" i="1"/>
  <c r="CS34" i="1" s="1"/>
  <c r="BS34" i="1"/>
  <c r="AG34" i="1"/>
  <c r="BM34" i="1" s="1"/>
  <c r="X34" i="1"/>
  <c r="CT33" i="1"/>
  <c r="BT33" i="1"/>
  <c r="BS33" i="1"/>
  <c r="AG33" i="1"/>
  <c r="X33" i="1"/>
  <c r="CT32" i="1"/>
  <c r="BT32" i="1"/>
  <c r="CS32" i="1" s="1"/>
  <c r="BS32" i="1"/>
  <c r="AG32" i="1"/>
  <c r="X32" i="1"/>
  <c r="CT31" i="1"/>
  <c r="BT31" i="1"/>
  <c r="BS31" i="1"/>
  <c r="AG31" i="1"/>
  <c r="X31" i="1"/>
  <c r="CT30" i="1"/>
  <c r="BT30" i="1"/>
  <c r="BS30" i="1"/>
  <c r="AG30" i="1"/>
  <c r="X30" i="1"/>
  <c r="CT29" i="1"/>
  <c r="BT29" i="1"/>
  <c r="CS29" i="1" s="1"/>
  <c r="BS29" i="1"/>
  <c r="AG29" i="1"/>
  <c r="BM29" i="1" s="1"/>
  <c r="X29" i="1"/>
  <c r="CT28" i="1"/>
  <c r="BT28" i="1"/>
  <c r="CS28" i="1" s="1"/>
  <c r="BS28" i="1"/>
  <c r="AG28" i="1"/>
  <c r="X28" i="1"/>
  <c r="CT27" i="1"/>
  <c r="BT27" i="1"/>
  <c r="BS27" i="1"/>
  <c r="AG27" i="1"/>
  <c r="X27" i="1"/>
  <c r="AH27" i="1" s="1"/>
  <c r="CT26" i="1"/>
  <c r="BT26" i="1"/>
  <c r="CS26" i="1" s="1"/>
  <c r="BS26" i="1"/>
  <c r="AG26" i="1"/>
  <c r="X26" i="1"/>
  <c r="AH26" i="1" s="1"/>
  <c r="CT25" i="1"/>
  <c r="BT25" i="1"/>
  <c r="CS25" i="1" s="1"/>
  <c r="BS25" i="1"/>
  <c r="AG25" i="1"/>
  <c r="X25" i="1"/>
  <c r="AH25" i="1" s="1"/>
  <c r="CT24" i="1"/>
  <c r="BT24" i="1"/>
  <c r="CS24" i="1" s="1"/>
  <c r="BS24" i="1"/>
  <c r="X24" i="1"/>
  <c r="AH24" i="1" s="1"/>
  <c r="CT23" i="1"/>
  <c r="BT23" i="1"/>
  <c r="BS23" i="1"/>
  <c r="AG23" i="1"/>
  <c r="X23" i="1"/>
  <c r="AH23" i="1" s="1"/>
  <c r="CT22" i="1"/>
  <c r="BT22" i="1"/>
  <c r="CS22" i="1" s="1"/>
  <c r="BS22" i="1"/>
  <c r="X22" i="1"/>
  <c r="AH22" i="1" s="1"/>
  <c r="CT21" i="1"/>
  <c r="BT21" i="1"/>
  <c r="CS21" i="1" s="1"/>
  <c r="BS21" i="1"/>
  <c r="X21" i="1"/>
  <c r="AH21" i="1" s="1"/>
  <c r="CT20" i="1"/>
  <c r="BT20" i="1"/>
  <c r="CS20" i="1" s="1"/>
  <c r="BS20" i="1"/>
  <c r="BM20" i="1"/>
  <c r="X20" i="1"/>
  <c r="AH20" i="1" s="1"/>
  <c r="CT19" i="1"/>
  <c r="BT19" i="1"/>
  <c r="CS19" i="1" s="1"/>
  <c r="BS19" i="1"/>
  <c r="X19" i="1"/>
  <c r="AH19" i="1" s="1"/>
  <c r="CT18" i="1"/>
  <c r="BT18" i="1"/>
  <c r="BS18" i="1"/>
  <c r="AG18" i="1"/>
  <c r="X18" i="1"/>
  <c r="AH18" i="1" s="1"/>
  <c r="CT17" i="1"/>
  <c r="BT17" i="1"/>
  <c r="CS17" i="1" s="1"/>
  <c r="BS17" i="1"/>
  <c r="AH17" i="1"/>
  <c r="X17" i="1"/>
  <c r="CT16" i="1"/>
  <c r="BT16" i="1"/>
  <c r="CS16" i="1" s="1"/>
  <c r="BS16" i="1"/>
  <c r="X16" i="1"/>
  <c r="AH16" i="1" s="1"/>
  <c r="CT15" i="1"/>
  <c r="BT15" i="1"/>
  <c r="BS15" i="1"/>
  <c r="AG15" i="1"/>
  <c r="BM15" i="1" s="1"/>
  <c r="Y15" i="1"/>
  <c r="BT14" i="1"/>
  <c r="BS14" i="1"/>
  <c r="AG14" i="1"/>
  <c r="BM14" i="1" s="1"/>
  <c r="X14" i="1"/>
  <c r="AH14" i="1" s="1"/>
  <c r="CT13" i="1"/>
  <c r="BT13" i="1"/>
  <c r="BS13" i="1"/>
  <c r="AG13" i="1"/>
  <c r="BM13" i="1" s="1"/>
  <c r="X13" i="1"/>
  <c r="AH13" i="1" s="1"/>
  <c r="CT12" i="1"/>
  <c r="BT12" i="1"/>
  <c r="BS12" i="1"/>
  <c r="Z12" i="1"/>
  <c r="AA12" i="1" s="1"/>
  <c r="AB12" i="1" s="1"/>
  <c r="CT11" i="1"/>
  <c r="BT11" i="1"/>
  <c r="BS11" i="1"/>
  <c r="AG11" i="1"/>
  <c r="BM11" i="1" s="1"/>
  <c r="Z11" i="1"/>
  <c r="AA11" i="1" s="1"/>
  <c r="AB11" i="1" s="1"/>
  <c r="CT10" i="1"/>
  <c r="BT10" i="1"/>
  <c r="BS10" i="1"/>
  <c r="X10" i="1"/>
  <c r="AH10" i="1" s="1"/>
  <c r="BT9" i="1"/>
  <c r="AG9" i="1"/>
  <c r="X9" i="1"/>
  <c r="AH9" i="1" s="1"/>
  <c r="CT8" i="1"/>
  <c r="BT8" i="1"/>
  <c r="CS8" i="1" s="1"/>
  <c r="BS8" i="1"/>
  <c r="AG8" i="1"/>
  <c r="BM8" i="1" s="1"/>
  <c r="X8" i="1"/>
  <c r="AH8" i="1" s="1"/>
  <c r="CT7" i="1"/>
  <c r="BT7" i="1"/>
  <c r="BS7" i="1"/>
  <c r="BM7" i="1"/>
  <c r="X7" i="1"/>
  <c r="AH7" i="1" s="1"/>
  <c r="BT6" i="1"/>
  <c r="BS6" i="1"/>
  <c r="AG6" i="1"/>
  <c r="BM6" i="1" s="1"/>
  <c r="Z6" i="1"/>
  <c r="AA6" i="1" s="1"/>
  <c r="AB6" i="1" s="1"/>
  <c r="CT5" i="1"/>
  <c r="BT5" i="1"/>
  <c r="CS5" i="1" s="1"/>
  <c r="BS5" i="1"/>
  <c r="AG5" i="1"/>
  <c r="BM5" i="1" s="1"/>
  <c r="X5" i="1"/>
  <c r="AH5" i="1" s="1"/>
  <c r="CT4" i="1"/>
  <c r="BT4" i="1"/>
  <c r="CS4" i="1" s="1"/>
  <c r="BS4" i="1"/>
  <c r="AG4" i="1"/>
  <c r="BM4" i="1" s="1"/>
  <c r="X4" i="1"/>
  <c r="AH4" i="1" s="1"/>
  <c r="CT3" i="1"/>
  <c r="BT3" i="1"/>
  <c r="CS3" i="1" s="1"/>
  <c r="BS3" i="1"/>
  <c r="AG3" i="1"/>
  <c r="BM3" i="1" s="1"/>
  <c r="X3" i="1"/>
  <c r="AH3" i="1" s="1"/>
  <c r="X12" i="1" l="1"/>
  <c r="AH12" i="1" s="1"/>
  <c r="X11" i="1"/>
  <c r="AH11" i="1" s="1"/>
  <c r="Z15" i="1"/>
  <c r="AA15" i="1" s="1"/>
  <c r="AB15" i="1" s="1"/>
  <c r="X6" i="1"/>
  <c r="AH6" i="1" s="1"/>
  <c r="X15" i="1" l="1"/>
  <c r="AH15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F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H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J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<sst xmlns="http://schemas.openxmlformats.org/spreadsheetml/2006/main" count="777" uniqueCount="270">
  <si>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</si>
  <si>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</si>
  <si>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</si>
  <si>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</si>
  <si>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</si>
  <si>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</si>
  <si>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</si>
  <si>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</si>
  <si>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</si>
  <si>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</si>
  <si>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</si>
  <si>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</si>
  <si>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</si>
  <si>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</si>
  <si>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</si>
  <si>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</si>
  <si>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</si>
  <si>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</si>
  <si>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</si>
  <si>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</si>
  <si>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</si>
  <si>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</si>
  <si>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</si>
  <si>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</si>
  <si>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</si>
  <si>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</si>
  <si>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</si>
  <si>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</si>
  <si>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</si>
  <si>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</si>
  <si>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</si>
  <si>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</si>
  <si>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</si>
  <si>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</si>
  <si>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</si>
  <si>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</si>
  <si>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</si>
  <si>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</si>
  <si>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</si>
  <si>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</si>
  <si>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</si>
  <si>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</si>
  <si>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</si>
  <si>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</si>
  <si>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</si>
  <si>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</si>
  <si>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</si>
  <si>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</si>
  <si>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</si>
  <si>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</si>
  <si>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</si>
  <si>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</si>
  <si>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</si>
  <si>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</si>
  <si>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</si>
  <si>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</si>
  <si>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</si>
  <si>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</si>
  <si>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</si>
  <si>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</si>
  <si>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</si>
  <si>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</si>
  <si>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</si>
  <si>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</si>
  <si>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</si>
  <si>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</si>
  <si>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</si>
  <si>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</si>
  <si>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</si>
  <si>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</si>
  <si>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</si>
  <si>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</si>
  <si>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</si>
  <si>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</si>
  <si>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</si>
  <si>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</si>
  <si>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% EJECUCION META PROG 2017</t>
  </si>
  <si>
    <t>META RESULTADO A SEP 2017</t>
  </si>
  <si>
    <t>% EJECUCION META RESULTADOS SEP  2017</t>
  </si>
  <si>
    <t>INCREMENTO</t>
  </si>
  <si>
    <t>ICLD</t>
  </si>
  <si>
    <t>NA</t>
  </si>
  <si>
    <t>NP</t>
  </si>
  <si>
    <t>OK</t>
  </si>
  <si>
    <t>ND</t>
  </si>
  <si>
    <t xml:space="preserve">BOLÍVAR SÍ AVANZA, LIBRE DE POBREZA A TRAVÉS DE LA EDUCACIÓN Y LA EQUIDAD </t>
  </si>
  <si>
    <t>Estampilla Procultura</t>
  </si>
  <si>
    <t xml:space="preserve">SE ESTAN EJECUTANDO OBRAS DE VIGENCIAS ANTERIORES  </t>
  </si>
  <si>
    <t>2.32</t>
  </si>
  <si>
    <t xml:space="preserve">BOLÍVAR SÍ AVANZA CON CULTURA PARA LA PAZ  </t>
  </si>
  <si>
    <t>A.5.1</t>
  </si>
  <si>
    <t>100 % del Sistema de Formación Artística del Departamento implementado</t>
  </si>
  <si>
    <t>A.5.1.1</t>
  </si>
  <si>
    <t>2.32.1</t>
  </si>
  <si>
    <t>Bolivar Si Avanza En Formación Cultural</t>
  </si>
  <si>
    <t>100% de  Red de Escuelas de Música para la Paz implementada.</t>
  </si>
  <si>
    <t>Implementar una Red de Escuelas de Música para la Paz.</t>
  </si>
  <si>
    <t>CULTURA</t>
  </si>
  <si>
    <t>A.5</t>
  </si>
  <si>
    <t>ICULTUR</t>
  </si>
  <si>
    <t>Propios-Icultur</t>
  </si>
  <si>
    <t>A.5.1.2</t>
  </si>
  <si>
    <t>Tres (3)  convenios interinstitucionales y alianzas estratégicas para la formación de artistas.</t>
  </si>
  <si>
    <t>Realizar convenios interinstitucionales y alianzas estratégicas para la formación de artistas.</t>
  </si>
  <si>
    <t>Propios-Icultur, procultura</t>
  </si>
  <si>
    <t>A.5.1.3</t>
  </si>
  <si>
    <t>100% del Sistema de Formación Artística del Departamento implementado.</t>
  </si>
  <si>
    <t>Implementar un Sistema de Formación Artística del Departamento.</t>
  </si>
  <si>
    <t>A.5.2</t>
  </si>
  <si>
    <t>Cinco (05) Industrias creativas y emprendimientos culturales impulsados.</t>
  </si>
  <si>
    <t>A.5.2.1</t>
  </si>
  <si>
    <t>2.32.2</t>
  </si>
  <si>
    <t>Bolivar Si Avanza En Fomento A La Cultura Bolivarense</t>
  </si>
  <si>
    <t>Una  Red de Festivales del Departamento implementada.</t>
  </si>
  <si>
    <t>Implementar la Red de Festivales del Departamento.</t>
  </si>
  <si>
    <t xml:space="preserve">ORDENANZA 131 PROPIOS ICULTURA PROCULTURA, OTRAS ENTIDADES, GOBERNACION DE BOLIVAR </t>
  </si>
  <si>
    <t>A.5.2.2</t>
  </si>
  <si>
    <t>Una  Agenda Cultural del Departamento implementada</t>
  </si>
  <si>
    <t>Implementar la Agenda Cultural del Departamento</t>
  </si>
  <si>
    <t>A.5.2.3</t>
  </si>
  <si>
    <t>Cuatro (4)  programas de Estímulos a iniciativas y actores culturales del departamento desarrollados .</t>
  </si>
  <si>
    <t>Desarrollar un programa de Estímulos a iniciativas y actores culturales del departamento.</t>
  </si>
  <si>
    <t>ASIGNACION DIRECTAS</t>
  </si>
  <si>
    <t>A.5.2.4</t>
  </si>
  <si>
    <t>Cinco (5)  industrias creativas y emprendimientos culturales impulsadas.</t>
  </si>
  <si>
    <t>Impulsar industrias creativas y emprendimientos culturales.</t>
  </si>
  <si>
    <t>A.5.2.5</t>
  </si>
  <si>
    <t>Un  programa de Artesanos de Bolívar como modelo de emprendimiento cultural fortalecido .</t>
  </si>
  <si>
    <t>Fortalecer el programa de Artesanos de Bolívar como modelo de emprendimiento cultural.</t>
  </si>
  <si>
    <t>A.5.3</t>
  </si>
  <si>
    <t>45 municipios del Departamento de Bolívar fortalecidos.</t>
  </si>
  <si>
    <t>A.5.3.1</t>
  </si>
  <si>
    <t>2.32.3</t>
  </si>
  <si>
    <t>Bolivar Si Avanza En Fortalecimiento Cultural</t>
  </si>
  <si>
    <t xml:space="preserve">Un  Consejo Departamental de Cultura y los Consejos Sectoriales creados e implementados </t>
  </si>
  <si>
    <t>Crear e implementar el Consejo Departamental de Cultura y los Consejos Sectoriales.</t>
  </si>
  <si>
    <t>A.5.3.2</t>
  </si>
  <si>
    <t xml:space="preserve">Un  Plan Departamental de Lectura diseñado e implementado </t>
  </si>
  <si>
    <t>Diseñar e implementar el Plan Departamental de Lectura.</t>
  </si>
  <si>
    <t>A.5.3.3</t>
  </si>
  <si>
    <t>Una  Red Departamental de Bibliotecas activada y consolidada</t>
  </si>
  <si>
    <t>Activar y consolidar la Red Departamental de Bibliotecas</t>
  </si>
  <si>
    <t>350,000,000</t>
  </si>
  <si>
    <t>ESTAMPILLA PROCULTURA</t>
  </si>
  <si>
    <t>A.5.3.4</t>
  </si>
  <si>
    <t>61 bibliotecas municipales dotadas y fortalecidas.</t>
  </si>
  <si>
    <t>Numero de  bibliotecas municipales dotadas y fortalecidas.</t>
  </si>
  <si>
    <t>A.5.4</t>
  </si>
  <si>
    <t>45 municipios del Departamento de Bolívar con espacios culturales activos</t>
  </si>
  <si>
    <t>A.5.4.1</t>
  </si>
  <si>
    <t>2.32.4</t>
  </si>
  <si>
    <t>Bolívar Sí Avanza En Infraestructura Cultural</t>
  </si>
  <si>
    <t>45 municipios con optimización de la infraestructura cultural como espacio para el conocimiento y generación de contenidos culturales y artísticos</t>
  </si>
  <si>
    <t>Optimizar el uso de la infraestructura cultural como espacio para el conocimiento y generación de contenidos culturales y artísticos</t>
  </si>
  <si>
    <t>DESARROLLO ECONÓMICO Y COMPETITIVIDAD</t>
  </si>
  <si>
    <t>3.1</t>
  </si>
  <si>
    <t>TURISMO PARA LA PAZ</t>
  </si>
  <si>
    <t>A.5.5</t>
  </si>
  <si>
    <t>Un Sistema de Información Turística en todo el departamento desarrollado</t>
  </si>
  <si>
    <t>A.5.5.1</t>
  </si>
  <si>
    <t>3.1.1</t>
  </si>
  <si>
    <t>Bolívar Sí Avanza En construcción del Sistema de información turistica del Departamento</t>
  </si>
  <si>
    <t>Una  entrada en la Base de datos del Sistema de Información.</t>
  </si>
  <si>
    <t>N° de entradas en la Base de datos del Sistema de Información.</t>
  </si>
  <si>
    <t>A.5.6</t>
  </si>
  <si>
    <t>Seis (06) municipios con acompañamiento para la construcción de productos turísticos.</t>
  </si>
  <si>
    <t>A.5.6.1</t>
  </si>
  <si>
    <t>3.1.2</t>
  </si>
  <si>
    <t>Bolívar Sí Avanza En Creación De Productos Turísticos Como Fuente De Generación De Empleo Y Productividad.</t>
  </si>
  <si>
    <t>Tres (3)  productos de ecoturismo con enfoque postconflicto, que contengan un discurso de interpretación común del territorio identificados, diseñados e implementados</t>
  </si>
  <si>
    <t>Numero de  productos de ecoturismo con enfoque postconflicto, que contengan un discurso de interpretación común del territorio identificados, diseñados e implementados</t>
  </si>
  <si>
    <t>A.5.6.2</t>
  </si>
  <si>
    <t>Tres (3) productos de Turismo cultural con base en el patrimonio material e inmaterial del Departamento Identificados, diseñados e implementados</t>
  </si>
  <si>
    <t>Numero de  productos de Turismo cultural con base en el patrimonio material e inmaterial del Departamento Identificados, diseñados e implementados</t>
  </si>
  <si>
    <t>A.5.6.3</t>
  </si>
  <si>
    <t>Seis (6) productos turísticos en municipios priorizados del Departamento diseñados</t>
  </si>
  <si>
    <t>Numero de productos turísticos en municipios priorizados del Departamento diseñados</t>
  </si>
  <si>
    <t>A.5.6.4</t>
  </si>
  <si>
    <t xml:space="preserve">Tres (3) Fam-trip con operadores turísticos y medios de comunicación para dar a conocer las riquezas del territorio bolivarense </t>
  </si>
  <si>
    <t>Fam-trip con operadores turísticos y medios de comunicación para dar a conocer las riquezas del territorio bolivarense.</t>
  </si>
  <si>
    <t>A.5.6.5</t>
  </si>
  <si>
    <t>Seis (6)  Rutas de la Paz en municipios priorizados Diseñadas e implementadas.</t>
  </si>
  <si>
    <t>Numero de Rutas de la Paz en municipios priorizados Diseñadas e implementadas.</t>
  </si>
  <si>
    <t>A.5.6.6</t>
  </si>
  <si>
    <t>Cuatro (4)  Caravanas turísticas Bolívar sí Avanza Diseñadas e implementadas</t>
  </si>
  <si>
    <t>Numero de  Caravanas turísticas Bolívar sí Avanza Diseñadas e implementadas</t>
  </si>
  <si>
    <t>A.5.7</t>
  </si>
  <si>
    <t>Diez (10) municipios con infraestructura turística fortalecida</t>
  </si>
  <si>
    <t>A.5.7.1</t>
  </si>
  <si>
    <t>3.1.3</t>
  </si>
  <si>
    <t>Bolívar Sí Avanza En Infraestructura Turística</t>
  </si>
  <si>
    <t>Un  Parador turístico en el Departamento de Bolívar Construido y dotado.</t>
  </si>
  <si>
    <t>Numero de Paradores turísticos en el Departamento de Bolívar Construidos y dotados.</t>
  </si>
  <si>
    <t>A.5.7.2</t>
  </si>
  <si>
    <t>Diez (10)  Señalizaciones turísticas viales y peatonales en municipios priorizados con vocación turística realizadas</t>
  </si>
  <si>
    <t>Numero de   Señalizaciones turísticas viales y peatonales en municipios priorizados con vocación turística realizadas</t>
  </si>
  <si>
    <t>A.5.7.3</t>
  </si>
  <si>
    <t>Tres (3) Puntos de Información Turística-PIT en municipios priorizados Construidos y dotados .</t>
  </si>
  <si>
    <t>Nunero de  Puntos de Información Turística-PIT en municipios priorizados Construidos y dotados .</t>
  </si>
  <si>
    <t>A.5.7.4</t>
  </si>
  <si>
    <t xml:space="preserve">Dos (2)  Senderos turísticos en el Departamento de Bolívar Adecuados y en  uso </t>
  </si>
  <si>
    <t xml:space="preserve">Numero de   Senderos turísticos en el Departamento de Bolívar Adecuados y en  uso </t>
  </si>
  <si>
    <t>A.5.7.5</t>
  </si>
  <si>
    <t>Un Muelle turístico fluvial cosntruido .</t>
  </si>
  <si>
    <t>Numero de Muelles turísticos fluvial cosntruidos .</t>
  </si>
  <si>
    <t>A.5.8</t>
  </si>
  <si>
    <t>Una (01) marca BOLÍVAR TURISMO PARA LA PAZ diseñada e implementada</t>
  </si>
  <si>
    <t>A.5.8.1</t>
  </si>
  <si>
    <t>3.1.4</t>
  </si>
  <si>
    <t>Bolívar Sí Avanza en promoción turística del destino Bolívar.</t>
  </si>
  <si>
    <t>Diseñar e implementar  la marca TURISMO PARA LA PAZ como elemento de promoción turística del Departamento.</t>
  </si>
  <si>
    <t>n°de marca diseñada e  implementada.</t>
  </si>
  <si>
    <t>A.5.8.2</t>
  </si>
  <si>
    <t>Diseñar un plan de marketing turístico para el Departamento de Bolívar.</t>
  </si>
  <si>
    <t>% Plan de Marketing turístico diseñado.</t>
  </si>
  <si>
    <t>A.5.8.3</t>
  </si>
  <si>
    <t>Crear un Portal Web de  promoción Turística para la centralización y homogenización  de la información turística con rutas de acceso y portafolio turístico del Departamento de Bolívar.</t>
  </si>
  <si>
    <t>N° de Portales web creados para la promoción turística.</t>
  </si>
  <si>
    <t>A.5.8.4</t>
  </si>
  <si>
    <t>Diseño de una Aplicación Móvil-app de promoción turística que permita la georreferenciación  los atractivos turísticos, la interactividad de los turistas con la oferta de productos, bienes y servicios turísticos.</t>
  </si>
  <si>
    <t>N° de Aplicaciones móviles para la promoción turística y georreferenciación de atractivos turísticos  diseñados.</t>
  </si>
  <si>
    <t>A.5.8.5</t>
  </si>
  <si>
    <t xml:space="preserve">Participar en ferias, convenciones, seminarios como forma de divulgación y promoción turística del Departamento. Una anual </t>
  </si>
  <si>
    <t>N° de ferias, convenciones, seminarios con participación del Departamento de Bolívar.</t>
  </si>
  <si>
    <t xml:space="preserve"> </t>
  </si>
  <si>
    <t>A.5.8.6</t>
  </si>
  <si>
    <t>Desarrollar campaña en medios de comunicación Nacional sobre los beneficios económicos y humanos del turismo para la sensibilización de las comunidades receptoras como principales destinos del departamento.</t>
  </si>
  <si>
    <t xml:space="preserve">N° de campañas realizadas </t>
  </si>
  <si>
    <t>A.5.9</t>
  </si>
  <si>
    <t>Un (01) Plan Estratégico de Turismo Diseñado e implementado</t>
  </si>
  <si>
    <t>A.5.9.1</t>
  </si>
  <si>
    <t>3.1.5</t>
  </si>
  <si>
    <t>Bolívar Sí Avanza en Gobernanza Turística.</t>
  </si>
  <si>
    <t>Capacitar  en calidad turística, emprendimiento turístico y comunitario a las comunidades receptoras para la generación de competitividad y productividad a través del turismo.</t>
  </si>
  <si>
    <t>N° de capacitaciones y actividades de formación especializada para mejorar los estándares de calidad de la oferta turística del departamento</t>
  </si>
  <si>
    <t>A.5.9.2</t>
  </si>
  <si>
    <t>Diseñar e implementar un plan de incentivos para la formalización de los prestadores de servicios turísticos.</t>
  </si>
  <si>
    <t>N° de Planes de Incentivos en formalización diseñados e implementados.</t>
  </si>
  <si>
    <t>A.5.9.3</t>
  </si>
  <si>
    <t>Diseño del plan estrategico de turismo para EL DEPARTMAENTO DE BOLIVAR</t>
  </si>
  <si>
    <t>n° DE PLAN ESTRATEGICO DE TURISMO DISEÑADO E IMPLEMENTDO.</t>
  </si>
  <si>
    <t>A.5.9.4</t>
  </si>
  <si>
    <t>Diseñar e implementar un Plan de incentivos para la certificación en calidad de los prestadores turísticos.</t>
  </si>
  <si>
    <t>N° de Planes de Incentivos en calidad diseñados e implementados.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</si>
  <si>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</si>
  <si>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</si>
  <si>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</si>
  <si>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</si>
  <si>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EJECUCION PLAN DE ACCION  CON CORTE A 30 DE DICIEMBRE  DE 2017</t>
  </si>
  <si>
    <t>Total Recursos ejecutados DIC_2017</t>
  </si>
  <si>
    <t>Rpejecutados DIC_2017</t>
  </si>
  <si>
    <t>SGPejecutados  DIC_2017</t>
  </si>
  <si>
    <t>CnejecutadosDIC_2017</t>
  </si>
  <si>
    <t>Cdejecutados  DIC_2017</t>
  </si>
  <si>
    <t>SGRejecutados DIC_2017</t>
  </si>
  <si>
    <t>Creditoejecutado  DIC_2017</t>
  </si>
  <si>
    <t>Otrosejecutados  DIC_2017</t>
  </si>
  <si>
    <t>Rec Gestionados  DIC_2017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</si>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</sst>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/>
    <xf numFmtId="9" fontId="5" fillId="8" borderId="5" xfId="2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wrapText="1"/>
    </xf>
    <xf numFmtId="3" fontId="5" fillId="0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4" fontId="6" fillId="9" borderId="5" xfId="1" applyNumberFormat="1" applyFont="1" applyFill="1" applyBorder="1" applyAlignment="1">
      <alignment horizontal="center"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left" vertical="center"/>
    </xf>
    <xf numFmtId="0" fontId="2" fillId="9" borderId="10" xfId="0" applyFont="1" applyFill="1" applyBorder="1" applyAlignment="1">
      <alignment horizontal="left" vertical="center"/>
    </xf>
    <xf numFmtId="0" fontId="2" fillId="9" borderId="11" xfId="0" applyFont="1" applyFill="1" applyBorder="1" applyAlignment="1">
      <alignment horizontal="left" vertical="center"/>
    </xf>
    <xf numFmtId="0" fontId="5" fillId="10" borderId="5" xfId="0" applyFont="1" applyFill="1" applyBorder="1" applyAlignment="1">
      <alignment horizontal="center" vertical="center"/>
    </xf>
    <xf numFmtId="3" fontId="5" fillId="10" borderId="5" xfId="0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Q1039803"/>
  <sheetViews>
    <sheetView tabSelected="1" topLeftCell="DB1" workbookViewId="0">
      <selection activeCell="DO9" sqref="DO9"/>
    </sheetView>
  </sheetViews>
  <sheetFormatPr baseColWidth="10" defaultRowHeight="12" x14ac:dyDescent="0.2"/>
  <cols>
    <col min="1" max="1" width="5.140625" style="45" customWidth="1"/>
    <col min="2" max="2" width="19.85546875" style="46" customWidth="1"/>
    <col min="3" max="3" width="5.42578125" style="47" customWidth="1"/>
    <col min="4" max="4" width="18.28515625" style="46" customWidth="1"/>
    <col min="5" max="5" width="8.42578125" style="46" hidden="1" customWidth="1"/>
    <col min="6" max="6" width="18" style="48" customWidth="1"/>
    <col min="7" max="8" width="6.85546875" style="48" customWidth="1"/>
    <col min="9" max="9" width="9.140625" style="48" hidden="1" customWidth="1"/>
    <col min="10" max="10" width="6.7109375" style="49" customWidth="1"/>
    <col min="11" max="11" width="18.85546875" style="50" customWidth="1"/>
    <col min="12" max="12" width="21.5703125" style="51" customWidth="1"/>
    <col min="13" max="13" width="23.140625" style="52" hidden="1" customWidth="1"/>
    <col min="14" max="14" width="8.42578125" style="51" customWidth="1"/>
    <col min="15" max="15" width="5.7109375" style="45" customWidth="1"/>
    <col min="16" max="16" width="5.5703125" style="45" customWidth="1"/>
    <col min="17" max="20" width="5.28515625" style="45" customWidth="1"/>
    <col min="21" max="21" width="12.42578125" style="53" customWidth="1"/>
    <col min="22" max="22" width="5.42578125" style="53" customWidth="1"/>
    <col min="23" max="23" width="6.140625" style="45" customWidth="1"/>
    <col min="24" max="24" width="11" style="45" customWidth="1"/>
    <col min="25" max="25" width="11.42578125" style="45" customWidth="1"/>
    <col min="26" max="26" width="11.7109375" style="45" customWidth="1"/>
    <col min="27" max="27" width="11.42578125" style="45" customWidth="1"/>
    <col min="28" max="28" width="12" style="45" customWidth="1"/>
    <col min="29" max="29" width="11.140625" style="54" customWidth="1"/>
    <col min="30" max="30" width="12" style="54" customWidth="1"/>
    <col min="31" max="31" width="13.28515625" style="53" hidden="1" customWidth="1"/>
    <col min="32" max="32" width="13.42578125" style="53" hidden="1" customWidth="1"/>
    <col min="33" max="33" width="11" style="55" customWidth="1"/>
    <col min="34" max="34" width="15.7109375" style="55" hidden="1" customWidth="1"/>
    <col min="35" max="35" width="14.28515625" style="55" hidden="1" customWidth="1"/>
    <col min="36" max="36" width="15.5703125" style="55" hidden="1" customWidth="1"/>
    <col min="37" max="37" width="15.140625" style="55" hidden="1" customWidth="1"/>
    <col min="38" max="38" width="14.7109375" style="55" hidden="1" customWidth="1"/>
    <col min="39" max="39" width="14.5703125" style="55" hidden="1" customWidth="1"/>
    <col min="40" max="40" width="13.7109375" style="55" hidden="1" customWidth="1"/>
    <col min="41" max="42" width="13.140625" style="55" hidden="1" customWidth="1"/>
    <col min="43" max="43" width="24.42578125" style="55" hidden="1" customWidth="1"/>
    <col min="44" max="44" width="20.7109375" style="55" hidden="1" customWidth="1"/>
    <col min="45" max="45" width="19.42578125" style="55" hidden="1" customWidth="1"/>
    <col min="46" max="46" width="17.7109375" style="55" hidden="1" customWidth="1"/>
    <col min="47" max="47" width="17.5703125" style="55" hidden="1" customWidth="1"/>
    <col min="48" max="48" width="16.85546875" style="55" hidden="1" customWidth="1"/>
    <col min="49" max="49" width="18.7109375" style="55" hidden="1" customWidth="1"/>
    <col min="50" max="50" width="16" style="55" hidden="1" customWidth="1"/>
    <col min="51" max="51" width="19.85546875" style="55" hidden="1" customWidth="1"/>
    <col min="52" max="52" width="17.42578125" style="55" hidden="1" customWidth="1"/>
    <col min="53" max="53" width="14" style="55" hidden="1" customWidth="1"/>
    <col min="54" max="54" width="11" style="45" hidden="1" customWidth="1"/>
    <col min="55" max="55" width="10.7109375" style="45" customWidth="1"/>
    <col min="56" max="56" width="17" style="56" hidden="1" customWidth="1"/>
    <col min="57" max="57" width="16.140625" style="56" hidden="1" customWidth="1"/>
    <col min="58" max="58" width="15.85546875" style="56" hidden="1" customWidth="1"/>
    <col min="59" max="59" width="16" style="56" hidden="1" customWidth="1"/>
    <col min="60" max="60" width="18.7109375" style="45" hidden="1" customWidth="1"/>
    <col min="61" max="61" width="17.85546875" style="45" hidden="1" customWidth="1"/>
    <col min="62" max="62" width="13.28515625" style="45" hidden="1" customWidth="1"/>
    <col min="63" max="63" width="16.5703125" style="45" hidden="1" customWidth="1"/>
    <col min="64" max="64" width="13.28515625" style="45" hidden="1" customWidth="1"/>
    <col min="65" max="65" width="8.7109375" style="45" hidden="1" customWidth="1"/>
    <col min="66" max="66" width="19" style="53" hidden="1" customWidth="1"/>
    <col min="67" max="70" width="11.42578125" style="4" hidden="1" customWidth="1"/>
    <col min="71" max="71" width="7" style="45" customWidth="1"/>
    <col min="72" max="72" width="9.28515625" style="45" customWidth="1"/>
    <col min="73" max="80" width="13.28515625" style="45" customWidth="1"/>
    <col min="81" max="81" width="9.7109375" style="45" customWidth="1"/>
    <col min="82" max="82" width="9.140625" style="45" customWidth="1"/>
    <col min="83" max="84" width="9.42578125" style="45" customWidth="1"/>
    <col min="85" max="85" width="9" style="45" customWidth="1"/>
    <col min="86" max="86" width="7.140625" style="45" bestFit="1" customWidth="1"/>
    <col min="87" max="87" width="13.7109375" style="58" customWidth="1"/>
    <col min="88" max="88" width="13.85546875" style="58" customWidth="1"/>
    <col min="89" max="89" width="14.42578125" style="45" customWidth="1"/>
    <col min="90" max="91" width="13.28515625" style="45" customWidth="1"/>
    <col min="92" max="92" width="13.5703125" style="45" customWidth="1"/>
    <col min="93" max="94" width="13.28515625" style="45" customWidth="1"/>
    <col min="95" max="95" width="14.85546875" style="45" customWidth="1"/>
    <col min="96" max="96" width="41.85546875" style="53" customWidth="1"/>
    <col min="97" max="97" width="10.5703125" style="59" hidden="1" customWidth="1"/>
    <col min="98" max="98" width="8.7109375" style="45" hidden="1" customWidth="1"/>
    <col min="99" max="99" width="7.7109375" style="48" hidden="1" customWidth="1"/>
    <col min="100" max="100" width="10" style="48" hidden="1" customWidth="1"/>
    <col min="101" max="16384" width="11.42578125" style="4"/>
  </cols>
  <sheetData>
    <row r="1" spans="1:121" ht="33.75" x14ac:dyDescent="0.2">
      <c r="A1" s="1" t="s">
        <v>248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66">
        <v>2016</v>
      </c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8" t="s">
        <v>246</v>
      </c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9"/>
      <c r="CT1" s="68"/>
      <c r="CU1" s="2"/>
      <c r="CV1" s="2"/>
      <c r="CW1" s="74" t="s">
        <v>247</v>
      </c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6"/>
    </row>
    <row r="2" spans="1:121" s="14" customFormat="1" ht="62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>
        <v>2016</v>
      </c>
      <c r="Z2" s="5">
        <v>2017</v>
      </c>
      <c r="AA2" s="5">
        <v>2018</v>
      </c>
      <c r="AB2" s="5">
        <v>2019</v>
      </c>
      <c r="AC2" s="5" t="s">
        <v>24</v>
      </c>
      <c r="AD2" s="5" t="s">
        <v>25</v>
      </c>
      <c r="AE2" s="7" t="s">
        <v>26</v>
      </c>
      <c r="AF2" s="7" t="s">
        <v>27</v>
      </c>
      <c r="AG2" s="8" t="s">
        <v>28</v>
      </c>
      <c r="AH2" s="9" t="s">
        <v>29</v>
      </c>
      <c r="AI2" s="10" t="s">
        <v>30</v>
      </c>
      <c r="AJ2" s="10" t="s">
        <v>31</v>
      </c>
      <c r="AK2" s="10" t="s">
        <v>32</v>
      </c>
      <c r="AL2" s="10" t="s">
        <v>33</v>
      </c>
      <c r="AM2" s="10" t="s">
        <v>34</v>
      </c>
      <c r="AN2" s="10" t="s">
        <v>35</v>
      </c>
      <c r="AO2" s="10" t="s">
        <v>36</v>
      </c>
      <c r="AP2" s="10" t="s">
        <v>37</v>
      </c>
      <c r="AQ2" s="11" t="s">
        <v>38</v>
      </c>
      <c r="AR2" s="11" t="s">
        <v>39</v>
      </c>
      <c r="AS2" s="11" t="s">
        <v>40</v>
      </c>
      <c r="AT2" s="11" t="s">
        <v>41</v>
      </c>
      <c r="AU2" s="11" t="s">
        <v>42</v>
      </c>
      <c r="AV2" s="11" t="s">
        <v>43</v>
      </c>
      <c r="AW2" s="11" t="s">
        <v>44</v>
      </c>
      <c r="AX2" s="11" t="s">
        <v>45</v>
      </c>
      <c r="AY2" s="11" t="s">
        <v>46</v>
      </c>
      <c r="AZ2" s="11" t="s">
        <v>47</v>
      </c>
      <c r="BA2" s="11" t="s">
        <v>48</v>
      </c>
      <c r="BB2" s="8" t="s">
        <v>49</v>
      </c>
      <c r="BC2" s="8" t="s">
        <v>50</v>
      </c>
      <c r="BD2" s="12" t="s">
        <v>51</v>
      </c>
      <c r="BE2" s="12" t="s">
        <v>52</v>
      </c>
      <c r="BF2" s="12" t="s">
        <v>53</v>
      </c>
      <c r="BG2" s="12" t="s">
        <v>54</v>
      </c>
      <c r="BH2" s="10" t="s">
        <v>55</v>
      </c>
      <c r="BI2" s="10" t="s">
        <v>56</v>
      </c>
      <c r="BJ2" s="10" t="s">
        <v>57</v>
      </c>
      <c r="BK2" s="10" t="s">
        <v>58</v>
      </c>
      <c r="BL2" s="10" t="s">
        <v>59</v>
      </c>
      <c r="BM2" s="13" t="s">
        <v>60</v>
      </c>
      <c r="BN2" s="13" t="s">
        <v>61</v>
      </c>
      <c r="BS2" s="13" t="s">
        <v>62</v>
      </c>
      <c r="BT2" s="15" t="s">
        <v>63</v>
      </c>
      <c r="BU2" s="16" t="s">
        <v>64</v>
      </c>
      <c r="BV2" s="17" t="s">
        <v>65</v>
      </c>
      <c r="BW2" s="17" t="s">
        <v>66</v>
      </c>
      <c r="BX2" s="17" t="s">
        <v>67</v>
      </c>
      <c r="BY2" s="17" t="s">
        <v>68</v>
      </c>
      <c r="BZ2" s="17" t="s">
        <v>69</v>
      </c>
      <c r="CA2" s="17" t="s">
        <v>70</v>
      </c>
      <c r="CB2" s="17" t="s">
        <v>71</v>
      </c>
      <c r="CC2" s="17" t="s">
        <v>72</v>
      </c>
      <c r="CD2" s="15" t="s">
        <v>73</v>
      </c>
      <c r="CE2" s="15" t="s">
        <v>74</v>
      </c>
      <c r="CF2" s="15" t="s">
        <v>75</v>
      </c>
      <c r="CG2" s="15" t="s">
        <v>244</v>
      </c>
      <c r="CH2" s="13" t="s">
        <v>62</v>
      </c>
      <c r="CI2" s="18" t="s">
        <v>249</v>
      </c>
      <c r="CJ2" s="18" t="s">
        <v>250</v>
      </c>
      <c r="CK2" s="12" t="s">
        <v>251</v>
      </c>
      <c r="CL2" s="12" t="s">
        <v>252</v>
      </c>
      <c r="CM2" s="10" t="s">
        <v>253</v>
      </c>
      <c r="CN2" s="10" t="s">
        <v>254</v>
      </c>
      <c r="CO2" s="10" t="s">
        <v>255</v>
      </c>
      <c r="CP2" s="10" t="s">
        <v>256</v>
      </c>
      <c r="CQ2" s="10" t="s">
        <v>257</v>
      </c>
      <c r="CR2" s="13" t="s">
        <v>61</v>
      </c>
      <c r="CS2" s="19" t="s">
        <v>76</v>
      </c>
      <c r="CT2" s="13" t="s">
        <v>62</v>
      </c>
      <c r="CU2" s="5" t="s">
        <v>77</v>
      </c>
      <c r="CV2" s="5" t="s">
        <v>78</v>
      </c>
      <c r="CW2" s="61" t="s">
        <v>258</v>
      </c>
      <c r="CX2" s="62" t="s">
        <v>259</v>
      </c>
      <c r="CY2" s="63" t="s">
        <v>260</v>
      </c>
      <c r="CZ2" s="63" t="s">
        <v>261</v>
      </c>
      <c r="DA2" s="63" t="s">
        <v>262</v>
      </c>
      <c r="DB2" s="63" t="s">
        <v>263</v>
      </c>
      <c r="DC2" s="63" t="s">
        <v>264</v>
      </c>
      <c r="DD2" s="63" t="s">
        <v>265</v>
      </c>
      <c r="DE2" s="63" t="s">
        <v>266</v>
      </c>
      <c r="DF2" s="63" t="s">
        <v>267</v>
      </c>
      <c r="DG2" s="64" t="s">
        <v>268</v>
      </c>
      <c r="DH2" s="64" t="s">
        <v>269</v>
      </c>
      <c r="DI2" s="64" t="s">
        <v>245</v>
      </c>
      <c r="DJ2" s="64" t="s">
        <v>41</v>
      </c>
      <c r="DK2" s="64" t="s">
        <v>42</v>
      </c>
      <c r="DL2" s="64" t="s">
        <v>43</v>
      </c>
      <c r="DM2" s="64" t="s">
        <v>44</v>
      </c>
      <c r="DN2" s="64" t="s">
        <v>45</v>
      </c>
      <c r="DO2" s="64" t="s">
        <v>46</v>
      </c>
      <c r="DP2" s="64" t="s">
        <v>47</v>
      </c>
      <c r="DQ2" s="64" t="s">
        <v>48</v>
      </c>
    </row>
    <row r="3" spans="1:121" s="14" customFormat="1" ht="45" x14ac:dyDescent="0.2">
      <c r="A3" s="27">
        <v>2</v>
      </c>
      <c r="B3" s="30" t="s">
        <v>85</v>
      </c>
      <c r="C3" s="40" t="s">
        <v>88</v>
      </c>
      <c r="D3" s="39" t="s">
        <v>89</v>
      </c>
      <c r="E3" s="31" t="s">
        <v>90</v>
      </c>
      <c r="F3" s="70" t="s">
        <v>91</v>
      </c>
      <c r="G3" s="70" t="s">
        <v>84</v>
      </c>
      <c r="H3" s="70">
        <v>100</v>
      </c>
      <c r="I3" s="31" t="s">
        <v>92</v>
      </c>
      <c r="J3" s="20" t="s">
        <v>93</v>
      </c>
      <c r="K3" s="32" t="s">
        <v>94</v>
      </c>
      <c r="L3" s="20" t="s">
        <v>95</v>
      </c>
      <c r="M3" s="34" t="s">
        <v>96</v>
      </c>
      <c r="N3" s="20" t="s">
        <v>79</v>
      </c>
      <c r="O3" s="31" t="s">
        <v>84</v>
      </c>
      <c r="P3" s="35">
        <v>100</v>
      </c>
      <c r="Q3" s="35">
        <v>25</v>
      </c>
      <c r="R3" s="35">
        <v>25</v>
      </c>
      <c r="S3" s="35">
        <v>25</v>
      </c>
      <c r="T3" s="35">
        <v>25</v>
      </c>
      <c r="U3" s="31" t="s">
        <v>97</v>
      </c>
      <c r="V3" s="31" t="s">
        <v>98</v>
      </c>
      <c r="W3" s="21" t="s">
        <v>80</v>
      </c>
      <c r="X3" s="42">
        <f t="shared" ref="X3:X37" si="0">SUM(Y3:AB3)</f>
        <v>0</v>
      </c>
      <c r="Y3" s="31">
        <v>0</v>
      </c>
      <c r="Z3" s="31">
        <v>0</v>
      </c>
      <c r="AA3" s="31">
        <v>0</v>
      </c>
      <c r="AB3" s="31">
        <v>0</v>
      </c>
      <c r="AC3" s="20" t="s">
        <v>99</v>
      </c>
      <c r="AD3" s="20" t="s">
        <v>99</v>
      </c>
      <c r="AE3" s="22" t="s">
        <v>83</v>
      </c>
      <c r="AF3" s="22" t="s">
        <v>83</v>
      </c>
      <c r="AG3" s="23">
        <f>+Q3</f>
        <v>25</v>
      </c>
      <c r="AH3" s="24">
        <f t="shared" ref="AH3:AH27" si="1">+X3</f>
        <v>0</v>
      </c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25">
        <v>10</v>
      </c>
      <c r="BC3" s="25">
        <v>10</v>
      </c>
      <c r="BD3" s="26">
        <v>40000000</v>
      </c>
      <c r="BE3" s="26">
        <v>40000000</v>
      </c>
      <c r="BF3" s="27">
        <v>0</v>
      </c>
      <c r="BG3" s="27"/>
      <c r="BH3" s="27"/>
      <c r="BI3" s="27"/>
      <c r="BJ3" s="27"/>
      <c r="BK3" s="27">
        <v>0</v>
      </c>
      <c r="BL3" s="27"/>
      <c r="BM3" s="28">
        <f t="shared" ref="BM3:BM14" si="2">+BC3/AG3</f>
        <v>0.4</v>
      </c>
      <c r="BN3" s="27" t="s">
        <v>100</v>
      </c>
      <c r="BS3" s="28">
        <f t="shared" ref="BS3:BS36" si="3">+BC3/P3</f>
        <v>0.1</v>
      </c>
      <c r="BT3" s="25">
        <f t="shared" ref="BT3:BT36" si="4">+R3</f>
        <v>25</v>
      </c>
      <c r="BU3" s="25"/>
      <c r="BV3" s="25"/>
      <c r="BW3" s="25"/>
      <c r="BX3" s="25"/>
      <c r="BY3" s="25"/>
      <c r="BZ3" s="25"/>
      <c r="CA3" s="25"/>
      <c r="CB3" s="25"/>
      <c r="CC3" s="25"/>
      <c r="CD3" s="25">
        <v>25</v>
      </c>
      <c r="CE3" s="25">
        <v>25</v>
      </c>
      <c r="CF3" s="25">
        <v>25</v>
      </c>
      <c r="CG3" s="77">
        <v>25</v>
      </c>
      <c r="CH3" s="28">
        <v>0.35</v>
      </c>
      <c r="CI3" s="41"/>
      <c r="CJ3" s="41"/>
      <c r="CK3" s="25"/>
      <c r="CL3" s="25"/>
      <c r="CM3" s="25"/>
      <c r="CN3" s="25"/>
      <c r="CO3" s="25"/>
      <c r="CP3" s="25"/>
      <c r="CQ3" s="25"/>
      <c r="CR3" s="25" t="s">
        <v>87</v>
      </c>
      <c r="CS3" s="28">
        <f t="shared" ref="CS3:CS36" si="5">+CG3/BT3</f>
        <v>1</v>
      </c>
      <c r="CT3" s="28">
        <f t="shared" ref="CT3:CT37" si="6">(BC3+CG3)/P3</f>
        <v>0.35</v>
      </c>
      <c r="CU3" s="70"/>
      <c r="CV3" s="70"/>
      <c r="CW3" s="29">
        <f t="shared" ref="CW3:CW36" si="7">+S3</f>
        <v>25</v>
      </c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</row>
    <row r="4" spans="1:121" s="14" customFormat="1" ht="45" x14ac:dyDescent="0.2">
      <c r="A4" s="27">
        <v>2</v>
      </c>
      <c r="B4" s="30" t="s">
        <v>85</v>
      </c>
      <c r="C4" s="40" t="s">
        <v>88</v>
      </c>
      <c r="D4" s="39" t="s">
        <v>89</v>
      </c>
      <c r="E4" s="31" t="s">
        <v>90</v>
      </c>
      <c r="F4" s="70"/>
      <c r="G4" s="70"/>
      <c r="H4" s="70"/>
      <c r="I4" s="31" t="s">
        <v>101</v>
      </c>
      <c r="J4" s="20" t="s">
        <v>93</v>
      </c>
      <c r="K4" s="32" t="s">
        <v>94</v>
      </c>
      <c r="L4" s="20" t="s">
        <v>102</v>
      </c>
      <c r="M4" s="34" t="s">
        <v>103</v>
      </c>
      <c r="N4" s="20" t="s">
        <v>79</v>
      </c>
      <c r="O4" s="31" t="s">
        <v>84</v>
      </c>
      <c r="P4" s="35">
        <v>3</v>
      </c>
      <c r="Q4" s="35">
        <v>1</v>
      </c>
      <c r="R4" s="35">
        <v>1</v>
      </c>
      <c r="S4" s="35">
        <v>1</v>
      </c>
      <c r="T4" s="35">
        <v>1</v>
      </c>
      <c r="U4" s="31" t="s">
        <v>97</v>
      </c>
      <c r="V4" s="31" t="s">
        <v>98</v>
      </c>
      <c r="W4" s="21" t="s">
        <v>80</v>
      </c>
      <c r="X4" s="42">
        <f t="shared" si="0"/>
        <v>0</v>
      </c>
      <c r="Y4" s="31">
        <v>0</v>
      </c>
      <c r="Z4" s="31">
        <v>0</v>
      </c>
      <c r="AA4" s="31">
        <v>0</v>
      </c>
      <c r="AB4" s="31">
        <v>0</v>
      </c>
      <c r="AC4" s="20" t="s">
        <v>99</v>
      </c>
      <c r="AD4" s="20" t="s">
        <v>99</v>
      </c>
      <c r="AE4" s="22" t="s">
        <v>83</v>
      </c>
      <c r="AF4" s="22" t="s">
        <v>83</v>
      </c>
      <c r="AG4" s="23">
        <f>+Q4</f>
        <v>1</v>
      </c>
      <c r="AH4" s="24">
        <f t="shared" si="1"/>
        <v>0</v>
      </c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25">
        <v>1</v>
      </c>
      <c r="BC4" s="25">
        <v>1</v>
      </c>
      <c r="BD4" s="26">
        <v>296000000</v>
      </c>
      <c r="BE4" s="26">
        <v>296000000</v>
      </c>
      <c r="BF4" s="27">
        <v>0</v>
      </c>
      <c r="BG4" s="27"/>
      <c r="BH4" s="27"/>
      <c r="BI4" s="27"/>
      <c r="BJ4" s="27"/>
      <c r="BK4" s="27">
        <v>0</v>
      </c>
      <c r="BL4" s="27"/>
      <c r="BM4" s="28">
        <f>+BC4/AG4</f>
        <v>1</v>
      </c>
      <c r="BN4" s="27" t="s">
        <v>104</v>
      </c>
      <c r="BS4" s="28">
        <f t="shared" si="3"/>
        <v>0.33333333333333331</v>
      </c>
      <c r="BT4" s="25">
        <f t="shared" si="4"/>
        <v>1</v>
      </c>
      <c r="BU4" s="25"/>
      <c r="BV4" s="25"/>
      <c r="BW4" s="25"/>
      <c r="BX4" s="25"/>
      <c r="BY4" s="25"/>
      <c r="BZ4" s="25"/>
      <c r="CA4" s="25"/>
      <c r="CB4" s="25"/>
      <c r="CC4" s="25"/>
      <c r="CD4" s="25">
        <v>1</v>
      </c>
      <c r="CE4" s="25">
        <v>1</v>
      </c>
      <c r="CF4" s="25">
        <v>1</v>
      </c>
      <c r="CG4" s="77">
        <v>2</v>
      </c>
      <c r="CH4" s="28">
        <v>1</v>
      </c>
      <c r="CI4" s="41"/>
      <c r="CJ4" s="41"/>
      <c r="CK4" s="25"/>
      <c r="CL4" s="25"/>
      <c r="CM4" s="25"/>
      <c r="CN4" s="25"/>
      <c r="CO4" s="25"/>
      <c r="CP4" s="25"/>
      <c r="CQ4" s="25"/>
      <c r="CR4" s="25" t="s">
        <v>104</v>
      </c>
      <c r="CS4" s="28">
        <f t="shared" si="5"/>
        <v>2</v>
      </c>
      <c r="CT4" s="28">
        <f t="shared" si="6"/>
        <v>1</v>
      </c>
      <c r="CU4" s="70"/>
      <c r="CV4" s="70"/>
      <c r="CW4" s="29">
        <f t="shared" si="7"/>
        <v>1</v>
      </c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</row>
    <row r="5" spans="1:121" s="14" customFormat="1" ht="45" x14ac:dyDescent="0.2">
      <c r="A5" s="27">
        <v>2</v>
      </c>
      <c r="B5" s="30" t="s">
        <v>85</v>
      </c>
      <c r="C5" s="40" t="s">
        <v>88</v>
      </c>
      <c r="D5" s="39" t="s">
        <v>89</v>
      </c>
      <c r="E5" s="31" t="s">
        <v>90</v>
      </c>
      <c r="F5" s="70"/>
      <c r="G5" s="70"/>
      <c r="H5" s="70"/>
      <c r="I5" s="31" t="s">
        <v>105</v>
      </c>
      <c r="J5" s="20" t="s">
        <v>93</v>
      </c>
      <c r="K5" s="32" t="s">
        <v>94</v>
      </c>
      <c r="L5" s="20" t="s">
        <v>106</v>
      </c>
      <c r="M5" s="34" t="s">
        <v>107</v>
      </c>
      <c r="N5" s="20" t="s">
        <v>79</v>
      </c>
      <c r="O5" s="31" t="s">
        <v>84</v>
      </c>
      <c r="P5" s="35">
        <v>100</v>
      </c>
      <c r="Q5" s="35">
        <v>30</v>
      </c>
      <c r="R5" s="35">
        <v>25</v>
      </c>
      <c r="S5" s="35">
        <v>25</v>
      </c>
      <c r="T5" s="35">
        <v>20</v>
      </c>
      <c r="U5" s="31" t="s">
        <v>97</v>
      </c>
      <c r="V5" s="31" t="s">
        <v>98</v>
      </c>
      <c r="W5" s="21" t="s">
        <v>80</v>
      </c>
      <c r="X5" s="42">
        <f t="shared" si="0"/>
        <v>0</v>
      </c>
      <c r="Y5" s="31">
        <v>0</v>
      </c>
      <c r="Z5" s="31">
        <v>0</v>
      </c>
      <c r="AA5" s="31">
        <v>0</v>
      </c>
      <c r="AB5" s="31">
        <v>0</v>
      </c>
      <c r="AC5" s="20" t="s">
        <v>99</v>
      </c>
      <c r="AD5" s="20" t="s">
        <v>99</v>
      </c>
      <c r="AE5" s="22" t="s">
        <v>83</v>
      </c>
      <c r="AF5" s="22" t="s">
        <v>83</v>
      </c>
      <c r="AG5" s="23">
        <f>+Q5</f>
        <v>30</v>
      </c>
      <c r="AH5" s="24">
        <f t="shared" si="1"/>
        <v>0</v>
      </c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25">
        <v>0</v>
      </c>
      <c r="BC5" s="25">
        <v>30</v>
      </c>
      <c r="BD5" s="26">
        <v>0</v>
      </c>
      <c r="BE5" s="26">
        <v>0</v>
      </c>
      <c r="BF5" s="27">
        <v>0</v>
      </c>
      <c r="BG5" s="27"/>
      <c r="BH5" s="27"/>
      <c r="BI5" s="27"/>
      <c r="BJ5" s="27"/>
      <c r="BK5" s="27">
        <v>0</v>
      </c>
      <c r="BL5" s="27"/>
      <c r="BM5" s="28">
        <f>+BC5/AG5</f>
        <v>1</v>
      </c>
      <c r="BN5" s="27"/>
      <c r="BS5" s="28">
        <f t="shared" si="3"/>
        <v>0.3</v>
      </c>
      <c r="BT5" s="25">
        <f t="shared" si="4"/>
        <v>25</v>
      </c>
      <c r="BU5" s="25"/>
      <c r="BV5" s="25"/>
      <c r="BW5" s="25"/>
      <c r="BX5" s="25"/>
      <c r="BY5" s="25"/>
      <c r="BZ5" s="25"/>
      <c r="CA5" s="25"/>
      <c r="CB5" s="25"/>
      <c r="CC5" s="25"/>
      <c r="CD5" s="25">
        <v>0</v>
      </c>
      <c r="CE5" s="25">
        <v>0</v>
      </c>
      <c r="CF5" s="25">
        <v>0</v>
      </c>
      <c r="CG5" s="77">
        <v>25</v>
      </c>
      <c r="CH5" s="28">
        <v>0.55000000000000004</v>
      </c>
      <c r="CI5" s="41"/>
      <c r="CJ5" s="41"/>
      <c r="CK5" s="25"/>
      <c r="CL5" s="25"/>
      <c r="CM5" s="25"/>
      <c r="CN5" s="25"/>
      <c r="CO5" s="25"/>
      <c r="CP5" s="25"/>
      <c r="CQ5" s="25"/>
      <c r="CR5" s="25"/>
      <c r="CS5" s="28">
        <f t="shared" si="5"/>
        <v>1</v>
      </c>
      <c r="CT5" s="28">
        <f t="shared" si="6"/>
        <v>0.55000000000000004</v>
      </c>
      <c r="CU5" s="70"/>
      <c r="CV5" s="70"/>
      <c r="CW5" s="29">
        <f t="shared" si="7"/>
        <v>25</v>
      </c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</row>
    <row r="6" spans="1:121" s="14" customFormat="1" ht="45" x14ac:dyDescent="0.2">
      <c r="A6" s="27">
        <v>2</v>
      </c>
      <c r="B6" s="30" t="s">
        <v>85</v>
      </c>
      <c r="C6" s="40" t="s">
        <v>88</v>
      </c>
      <c r="D6" s="39" t="s">
        <v>89</v>
      </c>
      <c r="E6" s="31" t="s">
        <v>108</v>
      </c>
      <c r="F6" s="70" t="s">
        <v>109</v>
      </c>
      <c r="G6" s="70">
        <v>0</v>
      </c>
      <c r="H6" s="70">
        <v>5</v>
      </c>
      <c r="I6" s="31" t="s">
        <v>110</v>
      </c>
      <c r="J6" s="20" t="s">
        <v>111</v>
      </c>
      <c r="K6" s="32" t="s">
        <v>112</v>
      </c>
      <c r="L6" s="20" t="s">
        <v>113</v>
      </c>
      <c r="M6" s="34" t="s">
        <v>114</v>
      </c>
      <c r="N6" s="20" t="s">
        <v>79</v>
      </c>
      <c r="O6" s="31" t="s">
        <v>84</v>
      </c>
      <c r="P6" s="35">
        <v>1</v>
      </c>
      <c r="Q6" s="35">
        <v>1</v>
      </c>
      <c r="R6" s="35">
        <v>0</v>
      </c>
      <c r="S6" s="35">
        <v>0</v>
      </c>
      <c r="T6" s="35">
        <v>0</v>
      </c>
      <c r="U6" s="31" t="s">
        <v>97</v>
      </c>
      <c r="V6" s="31" t="s">
        <v>98</v>
      </c>
      <c r="W6" s="21" t="s">
        <v>80</v>
      </c>
      <c r="X6" s="42">
        <f t="shared" si="0"/>
        <v>10713860520.48</v>
      </c>
      <c r="Y6" s="36">
        <v>2523007500</v>
      </c>
      <c r="Z6" s="36">
        <f>+Y6*1.04</f>
        <v>2623927800</v>
      </c>
      <c r="AA6" s="36">
        <f>+Z6*1.04</f>
        <v>2728884912</v>
      </c>
      <c r="AB6" s="36">
        <f>+AA6*1.04</f>
        <v>2838040308.48</v>
      </c>
      <c r="AC6" s="20" t="s">
        <v>99</v>
      </c>
      <c r="AD6" s="20" t="s">
        <v>99</v>
      </c>
      <c r="AE6" s="22" t="s">
        <v>83</v>
      </c>
      <c r="AF6" s="22" t="s">
        <v>83</v>
      </c>
      <c r="AG6" s="23">
        <f>+Q6</f>
        <v>1</v>
      </c>
      <c r="AH6" s="24">
        <f t="shared" si="1"/>
        <v>10713860520.48</v>
      </c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25">
        <v>0.2</v>
      </c>
      <c r="BC6" s="25">
        <v>1</v>
      </c>
      <c r="BD6" s="26">
        <v>2478107700</v>
      </c>
      <c r="BE6" s="26">
        <v>2478107700</v>
      </c>
      <c r="BF6" s="27">
        <v>0</v>
      </c>
      <c r="BG6" s="27"/>
      <c r="BH6" s="27"/>
      <c r="BI6" s="27"/>
      <c r="BJ6" s="27"/>
      <c r="BK6" s="22">
        <v>0</v>
      </c>
      <c r="BL6" s="27"/>
      <c r="BM6" s="28">
        <f>+BC6/AG6</f>
        <v>1</v>
      </c>
      <c r="BN6" s="22" t="s">
        <v>115</v>
      </c>
      <c r="BS6" s="28">
        <f t="shared" si="3"/>
        <v>1</v>
      </c>
      <c r="BT6" s="25">
        <f t="shared" si="4"/>
        <v>0</v>
      </c>
      <c r="BU6" s="25"/>
      <c r="BV6" s="25"/>
      <c r="BW6" s="25"/>
      <c r="BX6" s="25"/>
      <c r="BY6" s="25"/>
      <c r="BZ6" s="25"/>
      <c r="CA6" s="25"/>
      <c r="CB6" s="25"/>
      <c r="CC6" s="25"/>
      <c r="CD6" s="25">
        <v>1</v>
      </c>
      <c r="CE6" s="25">
        <v>1</v>
      </c>
      <c r="CF6" s="25">
        <v>1</v>
      </c>
      <c r="CG6" s="77">
        <v>1</v>
      </c>
      <c r="CH6" s="28">
        <v>1</v>
      </c>
      <c r="CI6" s="41">
        <v>330762571</v>
      </c>
      <c r="CJ6" s="41">
        <v>330762571</v>
      </c>
      <c r="CK6" s="25"/>
      <c r="CL6" s="25"/>
      <c r="CM6" s="25"/>
      <c r="CN6" s="25"/>
      <c r="CO6" s="25"/>
      <c r="CP6" s="25"/>
      <c r="CQ6" s="25"/>
      <c r="CR6" s="33" t="s">
        <v>115</v>
      </c>
      <c r="CS6" s="28" t="s">
        <v>82</v>
      </c>
      <c r="CT6" s="28">
        <v>1</v>
      </c>
      <c r="CU6" s="70"/>
      <c r="CV6" s="70"/>
      <c r="CW6" s="29">
        <f t="shared" si="7"/>
        <v>0</v>
      </c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</row>
    <row r="7" spans="1:121" s="14" customFormat="1" ht="45" x14ac:dyDescent="0.2">
      <c r="A7" s="27">
        <v>2</v>
      </c>
      <c r="B7" s="30" t="s">
        <v>85</v>
      </c>
      <c r="C7" s="40" t="s">
        <v>88</v>
      </c>
      <c r="D7" s="39" t="s">
        <v>89</v>
      </c>
      <c r="E7" s="31" t="s">
        <v>108</v>
      </c>
      <c r="F7" s="70"/>
      <c r="G7" s="70"/>
      <c r="H7" s="70"/>
      <c r="I7" s="31" t="s">
        <v>116</v>
      </c>
      <c r="J7" s="20" t="s">
        <v>111</v>
      </c>
      <c r="K7" s="32" t="s">
        <v>112</v>
      </c>
      <c r="L7" s="20" t="s">
        <v>117</v>
      </c>
      <c r="M7" s="34" t="s">
        <v>118</v>
      </c>
      <c r="N7" s="20" t="s">
        <v>79</v>
      </c>
      <c r="O7" s="31" t="s">
        <v>84</v>
      </c>
      <c r="P7" s="35">
        <v>1</v>
      </c>
      <c r="Q7" s="35">
        <v>1</v>
      </c>
      <c r="R7" s="35">
        <v>0</v>
      </c>
      <c r="S7" s="35">
        <v>0</v>
      </c>
      <c r="T7" s="35">
        <v>0</v>
      </c>
      <c r="U7" s="31" t="s">
        <v>97</v>
      </c>
      <c r="V7" s="31" t="s">
        <v>98</v>
      </c>
      <c r="W7" s="21" t="s">
        <v>80</v>
      </c>
      <c r="X7" s="42">
        <f t="shared" si="0"/>
        <v>0</v>
      </c>
      <c r="Y7" s="31">
        <v>0</v>
      </c>
      <c r="Z7" s="31">
        <v>0</v>
      </c>
      <c r="AA7" s="31">
        <v>0</v>
      </c>
      <c r="AB7" s="31">
        <v>0</v>
      </c>
      <c r="AC7" s="20" t="s">
        <v>99</v>
      </c>
      <c r="AD7" s="20" t="s">
        <v>99</v>
      </c>
      <c r="AE7" s="22" t="s">
        <v>83</v>
      </c>
      <c r="AF7" s="22" t="s">
        <v>83</v>
      </c>
      <c r="AG7" s="23">
        <v>1</v>
      </c>
      <c r="AH7" s="24">
        <f t="shared" si="1"/>
        <v>0</v>
      </c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25">
        <v>0</v>
      </c>
      <c r="BC7" s="25">
        <v>1</v>
      </c>
      <c r="BD7" s="27">
        <v>0</v>
      </c>
      <c r="BE7" s="27">
        <v>0</v>
      </c>
      <c r="BF7" s="27">
        <v>0</v>
      </c>
      <c r="BG7" s="27"/>
      <c r="BH7" s="27"/>
      <c r="BI7" s="27"/>
      <c r="BJ7" s="27"/>
      <c r="BK7" s="27"/>
      <c r="BL7" s="27"/>
      <c r="BM7" s="28">
        <f>+BC7/AG7</f>
        <v>1</v>
      </c>
      <c r="BN7" s="22"/>
      <c r="BS7" s="28">
        <f t="shared" si="3"/>
        <v>1</v>
      </c>
      <c r="BT7" s="25">
        <f t="shared" si="4"/>
        <v>0</v>
      </c>
      <c r="BU7" s="25"/>
      <c r="BV7" s="25"/>
      <c r="BW7" s="25"/>
      <c r="BX7" s="25"/>
      <c r="BY7" s="25"/>
      <c r="BZ7" s="25"/>
      <c r="CA7" s="25"/>
      <c r="CB7" s="25"/>
      <c r="CC7" s="25"/>
      <c r="CD7" s="25">
        <v>0</v>
      </c>
      <c r="CE7" s="25">
        <v>0</v>
      </c>
      <c r="CF7" s="25">
        <v>0</v>
      </c>
      <c r="CG7" s="77">
        <v>0</v>
      </c>
      <c r="CH7" s="28">
        <v>1</v>
      </c>
      <c r="CI7" s="41"/>
      <c r="CJ7" s="41"/>
      <c r="CK7" s="25"/>
      <c r="CL7" s="25"/>
      <c r="CM7" s="25"/>
      <c r="CN7" s="25"/>
      <c r="CO7" s="25"/>
      <c r="CP7" s="25"/>
      <c r="CQ7" s="25"/>
      <c r="CR7" s="33"/>
      <c r="CS7" s="28" t="s">
        <v>82</v>
      </c>
      <c r="CT7" s="28">
        <f t="shared" si="6"/>
        <v>1</v>
      </c>
      <c r="CU7" s="70"/>
      <c r="CV7" s="70"/>
      <c r="CW7" s="29">
        <f t="shared" si="7"/>
        <v>0</v>
      </c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</row>
    <row r="8" spans="1:121" s="14" customFormat="1" ht="45" x14ac:dyDescent="0.2">
      <c r="A8" s="27">
        <v>2</v>
      </c>
      <c r="B8" s="30" t="s">
        <v>85</v>
      </c>
      <c r="C8" s="40" t="s">
        <v>88</v>
      </c>
      <c r="D8" s="39" t="s">
        <v>89</v>
      </c>
      <c r="E8" s="31" t="s">
        <v>108</v>
      </c>
      <c r="F8" s="70"/>
      <c r="G8" s="70"/>
      <c r="H8" s="70"/>
      <c r="I8" s="31" t="s">
        <v>119</v>
      </c>
      <c r="J8" s="20" t="s">
        <v>111</v>
      </c>
      <c r="K8" s="32" t="s">
        <v>112</v>
      </c>
      <c r="L8" s="20" t="s">
        <v>120</v>
      </c>
      <c r="M8" s="34" t="s">
        <v>121</v>
      </c>
      <c r="N8" s="20" t="s">
        <v>79</v>
      </c>
      <c r="O8" s="31">
        <v>2</v>
      </c>
      <c r="P8" s="35">
        <v>4</v>
      </c>
      <c r="Q8" s="35">
        <v>1</v>
      </c>
      <c r="R8" s="35">
        <v>1</v>
      </c>
      <c r="S8" s="35">
        <v>1</v>
      </c>
      <c r="T8" s="35">
        <v>1</v>
      </c>
      <c r="U8" s="31" t="s">
        <v>97</v>
      </c>
      <c r="V8" s="31" t="s">
        <v>98</v>
      </c>
      <c r="W8" s="21" t="s">
        <v>80</v>
      </c>
      <c r="X8" s="42">
        <f t="shared" si="0"/>
        <v>0</v>
      </c>
      <c r="Y8" s="31">
        <v>0</v>
      </c>
      <c r="Z8" s="31">
        <v>0</v>
      </c>
      <c r="AA8" s="31">
        <v>0</v>
      </c>
      <c r="AB8" s="31">
        <v>0</v>
      </c>
      <c r="AC8" s="20" t="s">
        <v>99</v>
      </c>
      <c r="AD8" s="20" t="s">
        <v>99</v>
      </c>
      <c r="AE8" s="22" t="s">
        <v>83</v>
      </c>
      <c r="AF8" s="22" t="s">
        <v>83</v>
      </c>
      <c r="AG8" s="23">
        <f>+Q8</f>
        <v>1</v>
      </c>
      <c r="AH8" s="24">
        <f t="shared" si="1"/>
        <v>0</v>
      </c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25">
        <v>1</v>
      </c>
      <c r="BC8" s="25">
        <v>0</v>
      </c>
      <c r="BD8" s="27">
        <v>0</v>
      </c>
      <c r="BE8" s="27">
        <v>0</v>
      </c>
      <c r="BF8" s="27"/>
      <c r="BG8" s="27"/>
      <c r="BH8" s="27"/>
      <c r="BI8" s="27"/>
      <c r="BJ8" s="27"/>
      <c r="BK8" s="27"/>
      <c r="BL8" s="27"/>
      <c r="BM8" s="28">
        <f t="shared" si="2"/>
        <v>0</v>
      </c>
      <c r="BN8" s="22"/>
      <c r="BS8" s="28">
        <f t="shared" si="3"/>
        <v>0</v>
      </c>
      <c r="BT8" s="25">
        <f t="shared" si="4"/>
        <v>1</v>
      </c>
      <c r="BU8" s="25"/>
      <c r="BV8" s="25"/>
      <c r="BW8" s="25"/>
      <c r="BX8" s="25"/>
      <c r="BY8" s="25"/>
      <c r="BZ8" s="25"/>
      <c r="CA8" s="25"/>
      <c r="CB8" s="25"/>
      <c r="CC8" s="25"/>
      <c r="CD8" s="25">
        <v>1</v>
      </c>
      <c r="CE8" s="25">
        <v>1</v>
      </c>
      <c r="CF8" s="25">
        <v>1</v>
      </c>
      <c r="CG8" s="77">
        <v>1</v>
      </c>
      <c r="CH8" s="28">
        <v>0.25</v>
      </c>
      <c r="CI8" s="41">
        <v>2392495609</v>
      </c>
      <c r="CJ8" s="41"/>
      <c r="CK8" s="25"/>
      <c r="CL8" s="25"/>
      <c r="CM8" s="25"/>
      <c r="CN8" s="41">
        <v>2392495609</v>
      </c>
      <c r="CO8" s="25"/>
      <c r="CP8" s="25"/>
      <c r="CQ8" s="25"/>
      <c r="CR8" s="33" t="s">
        <v>122</v>
      </c>
      <c r="CS8" s="28">
        <f t="shared" si="5"/>
        <v>1</v>
      </c>
      <c r="CT8" s="28">
        <f t="shared" si="6"/>
        <v>0.25</v>
      </c>
      <c r="CU8" s="70"/>
      <c r="CV8" s="70"/>
      <c r="CW8" s="29">
        <v>1</v>
      </c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</row>
    <row r="9" spans="1:121" s="14" customFormat="1" ht="45" x14ac:dyDescent="0.2">
      <c r="A9" s="27">
        <v>2</v>
      </c>
      <c r="B9" s="30" t="s">
        <v>85</v>
      </c>
      <c r="C9" s="40" t="s">
        <v>88</v>
      </c>
      <c r="D9" s="39" t="s">
        <v>89</v>
      </c>
      <c r="E9" s="31" t="s">
        <v>108</v>
      </c>
      <c r="F9" s="70"/>
      <c r="G9" s="70"/>
      <c r="H9" s="70"/>
      <c r="I9" s="31" t="s">
        <v>123</v>
      </c>
      <c r="J9" s="20" t="s">
        <v>111</v>
      </c>
      <c r="K9" s="32" t="s">
        <v>112</v>
      </c>
      <c r="L9" s="20" t="s">
        <v>124</v>
      </c>
      <c r="M9" s="34" t="s">
        <v>125</v>
      </c>
      <c r="N9" s="20" t="s">
        <v>79</v>
      </c>
      <c r="O9" s="31" t="s">
        <v>84</v>
      </c>
      <c r="P9" s="35">
        <v>5</v>
      </c>
      <c r="Q9" s="35">
        <v>5</v>
      </c>
      <c r="R9" s="35">
        <v>0</v>
      </c>
      <c r="S9" s="35">
        <v>0</v>
      </c>
      <c r="T9" s="35">
        <v>0</v>
      </c>
      <c r="U9" s="31" t="s">
        <v>97</v>
      </c>
      <c r="V9" s="31" t="s">
        <v>98</v>
      </c>
      <c r="W9" s="21" t="s">
        <v>80</v>
      </c>
      <c r="X9" s="42">
        <f t="shared" si="0"/>
        <v>0</v>
      </c>
      <c r="Y9" s="31">
        <v>0</v>
      </c>
      <c r="Z9" s="31">
        <v>0</v>
      </c>
      <c r="AA9" s="31">
        <v>0</v>
      </c>
      <c r="AB9" s="31">
        <v>0</v>
      </c>
      <c r="AC9" s="20" t="s">
        <v>99</v>
      </c>
      <c r="AD9" s="20" t="s">
        <v>99</v>
      </c>
      <c r="AE9" s="22" t="s">
        <v>83</v>
      </c>
      <c r="AF9" s="22" t="s">
        <v>83</v>
      </c>
      <c r="AG9" s="23">
        <f>+Q9</f>
        <v>5</v>
      </c>
      <c r="AH9" s="24">
        <f t="shared" si="1"/>
        <v>0</v>
      </c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25">
        <v>0</v>
      </c>
      <c r="BC9" s="25">
        <v>10</v>
      </c>
      <c r="BD9" s="27">
        <v>0</v>
      </c>
      <c r="BE9" s="27">
        <v>0</v>
      </c>
      <c r="BF9" s="27">
        <v>0</v>
      </c>
      <c r="BG9" s="27"/>
      <c r="BH9" s="27"/>
      <c r="BI9" s="27"/>
      <c r="BJ9" s="27"/>
      <c r="BK9" s="27"/>
      <c r="BL9" s="27"/>
      <c r="BM9" s="28">
        <v>1</v>
      </c>
      <c r="BN9" s="22"/>
      <c r="BS9" s="28">
        <v>1</v>
      </c>
      <c r="BT9" s="25">
        <f t="shared" si="4"/>
        <v>0</v>
      </c>
      <c r="BU9" s="25"/>
      <c r="BV9" s="25"/>
      <c r="BW9" s="25"/>
      <c r="BX9" s="25"/>
      <c r="BY9" s="25"/>
      <c r="BZ9" s="25"/>
      <c r="CA9" s="25"/>
      <c r="CB9" s="25"/>
      <c r="CC9" s="25"/>
      <c r="CD9" s="25">
        <v>0</v>
      </c>
      <c r="CE9" s="25">
        <v>0</v>
      </c>
      <c r="CF9" s="25">
        <v>0</v>
      </c>
      <c r="CG9" s="77">
        <v>0</v>
      </c>
      <c r="CH9" s="28">
        <v>1</v>
      </c>
      <c r="CI9" s="41"/>
      <c r="CJ9" s="41"/>
      <c r="CK9" s="25"/>
      <c r="CL9" s="25"/>
      <c r="CM9" s="25"/>
      <c r="CN9" s="25"/>
      <c r="CO9" s="25"/>
      <c r="CP9" s="25"/>
      <c r="CQ9" s="25"/>
      <c r="CR9" s="33"/>
      <c r="CS9" s="28" t="s">
        <v>82</v>
      </c>
      <c r="CT9" s="28">
        <v>1</v>
      </c>
      <c r="CU9" s="70"/>
      <c r="CV9" s="70"/>
      <c r="CW9" s="29">
        <v>0</v>
      </c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</row>
    <row r="10" spans="1:121" s="14" customFormat="1" ht="45" x14ac:dyDescent="0.2">
      <c r="A10" s="27">
        <v>2</v>
      </c>
      <c r="B10" s="30" t="s">
        <v>85</v>
      </c>
      <c r="C10" s="40" t="s">
        <v>88</v>
      </c>
      <c r="D10" s="39" t="s">
        <v>89</v>
      </c>
      <c r="E10" s="31" t="s">
        <v>108</v>
      </c>
      <c r="F10" s="70"/>
      <c r="G10" s="70"/>
      <c r="H10" s="70"/>
      <c r="I10" s="31" t="s">
        <v>126</v>
      </c>
      <c r="J10" s="20" t="s">
        <v>111</v>
      </c>
      <c r="K10" s="32" t="s">
        <v>112</v>
      </c>
      <c r="L10" s="20" t="s">
        <v>127</v>
      </c>
      <c r="M10" s="34" t="s">
        <v>128</v>
      </c>
      <c r="N10" s="20" t="s">
        <v>79</v>
      </c>
      <c r="O10" s="31">
        <v>1</v>
      </c>
      <c r="P10" s="35">
        <v>1</v>
      </c>
      <c r="Q10" s="35">
        <v>0</v>
      </c>
      <c r="R10" s="35">
        <v>0</v>
      </c>
      <c r="S10" s="35">
        <v>1</v>
      </c>
      <c r="T10" s="35">
        <v>0</v>
      </c>
      <c r="U10" s="31" t="s">
        <v>97</v>
      </c>
      <c r="V10" s="31" t="s">
        <v>98</v>
      </c>
      <c r="W10" s="21" t="s">
        <v>80</v>
      </c>
      <c r="X10" s="42">
        <f t="shared" si="0"/>
        <v>0</v>
      </c>
      <c r="Y10" s="31">
        <v>0</v>
      </c>
      <c r="Z10" s="31">
        <v>0</v>
      </c>
      <c r="AA10" s="31">
        <v>0</v>
      </c>
      <c r="AB10" s="31">
        <v>0</v>
      </c>
      <c r="AC10" s="20" t="s">
        <v>99</v>
      </c>
      <c r="AD10" s="20" t="s">
        <v>99</v>
      </c>
      <c r="AE10" s="22" t="s">
        <v>83</v>
      </c>
      <c r="AF10" s="22" t="s">
        <v>83</v>
      </c>
      <c r="AG10" s="23">
        <v>0</v>
      </c>
      <c r="AH10" s="24">
        <f t="shared" si="1"/>
        <v>0</v>
      </c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25">
        <v>0</v>
      </c>
      <c r="BC10" s="25">
        <v>0</v>
      </c>
      <c r="BD10" s="27">
        <v>0</v>
      </c>
      <c r="BE10" s="27">
        <v>0</v>
      </c>
      <c r="BF10" s="27">
        <v>0</v>
      </c>
      <c r="BG10" s="27"/>
      <c r="BH10" s="27"/>
      <c r="BI10" s="27"/>
      <c r="BJ10" s="27"/>
      <c r="BK10" s="27"/>
      <c r="BL10" s="27"/>
      <c r="BM10" s="28" t="s">
        <v>81</v>
      </c>
      <c r="BN10" s="22"/>
      <c r="BS10" s="28">
        <f t="shared" si="3"/>
        <v>0</v>
      </c>
      <c r="BT10" s="25">
        <f t="shared" si="4"/>
        <v>0</v>
      </c>
      <c r="BU10" s="25"/>
      <c r="BV10" s="25"/>
      <c r="BW10" s="25"/>
      <c r="BX10" s="25"/>
      <c r="BY10" s="25"/>
      <c r="BZ10" s="25"/>
      <c r="CA10" s="25"/>
      <c r="CB10" s="25"/>
      <c r="CC10" s="25"/>
      <c r="CD10" s="25">
        <v>0</v>
      </c>
      <c r="CE10" s="25">
        <v>0</v>
      </c>
      <c r="CF10" s="25">
        <v>0</v>
      </c>
      <c r="CG10" s="77">
        <v>0</v>
      </c>
      <c r="CH10" s="28">
        <v>0</v>
      </c>
      <c r="CI10" s="41"/>
      <c r="CJ10" s="41"/>
      <c r="CK10" s="25"/>
      <c r="CL10" s="25"/>
      <c r="CM10" s="25"/>
      <c r="CN10" s="25"/>
      <c r="CO10" s="25"/>
      <c r="CP10" s="25"/>
      <c r="CQ10" s="25"/>
      <c r="CR10" s="33"/>
      <c r="CS10" s="28" t="s">
        <v>82</v>
      </c>
      <c r="CT10" s="28">
        <f t="shared" si="6"/>
        <v>0</v>
      </c>
      <c r="CU10" s="70"/>
      <c r="CV10" s="70"/>
      <c r="CW10" s="29">
        <v>0</v>
      </c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</row>
    <row r="11" spans="1:121" s="14" customFormat="1" ht="45" x14ac:dyDescent="0.2">
      <c r="A11" s="27">
        <v>2</v>
      </c>
      <c r="B11" s="30" t="s">
        <v>85</v>
      </c>
      <c r="C11" s="40" t="s">
        <v>88</v>
      </c>
      <c r="D11" s="39" t="s">
        <v>89</v>
      </c>
      <c r="E11" s="31" t="s">
        <v>129</v>
      </c>
      <c r="F11" s="70" t="s">
        <v>130</v>
      </c>
      <c r="G11" s="70" t="s">
        <v>84</v>
      </c>
      <c r="H11" s="70">
        <v>45</v>
      </c>
      <c r="I11" s="31" t="s">
        <v>131</v>
      </c>
      <c r="J11" s="20" t="s">
        <v>132</v>
      </c>
      <c r="K11" s="32" t="s">
        <v>133</v>
      </c>
      <c r="L11" s="20" t="s">
        <v>134</v>
      </c>
      <c r="M11" s="34" t="s">
        <v>135</v>
      </c>
      <c r="N11" s="20" t="s">
        <v>79</v>
      </c>
      <c r="O11" s="31" t="s">
        <v>84</v>
      </c>
      <c r="P11" s="35">
        <v>1</v>
      </c>
      <c r="Q11" s="35">
        <v>1</v>
      </c>
      <c r="R11" s="35">
        <v>0</v>
      </c>
      <c r="S11" s="35">
        <v>0</v>
      </c>
      <c r="T11" s="35">
        <v>0</v>
      </c>
      <c r="U11" s="31" t="s">
        <v>97</v>
      </c>
      <c r="V11" s="31" t="s">
        <v>98</v>
      </c>
      <c r="W11" s="21" t="s">
        <v>86</v>
      </c>
      <c r="X11" s="42">
        <f t="shared" si="0"/>
        <v>1814180133.763968</v>
      </c>
      <c r="Y11" s="36">
        <v>427221362</v>
      </c>
      <c r="Z11" s="36">
        <f t="shared" ref="Z11:AB12" si="8">+Y11*1.04</f>
        <v>444310216.48000002</v>
      </c>
      <c r="AA11" s="36">
        <f t="shared" si="8"/>
        <v>462082625.13920003</v>
      </c>
      <c r="AB11" s="36">
        <f t="shared" si="8"/>
        <v>480565930.14476806</v>
      </c>
      <c r="AC11" s="20" t="s">
        <v>99</v>
      </c>
      <c r="AD11" s="20" t="s">
        <v>99</v>
      </c>
      <c r="AE11" s="22" t="s">
        <v>83</v>
      </c>
      <c r="AF11" s="22" t="s">
        <v>83</v>
      </c>
      <c r="AG11" s="23">
        <f>+Q11</f>
        <v>1</v>
      </c>
      <c r="AH11" s="24">
        <f t="shared" si="1"/>
        <v>1814180133.763968</v>
      </c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25">
        <v>0.25</v>
      </c>
      <c r="BC11" s="25">
        <v>1</v>
      </c>
      <c r="BD11" s="27">
        <v>0</v>
      </c>
      <c r="BE11" s="27">
        <v>0</v>
      </c>
      <c r="BF11" s="27">
        <v>0</v>
      </c>
      <c r="BG11" s="27"/>
      <c r="BH11" s="27"/>
      <c r="BI11" s="27"/>
      <c r="BJ11" s="27"/>
      <c r="BK11" s="27"/>
      <c r="BL11" s="27"/>
      <c r="BM11" s="28">
        <f>+BC11/AG11</f>
        <v>1</v>
      </c>
      <c r="BN11" s="22"/>
      <c r="BS11" s="28">
        <f t="shared" si="3"/>
        <v>1</v>
      </c>
      <c r="BT11" s="25">
        <f t="shared" si="4"/>
        <v>0</v>
      </c>
      <c r="BU11" s="25"/>
      <c r="BV11" s="25"/>
      <c r="BW11" s="25"/>
      <c r="BX11" s="25"/>
      <c r="BY11" s="25"/>
      <c r="BZ11" s="25"/>
      <c r="CA11" s="25"/>
      <c r="CB11" s="25"/>
      <c r="CC11" s="25"/>
      <c r="CD11" s="25">
        <v>0</v>
      </c>
      <c r="CE11" s="25">
        <v>0</v>
      </c>
      <c r="CF11" s="25">
        <v>0</v>
      </c>
      <c r="CG11" s="77">
        <v>0</v>
      </c>
      <c r="CH11" s="28">
        <v>1</v>
      </c>
      <c r="CI11" s="41"/>
      <c r="CJ11" s="41"/>
      <c r="CK11" s="25"/>
      <c r="CL11" s="25"/>
      <c r="CM11" s="25"/>
      <c r="CN11" s="25"/>
      <c r="CO11" s="25"/>
      <c r="CP11" s="25"/>
      <c r="CQ11" s="25"/>
      <c r="CR11" s="33"/>
      <c r="CS11" s="28" t="s">
        <v>82</v>
      </c>
      <c r="CT11" s="28">
        <f t="shared" si="6"/>
        <v>1</v>
      </c>
      <c r="CU11" s="70"/>
      <c r="CV11" s="70"/>
      <c r="CW11" s="29">
        <f t="shared" si="7"/>
        <v>0</v>
      </c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</row>
    <row r="12" spans="1:121" s="14" customFormat="1" ht="45" x14ac:dyDescent="0.2">
      <c r="A12" s="27">
        <v>2</v>
      </c>
      <c r="B12" s="30" t="s">
        <v>85</v>
      </c>
      <c r="C12" s="40" t="s">
        <v>88</v>
      </c>
      <c r="D12" s="39" t="s">
        <v>89</v>
      </c>
      <c r="E12" s="31" t="s">
        <v>129</v>
      </c>
      <c r="F12" s="70"/>
      <c r="G12" s="70"/>
      <c r="H12" s="70"/>
      <c r="I12" s="31" t="s">
        <v>136</v>
      </c>
      <c r="J12" s="20" t="s">
        <v>132</v>
      </c>
      <c r="K12" s="32" t="s">
        <v>133</v>
      </c>
      <c r="L12" s="20" t="s">
        <v>137</v>
      </c>
      <c r="M12" s="34" t="s">
        <v>138</v>
      </c>
      <c r="N12" s="20" t="s">
        <v>79</v>
      </c>
      <c r="O12" s="31" t="s">
        <v>84</v>
      </c>
      <c r="P12" s="35">
        <v>1</v>
      </c>
      <c r="Q12" s="35">
        <v>0</v>
      </c>
      <c r="R12" s="35">
        <v>0</v>
      </c>
      <c r="S12" s="35">
        <v>1</v>
      </c>
      <c r="T12" s="35">
        <v>0</v>
      </c>
      <c r="U12" s="31" t="s">
        <v>97</v>
      </c>
      <c r="V12" s="31" t="s">
        <v>98</v>
      </c>
      <c r="W12" s="21" t="s">
        <v>80</v>
      </c>
      <c r="X12" s="42">
        <f t="shared" si="0"/>
        <v>7191194754.6514559</v>
      </c>
      <c r="Y12" s="36">
        <v>1693454779</v>
      </c>
      <c r="Z12" s="36">
        <f t="shared" si="8"/>
        <v>1761192970.1600001</v>
      </c>
      <c r="AA12" s="36">
        <f t="shared" si="8"/>
        <v>1831640688.9664001</v>
      </c>
      <c r="AB12" s="36">
        <f t="shared" si="8"/>
        <v>1904906316.5250561</v>
      </c>
      <c r="AC12" s="20" t="s">
        <v>99</v>
      </c>
      <c r="AD12" s="20" t="s">
        <v>99</v>
      </c>
      <c r="AE12" s="22" t="s">
        <v>83</v>
      </c>
      <c r="AF12" s="22" t="s">
        <v>83</v>
      </c>
      <c r="AG12" s="23">
        <v>0</v>
      </c>
      <c r="AH12" s="24">
        <f t="shared" si="1"/>
        <v>7191194754.6514559</v>
      </c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25">
        <v>0</v>
      </c>
      <c r="BC12" s="25">
        <v>0</v>
      </c>
      <c r="BD12" s="27">
        <v>0</v>
      </c>
      <c r="BE12" s="27">
        <v>0</v>
      </c>
      <c r="BF12" s="27">
        <v>0</v>
      </c>
      <c r="BG12" s="27"/>
      <c r="BH12" s="27"/>
      <c r="BI12" s="27"/>
      <c r="BJ12" s="27"/>
      <c r="BK12" s="27"/>
      <c r="BL12" s="27"/>
      <c r="BM12" s="28" t="s">
        <v>81</v>
      </c>
      <c r="BN12" s="22"/>
      <c r="BS12" s="28">
        <f t="shared" si="3"/>
        <v>0</v>
      </c>
      <c r="BT12" s="25">
        <f t="shared" si="4"/>
        <v>0</v>
      </c>
      <c r="BU12" s="25"/>
      <c r="BV12" s="25"/>
      <c r="BW12" s="25"/>
      <c r="BX12" s="25"/>
      <c r="BY12" s="25"/>
      <c r="BZ12" s="25"/>
      <c r="CA12" s="25"/>
      <c r="CB12" s="25"/>
      <c r="CC12" s="25"/>
      <c r="CD12" s="25">
        <v>0</v>
      </c>
      <c r="CE12" s="25">
        <v>0</v>
      </c>
      <c r="CF12" s="25">
        <v>0</v>
      </c>
      <c r="CG12" s="77">
        <v>1</v>
      </c>
      <c r="CH12" s="28">
        <v>1</v>
      </c>
      <c r="CI12" s="41"/>
      <c r="CJ12" s="41"/>
      <c r="CK12" s="25"/>
      <c r="CL12" s="25"/>
      <c r="CM12" s="25"/>
      <c r="CN12" s="25"/>
      <c r="CO12" s="25"/>
      <c r="CP12" s="25"/>
      <c r="CQ12" s="25"/>
      <c r="CR12" s="33"/>
      <c r="CS12" s="28" t="s">
        <v>82</v>
      </c>
      <c r="CT12" s="28">
        <f t="shared" si="6"/>
        <v>1</v>
      </c>
      <c r="CU12" s="70"/>
      <c r="CV12" s="70"/>
      <c r="CW12" s="29">
        <v>0</v>
      </c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</row>
    <row r="13" spans="1:121" s="14" customFormat="1" ht="45" x14ac:dyDescent="0.2">
      <c r="A13" s="27">
        <v>2</v>
      </c>
      <c r="B13" s="30" t="s">
        <v>85</v>
      </c>
      <c r="C13" s="40" t="s">
        <v>88</v>
      </c>
      <c r="D13" s="39" t="s">
        <v>89</v>
      </c>
      <c r="E13" s="31" t="s">
        <v>129</v>
      </c>
      <c r="F13" s="70"/>
      <c r="G13" s="70"/>
      <c r="H13" s="70"/>
      <c r="I13" s="31" t="s">
        <v>139</v>
      </c>
      <c r="J13" s="20" t="s">
        <v>132</v>
      </c>
      <c r="K13" s="32" t="s">
        <v>133</v>
      </c>
      <c r="L13" s="20" t="s">
        <v>140</v>
      </c>
      <c r="M13" s="34" t="s">
        <v>141</v>
      </c>
      <c r="N13" s="20" t="s">
        <v>79</v>
      </c>
      <c r="O13" s="31">
        <v>1</v>
      </c>
      <c r="P13" s="35">
        <v>1</v>
      </c>
      <c r="Q13" s="35">
        <v>1</v>
      </c>
      <c r="R13" s="35">
        <v>0</v>
      </c>
      <c r="S13" s="35">
        <v>0</v>
      </c>
      <c r="T13" s="35">
        <v>0</v>
      </c>
      <c r="U13" s="31" t="s">
        <v>97</v>
      </c>
      <c r="V13" s="31" t="s">
        <v>98</v>
      </c>
      <c r="W13" s="21" t="s">
        <v>80</v>
      </c>
      <c r="X13" s="42">
        <f t="shared" si="0"/>
        <v>0</v>
      </c>
      <c r="Y13" s="31">
        <v>0</v>
      </c>
      <c r="Z13" s="31">
        <v>0</v>
      </c>
      <c r="AA13" s="31">
        <v>0</v>
      </c>
      <c r="AB13" s="31">
        <v>0</v>
      </c>
      <c r="AC13" s="20" t="s">
        <v>99</v>
      </c>
      <c r="AD13" s="20" t="s">
        <v>99</v>
      </c>
      <c r="AE13" s="22" t="s">
        <v>83</v>
      </c>
      <c r="AF13" s="22" t="s">
        <v>83</v>
      </c>
      <c r="AG13" s="23">
        <f t="shared" ref="AG13:AG15" si="9">+Q13</f>
        <v>1</v>
      </c>
      <c r="AH13" s="24">
        <f t="shared" si="1"/>
        <v>0</v>
      </c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25">
        <v>0.3</v>
      </c>
      <c r="BC13" s="44">
        <v>1</v>
      </c>
      <c r="BD13" s="27" t="s">
        <v>142</v>
      </c>
      <c r="BE13" s="27" t="s">
        <v>142</v>
      </c>
      <c r="BF13" s="27">
        <v>0</v>
      </c>
      <c r="BG13" s="27"/>
      <c r="BH13" s="27"/>
      <c r="BI13" s="27"/>
      <c r="BJ13" s="27"/>
      <c r="BK13" s="27" t="s">
        <v>143</v>
      </c>
      <c r="BL13" s="27"/>
      <c r="BM13" s="28">
        <f t="shared" si="2"/>
        <v>1</v>
      </c>
      <c r="BN13" s="22"/>
      <c r="BS13" s="28">
        <f t="shared" si="3"/>
        <v>1</v>
      </c>
      <c r="BT13" s="25">
        <f t="shared" si="4"/>
        <v>0</v>
      </c>
      <c r="BU13" s="25"/>
      <c r="BV13" s="25"/>
      <c r="BW13" s="25"/>
      <c r="BX13" s="25"/>
      <c r="BY13" s="25"/>
      <c r="BZ13" s="25"/>
      <c r="CA13" s="25"/>
      <c r="CB13" s="25"/>
      <c r="CC13" s="25"/>
      <c r="CD13" s="44">
        <v>0</v>
      </c>
      <c r="CE13" s="44">
        <v>0</v>
      </c>
      <c r="CF13" s="44">
        <v>0</v>
      </c>
      <c r="CG13" s="78">
        <v>0</v>
      </c>
      <c r="CH13" s="28">
        <v>1</v>
      </c>
      <c r="CI13" s="41"/>
      <c r="CJ13" s="41"/>
      <c r="CK13" s="25"/>
      <c r="CL13" s="25"/>
      <c r="CM13" s="25"/>
      <c r="CN13" s="25"/>
      <c r="CO13" s="25"/>
      <c r="CP13" s="25"/>
      <c r="CQ13" s="25"/>
      <c r="CR13" s="33"/>
      <c r="CS13" s="28" t="s">
        <v>82</v>
      </c>
      <c r="CT13" s="28">
        <f t="shared" si="6"/>
        <v>1</v>
      </c>
      <c r="CU13" s="70"/>
      <c r="CV13" s="70"/>
      <c r="CW13" s="29">
        <f t="shared" si="7"/>
        <v>0</v>
      </c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</row>
    <row r="14" spans="1:121" s="14" customFormat="1" ht="45" x14ac:dyDescent="0.2">
      <c r="A14" s="27">
        <v>2</v>
      </c>
      <c r="B14" s="30" t="s">
        <v>85</v>
      </c>
      <c r="C14" s="40" t="s">
        <v>88</v>
      </c>
      <c r="D14" s="39" t="s">
        <v>89</v>
      </c>
      <c r="E14" s="31" t="s">
        <v>129</v>
      </c>
      <c r="F14" s="70"/>
      <c r="G14" s="70"/>
      <c r="H14" s="70"/>
      <c r="I14" s="31" t="s">
        <v>144</v>
      </c>
      <c r="J14" s="20" t="s">
        <v>132</v>
      </c>
      <c r="K14" s="32" t="s">
        <v>133</v>
      </c>
      <c r="L14" s="20" t="s">
        <v>145</v>
      </c>
      <c r="M14" s="34" t="s">
        <v>146</v>
      </c>
      <c r="N14" s="20" t="s">
        <v>79</v>
      </c>
      <c r="O14" s="31">
        <v>51</v>
      </c>
      <c r="P14" s="35">
        <v>61</v>
      </c>
      <c r="Q14" s="35">
        <v>30</v>
      </c>
      <c r="R14" s="35">
        <v>10</v>
      </c>
      <c r="S14" s="35">
        <v>10</v>
      </c>
      <c r="T14" s="35">
        <v>11</v>
      </c>
      <c r="U14" s="31" t="s">
        <v>97</v>
      </c>
      <c r="V14" s="31" t="s">
        <v>98</v>
      </c>
      <c r="W14" s="21" t="s">
        <v>80</v>
      </c>
      <c r="X14" s="42">
        <f t="shared" si="0"/>
        <v>0</v>
      </c>
      <c r="Y14" s="31">
        <v>0</v>
      </c>
      <c r="Z14" s="31">
        <v>0</v>
      </c>
      <c r="AA14" s="31">
        <v>0</v>
      </c>
      <c r="AB14" s="31">
        <v>0</v>
      </c>
      <c r="AC14" s="20" t="s">
        <v>99</v>
      </c>
      <c r="AD14" s="20" t="s">
        <v>99</v>
      </c>
      <c r="AE14" s="22" t="s">
        <v>83</v>
      </c>
      <c r="AF14" s="22" t="s">
        <v>83</v>
      </c>
      <c r="AG14" s="23">
        <f t="shared" si="9"/>
        <v>30</v>
      </c>
      <c r="AH14" s="24">
        <f t="shared" si="1"/>
        <v>0</v>
      </c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25">
        <v>0</v>
      </c>
      <c r="BC14" s="25">
        <v>30</v>
      </c>
      <c r="BD14" s="27">
        <v>0</v>
      </c>
      <c r="BE14" s="27"/>
      <c r="BF14" s="27">
        <v>0</v>
      </c>
      <c r="BG14" s="27"/>
      <c r="BH14" s="27"/>
      <c r="BI14" s="27"/>
      <c r="BJ14" s="27"/>
      <c r="BK14" s="27"/>
      <c r="BL14" s="27"/>
      <c r="BM14" s="28">
        <f t="shared" si="2"/>
        <v>1</v>
      </c>
      <c r="BN14" s="22"/>
      <c r="BS14" s="28">
        <f t="shared" si="3"/>
        <v>0.49180327868852458</v>
      </c>
      <c r="BT14" s="25">
        <f t="shared" si="4"/>
        <v>10</v>
      </c>
      <c r="BU14" s="25"/>
      <c r="BV14" s="25"/>
      <c r="BW14" s="25"/>
      <c r="BX14" s="25"/>
      <c r="BY14" s="25"/>
      <c r="BZ14" s="25"/>
      <c r="CA14" s="25"/>
      <c r="CB14" s="25"/>
      <c r="CC14" s="25"/>
      <c r="CD14" s="25">
        <v>52</v>
      </c>
      <c r="CE14" s="25">
        <v>52</v>
      </c>
      <c r="CF14" s="25">
        <v>52</v>
      </c>
      <c r="CG14" s="77">
        <v>52</v>
      </c>
      <c r="CH14" s="28">
        <v>0.27</v>
      </c>
      <c r="CI14" s="41">
        <v>300000000</v>
      </c>
      <c r="CJ14" s="41">
        <v>300000000</v>
      </c>
      <c r="CK14" s="25"/>
      <c r="CL14" s="25"/>
      <c r="CM14" s="25"/>
      <c r="CN14" s="25"/>
      <c r="CO14" s="25"/>
      <c r="CP14" s="25"/>
      <c r="CQ14" s="25"/>
      <c r="CR14" s="33"/>
      <c r="CS14" s="28">
        <v>1</v>
      </c>
      <c r="CT14" s="38">
        <v>1</v>
      </c>
      <c r="CU14" s="70"/>
      <c r="CV14" s="70"/>
      <c r="CW14" s="29">
        <f t="shared" si="7"/>
        <v>10</v>
      </c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</row>
    <row r="15" spans="1:121" s="14" customFormat="1" ht="67.5" x14ac:dyDescent="0.2">
      <c r="A15" s="27">
        <v>2</v>
      </c>
      <c r="B15" s="30" t="s">
        <v>85</v>
      </c>
      <c r="C15" s="40" t="s">
        <v>88</v>
      </c>
      <c r="D15" s="39" t="s">
        <v>89</v>
      </c>
      <c r="E15" s="31" t="s">
        <v>147</v>
      </c>
      <c r="F15" s="20" t="s">
        <v>148</v>
      </c>
      <c r="G15" s="20" t="s">
        <v>84</v>
      </c>
      <c r="H15" s="20">
        <v>45</v>
      </c>
      <c r="I15" s="31" t="s">
        <v>149</v>
      </c>
      <c r="J15" s="20" t="s">
        <v>150</v>
      </c>
      <c r="K15" s="32" t="s">
        <v>151</v>
      </c>
      <c r="L15" s="20" t="s">
        <v>152</v>
      </c>
      <c r="M15" s="34" t="s">
        <v>153</v>
      </c>
      <c r="N15" s="20" t="s">
        <v>79</v>
      </c>
      <c r="O15" s="31" t="s">
        <v>84</v>
      </c>
      <c r="P15" s="35">
        <v>45</v>
      </c>
      <c r="Q15" s="35">
        <v>2</v>
      </c>
      <c r="R15" s="35">
        <v>0</v>
      </c>
      <c r="S15" s="35">
        <v>20</v>
      </c>
      <c r="T15" s="35">
        <v>23</v>
      </c>
      <c r="U15" s="31" t="s">
        <v>97</v>
      </c>
      <c r="V15" s="31" t="s">
        <v>98</v>
      </c>
      <c r="W15" s="21" t="s">
        <v>86</v>
      </c>
      <c r="X15" s="42">
        <f t="shared" si="0"/>
        <v>7256720535.055872</v>
      </c>
      <c r="Y15" s="36">
        <f>854442724*2</f>
        <v>1708885448</v>
      </c>
      <c r="Z15" s="36">
        <f>+Y15*1.04</f>
        <v>1777240865.9200001</v>
      </c>
      <c r="AA15" s="36">
        <f>+Z15*1.04</f>
        <v>1848330500.5568001</v>
      </c>
      <c r="AB15" s="36">
        <f>+AA15*1.04</f>
        <v>1922263720.5790722</v>
      </c>
      <c r="AC15" s="20" t="s">
        <v>99</v>
      </c>
      <c r="AD15" s="20" t="s">
        <v>99</v>
      </c>
      <c r="AE15" s="22" t="s">
        <v>83</v>
      </c>
      <c r="AF15" s="22" t="s">
        <v>83</v>
      </c>
      <c r="AG15" s="23">
        <f t="shared" si="9"/>
        <v>2</v>
      </c>
      <c r="AH15" s="24">
        <f t="shared" si="1"/>
        <v>7256720535.055872</v>
      </c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25">
        <v>0</v>
      </c>
      <c r="BC15" s="25">
        <v>2</v>
      </c>
      <c r="BD15" s="27"/>
      <c r="BE15" s="27">
        <v>0</v>
      </c>
      <c r="BF15" s="27">
        <v>0</v>
      </c>
      <c r="BG15" s="27"/>
      <c r="BH15" s="27"/>
      <c r="BI15" s="27"/>
      <c r="BJ15" s="27"/>
      <c r="BK15" s="27"/>
      <c r="BL15" s="27"/>
      <c r="BM15" s="28">
        <f>+BC15/AG15</f>
        <v>1</v>
      </c>
      <c r="BN15" s="22"/>
      <c r="BS15" s="28">
        <f t="shared" si="3"/>
        <v>4.4444444444444446E-2</v>
      </c>
      <c r="BT15" s="25">
        <f t="shared" si="4"/>
        <v>0</v>
      </c>
      <c r="BU15" s="25"/>
      <c r="BV15" s="25"/>
      <c r="BW15" s="25"/>
      <c r="BX15" s="25"/>
      <c r="BY15" s="25"/>
      <c r="BZ15" s="25"/>
      <c r="CA15" s="25"/>
      <c r="CB15" s="25"/>
      <c r="CC15" s="25"/>
      <c r="CD15" s="25">
        <v>0</v>
      </c>
      <c r="CE15" s="25">
        <v>0</v>
      </c>
      <c r="CF15" s="25">
        <v>0</v>
      </c>
      <c r="CG15" s="77">
        <v>10</v>
      </c>
      <c r="CH15" s="28">
        <v>1</v>
      </c>
      <c r="CI15" s="41"/>
      <c r="CJ15" s="41"/>
      <c r="CK15" s="25"/>
      <c r="CL15" s="25"/>
      <c r="CM15" s="25"/>
      <c r="CN15" s="25"/>
      <c r="CO15" s="25"/>
      <c r="CP15" s="25"/>
      <c r="CQ15" s="25"/>
      <c r="CR15" s="33"/>
      <c r="CS15" s="28" t="s">
        <v>82</v>
      </c>
      <c r="CT15" s="28">
        <f t="shared" si="6"/>
        <v>0.26666666666666666</v>
      </c>
      <c r="CU15" s="20"/>
      <c r="CV15" s="20"/>
      <c r="CW15" s="29">
        <v>15</v>
      </c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</row>
    <row r="16" spans="1:121" s="14" customFormat="1" ht="46.5" customHeight="1" x14ac:dyDescent="0.2">
      <c r="A16" s="27">
        <v>3</v>
      </c>
      <c r="B16" s="39" t="s">
        <v>154</v>
      </c>
      <c r="C16" s="40" t="s">
        <v>155</v>
      </c>
      <c r="D16" s="39" t="s">
        <v>156</v>
      </c>
      <c r="E16" s="31" t="s">
        <v>157</v>
      </c>
      <c r="F16" s="34" t="s">
        <v>158</v>
      </c>
      <c r="G16" s="20">
        <v>0</v>
      </c>
      <c r="H16" s="20">
        <v>1</v>
      </c>
      <c r="I16" s="31" t="s">
        <v>159</v>
      </c>
      <c r="J16" s="20" t="s">
        <v>160</v>
      </c>
      <c r="K16" s="32" t="s">
        <v>161</v>
      </c>
      <c r="L16" s="20" t="s">
        <v>162</v>
      </c>
      <c r="M16" s="34" t="s">
        <v>163</v>
      </c>
      <c r="N16" s="20" t="s">
        <v>79</v>
      </c>
      <c r="O16" s="31" t="s">
        <v>84</v>
      </c>
      <c r="P16" s="35">
        <v>1</v>
      </c>
      <c r="Q16" s="35">
        <v>0</v>
      </c>
      <c r="R16" s="35">
        <v>1</v>
      </c>
      <c r="S16" s="35">
        <v>0</v>
      </c>
      <c r="T16" s="35">
        <v>0</v>
      </c>
      <c r="U16" s="31" t="s">
        <v>97</v>
      </c>
      <c r="V16" s="31" t="s">
        <v>98</v>
      </c>
      <c r="W16" s="21" t="s">
        <v>80</v>
      </c>
      <c r="X16" s="42">
        <f t="shared" si="0"/>
        <v>0</v>
      </c>
      <c r="Y16" s="31">
        <v>0</v>
      </c>
      <c r="Z16" s="31">
        <v>0</v>
      </c>
      <c r="AA16" s="31">
        <v>0</v>
      </c>
      <c r="AB16" s="31">
        <v>0</v>
      </c>
      <c r="AC16" s="20" t="s">
        <v>99</v>
      </c>
      <c r="AD16" s="20" t="s">
        <v>99</v>
      </c>
      <c r="AE16" s="22" t="s">
        <v>83</v>
      </c>
      <c r="AF16" s="22" t="s">
        <v>83</v>
      </c>
      <c r="AG16" s="23">
        <v>0</v>
      </c>
      <c r="AH16" s="24">
        <f t="shared" si="1"/>
        <v>0</v>
      </c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25">
        <v>0</v>
      </c>
      <c r="BC16" s="25">
        <v>0</v>
      </c>
      <c r="BD16" s="27"/>
      <c r="BE16" s="27">
        <v>0</v>
      </c>
      <c r="BF16" s="27">
        <v>0</v>
      </c>
      <c r="BG16" s="27"/>
      <c r="BH16" s="27"/>
      <c r="BI16" s="27"/>
      <c r="BJ16" s="27"/>
      <c r="BK16" s="27"/>
      <c r="BL16" s="27"/>
      <c r="BM16" s="28" t="s">
        <v>81</v>
      </c>
      <c r="BN16" s="22"/>
      <c r="BS16" s="28">
        <f t="shared" si="3"/>
        <v>0</v>
      </c>
      <c r="BT16" s="25">
        <f t="shared" si="4"/>
        <v>1</v>
      </c>
      <c r="BU16" s="25"/>
      <c r="BV16" s="25"/>
      <c r="BW16" s="25"/>
      <c r="BX16" s="25"/>
      <c r="BY16" s="25"/>
      <c r="BZ16" s="25"/>
      <c r="CA16" s="25"/>
      <c r="CB16" s="25"/>
      <c r="CC16" s="25"/>
      <c r="CD16" s="25">
        <v>0</v>
      </c>
      <c r="CE16" s="25">
        <v>0</v>
      </c>
      <c r="CF16" s="25">
        <v>1</v>
      </c>
      <c r="CG16" s="77">
        <v>1</v>
      </c>
      <c r="CH16" s="28">
        <v>0</v>
      </c>
      <c r="CI16" s="41">
        <v>700000000</v>
      </c>
      <c r="CJ16" s="41"/>
      <c r="CK16" s="25"/>
      <c r="CL16" s="25"/>
      <c r="CM16" s="25"/>
      <c r="CN16" s="25"/>
      <c r="CO16" s="25"/>
      <c r="CP16" s="25"/>
      <c r="CQ16" s="25"/>
      <c r="CR16" s="33"/>
      <c r="CS16" s="28">
        <f t="shared" si="5"/>
        <v>1</v>
      </c>
      <c r="CT16" s="28">
        <f t="shared" si="6"/>
        <v>1</v>
      </c>
      <c r="CU16" s="20"/>
      <c r="CV16" s="20"/>
      <c r="CW16" s="29">
        <f t="shared" si="7"/>
        <v>0</v>
      </c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</row>
    <row r="17" spans="1:121" s="14" customFormat="1" ht="57" customHeight="1" x14ac:dyDescent="0.2">
      <c r="A17" s="27">
        <v>3</v>
      </c>
      <c r="B17" s="39" t="s">
        <v>154</v>
      </c>
      <c r="C17" s="40" t="s">
        <v>155</v>
      </c>
      <c r="D17" s="39" t="s">
        <v>156</v>
      </c>
      <c r="E17" s="35" t="s">
        <v>164</v>
      </c>
      <c r="F17" s="70" t="s">
        <v>165</v>
      </c>
      <c r="G17" s="70">
        <v>0</v>
      </c>
      <c r="H17" s="70">
        <v>6</v>
      </c>
      <c r="I17" s="35" t="s">
        <v>166</v>
      </c>
      <c r="J17" s="20" t="s">
        <v>167</v>
      </c>
      <c r="K17" s="32" t="s">
        <v>168</v>
      </c>
      <c r="L17" s="20" t="s">
        <v>169</v>
      </c>
      <c r="M17" s="34" t="s">
        <v>170</v>
      </c>
      <c r="N17" s="20" t="s">
        <v>79</v>
      </c>
      <c r="O17" s="31" t="s">
        <v>84</v>
      </c>
      <c r="P17" s="35">
        <v>3</v>
      </c>
      <c r="Q17" s="35">
        <v>0</v>
      </c>
      <c r="R17" s="35">
        <v>1</v>
      </c>
      <c r="S17" s="35">
        <v>1</v>
      </c>
      <c r="T17" s="35">
        <v>1</v>
      </c>
      <c r="U17" s="31" t="s">
        <v>97</v>
      </c>
      <c r="V17" s="31" t="s">
        <v>98</v>
      </c>
      <c r="W17" s="21" t="s">
        <v>80</v>
      </c>
      <c r="X17" s="42">
        <f t="shared" si="0"/>
        <v>0</v>
      </c>
      <c r="Y17" s="31">
        <v>0</v>
      </c>
      <c r="Z17" s="31">
        <v>0</v>
      </c>
      <c r="AA17" s="31">
        <v>0</v>
      </c>
      <c r="AB17" s="31">
        <v>0</v>
      </c>
      <c r="AC17" s="20" t="s">
        <v>99</v>
      </c>
      <c r="AD17" s="20" t="s">
        <v>99</v>
      </c>
      <c r="AE17" s="22" t="s">
        <v>83</v>
      </c>
      <c r="AF17" s="22" t="s">
        <v>83</v>
      </c>
      <c r="AG17" s="23">
        <v>0</v>
      </c>
      <c r="AH17" s="24">
        <f t="shared" si="1"/>
        <v>0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25">
        <v>0</v>
      </c>
      <c r="BC17" s="25">
        <v>0</v>
      </c>
      <c r="BD17" s="27">
        <v>0</v>
      </c>
      <c r="BE17" s="27">
        <v>0</v>
      </c>
      <c r="BF17" s="27">
        <v>0</v>
      </c>
      <c r="BG17" s="27"/>
      <c r="BH17" s="27"/>
      <c r="BI17" s="27"/>
      <c r="BJ17" s="27"/>
      <c r="BK17" s="27"/>
      <c r="BL17" s="27"/>
      <c r="BM17" s="28" t="s">
        <v>81</v>
      </c>
      <c r="BN17" s="22"/>
      <c r="BS17" s="28">
        <f t="shared" si="3"/>
        <v>0</v>
      </c>
      <c r="BT17" s="25">
        <f t="shared" si="4"/>
        <v>1</v>
      </c>
      <c r="BU17" s="25"/>
      <c r="BV17" s="25"/>
      <c r="BW17" s="25"/>
      <c r="BX17" s="25"/>
      <c r="BY17" s="25"/>
      <c r="BZ17" s="25"/>
      <c r="CA17" s="25"/>
      <c r="CB17" s="25"/>
      <c r="CC17" s="25"/>
      <c r="CD17" s="25">
        <v>0</v>
      </c>
      <c r="CE17" s="25">
        <v>0</v>
      </c>
      <c r="CF17" s="25">
        <v>0.33</v>
      </c>
      <c r="CG17" s="77">
        <v>0</v>
      </c>
      <c r="CH17" s="28">
        <v>0.33</v>
      </c>
      <c r="CI17" s="41">
        <v>150000000</v>
      </c>
      <c r="CJ17" s="41"/>
      <c r="CK17" s="25"/>
      <c r="CL17" s="25"/>
      <c r="CM17" s="25"/>
      <c r="CN17" s="25"/>
      <c r="CO17" s="25"/>
      <c r="CP17" s="25"/>
      <c r="CQ17" s="25"/>
      <c r="CR17" s="33"/>
      <c r="CS17" s="28">
        <f t="shared" si="5"/>
        <v>0</v>
      </c>
      <c r="CT17" s="28">
        <f t="shared" si="6"/>
        <v>0</v>
      </c>
      <c r="CU17" s="70"/>
      <c r="CV17" s="70"/>
      <c r="CW17" s="29">
        <f t="shared" si="7"/>
        <v>1</v>
      </c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</row>
    <row r="18" spans="1:121" s="14" customFormat="1" ht="70.5" customHeight="1" x14ac:dyDescent="0.2">
      <c r="A18" s="27">
        <v>3</v>
      </c>
      <c r="B18" s="39" t="s">
        <v>154</v>
      </c>
      <c r="C18" s="40" t="s">
        <v>155</v>
      </c>
      <c r="D18" s="39" t="s">
        <v>156</v>
      </c>
      <c r="E18" s="35" t="s">
        <v>164</v>
      </c>
      <c r="F18" s="70"/>
      <c r="G18" s="70"/>
      <c r="H18" s="70"/>
      <c r="I18" s="35" t="s">
        <v>171</v>
      </c>
      <c r="J18" s="20" t="s">
        <v>167</v>
      </c>
      <c r="K18" s="32" t="s">
        <v>168</v>
      </c>
      <c r="L18" s="20" t="s">
        <v>172</v>
      </c>
      <c r="M18" s="34" t="s">
        <v>173</v>
      </c>
      <c r="N18" s="20" t="s">
        <v>79</v>
      </c>
      <c r="O18" s="31" t="s">
        <v>84</v>
      </c>
      <c r="P18" s="35">
        <v>3</v>
      </c>
      <c r="Q18" s="35">
        <v>0</v>
      </c>
      <c r="R18" s="35">
        <v>0</v>
      </c>
      <c r="S18" s="35">
        <v>2</v>
      </c>
      <c r="T18" s="35">
        <v>1</v>
      </c>
      <c r="U18" s="31" t="s">
        <v>97</v>
      </c>
      <c r="V18" s="31" t="s">
        <v>98</v>
      </c>
      <c r="W18" s="21" t="s">
        <v>80</v>
      </c>
      <c r="X18" s="42">
        <f t="shared" si="0"/>
        <v>0</v>
      </c>
      <c r="Y18" s="31">
        <v>0</v>
      </c>
      <c r="Z18" s="31">
        <v>0</v>
      </c>
      <c r="AA18" s="31">
        <v>0</v>
      </c>
      <c r="AB18" s="31">
        <v>0</v>
      </c>
      <c r="AC18" s="20" t="s">
        <v>99</v>
      </c>
      <c r="AD18" s="20" t="s">
        <v>99</v>
      </c>
      <c r="AE18" s="22" t="s">
        <v>83</v>
      </c>
      <c r="AF18" s="22" t="s">
        <v>83</v>
      </c>
      <c r="AG18" s="23">
        <f>+Q18</f>
        <v>0</v>
      </c>
      <c r="AH18" s="24">
        <f t="shared" si="1"/>
        <v>0</v>
      </c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25">
        <v>0</v>
      </c>
      <c r="BC18" s="25">
        <v>0</v>
      </c>
      <c r="BD18" s="27">
        <v>0</v>
      </c>
      <c r="BE18" s="27">
        <v>0</v>
      </c>
      <c r="BF18" s="27">
        <v>0</v>
      </c>
      <c r="BG18" s="27"/>
      <c r="BH18" s="27"/>
      <c r="BI18" s="27"/>
      <c r="BJ18" s="27"/>
      <c r="BK18" s="27"/>
      <c r="BL18" s="27"/>
      <c r="BM18" s="28" t="s">
        <v>81</v>
      </c>
      <c r="BN18" s="22"/>
      <c r="BS18" s="28">
        <f t="shared" si="3"/>
        <v>0</v>
      </c>
      <c r="BT18" s="25">
        <f t="shared" si="4"/>
        <v>0</v>
      </c>
      <c r="BU18" s="25"/>
      <c r="BV18" s="25"/>
      <c r="BW18" s="25"/>
      <c r="BX18" s="25"/>
      <c r="BY18" s="25"/>
      <c r="BZ18" s="25"/>
      <c r="CA18" s="25"/>
      <c r="CB18" s="25"/>
      <c r="CC18" s="25"/>
      <c r="CD18" s="25">
        <v>0</v>
      </c>
      <c r="CE18" s="25">
        <v>0</v>
      </c>
      <c r="CF18" s="25">
        <v>0</v>
      </c>
      <c r="CG18" s="77">
        <v>1</v>
      </c>
      <c r="CH18" s="28">
        <v>0.17</v>
      </c>
      <c r="CI18" s="41"/>
      <c r="CJ18" s="41"/>
      <c r="CK18" s="25"/>
      <c r="CL18" s="25"/>
      <c r="CM18" s="25"/>
      <c r="CN18" s="25"/>
      <c r="CO18" s="25"/>
      <c r="CP18" s="25"/>
      <c r="CQ18" s="25"/>
      <c r="CR18" s="33"/>
      <c r="CS18" s="28" t="s">
        <v>82</v>
      </c>
      <c r="CT18" s="28">
        <f t="shared" si="6"/>
        <v>0.33333333333333331</v>
      </c>
      <c r="CU18" s="70"/>
      <c r="CV18" s="70"/>
      <c r="CW18" s="29">
        <v>1</v>
      </c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65"/>
    </row>
    <row r="19" spans="1:121" s="14" customFormat="1" ht="52.5" customHeight="1" x14ac:dyDescent="0.2">
      <c r="A19" s="27">
        <v>3</v>
      </c>
      <c r="B19" s="39" t="s">
        <v>154</v>
      </c>
      <c r="C19" s="40" t="s">
        <v>155</v>
      </c>
      <c r="D19" s="39" t="s">
        <v>156</v>
      </c>
      <c r="E19" s="35" t="s">
        <v>164</v>
      </c>
      <c r="F19" s="70"/>
      <c r="G19" s="70"/>
      <c r="H19" s="70"/>
      <c r="I19" s="35" t="s">
        <v>174</v>
      </c>
      <c r="J19" s="20" t="s">
        <v>167</v>
      </c>
      <c r="K19" s="32" t="s">
        <v>168</v>
      </c>
      <c r="L19" s="20" t="s">
        <v>175</v>
      </c>
      <c r="M19" s="34" t="s">
        <v>176</v>
      </c>
      <c r="N19" s="20" t="s">
        <v>79</v>
      </c>
      <c r="O19" s="31" t="s">
        <v>84</v>
      </c>
      <c r="P19" s="35">
        <v>6</v>
      </c>
      <c r="Q19" s="35">
        <v>0</v>
      </c>
      <c r="R19" s="35">
        <v>1</v>
      </c>
      <c r="S19" s="35">
        <v>2</v>
      </c>
      <c r="T19" s="35">
        <v>2</v>
      </c>
      <c r="U19" s="31" t="s">
        <v>97</v>
      </c>
      <c r="V19" s="31" t="s">
        <v>98</v>
      </c>
      <c r="W19" s="21" t="s">
        <v>80</v>
      </c>
      <c r="X19" s="42">
        <f t="shared" si="0"/>
        <v>0</v>
      </c>
      <c r="Y19" s="31">
        <v>0</v>
      </c>
      <c r="Z19" s="31">
        <v>0</v>
      </c>
      <c r="AA19" s="31">
        <v>0</v>
      </c>
      <c r="AB19" s="31">
        <v>0</v>
      </c>
      <c r="AC19" s="20" t="s">
        <v>99</v>
      </c>
      <c r="AD19" s="20" t="s">
        <v>99</v>
      </c>
      <c r="AE19" s="22" t="s">
        <v>83</v>
      </c>
      <c r="AF19" s="22" t="s">
        <v>83</v>
      </c>
      <c r="AG19" s="23">
        <v>0</v>
      </c>
      <c r="AH19" s="24">
        <f t="shared" si="1"/>
        <v>0</v>
      </c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25">
        <v>0</v>
      </c>
      <c r="BC19" s="25">
        <v>0</v>
      </c>
      <c r="BD19" s="27">
        <v>0</v>
      </c>
      <c r="BE19" s="27">
        <v>0</v>
      </c>
      <c r="BF19" s="27">
        <v>0</v>
      </c>
      <c r="BG19" s="27"/>
      <c r="BH19" s="27"/>
      <c r="BI19" s="27"/>
      <c r="BJ19" s="27"/>
      <c r="BK19" s="27"/>
      <c r="BL19" s="27"/>
      <c r="BM19" s="28" t="s">
        <v>81</v>
      </c>
      <c r="BN19" s="22"/>
      <c r="BS19" s="28">
        <f t="shared" si="3"/>
        <v>0</v>
      </c>
      <c r="BT19" s="25">
        <f t="shared" si="4"/>
        <v>1</v>
      </c>
      <c r="BU19" s="25"/>
      <c r="BV19" s="25"/>
      <c r="BW19" s="25"/>
      <c r="BX19" s="25"/>
      <c r="BY19" s="25"/>
      <c r="BZ19" s="25"/>
      <c r="CA19" s="25"/>
      <c r="CB19" s="25"/>
      <c r="CC19" s="25"/>
      <c r="CD19" s="25">
        <v>0</v>
      </c>
      <c r="CE19" s="25">
        <v>0</v>
      </c>
      <c r="CF19" s="25">
        <v>0.16</v>
      </c>
      <c r="CG19" s="77">
        <v>1</v>
      </c>
      <c r="CH19" s="28">
        <v>0.67</v>
      </c>
      <c r="CI19" s="41">
        <v>150000000</v>
      </c>
      <c r="CJ19" s="41"/>
      <c r="CK19" s="25"/>
      <c r="CL19" s="25"/>
      <c r="CM19" s="25"/>
      <c r="CN19" s="25"/>
      <c r="CO19" s="25"/>
      <c r="CP19" s="25"/>
      <c r="CQ19" s="25"/>
      <c r="CR19" s="33"/>
      <c r="CS19" s="28">
        <f t="shared" si="5"/>
        <v>1</v>
      </c>
      <c r="CT19" s="28">
        <f t="shared" si="6"/>
        <v>0.16666666666666666</v>
      </c>
      <c r="CU19" s="70"/>
      <c r="CV19" s="70"/>
      <c r="CW19" s="29">
        <v>1</v>
      </c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65"/>
    </row>
    <row r="20" spans="1:121" s="14" customFormat="1" ht="52.5" customHeight="1" x14ac:dyDescent="0.2">
      <c r="A20" s="27">
        <v>3</v>
      </c>
      <c r="B20" s="39" t="s">
        <v>154</v>
      </c>
      <c r="C20" s="40" t="s">
        <v>155</v>
      </c>
      <c r="D20" s="39" t="s">
        <v>156</v>
      </c>
      <c r="E20" s="35" t="s">
        <v>164</v>
      </c>
      <c r="F20" s="70"/>
      <c r="G20" s="70"/>
      <c r="H20" s="70"/>
      <c r="I20" s="35" t="s">
        <v>177</v>
      </c>
      <c r="J20" s="20" t="s">
        <v>167</v>
      </c>
      <c r="K20" s="32" t="s">
        <v>168</v>
      </c>
      <c r="L20" s="20" t="s">
        <v>178</v>
      </c>
      <c r="M20" s="34" t="s">
        <v>179</v>
      </c>
      <c r="N20" s="20" t="s">
        <v>79</v>
      </c>
      <c r="O20" s="31" t="s">
        <v>84</v>
      </c>
      <c r="P20" s="35">
        <v>3</v>
      </c>
      <c r="Q20" s="35">
        <v>1</v>
      </c>
      <c r="R20" s="35">
        <v>1</v>
      </c>
      <c r="S20" s="35">
        <v>1</v>
      </c>
      <c r="T20" s="35">
        <v>1</v>
      </c>
      <c r="U20" s="31" t="s">
        <v>97</v>
      </c>
      <c r="V20" s="31" t="s">
        <v>98</v>
      </c>
      <c r="W20" s="21" t="s">
        <v>80</v>
      </c>
      <c r="X20" s="42">
        <f t="shared" si="0"/>
        <v>0</v>
      </c>
      <c r="Y20" s="31">
        <v>0</v>
      </c>
      <c r="Z20" s="31">
        <v>0</v>
      </c>
      <c r="AA20" s="31">
        <v>0</v>
      </c>
      <c r="AB20" s="31">
        <v>0</v>
      </c>
      <c r="AC20" s="20" t="s">
        <v>99</v>
      </c>
      <c r="AD20" s="20" t="s">
        <v>99</v>
      </c>
      <c r="AE20" s="22" t="s">
        <v>83</v>
      </c>
      <c r="AF20" s="22" t="s">
        <v>83</v>
      </c>
      <c r="AG20" s="23">
        <v>1</v>
      </c>
      <c r="AH20" s="24">
        <f t="shared" si="1"/>
        <v>0</v>
      </c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25">
        <v>1</v>
      </c>
      <c r="BC20" s="25">
        <v>1</v>
      </c>
      <c r="BD20" s="26">
        <v>20000000</v>
      </c>
      <c r="BE20" s="26">
        <v>20000000</v>
      </c>
      <c r="BF20" s="27">
        <v>0</v>
      </c>
      <c r="BG20" s="27"/>
      <c r="BH20" s="27"/>
      <c r="BI20" s="27"/>
      <c r="BJ20" s="27"/>
      <c r="BK20" s="27"/>
      <c r="BL20" s="27"/>
      <c r="BM20" s="28">
        <f>+BC20/AG20</f>
        <v>1</v>
      </c>
      <c r="BN20" s="22"/>
      <c r="BS20" s="28">
        <f t="shared" si="3"/>
        <v>0.33333333333333331</v>
      </c>
      <c r="BT20" s="25">
        <f t="shared" si="4"/>
        <v>1</v>
      </c>
      <c r="BU20" s="25"/>
      <c r="BV20" s="25"/>
      <c r="BW20" s="25"/>
      <c r="BX20" s="25"/>
      <c r="BY20" s="25"/>
      <c r="BZ20" s="25"/>
      <c r="CA20" s="25"/>
      <c r="CB20" s="25"/>
      <c r="CC20" s="25"/>
      <c r="CD20" s="25">
        <v>0</v>
      </c>
      <c r="CE20" s="25">
        <v>0</v>
      </c>
      <c r="CF20" s="25">
        <v>1</v>
      </c>
      <c r="CG20" s="77">
        <v>1</v>
      </c>
      <c r="CH20" s="28">
        <v>0.17</v>
      </c>
      <c r="CI20" s="41">
        <v>55000000</v>
      </c>
      <c r="CJ20" s="41"/>
      <c r="CK20" s="25"/>
      <c r="CL20" s="25"/>
      <c r="CM20" s="25"/>
      <c r="CN20" s="25"/>
      <c r="CO20" s="25"/>
      <c r="CP20" s="25"/>
      <c r="CQ20" s="25"/>
      <c r="CR20" s="33"/>
      <c r="CS20" s="28">
        <f t="shared" si="5"/>
        <v>1</v>
      </c>
      <c r="CT20" s="28">
        <f t="shared" si="6"/>
        <v>0.66666666666666663</v>
      </c>
      <c r="CU20" s="70"/>
      <c r="CV20" s="70"/>
      <c r="CW20" s="29">
        <f t="shared" si="7"/>
        <v>1</v>
      </c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  <c r="DP20" s="65"/>
      <c r="DQ20" s="65"/>
    </row>
    <row r="21" spans="1:121" s="14" customFormat="1" ht="52.5" customHeight="1" x14ac:dyDescent="0.2">
      <c r="A21" s="27">
        <v>3</v>
      </c>
      <c r="B21" s="39" t="s">
        <v>154</v>
      </c>
      <c r="C21" s="40" t="s">
        <v>155</v>
      </c>
      <c r="D21" s="39" t="s">
        <v>156</v>
      </c>
      <c r="E21" s="35" t="s">
        <v>164</v>
      </c>
      <c r="F21" s="70"/>
      <c r="G21" s="70"/>
      <c r="H21" s="70"/>
      <c r="I21" s="35" t="s">
        <v>180</v>
      </c>
      <c r="J21" s="20" t="s">
        <v>167</v>
      </c>
      <c r="K21" s="32" t="s">
        <v>168</v>
      </c>
      <c r="L21" s="20" t="s">
        <v>181</v>
      </c>
      <c r="M21" s="34" t="s">
        <v>182</v>
      </c>
      <c r="N21" s="20" t="s">
        <v>79</v>
      </c>
      <c r="O21" s="31" t="s">
        <v>84</v>
      </c>
      <c r="P21" s="35">
        <v>6</v>
      </c>
      <c r="Q21" s="35">
        <v>0</v>
      </c>
      <c r="R21" s="35">
        <v>1</v>
      </c>
      <c r="S21" s="35">
        <v>2</v>
      </c>
      <c r="T21" s="35">
        <v>2</v>
      </c>
      <c r="U21" s="31" t="s">
        <v>97</v>
      </c>
      <c r="V21" s="31" t="s">
        <v>98</v>
      </c>
      <c r="W21" s="21" t="s">
        <v>80</v>
      </c>
      <c r="X21" s="42">
        <f t="shared" si="0"/>
        <v>0</v>
      </c>
      <c r="Y21" s="31">
        <v>0</v>
      </c>
      <c r="Z21" s="31">
        <v>0</v>
      </c>
      <c r="AA21" s="31">
        <v>0</v>
      </c>
      <c r="AB21" s="31">
        <v>0</v>
      </c>
      <c r="AC21" s="20" t="s">
        <v>99</v>
      </c>
      <c r="AD21" s="20" t="s">
        <v>99</v>
      </c>
      <c r="AE21" s="22" t="s">
        <v>83</v>
      </c>
      <c r="AF21" s="22" t="s">
        <v>83</v>
      </c>
      <c r="AG21" s="23">
        <v>0</v>
      </c>
      <c r="AH21" s="24">
        <f t="shared" si="1"/>
        <v>0</v>
      </c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25">
        <v>0</v>
      </c>
      <c r="BC21" s="25">
        <v>0</v>
      </c>
      <c r="BD21" s="27">
        <v>0</v>
      </c>
      <c r="BE21" s="27"/>
      <c r="BF21" s="27">
        <v>0</v>
      </c>
      <c r="BG21" s="27"/>
      <c r="BH21" s="27"/>
      <c r="BI21" s="27"/>
      <c r="BJ21" s="27"/>
      <c r="BK21" s="27"/>
      <c r="BL21" s="27"/>
      <c r="BM21" s="28" t="s">
        <v>81</v>
      </c>
      <c r="BN21" s="22"/>
      <c r="BS21" s="28">
        <f t="shared" si="3"/>
        <v>0</v>
      </c>
      <c r="BT21" s="25">
        <f t="shared" si="4"/>
        <v>1</v>
      </c>
      <c r="BU21" s="25"/>
      <c r="BV21" s="25"/>
      <c r="BW21" s="25"/>
      <c r="BX21" s="25"/>
      <c r="BY21" s="25"/>
      <c r="BZ21" s="25"/>
      <c r="CA21" s="25"/>
      <c r="CB21" s="25"/>
      <c r="CC21" s="25"/>
      <c r="CD21" s="25">
        <v>0</v>
      </c>
      <c r="CE21" s="25">
        <v>0</v>
      </c>
      <c r="CF21" s="25">
        <v>0.16</v>
      </c>
      <c r="CG21" s="77">
        <v>1</v>
      </c>
      <c r="CH21" s="28">
        <v>0.25</v>
      </c>
      <c r="CI21" s="41">
        <v>214000000</v>
      </c>
      <c r="CJ21" s="41"/>
      <c r="CK21" s="25"/>
      <c r="CL21" s="25"/>
      <c r="CM21" s="25"/>
      <c r="CN21" s="25"/>
      <c r="CO21" s="25"/>
      <c r="CP21" s="25"/>
      <c r="CQ21" s="25"/>
      <c r="CR21" s="33"/>
      <c r="CS21" s="28">
        <f t="shared" si="5"/>
        <v>1</v>
      </c>
      <c r="CT21" s="28">
        <f t="shared" si="6"/>
        <v>0.16666666666666666</v>
      </c>
      <c r="CU21" s="70"/>
      <c r="CV21" s="70"/>
      <c r="CW21" s="29">
        <f t="shared" si="7"/>
        <v>2</v>
      </c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  <c r="DP21" s="65"/>
      <c r="DQ21" s="65"/>
    </row>
    <row r="22" spans="1:121" s="14" customFormat="1" ht="52.5" customHeight="1" x14ac:dyDescent="0.2">
      <c r="A22" s="27">
        <v>3</v>
      </c>
      <c r="B22" s="39" t="s">
        <v>154</v>
      </c>
      <c r="C22" s="40" t="s">
        <v>155</v>
      </c>
      <c r="D22" s="39" t="s">
        <v>156</v>
      </c>
      <c r="E22" s="35" t="s">
        <v>164</v>
      </c>
      <c r="F22" s="70"/>
      <c r="G22" s="70"/>
      <c r="H22" s="70"/>
      <c r="I22" s="35" t="s">
        <v>183</v>
      </c>
      <c r="J22" s="20" t="s">
        <v>167</v>
      </c>
      <c r="K22" s="43" t="s">
        <v>168</v>
      </c>
      <c r="L22" s="20" t="s">
        <v>184</v>
      </c>
      <c r="M22" s="34" t="s">
        <v>185</v>
      </c>
      <c r="N22" s="20" t="s">
        <v>79</v>
      </c>
      <c r="O22" s="31" t="s">
        <v>84</v>
      </c>
      <c r="P22" s="35">
        <v>4</v>
      </c>
      <c r="Q22" s="35">
        <v>0</v>
      </c>
      <c r="R22" s="35">
        <v>1</v>
      </c>
      <c r="S22" s="35">
        <v>1</v>
      </c>
      <c r="T22" s="35">
        <v>1</v>
      </c>
      <c r="U22" s="31" t="s">
        <v>97</v>
      </c>
      <c r="V22" s="31" t="s">
        <v>98</v>
      </c>
      <c r="W22" s="21" t="s">
        <v>80</v>
      </c>
      <c r="X22" s="42">
        <f t="shared" si="0"/>
        <v>0</v>
      </c>
      <c r="Y22" s="31">
        <v>0</v>
      </c>
      <c r="Z22" s="31">
        <v>0</v>
      </c>
      <c r="AA22" s="31">
        <v>0</v>
      </c>
      <c r="AB22" s="31">
        <v>0</v>
      </c>
      <c r="AC22" s="20" t="s">
        <v>99</v>
      </c>
      <c r="AD22" s="20" t="s">
        <v>99</v>
      </c>
      <c r="AE22" s="22" t="s">
        <v>83</v>
      </c>
      <c r="AF22" s="22" t="s">
        <v>83</v>
      </c>
      <c r="AG22" s="23">
        <v>0</v>
      </c>
      <c r="AH22" s="24">
        <f t="shared" si="1"/>
        <v>0</v>
      </c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25">
        <v>0</v>
      </c>
      <c r="BC22" s="25">
        <v>0</v>
      </c>
      <c r="BD22" s="27">
        <v>0</v>
      </c>
      <c r="BE22" s="27">
        <v>0</v>
      </c>
      <c r="BF22" s="27">
        <v>0</v>
      </c>
      <c r="BG22" s="27"/>
      <c r="BH22" s="27"/>
      <c r="BI22" s="27"/>
      <c r="BJ22" s="27"/>
      <c r="BK22" s="27"/>
      <c r="BL22" s="27"/>
      <c r="BM22" s="28" t="s">
        <v>81</v>
      </c>
      <c r="BN22" s="22"/>
      <c r="BS22" s="28">
        <f t="shared" si="3"/>
        <v>0</v>
      </c>
      <c r="BT22" s="25">
        <f t="shared" si="4"/>
        <v>1</v>
      </c>
      <c r="BU22" s="25"/>
      <c r="BV22" s="25"/>
      <c r="BW22" s="25"/>
      <c r="BX22" s="25"/>
      <c r="BY22" s="25"/>
      <c r="BZ22" s="25"/>
      <c r="CA22" s="25"/>
      <c r="CB22" s="25"/>
      <c r="CC22" s="25"/>
      <c r="CD22" s="25">
        <v>0</v>
      </c>
      <c r="CE22" s="25">
        <v>0</v>
      </c>
      <c r="CF22" s="25">
        <v>0.25</v>
      </c>
      <c r="CG22" s="77">
        <v>1</v>
      </c>
      <c r="CH22" s="28">
        <v>0.1</v>
      </c>
      <c r="CI22" s="41">
        <v>238000000</v>
      </c>
      <c r="CJ22" s="41"/>
      <c r="CK22" s="25"/>
      <c r="CL22" s="25"/>
      <c r="CM22" s="25"/>
      <c r="CN22" s="25"/>
      <c r="CO22" s="25"/>
      <c r="CP22" s="25"/>
      <c r="CQ22" s="25"/>
      <c r="CR22" s="33"/>
      <c r="CS22" s="28">
        <f t="shared" si="5"/>
        <v>1</v>
      </c>
      <c r="CT22" s="28">
        <f t="shared" si="6"/>
        <v>0.25</v>
      </c>
      <c r="CU22" s="70"/>
      <c r="CV22" s="70"/>
      <c r="CW22" s="29">
        <f t="shared" si="7"/>
        <v>1</v>
      </c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</row>
    <row r="23" spans="1:121" s="14" customFormat="1" ht="33.75" customHeight="1" x14ac:dyDescent="0.2">
      <c r="A23" s="27">
        <v>3</v>
      </c>
      <c r="B23" s="39" t="s">
        <v>154</v>
      </c>
      <c r="C23" s="40" t="s">
        <v>155</v>
      </c>
      <c r="D23" s="39" t="s">
        <v>156</v>
      </c>
      <c r="E23" s="35" t="s">
        <v>186</v>
      </c>
      <c r="F23" s="70" t="s">
        <v>187</v>
      </c>
      <c r="G23" s="70">
        <v>0</v>
      </c>
      <c r="H23" s="70">
        <v>1</v>
      </c>
      <c r="I23" s="35" t="s">
        <v>188</v>
      </c>
      <c r="J23" s="20" t="s">
        <v>189</v>
      </c>
      <c r="K23" s="32" t="s">
        <v>190</v>
      </c>
      <c r="L23" s="20" t="s">
        <v>191</v>
      </c>
      <c r="M23" s="34" t="s">
        <v>192</v>
      </c>
      <c r="N23" s="20" t="s">
        <v>79</v>
      </c>
      <c r="O23" s="31" t="s">
        <v>84</v>
      </c>
      <c r="P23" s="35">
        <v>1</v>
      </c>
      <c r="Q23" s="35">
        <v>0</v>
      </c>
      <c r="R23" s="35">
        <v>0</v>
      </c>
      <c r="S23" s="35">
        <v>1</v>
      </c>
      <c r="T23" s="35">
        <v>0</v>
      </c>
      <c r="U23" s="31" t="s">
        <v>97</v>
      </c>
      <c r="V23" s="31" t="s">
        <v>98</v>
      </c>
      <c r="W23" s="21" t="s">
        <v>80</v>
      </c>
      <c r="X23" s="42">
        <f t="shared" si="0"/>
        <v>0</v>
      </c>
      <c r="Y23" s="31">
        <v>0</v>
      </c>
      <c r="Z23" s="31">
        <v>0</v>
      </c>
      <c r="AA23" s="31">
        <v>0</v>
      </c>
      <c r="AB23" s="31">
        <v>0</v>
      </c>
      <c r="AC23" s="20" t="s">
        <v>99</v>
      </c>
      <c r="AD23" s="20" t="s">
        <v>99</v>
      </c>
      <c r="AE23" s="22" t="s">
        <v>83</v>
      </c>
      <c r="AF23" s="22" t="s">
        <v>83</v>
      </c>
      <c r="AG23" s="23">
        <f>+Q23</f>
        <v>0</v>
      </c>
      <c r="AH23" s="24">
        <f t="shared" si="1"/>
        <v>0</v>
      </c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25">
        <v>0</v>
      </c>
      <c r="BC23" s="25">
        <v>0</v>
      </c>
      <c r="BD23" s="27">
        <v>0</v>
      </c>
      <c r="BE23" s="27"/>
      <c r="BF23" s="27">
        <v>0</v>
      </c>
      <c r="BG23" s="27"/>
      <c r="BH23" s="27"/>
      <c r="BI23" s="27"/>
      <c r="BJ23" s="27"/>
      <c r="BK23" s="27"/>
      <c r="BL23" s="27"/>
      <c r="BM23" s="28" t="s">
        <v>81</v>
      </c>
      <c r="BN23" s="22"/>
      <c r="BS23" s="28">
        <f t="shared" si="3"/>
        <v>0</v>
      </c>
      <c r="BT23" s="25">
        <f t="shared" si="4"/>
        <v>0</v>
      </c>
      <c r="BU23" s="25"/>
      <c r="BV23" s="25"/>
      <c r="BW23" s="25"/>
      <c r="BX23" s="25"/>
      <c r="BY23" s="25"/>
      <c r="BZ23" s="25"/>
      <c r="CA23" s="25"/>
      <c r="CB23" s="25"/>
      <c r="CC23" s="25"/>
      <c r="CD23" s="25">
        <v>0</v>
      </c>
      <c r="CE23" s="25">
        <v>0</v>
      </c>
      <c r="CF23" s="25">
        <v>0</v>
      </c>
      <c r="CG23" s="77">
        <v>0</v>
      </c>
      <c r="CH23" s="28">
        <v>0.67</v>
      </c>
      <c r="CI23" s="41"/>
      <c r="CJ23" s="41"/>
      <c r="CK23" s="25"/>
      <c r="CL23" s="25"/>
      <c r="CM23" s="25"/>
      <c r="CN23" s="25"/>
      <c r="CO23" s="25"/>
      <c r="CP23" s="25"/>
      <c r="CQ23" s="25"/>
      <c r="CR23" s="33"/>
      <c r="CS23" s="28" t="s">
        <v>82</v>
      </c>
      <c r="CT23" s="28">
        <f t="shared" si="6"/>
        <v>0</v>
      </c>
      <c r="CU23" s="70"/>
      <c r="CV23" s="70"/>
      <c r="CW23" s="29">
        <f t="shared" si="7"/>
        <v>1</v>
      </c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  <c r="DP23" s="65"/>
      <c r="DQ23" s="65"/>
    </row>
    <row r="24" spans="1:121" s="14" customFormat="1" ht="45" customHeight="1" x14ac:dyDescent="0.2">
      <c r="A24" s="27">
        <v>3</v>
      </c>
      <c r="B24" s="39" t="s">
        <v>154</v>
      </c>
      <c r="C24" s="40" t="s">
        <v>155</v>
      </c>
      <c r="D24" s="39" t="s">
        <v>156</v>
      </c>
      <c r="E24" s="35" t="s">
        <v>186</v>
      </c>
      <c r="F24" s="70"/>
      <c r="G24" s="70"/>
      <c r="H24" s="70"/>
      <c r="I24" s="35" t="s">
        <v>193</v>
      </c>
      <c r="J24" s="20" t="s">
        <v>189</v>
      </c>
      <c r="K24" s="32" t="s">
        <v>190</v>
      </c>
      <c r="L24" s="20" t="s">
        <v>194</v>
      </c>
      <c r="M24" s="34" t="s">
        <v>195</v>
      </c>
      <c r="N24" s="20" t="s">
        <v>79</v>
      </c>
      <c r="O24" s="31" t="s">
        <v>84</v>
      </c>
      <c r="P24" s="35">
        <v>10</v>
      </c>
      <c r="Q24" s="35">
        <v>0</v>
      </c>
      <c r="R24" s="35">
        <v>1</v>
      </c>
      <c r="S24" s="35">
        <v>4</v>
      </c>
      <c r="T24" s="35">
        <v>5</v>
      </c>
      <c r="U24" s="31" t="s">
        <v>97</v>
      </c>
      <c r="V24" s="31" t="s">
        <v>98</v>
      </c>
      <c r="W24" s="21" t="s">
        <v>80</v>
      </c>
      <c r="X24" s="42">
        <f t="shared" si="0"/>
        <v>0</v>
      </c>
      <c r="Y24" s="31">
        <v>0</v>
      </c>
      <c r="Z24" s="31">
        <v>0</v>
      </c>
      <c r="AA24" s="31">
        <v>0</v>
      </c>
      <c r="AB24" s="31">
        <v>0</v>
      </c>
      <c r="AC24" s="20" t="s">
        <v>99</v>
      </c>
      <c r="AD24" s="20" t="s">
        <v>99</v>
      </c>
      <c r="AE24" s="22" t="s">
        <v>83</v>
      </c>
      <c r="AF24" s="22" t="s">
        <v>83</v>
      </c>
      <c r="AG24" s="23">
        <v>0</v>
      </c>
      <c r="AH24" s="24">
        <f t="shared" si="1"/>
        <v>0</v>
      </c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25">
        <v>0</v>
      </c>
      <c r="BC24" s="25">
        <v>0</v>
      </c>
      <c r="BD24" s="27">
        <v>0</v>
      </c>
      <c r="BE24" s="27">
        <v>0</v>
      </c>
      <c r="BF24" s="27">
        <v>0</v>
      </c>
      <c r="BG24" s="27"/>
      <c r="BH24" s="27"/>
      <c r="BI24" s="27"/>
      <c r="BJ24" s="27"/>
      <c r="BK24" s="27"/>
      <c r="BL24" s="27"/>
      <c r="BM24" s="28" t="s">
        <v>81</v>
      </c>
      <c r="BN24" s="22"/>
      <c r="BS24" s="28">
        <f t="shared" si="3"/>
        <v>0</v>
      </c>
      <c r="BT24" s="25">
        <f t="shared" si="4"/>
        <v>1</v>
      </c>
      <c r="BU24" s="25"/>
      <c r="BV24" s="25"/>
      <c r="BW24" s="25"/>
      <c r="BX24" s="25"/>
      <c r="BY24" s="25"/>
      <c r="BZ24" s="25"/>
      <c r="CA24" s="25"/>
      <c r="CB24" s="25"/>
      <c r="CC24" s="25"/>
      <c r="CD24" s="25">
        <v>0</v>
      </c>
      <c r="CE24" s="25">
        <v>0</v>
      </c>
      <c r="CF24" s="25">
        <v>0.5</v>
      </c>
      <c r="CG24" s="77">
        <v>1</v>
      </c>
      <c r="CH24" s="28">
        <v>0.5</v>
      </c>
      <c r="CI24" s="41">
        <v>200000000</v>
      </c>
      <c r="CJ24" s="41"/>
      <c r="CK24" s="25"/>
      <c r="CL24" s="25"/>
      <c r="CM24" s="25"/>
      <c r="CN24" s="25"/>
      <c r="CO24" s="25"/>
      <c r="CP24" s="25"/>
      <c r="CQ24" s="25"/>
      <c r="CR24" s="33"/>
      <c r="CS24" s="28">
        <f t="shared" si="5"/>
        <v>1</v>
      </c>
      <c r="CT24" s="28">
        <f t="shared" si="6"/>
        <v>0.1</v>
      </c>
      <c r="CU24" s="70"/>
      <c r="CV24" s="70"/>
      <c r="CW24" s="29">
        <v>1</v>
      </c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65"/>
    </row>
    <row r="25" spans="1:121" s="14" customFormat="1" ht="45" customHeight="1" x14ac:dyDescent="0.2">
      <c r="A25" s="27">
        <v>3</v>
      </c>
      <c r="B25" s="39" t="s">
        <v>154</v>
      </c>
      <c r="C25" s="40" t="s">
        <v>155</v>
      </c>
      <c r="D25" s="39" t="s">
        <v>156</v>
      </c>
      <c r="E25" s="35" t="s">
        <v>186</v>
      </c>
      <c r="F25" s="70"/>
      <c r="G25" s="70"/>
      <c r="H25" s="70"/>
      <c r="I25" s="35" t="s">
        <v>196</v>
      </c>
      <c r="J25" s="20" t="s">
        <v>189</v>
      </c>
      <c r="K25" s="32" t="s">
        <v>190</v>
      </c>
      <c r="L25" s="20" t="s">
        <v>197</v>
      </c>
      <c r="M25" s="34" t="s">
        <v>198</v>
      </c>
      <c r="N25" s="20" t="s">
        <v>79</v>
      </c>
      <c r="O25" s="31" t="s">
        <v>84</v>
      </c>
      <c r="P25" s="35">
        <v>3</v>
      </c>
      <c r="Q25" s="35">
        <v>0</v>
      </c>
      <c r="R25" s="35">
        <v>1</v>
      </c>
      <c r="S25" s="35">
        <v>1</v>
      </c>
      <c r="T25" s="35">
        <v>1</v>
      </c>
      <c r="U25" s="31" t="s">
        <v>97</v>
      </c>
      <c r="V25" s="31" t="s">
        <v>98</v>
      </c>
      <c r="W25" s="21" t="s">
        <v>80</v>
      </c>
      <c r="X25" s="42">
        <f t="shared" si="0"/>
        <v>0</v>
      </c>
      <c r="Y25" s="31">
        <v>0</v>
      </c>
      <c r="Z25" s="31">
        <v>0</v>
      </c>
      <c r="AA25" s="31">
        <v>0</v>
      </c>
      <c r="AB25" s="31">
        <v>0</v>
      </c>
      <c r="AC25" s="20" t="s">
        <v>99</v>
      </c>
      <c r="AD25" s="20" t="s">
        <v>99</v>
      </c>
      <c r="AE25" s="22" t="s">
        <v>83</v>
      </c>
      <c r="AF25" s="22" t="s">
        <v>83</v>
      </c>
      <c r="AG25" s="23">
        <f t="shared" ref="AG25:AG37" si="10">+Q25</f>
        <v>0</v>
      </c>
      <c r="AH25" s="24">
        <f t="shared" si="1"/>
        <v>0</v>
      </c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25">
        <v>0</v>
      </c>
      <c r="BC25" s="25">
        <v>0</v>
      </c>
      <c r="BD25" s="27"/>
      <c r="BE25" s="27">
        <v>0</v>
      </c>
      <c r="BF25" s="27">
        <v>0</v>
      </c>
      <c r="BG25" s="27"/>
      <c r="BH25" s="27"/>
      <c r="BI25" s="27"/>
      <c r="BJ25" s="27"/>
      <c r="BK25" s="27"/>
      <c r="BL25" s="27"/>
      <c r="BM25" s="28" t="s">
        <v>81</v>
      </c>
      <c r="BN25" s="22"/>
      <c r="BS25" s="28">
        <f t="shared" si="3"/>
        <v>0</v>
      </c>
      <c r="BT25" s="25">
        <f t="shared" si="4"/>
        <v>1</v>
      </c>
      <c r="BU25" s="25"/>
      <c r="BV25" s="25"/>
      <c r="BW25" s="25"/>
      <c r="BX25" s="25"/>
      <c r="BY25" s="25"/>
      <c r="BZ25" s="25"/>
      <c r="CA25" s="25"/>
      <c r="CB25" s="25"/>
      <c r="CC25" s="25"/>
      <c r="CD25" s="25">
        <v>0</v>
      </c>
      <c r="CE25" s="25">
        <v>0</v>
      </c>
      <c r="CF25" s="25">
        <v>0.6</v>
      </c>
      <c r="CG25" s="77">
        <v>2</v>
      </c>
      <c r="CH25" s="28">
        <v>0.75</v>
      </c>
      <c r="CI25" s="41">
        <v>10000000</v>
      </c>
      <c r="CJ25" s="41"/>
      <c r="CK25" s="25"/>
      <c r="CL25" s="25"/>
      <c r="CM25" s="25"/>
      <c r="CN25" s="25"/>
      <c r="CO25" s="25"/>
      <c r="CP25" s="25"/>
      <c r="CQ25" s="25">
        <v>10000000</v>
      </c>
      <c r="CR25" s="33"/>
      <c r="CS25" s="28">
        <f t="shared" si="5"/>
        <v>2</v>
      </c>
      <c r="CT25" s="28">
        <f t="shared" si="6"/>
        <v>0.66666666666666663</v>
      </c>
      <c r="CU25" s="70"/>
      <c r="CV25" s="70"/>
      <c r="CW25" s="29">
        <v>0</v>
      </c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</row>
    <row r="26" spans="1:121" s="14" customFormat="1" ht="33.75" customHeight="1" x14ac:dyDescent="0.2">
      <c r="A26" s="27">
        <v>3</v>
      </c>
      <c r="B26" s="39" t="s">
        <v>154</v>
      </c>
      <c r="C26" s="40" t="s">
        <v>155</v>
      </c>
      <c r="D26" s="39" t="s">
        <v>156</v>
      </c>
      <c r="E26" s="35" t="s">
        <v>186</v>
      </c>
      <c r="F26" s="70"/>
      <c r="G26" s="70"/>
      <c r="H26" s="70"/>
      <c r="I26" s="35" t="s">
        <v>199</v>
      </c>
      <c r="J26" s="20" t="s">
        <v>189</v>
      </c>
      <c r="K26" s="32" t="s">
        <v>190</v>
      </c>
      <c r="L26" s="20" t="s">
        <v>200</v>
      </c>
      <c r="M26" s="34" t="s">
        <v>201</v>
      </c>
      <c r="N26" s="20" t="s">
        <v>79</v>
      </c>
      <c r="O26" s="31" t="s">
        <v>84</v>
      </c>
      <c r="P26" s="35">
        <v>2</v>
      </c>
      <c r="Q26" s="35">
        <v>0</v>
      </c>
      <c r="R26" s="35">
        <v>1</v>
      </c>
      <c r="S26" s="35">
        <v>1</v>
      </c>
      <c r="T26" s="35">
        <v>0</v>
      </c>
      <c r="U26" s="31" t="s">
        <v>97</v>
      </c>
      <c r="V26" s="31" t="s">
        <v>98</v>
      </c>
      <c r="W26" s="21" t="s">
        <v>80</v>
      </c>
      <c r="X26" s="42">
        <f t="shared" si="0"/>
        <v>0</v>
      </c>
      <c r="Y26" s="31">
        <v>0</v>
      </c>
      <c r="Z26" s="31">
        <v>0</v>
      </c>
      <c r="AA26" s="31">
        <v>0</v>
      </c>
      <c r="AB26" s="31">
        <v>0</v>
      </c>
      <c r="AC26" s="20" t="s">
        <v>99</v>
      </c>
      <c r="AD26" s="20" t="s">
        <v>99</v>
      </c>
      <c r="AE26" s="22" t="s">
        <v>83</v>
      </c>
      <c r="AF26" s="22" t="s">
        <v>83</v>
      </c>
      <c r="AG26" s="23">
        <f t="shared" si="10"/>
        <v>0</v>
      </c>
      <c r="AH26" s="24">
        <f t="shared" si="1"/>
        <v>0</v>
      </c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25">
        <v>0</v>
      </c>
      <c r="BC26" s="25">
        <v>0</v>
      </c>
      <c r="BD26" s="27">
        <v>0</v>
      </c>
      <c r="BE26" s="27">
        <v>0</v>
      </c>
      <c r="BF26" s="27">
        <v>0</v>
      </c>
      <c r="BG26" s="27"/>
      <c r="BH26" s="27"/>
      <c r="BI26" s="27"/>
      <c r="BJ26" s="27"/>
      <c r="BK26" s="27"/>
      <c r="BL26" s="27"/>
      <c r="BM26" s="28" t="s">
        <v>81</v>
      </c>
      <c r="BN26" s="22"/>
      <c r="BS26" s="28">
        <f t="shared" si="3"/>
        <v>0</v>
      </c>
      <c r="BT26" s="25">
        <f t="shared" si="4"/>
        <v>1</v>
      </c>
      <c r="BU26" s="25"/>
      <c r="BV26" s="25"/>
      <c r="BW26" s="25"/>
      <c r="BX26" s="25"/>
      <c r="BY26" s="25"/>
      <c r="BZ26" s="25"/>
      <c r="CA26" s="25"/>
      <c r="CB26" s="25"/>
      <c r="CC26" s="25"/>
      <c r="CD26" s="25">
        <v>0</v>
      </c>
      <c r="CE26" s="25">
        <v>0</v>
      </c>
      <c r="CF26" s="25">
        <v>1</v>
      </c>
      <c r="CG26" s="77">
        <v>1</v>
      </c>
      <c r="CH26" s="28">
        <v>0.5</v>
      </c>
      <c r="CI26" s="41">
        <v>489062750</v>
      </c>
      <c r="CJ26" s="41">
        <v>97812550</v>
      </c>
      <c r="CK26" s="25"/>
      <c r="CL26" s="25"/>
      <c r="CM26" s="25"/>
      <c r="CN26" s="25"/>
      <c r="CO26" s="25"/>
      <c r="CP26" s="25"/>
      <c r="CQ26" s="25">
        <v>391250200</v>
      </c>
      <c r="CR26" s="33"/>
      <c r="CS26" s="28">
        <f t="shared" si="5"/>
        <v>1</v>
      </c>
      <c r="CT26" s="28">
        <f t="shared" si="6"/>
        <v>0.5</v>
      </c>
      <c r="CU26" s="70"/>
      <c r="CV26" s="70"/>
      <c r="CW26" s="29">
        <v>0</v>
      </c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</row>
    <row r="27" spans="1:121" s="14" customFormat="1" ht="33.75" customHeight="1" x14ac:dyDescent="0.2">
      <c r="A27" s="27">
        <v>3</v>
      </c>
      <c r="B27" s="39" t="s">
        <v>154</v>
      </c>
      <c r="C27" s="40" t="s">
        <v>155</v>
      </c>
      <c r="D27" s="39" t="s">
        <v>156</v>
      </c>
      <c r="E27" s="35" t="s">
        <v>186</v>
      </c>
      <c r="F27" s="70"/>
      <c r="G27" s="70"/>
      <c r="H27" s="70"/>
      <c r="I27" s="35" t="s">
        <v>202</v>
      </c>
      <c r="J27" s="20" t="s">
        <v>189</v>
      </c>
      <c r="K27" s="32" t="s">
        <v>190</v>
      </c>
      <c r="L27" s="20" t="s">
        <v>203</v>
      </c>
      <c r="M27" s="34" t="s">
        <v>204</v>
      </c>
      <c r="N27" s="20" t="s">
        <v>79</v>
      </c>
      <c r="O27" s="31" t="s">
        <v>84</v>
      </c>
      <c r="P27" s="35">
        <v>1</v>
      </c>
      <c r="Q27" s="35">
        <v>0</v>
      </c>
      <c r="R27" s="35">
        <v>0</v>
      </c>
      <c r="S27" s="35">
        <v>1</v>
      </c>
      <c r="T27" s="35">
        <v>0</v>
      </c>
      <c r="U27" s="31" t="s">
        <v>97</v>
      </c>
      <c r="V27" s="31" t="s">
        <v>98</v>
      </c>
      <c r="W27" s="21" t="s">
        <v>80</v>
      </c>
      <c r="X27" s="42">
        <f t="shared" si="0"/>
        <v>0</v>
      </c>
      <c r="Y27" s="31">
        <v>0</v>
      </c>
      <c r="Z27" s="31">
        <v>0</v>
      </c>
      <c r="AA27" s="31">
        <v>0</v>
      </c>
      <c r="AB27" s="31">
        <v>0</v>
      </c>
      <c r="AC27" s="20" t="s">
        <v>99</v>
      </c>
      <c r="AD27" s="20" t="s">
        <v>99</v>
      </c>
      <c r="AE27" s="22" t="s">
        <v>83</v>
      </c>
      <c r="AF27" s="22" t="s">
        <v>83</v>
      </c>
      <c r="AG27" s="23">
        <f t="shared" si="10"/>
        <v>0</v>
      </c>
      <c r="AH27" s="24">
        <f t="shared" si="1"/>
        <v>0</v>
      </c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25">
        <v>0</v>
      </c>
      <c r="BC27" s="25">
        <v>0</v>
      </c>
      <c r="BD27" s="27">
        <v>0</v>
      </c>
      <c r="BE27" s="27">
        <v>0</v>
      </c>
      <c r="BF27" s="27">
        <v>0</v>
      </c>
      <c r="BG27" s="27"/>
      <c r="BH27" s="27"/>
      <c r="BI27" s="27"/>
      <c r="BJ27" s="27"/>
      <c r="BK27" s="27"/>
      <c r="BL27" s="27"/>
      <c r="BM27" s="28" t="s">
        <v>81</v>
      </c>
      <c r="BN27" s="22"/>
      <c r="BS27" s="28">
        <f t="shared" si="3"/>
        <v>0</v>
      </c>
      <c r="BT27" s="25">
        <f t="shared" si="4"/>
        <v>0</v>
      </c>
      <c r="BU27" s="25"/>
      <c r="BV27" s="25"/>
      <c r="BW27" s="25"/>
      <c r="BX27" s="25"/>
      <c r="BY27" s="25"/>
      <c r="BZ27" s="25"/>
      <c r="CA27" s="25"/>
      <c r="CB27" s="25"/>
      <c r="CC27" s="25"/>
      <c r="CD27" s="25">
        <v>0</v>
      </c>
      <c r="CE27" s="25">
        <v>0</v>
      </c>
      <c r="CF27" s="25">
        <v>0</v>
      </c>
      <c r="CG27" s="77">
        <v>0</v>
      </c>
      <c r="CH27" s="28">
        <v>0</v>
      </c>
      <c r="CI27" s="41"/>
      <c r="CJ27" s="41"/>
      <c r="CK27" s="25"/>
      <c r="CL27" s="25"/>
      <c r="CM27" s="25"/>
      <c r="CN27" s="25"/>
      <c r="CO27" s="25"/>
      <c r="CP27" s="25"/>
      <c r="CQ27" s="25"/>
      <c r="CR27" s="33"/>
      <c r="CS27" s="28" t="s">
        <v>82</v>
      </c>
      <c r="CT27" s="28">
        <f t="shared" si="6"/>
        <v>0</v>
      </c>
      <c r="CU27" s="70"/>
      <c r="CV27" s="70"/>
      <c r="CW27" s="29">
        <f t="shared" si="7"/>
        <v>1</v>
      </c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</row>
    <row r="28" spans="1:121" s="14" customFormat="1" ht="45" customHeight="1" x14ac:dyDescent="0.2">
      <c r="A28" s="27">
        <v>3</v>
      </c>
      <c r="B28" s="39" t="s">
        <v>154</v>
      </c>
      <c r="C28" s="40" t="s">
        <v>155</v>
      </c>
      <c r="D28" s="39" t="s">
        <v>156</v>
      </c>
      <c r="E28" s="35" t="s">
        <v>205</v>
      </c>
      <c r="F28" s="71" t="s">
        <v>206</v>
      </c>
      <c r="G28" s="71">
        <v>0</v>
      </c>
      <c r="H28" s="71">
        <v>1</v>
      </c>
      <c r="I28" s="35" t="s">
        <v>207</v>
      </c>
      <c r="J28" s="20" t="s">
        <v>208</v>
      </c>
      <c r="K28" s="32" t="s">
        <v>209</v>
      </c>
      <c r="L28" s="20" t="s">
        <v>210</v>
      </c>
      <c r="M28" s="34" t="s">
        <v>211</v>
      </c>
      <c r="N28" s="20" t="s">
        <v>79</v>
      </c>
      <c r="O28" s="20" t="s">
        <v>84</v>
      </c>
      <c r="P28" s="35">
        <v>100</v>
      </c>
      <c r="Q28" s="35">
        <v>25</v>
      </c>
      <c r="R28" s="35">
        <v>25</v>
      </c>
      <c r="S28" s="35">
        <v>25</v>
      </c>
      <c r="T28" s="35">
        <v>25</v>
      </c>
      <c r="U28" s="31" t="s">
        <v>97</v>
      </c>
      <c r="V28" s="31" t="s">
        <v>98</v>
      </c>
      <c r="W28" s="21" t="s">
        <v>80</v>
      </c>
      <c r="X28" s="42">
        <f t="shared" si="0"/>
        <v>0</v>
      </c>
      <c r="Y28" s="31">
        <v>0</v>
      </c>
      <c r="Z28" s="31">
        <v>0</v>
      </c>
      <c r="AA28" s="31">
        <v>0</v>
      </c>
      <c r="AB28" s="31">
        <v>0</v>
      </c>
      <c r="AC28" s="20" t="s">
        <v>99</v>
      </c>
      <c r="AD28" s="20" t="s">
        <v>99</v>
      </c>
      <c r="AE28" s="22"/>
      <c r="AF28" s="22"/>
      <c r="AG28" s="23">
        <f t="shared" si="10"/>
        <v>25</v>
      </c>
      <c r="AH28" s="24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25"/>
      <c r="BC28" s="25">
        <v>50</v>
      </c>
      <c r="BD28" s="27"/>
      <c r="BE28" s="27"/>
      <c r="BF28" s="27"/>
      <c r="BG28" s="27"/>
      <c r="BH28" s="27"/>
      <c r="BI28" s="27"/>
      <c r="BJ28" s="27"/>
      <c r="BK28" s="27"/>
      <c r="BL28" s="27"/>
      <c r="BM28" s="28">
        <v>1</v>
      </c>
      <c r="BN28" s="22"/>
      <c r="BS28" s="28">
        <f t="shared" si="3"/>
        <v>0.5</v>
      </c>
      <c r="BT28" s="25">
        <f t="shared" si="4"/>
        <v>25</v>
      </c>
      <c r="BU28" s="25"/>
      <c r="BV28" s="25"/>
      <c r="BW28" s="25"/>
      <c r="BX28" s="25"/>
      <c r="BY28" s="25"/>
      <c r="BZ28" s="25"/>
      <c r="CA28" s="25"/>
      <c r="CB28" s="25"/>
      <c r="CC28" s="25"/>
      <c r="CD28" s="25">
        <v>0</v>
      </c>
      <c r="CE28" s="25">
        <v>0</v>
      </c>
      <c r="CF28" s="25">
        <v>25</v>
      </c>
      <c r="CG28" s="77">
        <v>25</v>
      </c>
      <c r="CH28" s="28">
        <v>0.75</v>
      </c>
      <c r="CI28" s="41">
        <v>150000000</v>
      </c>
      <c r="CJ28" s="41"/>
      <c r="CK28" s="25"/>
      <c r="CL28" s="25"/>
      <c r="CM28" s="25"/>
      <c r="CN28" s="25"/>
      <c r="CO28" s="25"/>
      <c r="CP28" s="25"/>
      <c r="CQ28" s="25"/>
      <c r="CR28" s="33"/>
      <c r="CS28" s="28">
        <f t="shared" si="5"/>
        <v>1</v>
      </c>
      <c r="CT28" s="28">
        <f t="shared" si="6"/>
        <v>0.75</v>
      </c>
      <c r="CU28" s="71"/>
      <c r="CV28" s="71"/>
      <c r="CW28" s="29">
        <f t="shared" si="7"/>
        <v>25</v>
      </c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</row>
    <row r="29" spans="1:121" s="14" customFormat="1" ht="33.75" customHeight="1" x14ac:dyDescent="0.2">
      <c r="A29" s="27">
        <v>3</v>
      </c>
      <c r="B29" s="39" t="s">
        <v>154</v>
      </c>
      <c r="C29" s="40" t="s">
        <v>155</v>
      </c>
      <c r="D29" s="39" t="s">
        <v>156</v>
      </c>
      <c r="E29" s="35" t="s">
        <v>205</v>
      </c>
      <c r="F29" s="72"/>
      <c r="G29" s="72"/>
      <c r="H29" s="72"/>
      <c r="I29" s="35" t="s">
        <v>212</v>
      </c>
      <c r="J29" s="20" t="s">
        <v>208</v>
      </c>
      <c r="K29" s="32" t="s">
        <v>209</v>
      </c>
      <c r="L29" s="20" t="s">
        <v>213</v>
      </c>
      <c r="M29" s="34" t="s">
        <v>214</v>
      </c>
      <c r="N29" s="20" t="s">
        <v>79</v>
      </c>
      <c r="O29" s="20" t="s">
        <v>84</v>
      </c>
      <c r="P29" s="35">
        <v>100</v>
      </c>
      <c r="Q29" s="35">
        <v>25</v>
      </c>
      <c r="R29" s="35">
        <v>25</v>
      </c>
      <c r="S29" s="35">
        <v>25</v>
      </c>
      <c r="T29" s="35">
        <v>25</v>
      </c>
      <c r="U29" s="31" t="s">
        <v>97</v>
      </c>
      <c r="V29" s="31" t="s">
        <v>98</v>
      </c>
      <c r="W29" s="21" t="s">
        <v>80</v>
      </c>
      <c r="X29" s="42">
        <f t="shared" si="0"/>
        <v>0</v>
      </c>
      <c r="Y29" s="31">
        <v>0</v>
      </c>
      <c r="Z29" s="31">
        <v>0</v>
      </c>
      <c r="AA29" s="31">
        <v>0</v>
      </c>
      <c r="AB29" s="31">
        <v>0</v>
      </c>
      <c r="AC29" s="20" t="s">
        <v>99</v>
      </c>
      <c r="AD29" s="20" t="s">
        <v>99</v>
      </c>
      <c r="AE29" s="22"/>
      <c r="AF29" s="22"/>
      <c r="AG29" s="23">
        <f t="shared" si="10"/>
        <v>25</v>
      </c>
      <c r="AH29" s="24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25"/>
      <c r="BC29" s="25">
        <v>25</v>
      </c>
      <c r="BD29" s="27"/>
      <c r="BE29" s="27"/>
      <c r="BF29" s="27"/>
      <c r="BG29" s="27"/>
      <c r="BH29" s="27"/>
      <c r="BI29" s="27"/>
      <c r="BJ29" s="27"/>
      <c r="BK29" s="27"/>
      <c r="BL29" s="27"/>
      <c r="BM29" s="28">
        <f>+BC29/AG29</f>
        <v>1</v>
      </c>
      <c r="BN29" s="22"/>
      <c r="BS29" s="28">
        <f t="shared" si="3"/>
        <v>0.25</v>
      </c>
      <c r="BT29" s="25">
        <f t="shared" si="4"/>
        <v>25</v>
      </c>
      <c r="BU29" s="25"/>
      <c r="BV29" s="25"/>
      <c r="BW29" s="25"/>
      <c r="BX29" s="25"/>
      <c r="BY29" s="25"/>
      <c r="BZ29" s="25"/>
      <c r="CA29" s="25"/>
      <c r="CB29" s="25"/>
      <c r="CC29" s="25"/>
      <c r="CD29" s="25">
        <v>0</v>
      </c>
      <c r="CE29" s="25">
        <v>0</v>
      </c>
      <c r="CF29" s="25">
        <v>5</v>
      </c>
      <c r="CG29" s="77">
        <v>25</v>
      </c>
      <c r="CH29" s="28">
        <v>0.5</v>
      </c>
      <c r="CI29" s="41">
        <v>24000000</v>
      </c>
      <c r="CJ29" s="41">
        <v>24000000</v>
      </c>
      <c r="CK29" s="25"/>
      <c r="CL29" s="25"/>
      <c r="CM29" s="25"/>
      <c r="CN29" s="25"/>
      <c r="CO29" s="25"/>
      <c r="CP29" s="25"/>
      <c r="CQ29" s="25"/>
      <c r="CR29" s="33"/>
      <c r="CS29" s="28">
        <f t="shared" si="5"/>
        <v>1</v>
      </c>
      <c r="CT29" s="28">
        <f t="shared" si="6"/>
        <v>0.5</v>
      </c>
      <c r="CU29" s="72"/>
      <c r="CV29" s="72"/>
      <c r="CW29" s="29">
        <f t="shared" si="7"/>
        <v>25</v>
      </c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</row>
    <row r="30" spans="1:121" s="14" customFormat="1" ht="67.5" customHeight="1" x14ac:dyDescent="0.2">
      <c r="A30" s="27">
        <v>3</v>
      </c>
      <c r="B30" s="39" t="s">
        <v>154</v>
      </c>
      <c r="C30" s="40" t="s">
        <v>155</v>
      </c>
      <c r="D30" s="39" t="s">
        <v>156</v>
      </c>
      <c r="E30" s="35" t="s">
        <v>205</v>
      </c>
      <c r="F30" s="72"/>
      <c r="G30" s="72"/>
      <c r="H30" s="72"/>
      <c r="I30" s="35" t="s">
        <v>215</v>
      </c>
      <c r="J30" s="20" t="s">
        <v>208</v>
      </c>
      <c r="K30" s="32" t="s">
        <v>209</v>
      </c>
      <c r="L30" s="20" t="s">
        <v>216</v>
      </c>
      <c r="M30" s="34" t="s">
        <v>217</v>
      </c>
      <c r="N30" s="20" t="s">
        <v>79</v>
      </c>
      <c r="O30" s="20" t="s">
        <v>84</v>
      </c>
      <c r="P30" s="35">
        <v>1</v>
      </c>
      <c r="Q30" s="35">
        <v>0</v>
      </c>
      <c r="R30" s="35">
        <v>0</v>
      </c>
      <c r="S30" s="35">
        <v>1</v>
      </c>
      <c r="T30" s="35">
        <v>0</v>
      </c>
      <c r="U30" s="31" t="s">
        <v>97</v>
      </c>
      <c r="V30" s="31" t="s">
        <v>98</v>
      </c>
      <c r="W30" s="21" t="s">
        <v>80</v>
      </c>
      <c r="X30" s="42">
        <f t="shared" si="0"/>
        <v>0</v>
      </c>
      <c r="Y30" s="31">
        <v>0</v>
      </c>
      <c r="Z30" s="31">
        <v>0</v>
      </c>
      <c r="AA30" s="31">
        <v>0</v>
      </c>
      <c r="AB30" s="31">
        <v>0</v>
      </c>
      <c r="AC30" s="20" t="s">
        <v>99</v>
      </c>
      <c r="AD30" s="20" t="s">
        <v>99</v>
      </c>
      <c r="AE30" s="22"/>
      <c r="AF30" s="22"/>
      <c r="AG30" s="23">
        <f t="shared" si="10"/>
        <v>0</v>
      </c>
      <c r="AH30" s="24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25"/>
      <c r="BC30" s="25">
        <v>0</v>
      </c>
      <c r="BD30" s="27"/>
      <c r="BE30" s="27"/>
      <c r="BF30" s="27"/>
      <c r="BG30" s="27"/>
      <c r="BH30" s="27"/>
      <c r="BI30" s="27"/>
      <c r="BJ30" s="27"/>
      <c r="BK30" s="27"/>
      <c r="BL30" s="27"/>
      <c r="BM30" s="28" t="s">
        <v>81</v>
      </c>
      <c r="BN30" s="22"/>
      <c r="BS30" s="28">
        <f t="shared" si="3"/>
        <v>0</v>
      </c>
      <c r="BT30" s="25">
        <f t="shared" si="4"/>
        <v>0</v>
      </c>
      <c r="BU30" s="25"/>
      <c r="BV30" s="25"/>
      <c r="BW30" s="25"/>
      <c r="BX30" s="25"/>
      <c r="BY30" s="25"/>
      <c r="BZ30" s="25"/>
      <c r="CA30" s="25"/>
      <c r="CB30" s="25"/>
      <c r="CC30" s="25"/>
      <c r="CD30" s="25">
        <v>0</v>
      </c>
      <c r="CE30" s="25">
        <v>0</v>
      </c>
      <c r="CF30" s="25">
        <v>0</v>
      </c>
      <c r="CG30" s="77">
        <v>0</v>
      </c>
      <c r="CH30" s="28">
        <v>0</v>
      </c>
      <c r="CI30" s="41"/>
      <c r="CJ30" s="41"/>
      <c r="CK30" s="25"/>
      <c r="CL30" s="25"/>
      <c r="CM30" s="25"/>
      <c r="CN30" s="25"/>
      <c r="CO30" s="25"/>
      <c r="CP30" s="25"/>
      <c r="CQ30" s="25"/>
      <c r="CR30" s="33"/>
      <c r="CS30" s="28" t="s">
        <v>82</v>
      </c>
      <c r="CT30" s="28">
        <f t="shared" si="6"/>
        <v>0</v>
      </c>
      <c r="CU30" s="72"/>
      <c r="CV30" s="72"/>
      <c r="CW30" s="29">
        <v>0</v>
      </c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</row>
    <row r="31" spans="1:121" s="14" customFormat="1" ht="78.75" customHeight="1" x14ac:dyDescent="0.2">
      <c r="A31" s="27">
        <v>3</v>
      </c>
      <c r="B31" s="39" t="s">
        <v>154</v>
      </c>
      <c r="C31" s="40" t="s">
        <v>155</v>
      </c>
      <c r="D31" s="39" t="s">
        <v>156</v>
      </c>
      <c r="E31" s="35" t="s">
        <v>205</v>
      </c>
      <c r="F31" s="72"/>
      <c r="G31" s="72"/>
      <c r="H31" s="72"/>
      <c r="I31" s="35" t="s">
        <v>218</v>
      </c>
      <c r="J31" s="20" t="s">
        <v>208</v>
      </c>
      <c r="K31" s="32" t="s">
        <v>209</v>
      </c>
      <c r="L31" s="20" t="s">
        <v>219</v>
      </c>
      <c r="M31" s="34" t="s">
        <v>220</v>
      </c>
      <c r="N31" s="20" t="s">
        <v>79</v>
      </c>
      <c r="O31" s="20" t="s">
        <v>84</v>
      </c>
      <c r="P31" s="35">
        <v>1</v>
      </c>
      <c r="Q31" s="35">
        <v>0</v>
      </c>
      <c r="R31" s="35">
        <v>0</v>
      </c>
      <c r="S31" s="35">
        <v>0</v>
      </c>
      <c r="T31" s="35">
        <v>1</v>
      </c>
      <c r="U31" s="31" t="s">
        <v>97</v>
      </c>
      <c r="V31" s="31" t="s">
        <v>98</v>
      </c>
      <c r="W31" s="21" t="s">
        <v>80</v>
      </c>
      <c r="X31" s="42">
        <f t="shared" si="0"/>
        <v>0</v>
      </c>
      <c r="Y31" s="31">
        <v>0</v>
      </c>
      <c r="Z31" s="31">
        <v>0</v>
      </c>
      <c r="AA31" s="31">
        <v>0</v>
      </c>
      <c r="AB31" s="31">
        <v>0</v>
      </c>
      <c r="AC31" s="20" t="s">
        <v>99</v>
      </c>
      <c r="AD31" s="20" t="s">
        <v>99</v>
      </c>
      <c r="AE31" s="22"/>
      <c r="AF31" s="22"/>
      <c r="AG31" s="23">
        <f t="shared" si="10"/>
        <v>0</v>
      </c>
      <c r="AH31" s="24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25"/>
      <c r="BC31" s="25">
        <v>0</v>
      </c>
      <c r="BD31" s="27"/>
      <c r="BE31" s="27"/>
      <c r="BF31" s="27"/>
      <c r="BG31" s="27"/>
      <c r="BH31" s="27"/>
      <c r="BI31" s="27"/>
      <c r="BJ31" s="27"/>
      <c r="BK31" s="27"/>
      <c r="BL31" s="27"/>
      <c r="BM31" s="28" t="s">
        <v>81</v>
      </c>
      <c r="BN31" s="22"/>
      <c r="BS31" s="28">
        <f t="shared" si="3"/>
        <v>0</v>
      </c>
      <c r="BT31" s="25">
        <f t="shared" si="4"/>
        <v>0</v>
      </c>
      <c r="BU31" s="25"/>
      <c r="BV31" s="25"/>
      <c r="BW31" s="25"/>
      <c r="BX31" s="25"/>
      <c r="BY31" s="25"/>
      <c r="BZ31" s="25"/>
      <c r="CA31" s="25"/>
      <c r="CB31" s="25"/>
      <c r="CC31" s="25"/>
      <c r="CD31" s="25">
        <v>0</v>
      </c>
      <c r="CE31" s="25">
        <v>0</v>
      </c>
      <c r="CF31" s="25">
        <v>0</v>
      </c>
      <c r="CG31" s="77">
        <v>0</v>
      </c>
      <c r="CH31" s="28">
        <v>0</v>
      </c>
      <c r="CI31" s="41"/>
      <c r="CJ31" s="41"/>
      <c r="CK31" s="25"/>
      <c r="CL31" s="25"/>
      <c r="CM31" s="25"/>
      <c r="CN31" s="25"/>
      <c r="CO31" s="25"/>
      <c r="CP31" s="25"/>
      <c r="CQ31" s="25"/>
      <c r="CR31" s="33"/>
      <c r="CS31" s="28" t="s">
        <v>82</v>
      </c>
      <c r="CT31" s="28">
        <f t="shared" si="6"/>
        <v>0</v>
      </c>
      <c r="CU31" s="72"/>
      <c r="CV31" s="72"/>
      <c r="CW31" s="29">
        <v>0</v>
      </c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</row>
    <row r="32" spans="1:121" s="14" customFormat="1" ht="45" customHeight="1" x14ac:dyDescent="0.2">
      <c r="A32" s="27">
        <v>3</v>
      </c>
      <c r="B32" s="39" t="s">
        <v>154</v>
      </c>
      <c r="C32" s="40" t="s">
        <v>155</v>
      </c>
      <c r="D32" s="39" t="s">
        <v>156</v>
      </c>
      <c r="E32" s="35" t="s">
        <v>205</v>
      </c>
      <c r="F32" s="72"/>
      <c r="G32" s="72"/>
      <c r="H32" s="72"/>
      <c r="I32" s="35" t="s">
        <v>221</v>
      </c>
      <c r="J32" s="20" t="s">
        <v>208</v>
      </c>
      <c r="K32" s="32" t="s">
        <v>209</v>
      </c>
      <c r="L32" s="20" t="s">
        <v>222</v>
      </c>
      <c r="M32" s="34" t="s">
        <v>223</v>
      </c>
      <c r="N32" s="20" t="s">
        <v>79</v>
      </c>
      <c r="O32" s="20" t="s">
        <v>84</v>
      </c>
      <c r="P32" s="35">
        <v>4</v>
      </c>
      <c r="Q32" s="35">
        <v>1</v>
      </c>
      <c r="R32" s="35">
        <v>1</v>
      </c>
      <c r="S32" s="35">
        <v>1</v>
      </c>
      <c r="T32" s="35">
        <v>1</v>
      </c>
      <c r="U32" s="31" t="s">
        <v>97</v>
      </c>
      <c r="V32" s="31" t="s">
        <v>98</v>
      </c>
      <c r="W32" s="21" t="s">
        <v>80</v>
      </c>
      <c r="X32" s="42">
        <f t="shared" si="0"/>
        <v>0</v>
      </c>
      <c r="Y32" s="31">
        <v>0</v>
      </c>
      <c r="Z32" s="31">
        <v>0</v>
      </c>
      <c r="AA32" s="31">
        <v>0</v>
      </c>
      <c r="AB32" s="31">
        <v>0</v>
      </c>
      <c r="AC32" s="20" t="s">
        <v>99</v>
      </c>
      <c r="AD32" s="20" t="s">
        <v>99</v>
      </c>
      <c r="AE32" s="22"/>
      <c r="AF32" s="22"/>
      <c r="AG32" s="23">
        <f t="shared" si="10"/>
        <v>1</v>
      </c>
      <c r="AH32" s="24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25"/>
      <c r="BC32" s="25">
        <v>2</v>
      </c>
      <c r="BD32" s="26">
        <v>250000000</v>
      </c>
      <c r="BE32" s="26">
        <v>250000000</v>
      </c>
      <c r="BF32" s="27" t="s">
        <v>224</v>
      </c>
      <c r="BG32" s="27"/>
      <c r="BH32" s="27"/>
      <c r="BI32" s="27"/>
      <c r="BJ32" s="27"/>
      <c r="BK32" s="27"/>
      <c r="BL32" s="27"/>
      <c r="BM32" s="28">
        <v>1</v>
      </c>
      <c r="BN32" s="22"/>
      <c r="BS32" s="28">
        <f t="shared" si="3"/>
        <v>0.5</v>
      </c>
      <c r="BT32" s="25">
        <f t="shared" si="4"/>
        <v>1</v>
      </c>
      <c r="BU32" s="25"/>
      <c r="BV32" s="25"/>
      <c r="BW32" s="25"/>
      <c r="BX32" s="25"/>
      <c r="BY32" s="25"/>
      <c r="BZ32" s="25"/>
      <c r="CA32" s="25"/>
      <c r="CB32" s="25"/>
      <c r="CC32" s="25"/>
      <c r="CD32" s="25">
        <v>1</v>
      </c>
      <c r="CE32" s="25">
        <v>1</v>
      </c>
      <c r="CF32" s="25">
        <v>1</v>
      </c>
      <c r="CG32" s="77">
        <v>1</v>
      </c>
      <c r="CH32" s="28">
        <v>0.75</v>
      </c>
      <c r="CI32" s="41">
        <v>336721970</v>
      </c>
      <c r="CJ32" s="41">
        <v>336721970</v>
      </c>
      <c r="CK32" s="25"/>
      <c r="CL32" s="25"/>
      <c r="CM32" s="25"/>
      <c r="CN32" s="25"/>
      <c r="CO32" s="25"/>
      <c r="CP32" s="25"/>
      <c r="CQ32" s="25"/>
      <c r="CR32" s="33"/>
      <c r="CS32" s="28">
        <f t="shared" si="5"/>
        <v>1</v>
      </c>
      <c r="CT32" s="28">
        <f t="shared" si="6"/>
        <v>0.75</v>
      </c>
      <c r="CU32" s="72"/>
      <c r="CV32" s="72"/>
      <c r="CW32" s="29">
        <v>1</v>
      </c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</row>
    <row r="33" spans="1:121" s="14" customFormat="1" ht="78.75" customHeight="1" x14ac:dyDescent="0.2">
      <c r="A33" s="27">
        <v>3</v>
      </c>
      <c r="B33" s="39" t="s">
        <v>154</v>
      </c>
      <c r="C33" s="40" t="s">
        <v>155</v>
      </c>
      <c r="D33" s="39" t="s">
        <v>156</v>
      </c>
      <c r="E33" s="35" t="s">
        <v>205</v>
      </c>
      <c r="F33" s="73"/>
      <c r="G33" s="73"/>
      <c r="H33" s="73"/>
      <c r="I33" s="35" t="s">
        <v>225</v>
      </c>
      <c r="J33" s="20" t="s">
        <v>208</v>
      </c>
      <c r="K33" s="32" t="s">
        <v>209</v>
      </c>
      <c r="L33" s="20" t="s">
        <v>226</v>
      </c>
      <c r="M33" s="34" t="s">
        <v>227</v>
      </c>
      <c r="N33" s="20" t="s">
        <v>79</v>
      </c>
      <c r="O33" s="20" t="s">
        <v>84</v>
      </c>
      <c r="P33" s="35">
        <v>3</v>
      </c>
      <c r="Q33" s="35">
        <v>0</v>
      </c>
      <c r="R33" s="35">
        <v>0</v>
      </c>
      <c r="S33" s="35">
        <v>2</v>
      </c>
      <c r="T33" s="35">
        <v>1</v>
      </c>
      <c r="U33" s="31" t="s">
        <v>97</v>
      </c>
      <c r="V33" s="31" t="s">
        <v>98</v>
      </c>
      <c r="W33" s="21" t="s">
        <v>80</v>
      </c>
      <c r="X33" s="42">
        <f t="shared" si="0"/>
        <v>0</v>
      </c>
      <c r="Y33" s="31">
        <v>0</v>
      </c>
      <c r="Z33" s="31">
        <v>0</v>
      </c>
      <c r="AA33" s="31">
        <v>0</v>
      </c>
      <c r="AB33" s="31">
        <v>0</v>
      </c>
      <c r="AC33" s="20" t="s">
        <v>99</v>
      </c>
      <c r="AD33" s="20" t="s">
        <v>99</v>
      </c>
      <c r="AE33" s="22"/>
      <c r="AF33" s="22"/>
      <c r="AG33" s="23">
        <f t="shared" si="10"/>
        <v>0</v>
      </c>
      <c r="AH33" s="24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25"/>
      <c r="BC33" s="25">
        <v>0</v>
      </c>
      <c r="BD33" s="27"/>
      <c r="BE33" s="27"/>
      <c r="BF33" s="27"/>
      <c r="BG33" s="27"/>
      <c r="BH33" s="27"/>
      <c r="BI33" s="27"/>
      <c r="BJ33" s="27"/>
      <c r="BK33" s="27"/>
      <c r="BL33" s="27"/>
      <c r="BM33" s="28" t="s">
        <v>81</v>
      </c>
      <c r="BN33" s="22"/>
      <c r="BS33" s="28">
        <f t="shared" si="3"/>
        <v>0</v>
      </c>
      <c r="BT33" s="25">
        <f t="shared" si="4"/>
        <v>0</v>
      </c>
      <c r="BU33" s="25"/>
      <c r="BV33" s="25"/>
      <c r="BW33" s="25"/>
      <c r="BX33" s="25"/>
      <c r="BY33" s="25"/>
      <c r="BZ33" s="25"/>
      <c r="CA33" s="25"/>
      <c r="CB33" s="25"/>
      <c r="CC33" s="25"/>
      <c r="CD33" s="25">
        <v>0</v>
      </c>
      <c r="CE33" s="25">
        <v>0</v>
      </c>
      <c r="CF33" s="25">
        <v>0</v>
      </c>
      <c r="CG33" s="77">
        <v>0</v>
      </c>
      <c r="CH33" s="28">
        <v>0</v>
      </c>
      <c r="CI33" s="41"/>
      <c r="CJ33" s="41"/>
      <c r="CK33" s="25"/>
      <c r="CL33" s="25"/>
      <c r="CM33" s="25"/>
      <c r="CN33" s="25"/>
      <c r="CO33" s="25"/>
      <c r="CP33" s="25"/>
      <c r="CQ33" s="25"/>
      <c r="CR33" s="33"/>
      <c r="CS33" s="28" t="s">
        <v>82</v>
      </c>
      <c r="CT33" s="28">
        <f t="shared" si="6"/>
        <v>0</v>
      </c>
      <c r="CU33" s="73"/>
      <c r="CV33" s="73"/>
      <c r="CW33" s="29">
        <v>1</v>
      </c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</row>
    <row r="34" spans="1:121" s="14" customFormat="1" ht="67.5" customHeight="1" x14ac:dyDescent="0.2">
      <c r="A34" s="27">
        <v>3</v>
      </c>
      <c r="B34" s="39" t="s">
        <v>154</v>
      </c>
      <c r="C34" s="40" t="s">
        <v>155</v>
      </c>
      <c r="D34" s="39" t="s">
        <v>156</v>
      </c>
      <c r="E34" s="35" t="s">
        <v>228</v>
      </c>
      <c r="F34" s="71" t="s">
        <v>229</v>
      </c>
      <c r="G34" s="71">
        <v>0</v>
      </c>
      <c r="H34" s="71">
        <v>1</v>
      </c>
      <c r="I34" s="35" t="s">
        <v>230</v>
      </c>
      <c r="J34" s="20" t="s">
        <v>231</v>
      </c>
      <c r="K34" s="32" t="s">
        <v>232</v>
      </c>
      <c r="L34" s="20" t="s">
        <v>233</v>
      </c>
      <c r="M34" s="34" t="s">
        <v>234</v>
      </c>
      <c r="N34" s="20" t="s">
        <v>79</v>
      </c>
      <c r="O34" s="20" t="s">
        <v>84</v>
      </c>
      <c r="P34" s="35">
        <v>4</v>
      </c>
      <c r="Q34" s="35">
        <v>1</v>
      </c>
      <c r="R34" s="35">
        <v>1</v>
      </c>
      <c r="S34" s="35">
        <v>1</v>
      </c>
      <c r="T34" s="35">
        <v>1</v>
      </c>
      <c r="U34" s="31" t="s">
        <v>97</v>
      </c>
      <c r="V34" s="31" t="s">
        <v>98</v>
      </c>
      <c r="W34" s="21" t="s">
        <v>80</v>
      </c>
      <c r="X34" s="42">
        <f t="shared" si="0"/>
        <v>0</v>
      </c>
      <c r="Y34" s="31">
        <v>0</v>
      </c>
      <c r="Z34" s="31">
        <v>0</v>
      </c>
      <c r="AA34" s="31">
        <v>0</v>
      </c>
      <c r="AB34" s="31">
        <v>0</v>
      </c>
      <c r="AC34" s="20" t="s">
        <v>99</v>
      </c>
      <c r="AD34" s="20" t="s">
        <v>99</v>
      </c>
      <c r="AE34" s="22"/>
      <c r="AF34" s="22"/>
      <c r="AG34" s="23">
        <f t="shared" si="10"/>
        <v>1</v>
      </c>
      <c r="AH34" s="24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25"/>
      <c r="BC34" s="25">
        <v>1</v>
      </c>
      <c r="BD34" s="27"/>
      <c r="BE34" s="27"/>
      <c r="BF34" s="27"/>
      <c r="BG34" s="27"/>
      <c r="BH34" s="27"/>
      <c r="BI34" s="27"/>
      <c r="BJ34" s="27"/>
      <c r="BK34" s="27"/>
      <c r="BL34" s="27"/>
      <c r="BM34" s="28">
        <f>+BC34/AG34</f>
        <v>1</v>
      </c>
      <c r="BN34" s="22"/>
      <c r="BS34" s="28">
        <f t="shared" si="3"/>
        <v>0.25</v>
      </c>
      <c r="BT34" s="25">
        <f t="shared" si="4"/>
        <v>1</v>
      </c>
      <c r="BU34" s="25"/>
      <c r="BV34" s="25"/>
      <c r="BW34" s="25"/>
      <c r="BX34" s="25"/>
      <c r="BY34" s="25"/>
      <c r="BZ34" s="25"/>
      <c r="CA34" s="25"/>
      <c r="CB34" s="25"/>
      <c r="CC34" s="25"/>
      <c r="CD34" s="25">
        <v>0</v>
      </c>
      <c r="CE34" s="25">
        <v>0</v>
      </c>
      <c r="CF34" s="25">
        <v>1</v>
      </c>
      <c r="CG34" s="77">
        <v>0</v>
      </c>
      <c r="CH34" s="28">
        <v>0.25</v>
      </c>
      <c r="CI34" s="41">
        <v>72000000</v>
      </c>
      <c r="CJ34" s="41"/>
      <c r="CK34" s="25"/>
      <c r="CL34" s="25"/>
      <c r="CM34" s="25"/>
      <c r="CN34" s="25"/>
      <c r="CO34" s="25"/>
      <c r="CP34" s="25"/>
      <c r="CQ34" s="25">
        <v>72000000</v>
      </c>
      <c r="CR34" s="33"/>
      <c r="CS34" s="28">
        <f t="shared" si="5"/>
        <v>0</v>
      </c>
      <c r="CT34" s="28">
        <f t="shared" si="6"/>
        <v>0.25</v>
      </c>
      <c r="CU34" s="71"/>
      <c r="CV34" s="71"/>
      <c r="CW34" s="29">
        <f t="shared" si="7"/>
        <v>1</v>
      </c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</row>
    <row r="35" spans="1:121" s="14" customFormat="1" ht="57.75" customHeight="1" x14ac:dyDescent="0.2">
      <c r="A35" s="27">
        <v>3</v>
      </c>
      <c r="B35" s="39" t="s">
        <v>154</v>
      </c>
      <c r="C35" s="40" t="s">
        <v>155</v>
      </c>
      <c r="D35" s="39" t="s">
        <v>156</v>
      </c>
      <c r="E35" s="35" t="s">
        <v>228</v>
      </c>
      <c r="F35" s="72"/>
      <c r="G35" s="72"/>
      <c r="H35" s="72"/>
      <c r="I35" s="35" t="s">
        <v>235</v>
      </c>
      <c r="J35" s="20" t="s">
        <v>231</v>
      </c>
      <c r="K35" s="32" t="s">
        <v>232</v>
      </c>
      <c r="L35" s="20" t="s">
        <v>236</v>
      </c>
      <c r="M35" s="34" t="s">
        <v>237</v>
      </c>
      <c r="N35" s="20" t="s">
        <v>79</v>
      </c>
      <c r="O35" s="20" t="s">
        <v>84</v>
      </c>
      <c r="P35" s="35">
        <v>1</v>
      </c>
      <c r="Q35" s="35">
        <v>0</v>
      </c>
      <c r="R35" s="35">
        <v>1</v>
      </c>
      <c r="S35" s="35">
        <v>0</v>
      </c>
      <c r="T35" s="35">
        <v>0</v>
      </c>
      <c r="U35" s="31" t="s">
        <v>97</v>
      </c>
      <c r="V35" s="31" t="s">
        <v>98</v>
      </c>
      <c r="W35" s="21" t="s">
        <v>80</v>
      </c>
      <c r="X35" s="42">
        <f t="shared" si="0"/>
        <v>0</v>
      </c>
      <c r="Y35" s="31">
        <v>0</v>
      </c>
      <c r="Z35" s="31">
        <v>0</v>
      </c>
      <c r="AA35" s="31">
        <v>0</v>
      </c>
      <c r="AB35" s="31">
        <v>0</v>
      </c>
      <c r="AC35" s="20" t="s">
        <v>99</v>
      </c>
      <c r="AD35" s="20" t="s">
        <v>99</v>
      </c>
      <c r="AE35" s="22"/>
      <c r="AF35" s="22"/>
      <c r="AG35" s="23">
        <f t="shared" si="10"/>
        <v>0</v>
      </c>
      <c r="AH35" s="24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25"/>
      <c r="BC35" s="25">
        <v>0</v>
      </c>
      <c r="BD35" s="27"/>
      <c r="BE35" s="27"/>
      <c r="BF35" s="27"/>
      <c r="BG35" s="27"/>
      <c r="BH35" s="27"/>
      <c r="BI35" s="27"/>
      <c r="BJ35" s="27"/>
      <c r="BK35" s="27"/>
      <c r="BL35" s="27"/>
      <c r="BM35" s="28" t="s">
        <v>81</v>
      </c>
      <c r="BN35" s="22"/>
      <c r="BS35" s="28">
        <f t="shared" si="3"/>
        <v>0</v>
      </c>
      <c r="BT35" s="25">
        <f t="shared" si="4"/>
        <v>1</v>
      </c>
      <c r="BU35" s="25"/>
      <c r="BV35" s="25"/>
      <c r="BW35" s="25"/>
      <c r="BX35" s="25"/>
      <c r="BY35" s="25"/>
      <c r="BZ35" s="25"/>
      <c r="CA35" s="25"/>
      <c r="CB35" s="25"/>
      <c r="CC35" s="25"/>
      <c r="CD35" s="25">
        <v>0</v>
      </c>
      <c r="CE35" s="25">
        <v>0</v>
      </c>
      <c r="CF35" s="25">
        <v>1</v>
      </c>
      <c r="CG35" s="77">
        <v>1</v>
      </c>
      <c r="CH35" s="28">
        <v>1</v>
      </c>
      <c r="CI35" s="41">
        <v>2392000000</v>
      </c>
      <c r="CJ35" s="41"/>
      <c r="CK35" s="25"/>
      <c r="CL35" s="25"/>
      <c r="CM35" s="25"/>
      <c r="CN35" s="25">
        <v>2392000000</v>
      </c>
      <c r="CO35" s="25"/>
      <c r="CP35" s="25"/>
      <c r="CQ35" s="25"/>
      <c r="CR35" s="33"/>
      <c r="CS35" s="28">
        <f t="shared" si="5"/>
        <v>1</v>
      </c>
      <c r="CT35" s="28">
        <f t="shared" si="6"/>
        <v>1</v>
      </c>
      <c r="CU35" s="72"/>
      <c r="CV35" s="72"/>
      <c r="CW35" s="29">
        <f t="shared" si="7"/>
        <v>0</v>
      </c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  <c r="DP35" s="65"/>
      <c r="DQ35" s="65"/>
    </row>
    <row r="36" spans="1:121" s="14" customFormat="1" ht="33.75" customHeight="1" x14ac:dyDescent="0.2">
      <c r="A36" s="27">
        <v>3</v>
      </c>
      <c r="B36" s="39" t="s">
        <v>154</v>
      </c>
      <c r="C36" s="40" t="s">
        <v>155</v>
      </c>
      <c r="D36" s="39" t="s">
        <v>156</v>
      </c>
      <c r="E36" s="35" t="s">
        <v>228</v>
      </c>
      <c r="F36" s="72"/>
      <c r="G36" s="72"/>
      <c r="H36" s="72"/>
      <c r="I36" s="35" t="s">
        <v>238</v>
      </c>
      <c r="J36" s="20" t="s">
        <v>231</v>
      </c>
      <c r="K36" s="32" t="s">
        <v>232</v>
      </c>
      <c r="L36" s="20" t="s">
        <v>239</v>
      </c>
      <c r="M36" s="34" t="s">
        <v>240</v>
      </c>
      <c r="N36" s="20" t="s">
        <v>79</v>
      </c>
      <c r="O36" s="20" t="s">
        <v>84</v>
      </c>
      <c r="P36" s="35">
        <v>100</v>
      </c>
      <c r="Q36" s="35">
        <v>25</v>
      </c>
      <c r="R36" s="35">
        <v>5</v>
      </c>
      <c r="S36" s="35">
        <v>35</v>
      </c>
      <c r="T36" s="35">
        <v>35</v>
      </c>
      <c r="U36" s="31" t="s">
        <v>97</v>
      </c>
      <c r="V36" s="31" t="s">
        <v>98</v>
      </c>
      <c r="W36" s="21" t="s">
        <v>80</v>
      </c>
      <c r="X36" s="42">
        <f t="shared" si="0"/>
        <v>0</v>
      </c>
      <c r="Y36" s="31">
        <v>0</v>
      </c>
      <c r="Z36" s="31">
        <v>0</v>
      </c>
      <c r="AA36" s="31">
        <v>0</v>
      </c>
      <c r="AB36" s="31">
        <v>0</v>
      </c>
      <c r="AC36" s="20" t="s">
        <v>99</v>
      </c>
      <c r="AD36" s="20" t="s">
        <v>99</v>
      </c>
      <c r="AE36" s="22"/>
      <c r="AF36" s="22"/>
      <c r="AG36" s="23">
        <f t="shared" si="10"/>
        <v>25</v>
      </c>
      <c r="AH36" s="24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25"/>
      <c r="BC36" s="25">
        <v>25</v>
      </c>
      <c r="BD36" s="27"/>
      <c r="BE36" s="27"/>
      <c r="BF36" s="27"/>
      <c r="BG36" s="27"/>
      <c r="BH36" s="27"/>
      <c r="BI36" s="27"/>
      <c r="BJ36" s="27"/>
      <c r="BK36" s="27"/>
      <c r="BL36" s="27"/>
      <c r="BM36" s="28">
        <f>+BC36/AG36</f>
        <v>1</v>
      </c>
      <c r="BN36" s="22"/>
      <c r="BS36" s="28">
        <f t="shared" si="3"/>
        <v>0.25</v>
      </c>
      <c r="BT36" s="25">
        <f t="shared" si="4"/>
        <v>5</v>
      </c>
      <c r="BU36" s="25"/>
      <c r="BV36" s="25"/>
      <c r="BW36" s="25"/>
      <c r="BX36" s="25"/>
      <c r="BY36" s="25"/>
      <c r="BZ36" s="25"/>
      <c r="CA36" s="25"/>
      <c r="CB36" s="25"/>
      <c r="CC36" s="25"/>
      <c r="CD36" s="25">
        <v>0</v>
      </c>
      <c r="CE36" s="25">
        <v>0</v>
      </c>
      <c r="CF36" s="25">
        <v>5</v>
      </c>
      <c r="CG36" s="77">
        <v>20</v>
      </c>
      <c r="CH36" s="28">
        <v>0.45</v>
      </c>
      <c r="CI36" s="41">
        <v>24000000</v>
      </c>
      <c r="CJ36" s="41">
        <v>24000000</v>
      </c>
      <c r="CK36" s="25"/>
      <c r="CL36" s="25"/>
      <c r="CM36" s="25"/>
      <c r="CN36" s="25"/>
      <c r="CO36" s="25"/>
      <c r="CP36" s="25"/>
      <c r="CQ36" s="25"/>
      <c r="CR36" s="33"/>
      <c r="CS36" s="28">
        <f t="shared" si="5"/>
        <v>4</v>
      </c>
      <c r="CT36" s="28">
        <f t="shared" si="6"/>
        <v>0.45</v>
      </c>
      <c r="CU36" s="72"/>
      <c r="CV36" s="72"/>
      <c r="CW36" s="29">
        <v>25</v>
      </c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</row>
    <row r="37" spans="1:121" s="14" customFormat="1" ht="39.75" customHeight="1" x14ac:dyDescent="0.2">
      <c r="A37" s="27">
        <v>3</v>
      </c>
      <c r="B37" s="39" t="s">
        <v>154</v>
      </c>
      <c r="C37" s="40" t="s">
        <v>155</v>
      </c>
      <c r="D37" s="39" t="s">
        <v>156</v>
      </c>
      <c r="E37" s="35" t="s">
        <v>228</v>
      </c>
      <c r="F37" s="73"/>
      <c r="G37" s="73"/>
      <c r="H37" s="73"/>
      <c r="I37" s="35" t="s">
        <v>241</v>
      </c>
      <c r="J37" s="20" t="s">
        <v>231</v>
      </c>
      <c r="K37" s="32" t="s">
        <v>232</v>
      </c>
      <c r="L37" s="20" t="s">
        <v>242</v>
      </c>
      <c r="M37" s="34" t="s">
        <v>243</v>
      </c>
      <c r="N37" s="20" t="s">
        <v>79</v>
      </c>
      <c r="O37" s="20" t="s">
        <v>84</v>
      </c>
      <c r="P37" s="35">
        <v>1</v>
      </c>
      <c r="Q37" s="35">
        <v>0</v>
      </c>
      <c r="R37" s="35">
        <v>1</v>
      </c>
      <c r="S37" s="35">
        <v>0</v>
      </c>
      <c r="T37" s="35">
        <v>0</v>
      </c>
      <c r="U37" s="31" t="s">
        <v>97</v>
      </c>
      <c r="V37" s="31" t="s">
        <v>98</v>
      </c>
      <c r="W37" s="21" t="s">
        <v>80</v>
      </c>
      <c r="X37" s="42">
        <f t="shared" si="0"/>
        <v>0</v>
      </c>
      <c r="Y37" s="31">
        <v>0</v>
      </c>
      <c r="Z37" s="31">
        <v>0</v>
      </c>
      <c r="AA37" s="31">
        <v>0</v>
      </c>
      <c r="AB37" s="31">
        <v>0</v>
      </c>
      <c r="AC37" s="20" t="s">
        <v>99</v>
      </c>
      <c r="AD37" s="20" t="s">
        <v>99</v>
      </c>
      <c r="AE37" s="22"/>
      <c r="AF37" s="22"/>
      <c r="AG37" s="23">
        <f t="shared" si="10"/>
        <v>0</v>
      </c>
      <c r="AH37" s="24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25"/>
      <c r="BC37" s="25">
        <v>0</v>
      </c>
      <c r="BD37" s="27"/>
      <c r="BE37" s="27"/>
      <c r="BF37" s="27"/>
      <c r="BG37" s="27"/>
      <c r="BH37" s="27"/>
      <c r="BI37" s="27"/>
      <c r="BJ37" s="27"/>
      <c r="BK37" s="27"/>
      <c r="BL37" s="27"/>
      <c r="BM37" s="28" t="s">
        <v>81</v>
      </c>
      <c r="BN37" s="22"/>
      <c r="BS37" s="28">
        <f t="shared" ref="BS37" si="11">+BC37/P37</f>
        <v>0</v>
      </c>
      <c r="BT37" s="25">
        <f t="shared" ref="BT37" si="12">+R37</f>
        <v>1</v>
      </c>
      <c r="BU37" s="25"/>
      <c r="BV37" s="25"/>
      <c r="BW37" s="25"/>
      <c r="BX37" s="25"/>
      <c r="BY37" s="25"/>
      <c r="BZ37" s="25"/>
      <c r="CA37" s="25"/>
      <c r="CB37" s="25"/>
      <c r="CC37" s="25"/>
      <c r="CD37" s="25">
        <v>0</v>
      </c>
      <c r="CE37" s="25">
        <v>0</v>
      </c>
      <c r="CF37" s="25">
        <v>1</v>
      </c>
      <c r="CG37" s="77">
        <v>1</v>
      </c>
      <c r="CH37" s="28">
        <v>1</v>
      </c>
      <c r="CI37" s="41">
        <v>2392000000</v>
      </c>
      <c r="CJ37" s="41"/>
      <c r="CK37" s="25"/>
      <c r="CL37" s="25"/>
      <c r="CM37" s="25"/>
      <c r="CN37" s="25">
        <v>2392000000</v>
      </c>
      <c r="CO37" s="25"/>
      <c r="CP37" s="25"/>
      <c r="CQ37" s="25"/>
      <c r="CR37" s="33"/>
      <c r="CS37" s="28">
        <f t="shared" ref="CS37" si="13">+CG37/BT37</f>
        <v>1</v>
      </c>
      <c r="CT37" s="28">
        <f t="shared" si="6"/>
        <v>1</v>
      </c>
      <c r="CU37" s="73"/>
      <c r="CV37" s="73"/>
      <c r="CW37" s="29">
        <f t="shared" ref="CW37" si="14">+S37</f>
        <v>0</v>
      </c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</row>
    <row r="38" spans="1:121" x14ac:dyDescent="0.2">
      <c r="L38" s="57"/>
    </row>
    <row r="1039803" spans="3:3" x14ac:dyDescent="0.2">
      <c r="C1039803" s="60"/>
    </row>
  </sheetData>
  <mergeCells count="38">
    <mergeCell ref="CW1:DQ1"/>
    <mergeCell ref="F34:F37"/>
    <mergeCell ref="G34:G37"/>
    <mergeCell ref="H34:H37"/>
    <mergeCell ref="CU34:CU37"/>
    <mergeCell ref="CV34:CV37"/>
    <mergeCell ref="F28:F33"/>
    <mergeCell ref="G28:G33"/>
    <mergeCell ref="H28:H33"/>
    <mergeCell ref="CU28:CU33"/>
    <mergeCell ref="CV28:CV33"/>
    <mergeCell ref="F23:F27"/>
    <mergeCell ref="G23:G27"/>
    <mergeCell ref="H23:H27"/>
    <mergeCell ref="CU23:CU27"/>
    <mergeCell ref="CV23:CV27"/>
    <mergeCell ref="F17:F22"/>
    <mergeCell ref="G17:G22"/>
    <mergeCell ref="H17:H22"/>
    <mergeCell ref="CU17:CU22"/>
    <mergeCell ref="CV17:CV22"/>
    <mergeCell ref="F11:F14"/>
    <mergeCell ref="G11:G14"/>
    <mergeCell ref="H11:H14"/>
    <mergeCell ref="CU11:CU14"/>
    <mergeCell ref="CV11:CV14"/>
    <mergeCell ref="CU3:CU5"/>
    <mergeCell ref="CV3:CV5"/>
    <mergeCell ref="F6:F10"/>
    <mergeCell ref="G6:G10"/>
    <mergeCell ref="H6:H10"/>
    <mergeCell ref="CU6:CU10"/>
    <mergeCell ref="CV6:CV10"/>
    <mergeCell ref="AG1:BS1"/>
    <mergeCell ref="BT1:CT1"/>
    <mergeCell ref="F3:F5"/>
    <mergeCell ref="G3:G5"/>
    <mergeCell ref="H3:H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2018-02-22T16:58:29Z</dcterms:modified>
</cp:coreProperties>
</file>