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Secretaria de Salud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W92" i="1" l="1"/>
  <c r="CW91" i="1"/>
  <c r="CW90" i="1"/>
  <c r="CW89" i="1"/>
  <c r="CW88" i="1"/>
  <c r="CW87" i="1"/>
  <c r="CW86" i="1"/>
  <c r="CW85" i="1"/>
  <c r="CW84" i="1"/>
  <c r="CW83" i="1"/>
  <c r="CW82" i="1"/>
  <c r="CW81" i="1"/>
  <c r="CW80" i="1"/>
  <c r="CW79" i="1"/>
  <c r="CW78" i="1"/>
  <c r="CW77" i="1"/>
  <c r="CW76" i="1"/>
  <c r="CW75" i="1"/>
  <c r="CW74" i="1"/>
  <c r="CW73" i="1"/>
  <c r="CW72" i="1"/>
  <c r="CW71" i="1"/>
  <c r="CW70" i="1"/>
  <c r="CW69" i="1"/>
  <c r="CW68" i="1"/>
  <c r="CW67" i="1"/>
  <c r="CW66" i="1"/>
  <c r="CW65" i="1"/>
  <c r="CW64" i="1"/>
  <c r="CW63" i="1"/>
  <c r="CW62" i="1"/>
  <c r="CW61" i="1"/>
  <c r="CW60" i="1"/>
  <c r="CW59" i="1"/>
  <c r="CW58" i="1"/>
  <c r="CW57" i="1"/>
  <c r="CW56" i="1"/>
  <c r="CW55" i="1"/>
  <c r="CW54" i="1"/>
  <c r="CW53" i="1"/>
  <c r="CW52" i="1"/>
  <c r="CW51" i="1"/>
  <c r="CW50" i="1"/>
  <c r="CW49" i="1"/>
  <c r="CW48" i="1"/>
  <c r="CW47" i="1"/>
  <c r="CW46" i="1"/>
  <c r="CW45" i="1"/>
  <c r="CW44" i="1"/>
  <c r="CW43" i="1"/>
  <c r="CW42" i="1"/>
  <c r="CW41" i="1"/>
  <c r="CW40" i="1"/>
  <c r="CW39" i="1"/>
  <c r="CW38" i="1"/>
  <c r="CW37" i="1"/>
  <c r="CW36" i="1"/>
  <c r="CW35" i="1"/>
  <c r="CW34" i="1"/>
  <c r="CW33" i="1"/>
  <c r="CW32" i="1"/>
  <c r="CW31" i="1"/>
  <c r="CW30" i="1"/>
  <c r="CW29" i="1"/>
  <c r="CW28" i="1"/>
  <c r="CW27" i="1"/>
  <c r="CW26" i="1"/>
  <c r="CW25" i="1"/>
  <c r="CW24" i="1"/>
  <c r="CW23" i="1"/>
  <c r="CW22" i="1"/>
  <c r="CW21" i="1"/>
  <c r="CW20" i="1"/>
  <c r="CW19" i="1"/>
  <c r="CW18" i="1"/>
  <c r="CW17" i="1"/>
  <c r="CW16" i="1"/>
  <c r="CW15" i="1"/>
  <c r="CW14" i="1"/>
  <c r="CW13" i="1"/>
  <c r="CW12" i="1"/>
  <c r="CW11" i="1"/>
  <c r="CW10" i="1"/>
  <c r="CW9" i="1"/>
  <c r="CW8" i="1"/>
  <c r="CW7" i="1"/>
  <c r="CW6" i="1"/>
  <c r="CW5" i="1"/>
  <c r="CW4" i="1"/>
  <c r="CW3" i="1"/>
  <c r="BH93" i="1" l="1"/>
  <c r="BT92" i="1"/>
  <c r="CS92" i="1" s="1"/>
  <c r="BS92" i="1"/>
  <c r="AG92" i="1"/>
  <c r="X92" i="1"/>
  <c r="AH92" i="1" s="1"/>
  <c r="CT91" i="1"/>
  <c r="BT91" i="1"/>
  <c r="CS91" i="1" s="1"/>
  <c r="BS91" i="1"/>
  <c r="AG91" i="1"/>
  <c r="X91" i="1"/>
  <c r="BT90" i="1"/>
  <c r="CS90" i="1" s="1"/>
  <c r="BS90" i="1"/>
  <c r="AG90" i="1"/>
  <c r="BM90" i="1" s="1"/>
  <c r="X90" i="1"/>
  <c r="CT89" i="1"/>
  <c r="BT89" i="1"/>
  <c r="CS89" i="1" s="1"/>
  <c r="BS89" i="1"/>
  <c r="AG89" i="1"/>
  <c r="X89" i="1"/>
  <c r="AH89" i="1" s="1"/>
  <c r="CT88" i="1"/>
  <c r="BT88" i="1"/>
  <c r="CS88" i="1" s="1"/>
  <c r="BS88" i="1"/>
  <c r="AG88" i="1"/>
  <c r="BM88" i="1" s="1"/>
  <c r="X88" i="1"/>
  <c r="AH88" i="1" s="1"/>
  <c r="BT87" i="1"/>
  <c r="CS87" i="1" s="1"/>
  <c r="BS87" i="1"/>
  <c r="AG87" i="1"/>
  <c r="BM87" i="1" s="1"/>
  <c r="X87" i="1"/>
  <c r="BT86" i="1"/>
  <c r="CS86" i="1" s="1"/>
  <c r="BS86" i="1"/>
  <c r="AG86" i="1"/>
  <c r="BM86" i="1" s="1"/>
  <c r="X86" i="1"/>
  <c r="BT85" i="1"/>
  <c r="CS85" i="1" s="1"/>
  <c r="BS85" i="1"/>
  <c r="AG85" i="1"/>
  <c r="BM85" i="1" s="1"/>
  <c r="X85" i="1"/>
  <c r="AH85" i="1" s="1"/>
  <c r="CT84" i="1"/>
  <c r="BT84" i="1"/>
  <c r="CS84" i="1" s="1"/>
  <c r="BS84" i="1"/>
  <c r="AG84" i="1"/>
  <c r="BM84" i="1" s="1"/>
  <c r="X84" i="1"/>
  <c r="AH84" i="1" s="1"/>
  <c r="CT83" i="1"/>
  <c r="BT83" i="1"/>
  <c r="CS83" i="1" s="1"/>
  <c r="BS83" i="1"/>
  <c r="BM83" i="1"/>
  <c r="AG83" i="1"/>
  <c r="X83" i="1"/>
  <c r="CT82" i="1"/>
  <c r="BT82" i="1"/>
  <c r="CS82" i="1" s="1"/>
  <c r="BS82" i="1"/>
  <c r="AG82" i="1"/>
  <c r="BM82" i="1" s="1"/>
  <c r="X82" i="1"/>
  <c r="CT81" i="1"/>
  <c r="BT81" i="1"/>
  <c r="CS81" i="1" s="1"/>
  <c r="BS81" i="1"/>
  <c r="AG81" i="1"/>
  <c r="BM81" i="1" s="1"/>
  <c r="X81" i="1"/>
  <c r="CT80" i="1"/>
  <c r="BT80" i="1"/>
  <c r="CS80" i="1" s="1"/>
  <c r="BS80" i="1"/>
  <c r="AG80" i="1"/>
  <c r="BM80" i="1" s="1"/>
  <c r="X80" i="1"/>
  <c r="AH80" i="1" s="1"/>
  <c r="BT79" i="1"/>
  <c r="CS79" i="1" s="1"/>
  <c r="BS79" i="1"/>
  <c r="AG79" i="1"/>
  <c r="BM79" i="1" s="1"/>
  <c r="X79" i="1"/>
  <c r="AH79" i="1" s="1"/>
  <c r="CS78" i="1"/>
  <c r="BT78" i="1"/>
  <c r="BS78" i="1"/>
  <c r="AG78" i="1"/>
  <c r="BM78" i="1" s="1"/>
  <c r="X78" i="1"/>
  <c r="AH78" i="1" s="1"/>
  <c r="BT77" i="1"/>
  <c r="CS77" i="1" s="1"/>
  <c r="BS77" i="1"/>
  <c r="AG77" i="1"/>
  <c r="BM77" i="1" s="1"/>
  <c r="X77" i="1"/>
  <c r="AH77" i="1" s="1"/>
  <c r="BT76" i="1"/>
  <c r="CS76" i="1" s="1"/>
  <c r="BS76" i="1"/>
  <c r="AG76" i="1"/>
  <c r="BM76" i="1" s="1"/>
  <c r="X76" i="1"/>
  <c r="AH76" i="1" s="1"/>
  <c r="CJ75" i="1"/>
  <c r="CI75" i="1" s="1"/>
  <c r="BT75" i="1"/>
  <c r="CS75" i="1" s="1"/>
  <c r="BS75" i="1"/>
  <c r="AG75" i="1"/>
  <c r="BM75" i="1" s="1"/>
  <c r="X75" i="1"/>
  <c r="AH75" i="1" s="1"/>
  <c r="CT74" i="1"/>
  <c r="BT74" i="1"/>
  <c r="CS74" i="1" s="1"/>
  <c r="BS74" i="1"/>
  <c r="AG74" i="1"/>
  <c r="BM74" i="1" s="1"/>
  <c r="X74" i="1"/>
  <c r="CT73" i="1"/>
  <c r="BT73" i="1"/>
  <c r="CS73" i="1" s="1"/>
  <c r="BS73" i="1"/>
  <c r="AG73" i="1"/>
  <c r="BM73" i="1" s="1"/>
  <c r="X73" i="1"/>
  <c r="BT72" i="1"/>
  <c r="CS72" i="1" s="1"/>
  <c r="AG72" i="1"/>
  <c r="X72" i="1"/>
  <c r="CT71" i="1"/>
  <c r="BT71" i="1"/>
  <c r="CS71" i="1" s="1"/>
  <c r="BS71" i="1"/>
  <c r="AG71" i="1"/>
  <c r="BM71" i="1" s="1"/>
  <c r="X71" i="1"/>
  <c r="CT70" i="1"/>
  <c r="BT70" i="1"/>
  <c r="CS70" i="1" s="1"/>
  <c r="BS70" i="1"/>
  <c r="AG70" i="1"/>
  <c r="BM70" i="1" s="1"/>
  <c r="X70" i="1"/>
  <c r="CT69" i="1"/>
  <c r="BT69" i="1"/>
  <c r="CS69" i="1" s="1"/>
  <c r="BS69" i="1"/>
  <c r="AG69" i="1"/>
  <c r="BM69" i="1" s="1"/>
  <c r="X69" i="1"/>
  <c r="CT68" i="1"/>
  <c r="BT68" i="1"/>
  <c r="CS68" i="1" s="1"/>
  <c r="BS68" i="1"/>
  <c r="AG68" i="1"/>
  <c r="BM68" i="1" s="1"/>
  <c r="X68" i="1"/>
  <c r="CT67" i="1"/>
  <c r="BT67" i="1"/>
  <c r="BS67" i="1"/>
  <c r="BM67" i="1"/>
  <c r="AH67" i="1"/>
  <c r="AG67" i="1"/>
  <c r="X67" i="1"/>
  <c r="CT66" i="1"/>
  <c r="BT66" i="1"/>
  <c r="BS66" i="1"/>
  <c r="AG66" i="1"/>
  <c r="BM66" i="1" s="1"/>
  <c r="X66" i="1"/>
  <c r="AH66" i="1" s="1"/>
  <c r="CT65" i="1"/>
  <c r="BT65" i="1"/>
  <c r="CS65" i="1" s="1"/>
  <c r="BS65" i="1"/>
  <c r="AG65" i="1"/>
  <c r="BM65" i="1" s="1"/>
  <c r="X65" i="1"/>
  <c r="AH65" i="1" s="1"/>
  <c r="CT64" i="1"/>
  <c r="BT64" i="1"/>
  <c r="CS64" i="1" s="1"/>
  <c r="BS64" i="1"/>
  <c r="AG64" i="1"/>
  <c r="BM64" i="1" s="1"/>
  <c r="X64" i="1"/>
  <c r="AH64" i="1" s="1"/>
  <c r="CT63" i="1"/>
  <c r="BT63" i="1"/>
  <c r="CS63" i="1" s="1"/>
  <c r="BS63" i="1"/>
  <c r="X63" i="1"/>
  <c r="AH63" i="1" s="1"/>
  <c r="CT62" i="1"/>
  <c r="BT62" i="1"/>
  <c r="BS62" i="1"/>
  <c r="AG62" i="1"/>
  <c r="X62" i="1"/>
  <c r="CT61" i="1"/>
  <c r="BT61" i="1"/>
  <c r="BS61" i="1"/>
  <c r="AG61" i="1"/>
  <c r="BM61" i="1" s="1"/>
  <c r="X61" i="1"/>
  <c r="CT60" i="1"/>
  <c r="BT60" i="1"/>
  <c r="BS60" i="1"/>
  <c r="AH60" i="1"/>
  <c r="AG60" i="1"/>
  <c r="BM60" i="1" s="1"/>
  <c r="X60" i="1"/>
  <c r="CT59" i="1"/>
  <c r="BT59" i="1"/>
  <c r="BS59" i="1"/>
  <c r="AG59" i="1"/>
  <c r="X59" i="1"/>
  <c r="AH59" i="1" s="1"/>
  <c r="CT58" i="1"/>
  <c r="BT58" i="1"/>
  <c r="CS58" i="1" s="1"/>
  <c r="BS58" i="1"/>
  <c r="AG58" i="1"/>
  <c r="BM58" i="1" s="1"/>
  <c r="X58" i="1"/>
  <c r="AH58" i="1" s="1"/>
  <c r="CT57" i="1"/>
  <c r="BT57" i="1"/>
  <c r="CS57" i="1" s="1"/>
  <c r="BS57" i="1"/>
  <c r="AG57" i="1"/>
  <c r="BM57" i="1" s="1"/>
  <c r="X57" i="1"/>
  <c r="CT56" i="1"/>
  <c r="BT56" i="1"/>
  <c r="BS56" i="1"/>
  <c r="AG56" i="1"/>
  <c r="X56" i="1"/>
  <c r="CT55" i="1"/>
  <c r="BT55" i="1"/>
  <c r="BS55" i="1"/>
  <c r="AG55" i="1"/>
  <c r="BM55" i="1" s="1"/>
  <c r="X55" i="1"/>
  <c r="AH55" i="1" s="1"/>
  <c r="CT54" i="1"/>
  <c r="BT54" i="1"/>
  <c r="CS54" i="1" s="1"/>
  <c r="BS54" i="1"/>
  <c r="AG54" i="1"/>
  <c r="BM54" i="1" s="1"/>
  <c r="X54" i="1"/>
  <c r="AH54" i="1" s="1"/>
  <c r="CT53" i="1"/>
  <c r="BT53" i="1"/>
  <c r="BS53" i="1"/>
  <c r="AG53" i="1"/>
  <c r="BM53" i="1" s="1"/>
  <c r="CT52" i="1"/>
  <c r="BT52" i="1"/>
  <c r="BS52" i="1"/>
  <c r="BM52" i="1"/>
  <c r="AH52" i="1"/>
  <c r="AG52" i="1"/>
  <c r="X52" i="1"/>
  <c r="CT51" i="1"/>
  <c r="BT51" i="1"/>
  <c r="BS51" i="1"/>
  <c r="AG51" i="1"/>
  <c r="BM51" i="1" s="1"/>
  <c r="X51" i="1"/>
  <c r="AH51" i="1" s="1"/>
  <c r="CT50" i="1"/>
  <c r="BT50" i="1"/>
  <c r="BS50" i="1"/>
  <c r="AG50" i="1"/>
  <c r="BM50" i="1" s="1"/>
  <c r="X50" i="1"/>
  <c r="AH50" i="1" s="1"/>
  <c r="CT49" i="1"/>
  <c r="BT49" i="1"/>
  <c r="CS49" i="1" s="1"/>
  <c r="BS49" i="1"/>
  <c r="AG49" i="1"/>
  <c r="BM49" i="1" s="1"/>
  <c r="X49" i="1"/>
  <c r="AH49" i="1" s="1"/>
  <c r="CT48" i="1"/>
  <c r="BT48" i="1"/>
  <c r="CS48" i="1" s="1"/>
  <c r="BS48" i="1"/>
  <c r="AG48" i="1"/>
  <c r="BM48" i="1" s="1"/>
  <c r="X48" i="1"/>
  <c r="AH48" i="1" s="1"/>
  <c r="CT47" i="1"/>
  <c r="BT47" i="1"/>
  <c r="CS47" i="1" s="1"/>
  <c r="BS47" i="1"/>
  <c r="AG47" i="1"/>
  <c r="BM47" i="1" s="1"/>
  <c r="X47" i="1"/>
  <c r="AH47" i="1" s="1"/>
  <c r="CT46" i="1"/>
  <c r="BT46" i="1"/>
  <c r="BS46" i="1"/>
  <c r="AG46" i="1"/>
  <c r="BM46" i="1" s="1"/>
  <c r="X46" i="1"/>
  <c r="AH46" i="1" s="1"/>
  <c r="CT45" i="1"/>
  <c r="BT45" i="1"/>
  <c r="CS45" i="1" s="1"/>
  <c r="BS45" i="1"/>
  <c r="AG45" i="1"/>
  <c r="BM45" i="1" s="1"/>
  <c r="X45" i="1"/>
  <c r="CT44" i="1"/>
  <c r="BT44" i="1"/>
  <c r="CS44" i="1" s="1"/>
  <c r="BS44" i="1"/>
  <c r="AG44" i="1"/>
  <c r="X44" i="1"/>
  <c r="AH44" i="1" s="1"/>
  <c r="CT43" i="1"/>
  <c r="BT43" i="1"/>
  <c r="BS43" i="1"/>
  <c r="AG43" i="1"/>
  <c r="BM43" i="1" s="1"/>
  <c r="X43" i="1"/>
  <c r="AH43" i="1" s="1"/>
  <c r="CT42" i="1"/>
  <c r="BT42" i="1"/>
  <c r="CS42" i="1" s="1"/>
  <c r="BS42" i="1"/>
  <c r="AG42" i="1"/>
  <c r="BM42" i="1" s="1"/>
  <c r="X42" i="1"/>
  <c r="AH42" i="1" s="1"/>
  <c r="CT41" i="1"/>
  <c r="BT41" i="1"/>
  <c r="CS41" i="1" s="1"/>
  <c r="BS41" i="1"/>
  <c r="AG41" i="1"/>
  <c r="BM41" i="1" s="1"/>
  <c r="X41" i="1"/>
  <c r="AH41" i="1" s="1"/>
  <c r="CT40" i="1"/>
  <c r="BT40" i="1"/>
  <c r="BS40" i="1"/>
  <c r="AG40" i="1"/>
  <c r="BM40" i="1" s="1"/>
  <c r="X40" i="1"/>
  <c r="AH40" i="1" s="1"/>
  <c r="BT39" i="1"/>
  <c r="CS39" i="1" s="1"/>
  <c r="BS39" i="1"/>
  <c r="AG39" i="1"/>
  <c r="X39" i="1"/>
  <c r="AH39" i="1" s="1"/>
  <c r="CT38" i="1"/>
  <c r="BT38" i="1"/>
  <c r="BS38" i="1"/>
  <c r="AG38" i="1"/>
  <c r="BM38" i="1" s="1"/>
  <c r="X38" i="1"/>
  <c r="AH38" i="1" s="1"/>
  <c r="CT37" i="1"/>
  <c r="BT37" i="1"/>
  <c r="BS37" i="1"/>
  <c r="AG37" i="1"/>
  <c r="BM37" i="1" s="1"/>
  <c r="X37" i="1"/>
  <c r="CT36" i="1"/>
  <c r="BT36" i="1"/>
  <c r="CS36" i="1" s="1"/>
  <c r="BS36" i="1"/>
  <c r="AG36" i="1"/>
  <c r="BM36" i="1" s="1"/>
  <c r="X36" i="1"/>
  <c r="CT35" i="1"/>
  <c r="BT35" i="1"/>
  <c r="CS35" i="1" s="1"/>
  <c r="BS35" i="1"/>
  <c r="AG35" i="1"/>
  <c r="BM35" i="1" s="1"/>
  <c r="X35" i="1"/>
  <c r="AH35" i="1" s="1"/>
  <c r="BT34" i="1"/>
  <c r="BS34" i="1"/>
  <c r="AG34" i="1"/>
  <c r="BM34" i="1" s="1"/>
  <c r="X34" i="1"/>
  <c r="AH34" i="1" s="1"/>
  <c r="CT33" i="1"/>
  <c r="BT33" i="1"/>
  <c r="CS33" i="1" s="1"/>
  <c r="BS33" i="1"/>
  <c r="AG33" i="1"/>
  <c r="BM33" i="1" s="1"/>
  <c r="X33" i="1"/>
  <c r="AH33" i="1" s="1"/>
  <c r="CT32" i="1"/>
  <c r="BT32" i="1"/>
  <c r="CS32" i="1" s="1"/>
  <c r="BS32" i="1"/>
  <c r="BM32" i="1"/>
  <c r="AG32" i="1"/>
  <c r="X32" i="1"/>
  <c r="AH32" i="1" s="1"/>
  <c r="CT31" i="1"/>
  <c r="BT31" i="1"/>
  <c r="CS31" i="1" s="1"/>
  <c r="BS31" i="1"/>
  <c r="AG31" i="1"/>
  <c r="BM31" i="1" s="1"/>
  <c r="X31" i="1"/>
  <c r="CT30" i="1"/>
  <c r="BT30" i="1"/>
  <c r="CS30" i="1" s="1"/>
  <c r="BS30" i="1"/>
  <c r="AH30" i="1"/>
  <c r="AG30" i="1"/>
  <c r="BM30" i="1" s="1"/>
  <c r="X30" i="1"/>
  <c r="CT29" i="1"/>
  <c r="BT29" i="1"/>
  <c r="CS29" i="1" s="1"/>
  <c r="BS29" i="1"/>
  <c r="AG29" i="1"/>
  <c r="BM29" i="1" s="1"/>
  <c r="X29" i="1"/>
  <c r="AH29" i="1" s="1"/>
  <c r="CT28" i="1"/>
  <c r="BT28" i="1"/>
  <c r="CS28" i="1" s="1"/>
  <c r="BS28" i="1"/>
  <c r="AG28" i="1"/>
  <c r="X28" i="1"/>
  <c r="AH28" i="1" s="1"/>
  <c r="CT27" i="1"/>
  <c r="BT27" i="1"/>
  <c r="CS27" i="1" s="1"/>
  <c r="BS27" i="1"/>
  <c r="AG27" i="1"/>
  <c r="X27" i="1"/>
  <c r="AH27" i="1" s="1"/>
  <c r="CT26" i="1"/>
  <c r="BT26" i="1"/>
  <c r="CS26" i="1" s="1"/>
  <c r="BS26" i="1"/>
  <c r="AG26" i="1"/>
  <c r="BM26" i="1" s="1"/>
  <c r="X26" i="1"/>
  <c r="CT25" i="1"/>
  <c r="BT25" i="1"/>
  <c r="CS25" i="1" s="1"/>
  <c r="BS25" i="1"/>
  <c r="BM25" i="1"/>
  <c r="AG25" i="1"/>
  <c r="X25" i="1"/>
  <c r="CT24" i="1"/>
  <c r="BT24" i="1"/>
  <c r="CS24" i="1" s="1"/>
  <c r="BS24" i="1"/>
  <c r="AG24" i="1"/>
  <c r="BM24" i="1" s="1"/>
  <c r="X24" i="1"/>
  <c r="CT23" i="1"/>
  <c r="BT23" i="1"/>
  <c r="BS23" i="1"/>
  <c r="AG23" i="1"/>
  <c r="BM23" i="1" s="1"/>
  <c r="X23" i="1"/>
  <c r="CT22" i="1"/>
  <c r="BT22" i="1"/>
  <c r="BS22" i="1"/>
  <c r="AG22" i="1"/>
  <c r="BM22" i="1" s="1"/>
  <c r="X22" i="1"/>
  <c r="CT21" i="1"/>
  <c r="BT21" i="1"/>
  <c r="BS21" i="1"/>
  <c r="AG21" i="1"/>
  <c r="BM21" i="1" s="1"/>
  <c r="X21" i="1"/>
  <c r="CT20" i="1"/>
  <c r="BT20" i="1"/>
  <c r="CS20" i="1" s="1"/>
  <c r="BS20" i="1"/>
  <c r="AG20" i="1"/>
  <c r="X20" i="1"/>
  <c r="AH20" i="1" s="1"/>
  <c r="CT19" i="1"/>
  <c r="BT19" i="1"/>
  <c r="CS19" i="1" s="1"/>
  <c r="BS19" i="1"/>
  <c r="AG19" i="1"/>
  <c r="X19" i="1"/>
  <c r="AH19" i="1" s="1"/>
  <c r="CT18" i="1"/>
  <c r="BT18" i="1"/>
  <c r="CS18" i="1" s="1"/>
  <c r="BS18" i="1"/>
  <c r="AG18" i="1"/>
  <c r="BM18" i="1" s="1"/>
  <c r="X18" i="1"/>
  <c r="AH18" i="1" s="1"/>
  <c r="CT17" i="1"/>
  <c r="BT17" i="1"/>
  <c r="CS17" i="1" s="1"/>
  <c r="BS17" i="1"/>
  <c r="AG17" i="1"/>
  <c r="X17" i="1"/>
  <c r="AH17" i="1" s="1"/>
  <c r="CT16" i="1"/>
  <c r="BT16" i="1"/>
  <c r="CS16" i="1" s="1"/>
  <c r="BS16" i="1"/>
  <c r="AG16" i="1"/>
  <c r="BM16" i="1" s="1"/>
  <c r="X16" i="1"/>
  <c r="CT15" i="1"/>
  <c r="BT15" i="1"/>
  <c r="CS15" i="1" s="1"/>
  <c r="BS15" i="1"/>
  <c r="AG15" i="1"/>
  <c r="BM15" i="1" s="1"/>
  <c r="X15" i="1"/>
  <c r="AH15" i="1" s="1"/>
  <c r="CT14" i="1"/>
  <c r="BT14" i="1"/>
  <c r="CS14" i="1" s="1"/>
  <c r="BS14" i="1"/>
  <c r="BM14" i="1"/>
  <c r="AG14" i="1"/>
  <c r="X14" i="1"/>
  <c r="AH14" i="1" s="1"/>
  <c r="BT13" i="1"/>
  <c r="BS13" i="1"/>
  <c r="AG13" i="1"/>
  <c r="BM13" i="1" s="1"/>
  <c r="X13" i="1"/>
  <c r="AH13" i="1" s="1"/>
  <c r="CT12" i="1"/>
  <c r="BT12" i="1"/>
  <c r="CS12" i="1" s="1"/>
  <c r="BS12" i="1"/>
  <c r="AG12" i="1"/>
  <c r="BM12" i="1" s="1"/>
  <c r="X12" i="1"/>
  <c r="AH12" i="1" s="1"/>
  <c r="CT11" i="1"/>
  <c r="BT11" i="1"/>
  <c r="CS11" i="1" s="1"/>
  <c r="BS11" i="1"/>
  <c r="AG11" i="1"/>
  <c r="BM11" i="1" s="1"/>
  <c r="X11" i="1"/>
  <c r="AH11" i="1" s="1"/>
  <c r="CT10" i="1"/>
  <c r="BT10" i="1"/>
  <c r="CS10" i="1" s="1"/>
  <c r="BS10" i="1"/>
  <c r="AG10" i="1"/>
  <c r="BM10" i="1" s="1"/>
  <c r="X10" i="1"/>
  <c r="AH10" i="1" s="1"/>
  <c r="CT9" i="1"/>
  <c r="BT9" i="1"/>
  <c r="CS9" i="1" s="1"/>
  <c r="BS9" i="1"/>
  <c r="AG9" i="1"/>
  <c r="BM9" i="1" s="1"/>
  <c r="X9" i="1"/>
  <c r="CT8" i="1"/>
  <c r="BT8" i="1"/>
  <c r="CS8" i="1" s="1"/>
  <c r="BS8" i="1"/>
  <c r="AG8" i="1"/>
  <c r="BM8" i="1" s="1"/>
  <c r="X8" i="1"/>
  <c r="CT7" i="1"/>
  <c r="BT7" i="1"/>
  <c r="CS7" i="1" s="1"/>
  <c r="BS7" i="1"/>
  <c r="AG7" i="1"/>
  <c r="BM7" i="1" s="1"/>
  <c r="X7" i="1"/>
  <c r="CT6" i="1"/>
  <c r="BT6" i="1"/>
  <c r="CS6" i="1" s="1"/>
  <c r="BS6" i="1"/>
  <c r="BF6" i="1"/>
  <c r="AG6" i="1"/>
  <c r="BM6" i="1" s="1"/>
  <c r="X6" i="1"/>
  <c r="AH6" i="1" s="1"/>
  <c r="CT5" i="1"/>
  <c r="BT5" i="1"/>
  <c r="CS5" i="1" s="1"/>
  <c r="BS5" i="1"/>
  <c r="BF5" i="1"/>
  <c r="AG5" i="1"/>
  <c r="BM5" i="1" s="1"/>
  <c r="X5" i="1"/>
  <c r="AH5" i="1" s="1"/>
  <c r="BT4" i="1"/>
  <c r="BS4" i="1"/>
  <c r="BF4" i="1"/>
  <c r="AG4" i="1"/>
  <c r="X4" i="1"/>
  <c r="AH4" i="1" s="1"/>
  <c r="CT3" i="1"/>
  <c r="BT3" i="1"/>
  <c r="CS3" i="1" s="1"/>
  <c r="BS3" i="1"/>
  <c r="AG3" i="1"/>
  <c r="BM3" i="1" s="1"/>
  <c r="X3" i="1"/>
  <c r="AH3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Y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Z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DA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DB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DC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DD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DE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DF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H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J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<sst xmlns="http://schemas.openxmlformats.org/spreadsheetml/2006/main" count="1647" uniqueCount="540">
  <si>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</si>
  <si>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</si>
  <si>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</si>
  <si>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</si>
  <si>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</si>
  <si>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</si>
  <si>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</si>
  <si>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</si>
  <si>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</si>
  <si>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</si>
  <si>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</si>
  <si>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</si>
  <si>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</si>
  <si>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</si>
  <si>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</si>
  <si>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</si>
  <si>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</si>
  <si>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</si>
  <si>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</si>
  <si>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</si>
  <si>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</si>
  <si>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</si>
  <si>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</si>
  <si>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</si>
  <si>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</si>
  <si>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</si>
  <si>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</si>
  <si>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</si>
  <si>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</si>
  <si>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</si>
  <si>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</si>
  <si>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</si>
  <si>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</si>
  <si>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</si>
  <si>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</si>
  <si>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</si>
  <si>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</si>
  <si>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</si>
  <si>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</si>
  <si>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</si>
  <si>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</si>
  <si>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</si>
  <si>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</si>
  <si>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</si>
  <si>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</si>
  <si>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</si>
  <si>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</si>
  <si>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</si>
  <si>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</si>
  <si>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</si>
  <si>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</si>
  <si>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</si>
  <si>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</si>
  <si>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</si>
  <si>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</si>
  <si>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</si>
  <si>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</si>
  <si>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</si>
  <si>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</si>
  <si>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</si>
  <si>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</si>
  <si>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</si>
  <si>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</si>
  <si>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</si>
  <si>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</si>
  <si>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</si>
  <si>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</si>
  <si>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</si>
  <si>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</si>
  <si>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</si>
  <si>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</si>
  <si>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</si>
  <si>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</si>
  <si>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</si>
  <si>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</si>
  <si>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</si>
  <si>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Total Recursos ejecutados SEP_2017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</si>
  <si>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</si>
  <si>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</si>
  <si>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</si>
  <si>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</si>
  <si>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</si>
  <si>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</si>
  <si>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</si>
  <si>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</si>
  <si>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>% EJECUCION META PROG 2017</t>
  </si>
  <si>
    <t>META RESULTADO A SEP 2017</t>
  </si>
  <si>
    <t>% EJECUCION META RESULTADOS SEP  2017</t>
  </si>
  <si>
    <t>INCREMENTO</t>
  </si>
  <si>
    <t>NA</t>
  </si>
  <si>
    <t>NP</t>
  </si>
  <si>
    <t>OK</t>
  </si>
  <si>
    <t>ND</t>
  </si>
  <si>
    <t>MANTENIMIENTO</t>
  </si>
  <si>
    <t xml:space="preserve">BOLÍVAR SÍ AVANZA, LIBRE DE POBREZA A TRAVÉS DE LA EDUCACIÓN Y LA EQUIDAD </t>
  </si>
  <si>
    <t>SGP</t>
  </si>
  <si>
    <t>SALUD</t>
  </si>
  <si>
    <t>A.2</t>
  </si>
  <si>
    <t>SECRETARIA DE SALUD</t>
  </si>
  <si>
    <t>2.18</t>
  </si>
  <si>
    <t>SALUD AMBIENTAL</t>
  </si>
  <si>
    <t>A.2.7</t>
  </si>
  <si>
    <t>Disminuir la mortalidad por Enfermedad Respiratoria Aguda en menores de 5 años a de 14,1 X 100.000 nacidos vivos.</t>
  </si>
  <si>
    <t>A.2.7.1</t>
  </si>
  <si>
    <t>2.18.1</t>
  </si>
  <si>
    <t>Habitat Saludable</t>
  </si>
  <si>
    <t>23 entidades territoriales con inclusión del componente de salud ambiental en los Planes de Desarrollo Territorial, POT, en coordinación con el COTSA departamental, y Consejo Seccional de Plaguicidas.</t>
  </si>
  <si>
    <t>Cantidad de  Entidades territoriales con inclusión del componente de salud ambiental en los Planes de Desarrollo Territorial, POT, en coordinación con el COTSA departamental, y Consejo Seccional de Plaguicidas.</t>
  </si>
  <si>
    <t>FALTA DECIR DE CUANTO A CUANTO SE VA A DISMINUIR</t>
  </si>
  <si>
    <t>A.2.7.2</t>
  </si>
  <si>
    <t>Un   Programas de educación en salud ambiental con énfasis en la estrategia de entornos saludables diseñado e implementado en el 100% de municipios con altos índices de riesgo ambiental para enfermedades transmisibles.</t>
  </si>
  <si>
    <t>Cantidad de  Programas de educación en salud ambiental con énfasis en la estrategia de entornos saludables diseñado e implementado en el 100% de municipios con altos índices de riesgo ambiental para enfermedades transmisibles.</t>
  </si>
  <si>
    <t>A.2.8</t>
  </si>
  <si>
    <t>Mantener la tasa de rabia humana en cero (0) x 100.000 Hab., en el departamento de Bolívar.</t>
  </si>
  <si>
    <t>A.2.8.1</t>
  </si>
  <si>
    <t>2.18.2</t>
  </si>
  <si>
    <t>Situaciones De Salud Relacionadas Con Condiciones Ambientales</t>
  </si>
  <si>
    <t>90% de Cobertura de vacunación canina y felina en el departamento de Bolívar</t>
  </si>
  <si>
    <t>Porcentaje de Cobertura de vacunación canina y felina en el departamento de Bolívar</t>
  </si>
  <si>
    <t>A.2.9</t>
  </si>
  <si>
    <t>Disminuir la mortalidad por Enfermedad Diarreica Aguda en menores de 5 años a 2,8 o menos x 100.000.</t>
  </si>
  <si>
    <t>A.2.9.1</t>
  </si>
  <si>
    <t>90% de las  Acciones de Inspección vigilancia y control de factores de riesgo ambientales, ejecutadas.</t>
  </si>
  <si>
    <t>Porcentaje de Acciones de Inspección vigilancia y control de factores de riesgo ambientales, ejecutadas.</t>
  </si>
  <si>
    <t>A.2.9.2</t>
  </si>
  <si>
    <t>Cumplimiento de las Acciones de Vigilancia de la calidad del agua para consumo humano garantizadas en un 90% en cabeceras municipales y 20% en área rural.</t>
  </si>
  <si>
    <t>Acciones de Vigilancia de la calidad del agua para consumo humano garantizadas en un 90% en cabeceras municipales y 20% en área rural.</t>
  </si>
  <si>
    <t>A.2.9.3</t>
  </si>
  <si>
    <t xml:space="preserve">22  Mapas de riesgo de calidad de agua para consumo humano con planes de trabajo correctivos, elaborados. </t>
  </si>
  <si>
    <t xml:space="preserve">Numero de Mapas de riesgo de calidad de agua para consumo humano con planes de trabajo correctivos, elaborados. </t>
  </si>
  <si>
    <t>2.19</t>
  </si>
  <si>
    <t>VIDA SALUDABLE Y CONDICIONES NO TRANSMISIBLES</t>
  </si>
  <si>
    <t>A.2.10</t>
  </si>
  <si>
    <t>Disminuir a 16%, la prevalencia de obesidad en hombre de 18 a 64 años, y  mujeresde 15 a 49 años</t>
  </si>
  <si>
    <t>A.2.10.1</t>
  </si>
  <si>
    <t>2.19.1</t>
  </si>
  <si>
    <t>Modos condiciones y estilos de vida saludables</t>
  </si>
  <si>
    <t>10 Municipios con estrategia nacional 4x4 ampliada, implementada.</t>
  </si>
  <si>
    <t>Numero de Municipios con estrategia nacional 4x4 ampliada, implementada.</t>
  </si>
  <si>
    <t>A.2.11</t>
  </si>
  <si>
    <t>Disminuir a 121 x 100.000 habitantes, la mortalidad por enfermedades  del sistema circulatorio</t>
  </si>
  <si>
    <t>A.2.11.1</t>
  </si>
  <si>
    <t>Condiciones Crónicas Prevalentes</t>
  </si>
  <si>
    <t>80% del Personal del sector salud(médicos, enfermeras, odontólogos, auxiliares de enfermería) y adheridos a guías y protocolos de prevención y manejo de enfermedades crónicas no transmisibles, alteraciones de la salud bucal, visual y auditiva.</t>
  </si>
  <si>
    <t>Personal del sector salud(médicos, enfermeras, odontólogos, auxiliares de enfermería) y adheridos a guías y protocolos de prevención y manejo de enfermedades crónicas no transmisibles, alteraciones de la salud bucal, visual y auditiva.</t>
  </si>
  <si>
    <t>A.2.12</t>
  </si>
  <si>
    <t>Índice COP (cariados, obturados, perdidos) en la población menor de 12 años reducida a igual o menor de  2.8% en  menores de 12 años</t>
  </si>
  <si>
    <t>A.2.12.1</t>
  </si>
  <si>
    <t>32 Municipios con estrategia "Soy generación más sonriente" adoptada y evaluada.</t>
  </si>
  <si>
    <t>Municipios con estrategia "Soy generación más sonriente" adoptada y evaluada.</t>
  </si>
  <si>
    <t>2.20</t>
  </si>
  <si>
    <t>CONVIVENCIA SOCIAL Y SALUD MENTAL</t>
  </si>
  <si>
    <t>A.2.13</t>
  </si>
  <si>
    <t>Disminuir la tasa de incidencia de violencia intrafamiliar a 200 x 100,000</t>
  </si>
  <si>
    <t>A.2.13.1</t>
  </si>
  <si>
    <t>2.20.1</t>
  </si>
  <si>
    <t>Promoción De La Salud Mental Y La Convivencia.</t>
  </si>
  <si>
    <t>37 municipios con estrategias intersectoriales en el marco de una política pública municipal de salud mental y convivencia social evaluadas.</t>
  </si>
  <si>
    <t>Número de municipios con estrategias intersectoriales en el marco de una política pública municipal de salud mental y convivencia social evaluadas.</t>
  </si>
  <si>
    <t>A.2.13.2</t>
  </si>
  <si>
    <t>22  entidades territoriales de salud reportando los eventos de violencia intrafamiliar de manera oportuna y con calidad.</t>
  </si>
  <si>
    <t>Numero de entidades territoriales de salud reportando los eventos de violencia intrafamiliar de manera oportuna y con calidad.</t>
  </si>
  <si>
    <t>A.2.14</t>
  </si>
  <si>
    <t>Disminuir a 1,04% o menos la prevalencia del consumo de sustancias psicoactivas en población de 12 a 65 años de edad.</t>
  </si>
  <si>
    <t>A.2.14.1</t>
  </si>
  <si>
    <t>2.20.2</t>
  </si>
  <si>
    <t xml:space="preserve">Prevención Integral de  Problemas, Trastornos Mentales </t>
  </si>
  <si>
    <t>37  municipios con plan de prevención del consumo de sustancias psicoactivas</t>
  </si>
  <si>
    <t>Número de municipios con plan de prevención del consumo de sustancias psicoactivas</t>
  </si>
  <si>
    <t>A.2.15</t>
  </si>
  <si>
    <t>Disminuir 2,0 x 100,000 hab  la tasa de mortalidad por lesiones autoinfligidas intencionalmente</t>
  </si>
  <si>
    <t>A.2.15.1</t>
  </si>
  <si>
    <t>6  Municipios con programa de familias fuertes implementado</t>
  </si>
  <si>
    <t>No. de Municipios con programa de familias fuertes implementado</t>
  </si>
  <si>
    <t>A.2.16</t>
  </si>
  <si>
    <t>Disminuir la tasa de mortalidad por lesiones autoinfligidas intencionalmente a 3,11 x 100.000 Hab. o menos</t>
  </si>
  <si>
    <t>A.2.16.1</t>
  </si>
  <si>
    <t>Doce  Municipios garantizando la atención integral de casos de violencia, problemas y trastornos mentales</t>
  </si>
  <si>
    <t>Numero de Municipios garantizando la atención integral de casos de violencia, problemas y trastornos mentales</t>
  </si>
  <si>
    <t>2.21</t>
  </si>
  <si>
    <t>SEXUALIDAD  DERECHOS SEXUALES Y REPRODUCTIVOS</t>
  </si>
  <si>
    <t>A.2.17</t>
  </si>
  <si>
    <t>Reducir el embarazo en adolescentes a 18%</t>
  </si>
  <si>
    <t>A.2.17.1</t>
  </si>
  <si>
    <t>2.21.1</t>
  </si>
  <si>
    <t>PROMOCIÓN DE DERECHOS SEXUALES Y REPRODUCTIVOS Y EQUIDAD DE GÉNERO</t>
  </si>
  <si>
    <t>18 Entidades Territoriales Municipales priorizadas, contaran con espacios transectoriales y comunitarios que coordinaran la promoción y garantía de los derechos sexuales y reproductivos</t>
  </si>
  <si>
    <t>Entidades Territoriales Municipales priorizadas, contaran con espacios transectoriales y comunitarios que coordinaran la promoción y garantía de los derechos sexuales y reproductivos</t>
  </si>
  <si>
    <t>SGP - TRANSFERENCIAS NACIONALES</t>
  </si>
  <si>
    <t>A.2.18</t>
  </si>
  <si>
    <t>A.2.18.1</t>
  </si>
  <si>
    <t>2.21.2</t>
  </si>
  <si>
    <t xml:space="preserve">PREVENCIÓN Y ATENCIÓN INTEGRAL EN SALUD SEXUAL
REPRODUCTIVA DESDE UN ENFOQUE DE DERECHOS.
</t>
  </si>
  <si>
    <t>32 Municipios con Estrategia integral para la prevención del embarazo en la infancia y adolescencia, implementada.</t>
  </si>
  <si>
    <t>Numero de Municipios con Estrategia integral para la prevención del embarazo en la infancia y adolescencia, implementada.</t>
  </si>
  <si>
    <t>A.2.19</t>
  </si>
  <si>
    <t>Reducir la razón de mortalidad materna a 67,76 x 100.000  nacidos vivos.</t>
  </si>
  <si>
    <t>A.2.19.1</t>
  </si>
  <si>
    <t>22 Municipios con 95% de mujeres gestantes que tengan cuatro o más controles prenatales</t>
  </si>
  <si>
    <t>Numero de Municipios con 95% de mujeres gestantes que tengan cuatro o más controles prenatales</t>
  </si>
  <si>
    <t>A.2.19.2</t>
  </si>
  <si>
    <t>800  Profesionales y auxiliares de salud de prestadores públicos del departamento capacitados y entrenados en la aplicación de guías y protocolos de atención integral y de calidad a la mujer gestante.</t>
  </si>
  <si>
    <t>N° de  Profesionales y auxiliares de salud de prestadores públicos del departamento capacitados y entrenados en la aplicación de guías y protocolos de atención integral y de calidad a la mujer gestante.</t>
  </si>
  <si>
    <t>A.2.19.3</t>
  </si>
  <si>
    <t>6 Casas maternas regionales funcionando en municipios con alta tasa de mortalidad materna, asociada a alta ruralidad</t>
  </si>
  <si>
    <t>Numero de Casas maternas regionales funcionando en municipios con alta tasa de mortalidad materna, asociada a alta ruralidad</t>
  </si>
  <si>
    <t>A.2.19.4</t>
  </si>
  <si>
    <t xml:space="preserve">15 ESE municipales priorizadas, cumpliendo en un 90% o más, las metas de indicadores del Programa de Auditoría para Mejoramiento de la Calidad en los  servicios de atención materna y neonatal. </t>
  </si>
  <si>
    <t xml:space="preserve">Numero de ESE municipales priorizadas, cumpliendo en un 90% o más, las metas de indicadores del Programa de Auditoría para Mejoramiento de la Calidad en los  servicios de atención materna y neonatal. </t>
  </si>
  <si>
    <t>A.2.19.5</t>
  </si>
  <si>
    <t xml:space="preserve">80 % Ejecución de proyectos de dotación, construcción y/o adecuación de centros y puestos de salud en áreas rurales priorizadas por mortalidad materna, aprobados en  plan bienal de inversiones. </t>
  </si>
  <si>
    <t xml:space="preserve">Porcentaje de Ejecución de proyectos de dotación, construcción y/o adecuación de centros y puestos de salud en áreas rurales priorizadas por mortalidad materna, aprobados en  plan bienal de inversiones. </t>
  </si>
  <si>
    <t>A.2.20</t>
  </si>
  <si>
    <t>Disminuir prevalencia de infección por VIH en población general a 10 x 100.000 habitantes.</t>
  </si>
  <si>
    <t>A.2.20.1</t>
  </si>
  <si>
    <t>37 Municipios con Estrategia para la prevención de las ITS-VIH/SIDA, funcionando de acuerdo con los criterios del Ministerio de Salud</t>
  </si>
  <si>
    <t>Estrategia para la prevención de las ITS-VIH/SIDA, funcionando de acuerdo con los criterios del Ministerio de Salud</t>
  </si>
  <si>
    <t>A.2.21</t>
  </si>
  <si>
    <t xml:space="preserve">Reducir a 2%, el porcentaje de transmisión materno-infantil del VIH, sobre el número de niños expuestos, </t>
  </si>
  <si>
    <t>A.2.21.1</t>
  </si>
  <si>
    <t>37 Municipios con Estrategia para la prevención de transmisión materno-infantil del VIH, funcionando, de acuerdo con los criterios del Ministerio de Salud.</t>
  </si>
  <si>
    <t>Estrategia para la prevención de transmisión materno-infantil del VIH, funcionando, de acuerdo con los criterios del Ministerio de Salud.</t>
  </si>
  <si>
    <t>A.2.22</t>
  </si>
  <si>
    <t>Disminuir la incidencia de sífilis congénita a 0,5% en población de 15 a 35 años.</t>
  </si>
  <si>
    <t>A.2.22.1</t>
  </si>
  <si>
    <t xml:space="preserve">37 Municipios con Estrategia para la prevención de transmisión materno-infantil de  la sífilis gestacional, funcionando </t>
  </si>
  <si>
    <t>Estrategia para la prevención de transmisión materno-infantil de  la sífilis gestacional, funcionando en 37  municipios.</t>
  </si>
  <si>
    <t>2.22</t>
  </si>
  <si>
    <t>VIDA SALUDABLE Y ENFERMEDADES TRANSMISIBLES</t>
  </si>
  <si>
    <t>A.2.23</t>
  </si>
  <si>
    <t>Reducir progresivamente a menos de 1,59 casos por 100.000 hab. de la mortalidad por Tuberculosis TB. (indicador de cierre de brechas)</t>
  </si>
  <si>
    <t>A.2.23.1</t>
  </si>
  <si>
    <t>2.22.1</t>
  </si>
  <si>
    <t>Enfermedades Emergentes, Remergentes Y Desatendidas.</t>
  </si>
  <si>
    <t>Trece (13) municipios con Planes estratégicos Para aliviar la carga y sostener las actividades de control de la tuberculosis</t>
  </si>
  <si>
    <t>No. de municipios con Planes estratégicos Para aliviar la carga y sostener las actividades de control de la tuberculosis</t>
  </si>
  <si>
    <t>A.2.24</t>
  </si>
  <si>
    <t>Disminuir la discapacidad severa por Enfermedad de Hansen entre los casos nuevos, hasta llegar a una tasa de 1 casos por 10.000 habitantes con discapacidad grado 2.</t>
  </si>
  <si>
    <t>A.2.24.1</t>
  </si>
  <si>
    <t>Trece (13) municipios con Planes estratégicos Para aliviar la carga y sostener las actividades de control en Enfermedad de Hansen</t>
  </si>
  <si>
    <t>No. de municipios con Planes estratégicos Para aliviar la carga y sostener las actividades de control en Enfermedad de Hansen</t>
  </si>
  <si>
    <t>A.2.25</t>
  </si>
  <si>
    <t>Lograr que 45 municipios alcancen el 95% o más de cobertura de biológicos, que hacen parte del esquema nacional, en las poblaciones objeto del Programa Ampliado de Inmunizaciones. (indicador de cierre de brechas)</t>
  </si>
  <si>
    <t>A.2.25.1</t>
  </si>
  <si>
    <t>2.22.2</t>
  </si>
  <si>
    <t>Enfermedades Inmunoprevenibles.</t>
  </si>
  <si>
    <t>45 municipios con estrategia de vacunación sin barreras implementada</t>
  </si>
  <si>
    <t>Municipios con estrategia de vacunación sin barreras implementada, evaluada y ejecutando planes de mejoramiento.</t>
  </si>
  <si>
    <t>A.2.25.2</t>
  </si>
  <si>
    <t>100% de EAPB con coberturas  de vacunación de su población  afiliada, igual o mayor al 95% para todos los biológicos que hacen parte del (PAI).</t>
  </si>
  <si>
    <t>A.2.25.3</t>
  </si>
  <si>
    <t>45 Municipios con Sistema de Información Nominal del PAI, implementado.</t>
  </si>
  <si>
    <t>Municipios con Sistema de Información Nominal del PAI, implementado.</t>
  </si>
  <si>
    <t>A.2.26</t>
  </si>
  <si>
    <t>Reducir la letalidad por dengue a menos de 2%</t>
  </si>
  <si>
    <t>A.2.26.1</t>
  </si>
  <si>
    <t>2.22.3</t>
  </si>
  <si>
    <t>Enfermedades Endemoepidémicas</t>
  </si>
  <si>
    <t>80% de  pacientes  con enfermedades endemoepidemicas atendidos con calidad por las PIS públicas</t>
  </si>
  <si>
    <t>Porcentaje de pacientes atendidos con calidad</t>
  </si>
  <si>
    <t>A.2.26.2</t>
  </si>
  <si>
    <t xml:space="preserve"> 80% de cobertura de acciones de prevención primaria sostenidas, en 15 Municipios de alto riesgo.</t>
  </si>
  <si>
    <t>Pocentaje de cobertura de acciones de prevención primaria sostenidas, en 15 Municipios de alto riesgo.</t>
  </si>
  <si>
    <t>2.23</t>
  </si>
  <si>
    <t>SALUD PÚBLICA EN EMERGENCIAS Y DESASTRES</t>
  </si>
  <si>
    <t>A.2.27</t>
  </si>
  <si>
    <t>Mejorar el índice de seguridad hospitalaria en el 50% de IPS públicas del Departamento de Bolívar.</t>
  </si>
  <si>
    <t>A.2.27.1</t>
  </si>
  <si>
    <t>2.23.1</t>
  </si>
  <si>
    <t>Gestión integral del riesgo en emergencias y desastres.</t>
  </si>
  <si>
    <t>20 IPS públicas conPlanes Hospitalarios de Gestión Integral del Riesgo de Desastres ajustado a normatividad vigente.</t>
  </si>
  <si>
    <t>IPS públicas conPlanes Hospitalarios de Gestión Integral del Riesgo de Desastres ajustado a normatividad vigente.</t>
  </si>
  <si>
    <t>RENTAS CEDIDAS</t>
  </si>
  <si>
    <t>A.2.27.2</t>
  </si>
  <si>
    <t>20 IPS con programa de hospitales seguros frente a desastres evaluado.</t>
  </si>
  <si>
    <t>IPS con programa de hospitales seguros frente a desastres evaluado.</t>
  </si>
  <si>
    <t>A.2.27.3</t>
  </si>
  <si>
    <t>100% de Funcionamiento en óptimas condiciones y articulado con el Distrito de Cartagena, del  Centro Regulador de Urgencias y Emergencias Departamental.</t>
  </si>
  <si>
    <t>Funcionamiento en óptimas condiciones y articulado con el Distrito de Cartagena, del  Centro Regulador de Urgencias y Emergencias Departamental.</t>
  </si>
  <si>
    <t>A.2.27.4</t>
  </si>
  <si>
    <t>100 % Plan de dotación de ambulancia a Empresas Sociales del Estado ejecutado.</t>
  </si>
  <si>
    <t>Plan de dotación de ambulancia a Empresas Sociales del Estado ejecutado.</t>
  </si>
  <si>
    <t>2.24</t>
  </si>
  <si>
    <t>SALUD Y ÁMBITO LABORAL</t>
  </si>
  <si>
    <t>A.2.28</t>
  </si>
  <si>
    <t>Lograr un 50% de cobertura de acciones de promoción de la salud y prevención de riesgos laborales en la población del sector informal de la economía.</t>
  </si>
  <si>
    <t>A.2.28.1</t>
  </si>
  <si>
    <t>2.24.1</t>
  </si>
  <si>
    <t>Seguridad y Salud en el Trabajo.</t>
  </si>
  <si>
    <t xml:space="preserve">12 municipios con programa de educación y sensibilización social para el fomanto de entonos laborales saludables con enfasis en actividades como la Agricultura, muneria, contruccion y mototaxismo </t>
  </si>
  <si>
    <t>Cobertura de acciones de inspección, vigilancia y control (IVC), para el cumplimiento de las normas de Seguridad y Salud en el Trabajo, en las minas del departamento de Bolívar.</t>
  </si>
  <si>
    <t>A.2.28.2</t>
  </si>
  <si>
    <t xml:space="preserve">100% de las entidades territoriales gestionando la inclusion del componente de salud y ambito laboral en los planes Territoriales de salud </t>
  </si>
  <si>
    <t>No. de trabajadores de las minas de Montecristo y Santa Rosa Sur de Bolívar, beneficiados con acciones de educación y prevención de riesgos para la salud en el entorno laboral.</t>
  </si>
  <si>
    <t>A.2.29</t>
  </si>
  <si>
    <t>Reducir la tasa de accidentes ocupacionales a 6,0 o menos x 100.000 habitantes.</t>
  </si>
  <si>
    <t>A.2.29.1</t>
  </si>
  <si>
    <t>2.24.2</t>
  </si>
  <si>
    <t>Situaciones Prevalentes De Origen Laboral.</t>
  </si>
  <si>
    <t xml:space="preserve">Doce (12) municipios con Implementación del sistema de vigilancia epidemiológica ocupacional en el departamento de Bolívar, con cobertura de 12 municipios.  </t>
  </si>
  <si>
    <t xml:space="preserve">No. de  municipios con Implementación del sistema de vigilancia epidemiológica ocupacional en el departamento de Bolívar, con cobertura de 12 municipios.  </t>
  </si>
  <si>
    <t>A.2.29.2</t>
  </si>
  <si>
    <t>Doce (12) municipios con población trabajadora de grupos poblacionales vulnerables caracterizada y con intervención focalizada.</t>
  </si>
  <si>
    <t>No. de municipios con población trabajadora de grupos poblacionales vulnerables caracterizada y con intervención focalizada.</t>
  </si>
  <si>
    <t>2.25</t>
  </si>
  <si>
    <t>GESTIÓN DIFERENCIAL DE POBLACIONES VULNERABLES AMBIENTAL</t>
  </si>
  <si>
    <t>A.2.30</t>
  </si>
  <si>
    <t>Reducir la Tasa demortalidad a 11,34 x 1,000 nacidos vivos (indicador de cierre de brechas)</t>
  </si>
  <si>
    <t>A.2.30.1</t>
  </si>
  <si>
    <t>2.25.1</t>
  </si>
  <si>
    <t>Desarrollo Integral De Niñas, Niños Y Adolescentes</t>
  </si>
  <si>
    <t>45 municipios desarrollando estrategias para fortalecer la vigilancia en salud pública de los eventos de interés de salud materno- infantil.</t>
  </si>
  <si>
    <t>No. de municipios desarrollando estrategias para fortalecer la vigilancia en salud pública de los eventos de interés de salud materno- infantil.</t>
  </si>
  <si>
    <t>SGP - RENTAS CEDIDAS - TRANSFERENCIAS NACIONALES</t>
  </si>
  <si>
    <t>A.2.31</t>
  </si>
  <si>
    <t>Reducir la Tasa de mortalidad infantil a 11,34 o menos  x 1,000 nacidos vivos(indicador de cierre de brechas)</t>
  </si>
  <si>
    <t>A.2.31.1</t>
  </si>
  <si>
    <t>cuatro Instituciones Prestadoras de Servicios de Salud de mediana complejidad del municipio de Magangue, ESE del municipio de Arjona, Mahates y Giovanni Cristini de El Carmen de Bolívar, certificadas como Instituciones Amigas de la Mujer y de la Infancia</t>
  </si>
  <si>
    <t>No. De Instituciones Prestadoras de Servicios de Salud de mediana complejidad del municipio de Magangue, ESE del municipio de Arjona, Mahates y Giovanni Cristini de El Carmen de Bolívar, certificadas como Instituciones Amigas de la Mujer y de la Infancia</t>
  </si>
  <si>
    <t>A.2.32</t>
  </si>
  <si>
    <t xml:space="preserve">Reducir  la Tasa de mortalidad menor de 5 años  a 13,8 o menos  x 100,000 nacidos vivos </t>
  </si>
  <si>
    <t>A.2.32.1</t>
  </si>
  <si>
    <t>80% de los Equipos de salud de IPS públicas y privadas de municipios priorizados, responsables de la atención materno infantil con adherencia a guías y protocolos de atención materno, articulado con las estrategias AIEPI, IAMI y Mil Primeros Días.</t>
  </si>
  <si>
    <t>% de los Equipos de salud de IPS públicas y privadas de municipios priorizados, responsables de la atención materno infantil con adherencia a guías y protocolos de atención materno, articulado con las estrategias AIEPI, IAMI y Mil Primeros Días.</t>
  </si>
  <si>
    <t>A.2.32.2</t>
  </si>
  <si>
    <t>12 Municipios con proyectos para la Atención Integral a niñas, niños y adolescentes, evaluados en el marco de una política pública municipal desarrollada en espacios de concertación intersectorial.</t>
  </si>
  <si>
    <t>Municipios con proyectos para la Atención Integral a niñas, niños y adolescentes, evaluados en el marco de una política pública municipal desarrollada en espacios de concertación intersectorial.</t>
  </si>
  <si>
    <t>A.2.32.3</t>
  </si>
  <si>
    <t>8 Programas de educación  y formación de niñas, niños y adolescentes  como promotores de  prácticas claves de AIEPI comunitario, deberes y derechos de la infancia implementado en los municipios Arjona, Maria La Baja, El Carmen de Bolívar, Magangue, Mompox, San Martín de Loba, Achí y Simití</t>
  </si>
  <si>
    <t>Programa de educación  y formación de niñas, niños y adolescentes  como promotores de  prácticas claves de AIEPI comunitario, deberes y derechos de la infancia implementado en los municipios Arjona, Maria La Baja, El Carmen de Bolívar, Magangue, Mompox, San Martín de Loba, Achí y Simití</t>
  </si>
  <si>
    <t>A.2.33</t>
  </si>
  <si>
    <t>Lograr el 3% de cobertura de atención integral con enfoque diferencial, en centros días y casas de bienestar para el adulto mayor</t>
  </si>
  <si>
    <t>A.2.33.1</t>
  </si>
  <si>
    <t>2.25.2</t>
  </si>
  <si>
    <t>Envejecimiento Y Vejez</t>
  </si>
  <si>
    <t>Quince (15) municipios con proceso de   seguimiento y evaluación de políticaspúblicas de envejecimiento y vejez y de apoyo y fortaleciendo a las familias, implementado.</t>
  </si>
  <si>
    <t>Numero de municipios con proceso de   seguimiento y evaluación de políticaspúblicas de envejecimiento y vejez y de apoyo y fortaleciendo a las familias, implementado.</t>
  </si>
  <si>
    <t>A.2.33.2</t>
  </si>
  <si>
    <t xml:space="preserve">Cumplimiento de estándares de calidad exigidos por la normatividad vigente, en el 50% o más de Centros vida, día y/o centros de protección para el adulto mayor, existentes en el departamento </t>
  </si>
  <si>
    <t>A.2.33.3</t>
  </si>
  <si>
    <t>Municipios con Secretarias de salud, EAPB-IPS y otras entidades, implementando políticas de humanización de los servicios prestados a la población adulto mayor, y procesos administrativos para disminuir las barreras de acceso en la atención en salud.</t>
  </si>
  <si>
    <t>A.2.34</t>
  </si>
  <si>
    <t>Incrementar al 40% la cobertura  de atención integral a víctimas de violencias de género y violencias sexuales.</t>
  </si>
  <si>
    <t>A.2.34.1</t>
  </si>
  <si>
    <t>2.25.3</t>
  </si>
  <si>
    <t>Salud Y Género</t>
  </si>
  <si>
    <t>100% de consolidación de la base de datos de mujeres violentadas en el marco del conflicto armado.</t>
  </si>
  <si>
    <t>Porcentaje de consolidación de la base de datos de mujeres violentadas en el marco del conflicto armado.</t>
  </si>
  <si>
    <t>A.2.34.2</t>
  </si>
  <si>
    <t>50%e de Entidades Territoriales cumpliendo los estándares de evaluación establecidos por el Ministerio de Salud, para la atención integral a víctimas de violencia.</t>
  </si>
  <si>
    <t>Porcentaje de Entidades Territoriales cumpliendo los estándares de evaluación establecidos por el Ministerio de Salud, para la atención integral a víctimas de violencia.</t>
  </si>
  <si>
    <t>A.2.35</t>
  </si>
  <si>
    <t>Lograr un 15% de cobertura departamental del modelo y rutas de atención y acceso a los servicios de salud diferenciales, que preserven las raíces culturales de la medicina tradicional, en municipios con asentamientos étnicos</t>
  </si>
  <si>
    <t>A.2.35.1</t>
  </si>
  <si>
    <t>2.25.4</t>
  </si>
  <si>
    <t>Salud en Población etnica</t>
  </si>
  <si>
    <t>100% de los Planes Municipales de Salud y Planes Institucionales de EPS que tienen afiliados en municipios con asentamientos étnicos, armonizados con el capítulo étnico del Plan Decenal de Salud Pública.</t>
  </si>
  <si>
    <t>Planes Municipales de Salud y Planes Institucionales de EPS que tienen afiliados en municipios con asentamientos étnicos, armonizados con el capítulo étnico del Plan Decenal de Salud Pública.</t>
  </si>
  <si>
    <t>A.2.35.2</t>
  </si>
  <si>
    <t>100% de las EPS/IPS garantizando la implementación del modelo y rutas de atención y acceso a los servicios de salud diferenciales, que preserven las raíces culturales de la medicina tradicional, en municipios con asentamientos étnicos.</t>
  </si>
  <si>
    <t>EPS/IPS garantizando la implementación del modelo y rutas de atención y acceso a los servicios de salud diferenciales, que preserven las raíces culturales de la medicina tradicional, en municipios con asentamientos étnicos.</t>
  </si>
  <si>
    <t>Destinación Especifica</t>
  </si>
  <si>
    <t>A.2.36</t>
  </si>
  <si>
    <t>Incrementar al 25% la oferta de atención integral con enfoque  diferencial y prioritario de personas con discapacidad.</t>
  </si>
  <si>
    <t>A.2.36.1</t>
  </si>
  <si>
    <t>2.25.5</t>
  </si>
  <si>
    <t>Discapacidad</t>
  </si>
  <si>
    <t>IPS públicas del departamento cuentan con normas y procedimientos dentro de sus protocolos de atención para la atención inclusiva de personas con discapacidad.</t>
  </si>
  <si>
    <t>A.2.36.2</t>
  </si>
  <si>
    <t>2900 Personas con discapacidad que cuentan con productos de apoyo excluidos del POS, de acuerdo con la caracterización departamental en concurrencia entre el departamento y los municipios.</t>
  </si>
  <si>
    <t>Personas con discapacidad que cuentan con productos de apoyo excluidos del POS, de acuerdo con la caracterización departamental en concurrencia entre el departamento y los municipios.</t>
  </si>
  <si>
    <t>A.2.36.3</t>
  </si>
  <si>
    <t>un Centro regional de diagnóstico, atención y rehabilitación integral de personas con discapacidad en la ZODES Montes de María, diseñado y construido.</t>
  </si>
  <si>
    <t>Centro regional de diagnóstico, atención y rehabilitación integral de personas con discapacidad en la ZODES Montes de María, diseñado y construido.</t>
  </si>
  <si>
    <t>A.2.36.4</t>
  </si>
  <si>
    <t>30 Municipios con estrategia de Rehabilitación Basada en Comunidad, articulada y evaluada en el marco de los comités municipales de discapacidad.</t>
  </si>
  <si>
    <t>Municipios con estrategia de Rehabilitación Basada en Comunidad, articulada y evaluada en el marco de los comités municipales de discapacidad.</t>
  </si>
  <si>
    <t>A.2.36.5</t>
  </si>
  <si>
    <t>95 % de Cobertura del Registro de Localización y Caracterización de personas con Discapacidad, aumentada.</t>
  </si>
  <si>
    <t>Cobertura del Registro de Localización y Caracterización de personas con Discapacidad, aumentada.</t>
  </si>
  <si>
    <t>A.2.37</t>
  </si>
  <si>
    <t>Lograr el 56% de cobertura de atención psicosocial e integral en la víctimas del conflicto armado</t>
  </si>
  <si>
    <t>A.2.37.1</t>
  </si>
  <si>
    <t>2.25.6</t>
  </si>
  <si>
    <t>Víctimas Del Conflicto Armado</t>
  </si>
  <si>
    <t xml:space="preserve"> 25 de municipios con Programa de Atención Psicosocial y Salud Integral a Víctimas del conflicto armado en el departamento.             </t>
  </si>
  <si>
    <t xml:space="preserve">Ampliar a 25, el número de municipios con Programa de Atención Psicosocial y Salud Integral a Víctimas del conflicto armado en el departamento.             </t>
  </si>
  <si>
    <t>A.2.37.2</t>
  </si>
  <si>
    <t>100 % Acciones en salud, ordenadas por la Corte Constitucional,  sentencias, tribunales y fallos,  a favor de población con Planes de Reparación Colectiva (PRC) y retornos voluntarios; garantizados.</t>
  </si>
  <si>
    <t>Acciones en salud, ordenadas por la Corte Constitucional,  sentencias, tribunales y fallos,  a favor de población con Planes de Reparación Colectiva (PRC) y retornos voluntarios; garantizados.</t>
  </si>
  <si>
    <t>A.2.37.3</t>
  </si>
  <si>
    <t>25 municipios con Programa departamental de educación y formación a líderes y población general víctima del conflicto armado para promoción de la salud y gestión del riesgo con énfasis en derechos humanos y derecho internacional humanitario, diseñado e implementado</t>
  </si>
  <si>
    <t>Programa departamental de educación y formación a líderes y población general víctima del conflicto armado para promoción de la salud y gestión del riesgo con énfasis en derechos humanos y derecho internacional humanitario, diseñado e implementado, con cobertura de 25 municipios del departamento</t>
  </si>
  <si>
    <t>A.2.37.4</t>
  </si>
  <si>
    <t>25 Municipios con comités ampliado de justicia transicional, integrados por una o más personas víctimas del conflicto armado</t>
  </si>
  <si>
    <t>Municipios con comités ampliado de justicia transicional, integrados por una o más personas víctimas del conflicto armado</t>
  </si>
  <si>
    <t>2.26</t>
  </si>
  <si>
    <t>FORTALECIMIENTO DE LA AUTORIDAD SANITARIA EN SALUD</t>
  </si>
  <si>
    <t>A.2.38</t>
  </si>
  <si>
    <t>Mejorar en un 80% la oportunidad en el reporte de información en salud  a nivel municipal y departamental</t>
  </si>
  <si>
    <t>A.2.38.1</t>
  </si>
  <si>
    <t>2.26.1</t>
  </si>
  <si>
    <t xml:space="preserve">GESTIÓN DEL SISTEMA INTEGRAL DE INFORMACIÓN EN SALUD, E INVESTIGACIÓN </t>
  </si>
  <si>
    <t>80% de Implementación del plan de fortalecimiento del Sistema de Información en Salud del Departamento.</t>
  </si>
  <si>
    <t>Implementación del plan de fortalecimiento del Sistema de Información en Salud del Departamento.</t>
  </si>
  <si>
    <t xml:space="preserve">SGP - RENTAS CEDIDAS </t>
  </si>
  <si>
    <t>A.2.39</t>
  </si>
  <si>
    <t>Lograr el 80% de efectividad y 90% de eficacia de la gestión territorial en salud.</t>
  </si>
  <si>
    <t>A.2.39.1</t>
  </si>
  <si>
    <t>2.26.2</t>
  </si>
  <si>
    <t>DESARROLLO DE CAPACIDADES PARA LA GESTIÓN EN SALUD PÚBLICA</t>
  </si>
  <si>
    <t>60 % del Plan de fortalecimiento de la promoción de la salud y desarrollo del modelo de asistencia técnica territorial unificado.</t>
  </si>
  <si>
    <t>Plan de fortalecimiento de la promoción de la salud y desarrollo del modelo de asistencia técnica territorial unificado.</t>
  </si>
  <si>
    <t>A.2.40</t>
  </si>
  <si>
    <t>A.2.40.1</t>
  </si>
  <si>
    <t>2.26.3</t>
  </si>
  <si>
    <t>PLANEACIÓN INTEGRAL EN SALUD</t>
  </si>
  <si>
    <t>45 municipios con Análisis de Situación en Salud (ASIS) del departamento  elaborados y actualizados, según los términos establecidos por el Ministerio de Salud y Protección Social</t>
  </si>
  <si>
    <t>Análisis de Situación en Salud (ASIS) del departamento y los 45 municipios elaborados y actualizados, según los términos establecidos por el Ministerio de Salud y Protección Social</t>
  </si>
  <si>
    <t>A.2.40.2</t>
  </si>
  <si>
    <t>37 Municipios cumpliendo las metas concertadas para el proceso de gestión de la salud pública, en el cuatrienio 2016 - 2019.</t>
  </si>
  <si>
    <t>Municipios cumpliendo las metas concertadas para el proceso de gestión de la salud pública, en el cuatrienio 2016 - 2019.</t>
  </si>
  <si>
    <t>A.2.40.3</t>
  </si>
  <si>
    <t>45 Entidades territoriales de salud municipales con planes territoriales de salud integrales y armonizados con el Plan Decenal de Salud pública.</t>
  </si>
  <si>
    <t>Entidades territoriales de salud municipales con planes territoriales de salud integrales y armonizados con el Plan Decenal de Salud pública.</t>
  </si>
  <si>
    <t>A.2.41</t>
  </si>
  <si>
    <t>A.2.41.1</t>
  </si>
  <si>
    <t>2.26.4</t>
  </si>
  <si>
    <t>GESTIÓN PROGRAMÁTICA DE LA SALUD PÚBLICA</t>
  </si>
  <si>
    <t>100 % de acciones de Monitoreo, seguimiento y evaluación del Plan Territorial de Salud garantizado</t>
  </si>
  <si>
    <t>Monitoreo, seguimiento y evaluación del Plan Territorial de Salud garantizado</t>
  </si>
  <si>
    <t>A.2.41.2</t>
  </si>
  <si>
    <t xml:space="preserve">80% de  Eficacia y eficiencia de los procesos de la Secretaría de Salud Departamental, garantizada. </t>
  </si>
  <si>
    <t xml:space="preserve">Eficacia y eficiencia de los procesos de la Secretaría de Salud Departamental, garantizada. </t>
  </si>
  <si>
    <t>A.2.42</t>
  </si>
  <si>
    <t>Mantener en el 95%  o más la cobertura y calidad de vigilancia de eventos de interés en salud pública</t>
  </si>
  <si>
    <t>A.2.42.1</t>
  </si>
  <si>
    <t>2.26.5</t>
  </si>
  <si>
    <t>VIGILANCIA EN SALUD PÚBLICA</t>
  </si>
  <si>
    <t xml:space="preserve">80% de Cumplimiento del Plan de recuperación de las capacidades
básicas del sistema de vigilancia y
respuesta en salud pública e IVC para la
seguridad sanitaria
</t>
  </si>
  <si>
    <t xml:space="preserve">Cumplimiento del Plan de recuperación de las capacidades
básicas del sistema de vigilancia y
respuesta en salud pública e IVC para la
seguridad sanitaria
</t>
  </si>
  <si>
    <t>A.2.42.2</t>
  </si>
  <si>
    <t xml:space="preserve">24 Municipios con personal responsable de la vigilancia en salud pública de Secretarías Locales de Salud, certificado en competencias </t>
  </si>
  <si>
    <t xml:space="preserve">Municipios con personal responsable de la vigilancia en salud pública de Secretarías Locales de Salud, certificado en competencias </t>
  </si>
  <si>
    <t>A.2.42.3</t>
  </si>
  <si>
    <t>Análisis del 95% o más de las muertes por eventos de interés de interés en salud pública.</t>
  </si>
  <si>
    <t>A.2.42.4</t>
  </si>
  <si>
    <t>100 % de Capacidad resolutiva del Laboratorio Departamental de Salud Pública, garantizada de manera permanente y con calidad.</t>
  </si>
  <si>
    <t>Capacidad resolutiva del Laboratorio Departamental de Salud Pública, garantizada de manera permanente y con calidad.</t>
  </si>
  <si>
    <t>A.2.42.5</t>
  </si>
  <si>
    <t>60 % de Red de laboratorios departamental implementando acciones de vigilancia con calidad y en articulación con otras redes de vigilancia sanitaria.</t>
  </si>
  <si>
    <t>Red de laboratorios departamental implementando acciones de vigilancia con calidad y en articulación con otras redes de vigilancia sanitaria.</t>
  </si>
  <si>
    <t>A.2.43</t>
  </si>
  <si>
    <t>Lograr el 97% de cobertura en aseguramiento en salud</t>
  </si>
  <si>
    <t>A.2.43.1</t>
  </si>
  <si>
    <t>2.26.6</t>
  </si>
  <si>
    <t>Aseguramiento En Salud</t>
  </si>
  <si>
    <t>100% de  sostenibilidad del Régimen Subsidiado en Salud.</t>
  </si>
  <si>
    <t>Sostenibilidad del Régimen Subsidiado en Salud.</t>
  </si>
  <si>
    <t>A.2.43.2</t>
  </si>
  <si>
    <t>45 Municipios beneficiados con acciones de desarrollo de capacidades para la gestión eficiente del régimen subsidiado en salud</t>
  </si>
  <si>
    <t>Municipios beneficiados con acciones de desarrollo de capacidades para la gestión eficiente del régimen subsidiado en salud</t>
  </si>
  <si>
    <t>A.2.43.3</t>
  </si>
  <si>
    <t>97 % de la Base de Datos Única de Afiliados depurada.</t>
  </si>
  <si>
    <t>Base de Datos Única de Afiliados depurada.</t>
  </si>
  <si>
    <t>A.2.44</t>
  </si>
  <si>
    <t>Garantizar el 100% de cobertura de atención en los eventos no POS - S y oferta a la Población no asegurada.</t>
  </si>
  <si>
    <t>A.2.44.1</t>
  </si>
  <si>
    <t>2.26.7</t>
  </si>
  <si>
    <t>Prestación y Desarrollo de Servicios de Salud</t>
  </si>
  <si>
    <t>100% de los Servicios de Salud contratados, auditados y pagados de manera oportuna.</t>
  </si>
  <si>
    <t>Servicios de Salud contratados, auditados y pagados de manera oportuna.</t>
  </si>
  <si>
    <t>A.2.44.2</t>
  </si>
  <si>
    <t>Auditoría de calidad y concurrencia al 100% de IPS de la red prestadora de servicios de salud contratada por el departamento, y 80% de auditoría de proceso prioritarios asistenciales, que afectan los indicadores trazadores, garantizada con seguimiento  a planes de mejoramiento</t>
  </si>
  <si>
    <t>A.2.45</t>
  </si>
  <si>
    <t>Lograr el 80% de cumplimiento de metas concertadas con las EAPB según priorización del departamento</t>
  </si>
  <si>
    <t>A.2.45.1</t>
  </si>
  <si>
    <t>100 % Sistema de monitoreo y supervisión de acciones individuales de salud pública, a las EAPB, implementado.</t>
  </si>
  <si>
    <t>Sistema de monitoreo y supervisión de acciones individuales de salud pública, a las EAPB, implementado.</t>
  </si>
  <si>
    <t>A.2.46</t>
  </si>
  <si>
    <t>Lograr el equilibrio financiero en el 74% de la red pública de servicios de salud departamental</t>
  </si>
  <si>
    <t>A.2.46.1</t>
  </si>
  <si>
    <t>28 Empresas Sociales del Estado cumplen el 100% de metas establecidas para sus procesos contables financieros, y reporte del sistema de información</t>
  </si>
  <si>
    <t>Empresas Sociales del Estado cumplen el 100% de metas establecidas para sus procesos contables financieros, y reporte del sistema de información</t>
  </si>
  <si>
    <t>A.2.47</t>
  </si>
  <si>
    <t>Lograr el 80% de Adaptación,  implementación del modelo de atención integral en salud (MIAS), para  ámbito territorial de alta ruralidad en el Departamento de Bolívar</t>
  </si>
  <si>
    <t>A.2.47.1</t>
  </si>
  <si>
    <t>100% de la Red prestadora de servicios de salud de baja y mediana complejidad, funcionando bajo el modelo de atención primaria y redes integrales de salud en los ZODES Magdalena Medio, Mojana. Depresión Momposina y Montes de María.</t>
  </si>
  <si>
    <t>Red prestadora de servicios de salud de baja y mediana complejidad, funcionando bajo el modelo de atención primaria y redes integrales de salud en los ZODES Magdalena Medio, Mojana. Depresión Momposina y Montes de María.</t>
  </si>
  <si>
    <t>A.2.47.2</t>
  </si>
  <si>
    <t>12 Servicios de telemedicina implementados en municipios priorizados.</t>
  </si>
  <si>
    <t>Servicios de telemedicina implementados en municipios priorizados.</t>
  </si>
  <si>
    <t>A.2.47.3</t>
  </si>
  <si>
    <t xml:space="preserve">100 % del Plan de mejoramiento de infraestructura y dotación hospitalaria en contribución a la paz y el post conflicto, priorizado dentro del plan bienal de inversiones, ejecutado. </t>
  </si>
  <si>
    <t xml:space="preserve">Plan de mejoramiento de infraestructura y dotación hospitalaria en contribución a la paz y el post conflicto, priorizado dentro del plan bienal de inversiones, ejecutado. </t>
  </si>
  <si>
    <t>A.2.48</t>
  </si>
  <si>
    <t>Garantizar el 100% de cobertura de Inspección Vigilancia y Control del Sistema General de Seguridad Social en Salud</t>
  </si>
  <si>
    <t>A.2.48.1</t>
  </si>
  <si>
    <t>2.26.8</t>
  </si>
  <si>
    <t>Inspección Vigilancia y Control del Sistema</t>
  </si>
  <si>
    <t>100% de las Acciones de Inspección y Vigilancia de medicamentos y de la implementación del Sistema de Farmacovigilancia ejecutadas.</t>
  </si>
  <si>
    <t>Acciones de Inspección y Vigilancia de medicamentos y de la implementación del Sistema de Farmacovigilancia ejecutadas.</t>
  </si>
  <si>
    <t>A.2.48.2</t>
  </si>
  <si>
    <t>100 % de la Administración y control de los medicamentos del Fondo Nacional de Estupefacientes.</t>
  </si>
  <si>
    <t>Administración y control de los medicamentos del Fondo Nacional de Estupefacientes.</t>
  </si>
  <si>
    <t>A.2.48.3</t>
  </si>
  <si>
    <t xml:space="preserve">100 % de Acciones de Inspección y Vigilancia  al Sistema Obligatorio de Garantía de la Calidad ejecutadas. </t>
  </si>
  <si>
    <t xml:space="preserve">Acciones de Inspección y Vigilancia  al Sistema Obligatorio de Garantía de la Calidad ejecutadas. </t>
  </si>
  <si>
    <t>A.2.48.4</t>
  </si>
  <si>
    <t>100 % de Acciones de Inspección y Vigilancia a la prestación de servicios de salud e implementación de modelos y rutas de atención específicos, exigidos por la normatividad vigente.</t>
  </si>
  <si>
    <t>Acciones de Inspección y Vigilancia a la prestación de servicios de salud e implementación de modelos y rutas de atención específicos, exigidos por la normatividad vigente.</t>
  </si>
  <si>
    <t>A.2.48.5</t>
  </si>
  <si>
    <t>100% de Acciones de Inspección y Vigilancia a la gestión del régimen subsidiado en salud a nivel municipal.</t>
  </si>
  <si>
    <t>Acciones de Inspección y Vigilancia a la gestión del régimen subsidiado en salud a nivel municipal.</t>
  </si>
  <si>
    <t>A.2.48.6</t>
  </si>
  <si>
    <t>100% de Acciones de Inspección y Vigilancia al flujo de recursos del Sistema General de Seguridad Social en Salud departamental, ejecutadas.</t>
  </si>
  <si>
    <t>Acciones de Inspección y Vigilancia al flujo de recursos del Sistema General de Seguridad Social en Salud departamental, ejecutadas.</t>
  </si>
  <si>
    <t>A.2.48.7</t>
  </si>
  <si>
    <t>100% de Definición de procesos sancionatorios resultantes de medidas sanitarias de seguridad aplicadas, notificación y divulgación de conductas.</t>
  </si>
  <si>
    <t>Definición de procesos sancionatorios resultantes de medidas sanitarias de seguridad aplicadas, notificación y divulgación de conductas.</t>
  </si>
  <si>
    <t>A.2.48.8</t>
  </si>
  <si>
    <t xml:space="preserve">100 % de Custodia y disposición final, de los productos con medidas sanitarias de seguridad aplicadas. </t>
  </si>
  <si>
    <t xml:space="preserve">Custodia y disposición final, de los productos con medidas sanitarias de seguridad aplicadas. </t>
  </si>
  <si>
    <t>Valor Ejecucion de la Meta a DIC 2017</t>
  </si>
  <si>
    <t xml:space="preserve">ACTIVIDADES DEL PROYECTO </t>
  </si>
  <si>
    <t>EJECUCION PLAN DE ACCION 2017 - CORTE A DICIEMBRE 31 DE 2017</t>
  </si>
  <si>
    <t>PROGRAMACION PLAN DE ACCION 2018</t>
  </si>
  <si>
    <t>EJECUCION PLAN DE ACCION  CON CORTE A 30 DE DICIEMBRE  DE 2017</t>
  </si>
  <si>
    <t>Valor PROG meta para 2018</t>
  </si>
  <si>
    <t>Total Recursos PROYECTADOS_2018</t>
  </si>
  <si>
    <t>Rpproyectados 2018</t>
  </si>
  <si>
    <t>SGPproyectados2018</t>
  </si>
  <si>
    <t>CNproyectados 2018</t>
  </si>
  <si>
    <t>Cdproyectados 2018</t>
  </si>
  <si>
    <t>SGRproyectados2018</t>
  </si>
  <si>
    <t>CreditoProyectado2018</t>
  </si>
  <si>
    <t>OtrosProyectado2018</t>
  </si>
  <si>
    <t>Rec Gestionados 2018</t>
  </si>
  <si>
    <t>PROYECTO 2018</t>
  </si>
  <si>
    <t>OBJETIVOS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</si>
</sst>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8"/>
      <color rgb="FF000000"/>
      <name val="Corbel"/>
      <family val="2"/>
    </font>
    <font>
      <sz val="9"/>
      <color theme="1"/>
      <name val="Corbe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horizontal="center" vertical="center" wrapText="1"/>
    </xf>
    <xf numFmtId="2" fontId="6" fillId="5" borderId="5" xfId="0" applyNumberFormat="1" applyFont="1" applyFill="1" applyBorder="1" applyAlignment="1">
      <alignment horizontal="center" vertical="center" wrapText="1"/>
    </xf>
    <xf numFmtId="43" fontId="6" fillId="5" borderId="5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/>
    <xf numFmtId="3" fontId="6" fillId="6" borderId="5" xfId="0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center" vertical="center" wrapText="1"/>
    </xf>
    <xf numFmtId="9" fontId="4" fillId="5" borderId="5" xfId="2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43" fontId="5" fillId="0" borderId="5" xfId="1" applyFont="1" applyFill="1" applyBorder="1" applyAlignment="1">
      <alignment horizontal="center" vertical="center"/>
    </xf>
    <xf numFmtId="9" fontId="5" fillId="0" borderId="5" xfId="2" applyFont="1" applyFill="1" applyBorder="1" applyAlignment="1">
      <alignment horizontal="center" vertical="center"/>
    </xf>
    <xf numFmtId="0" fontId="5" fillId="0" borderId="0" xfId="0" applyFont="1" applyFill="1"/>
    <xf numFmtId="0" fontId="7" fillId="0" borderId="5" xfId="0" applyFont="1" applyFill="1" applyBorder="1" applyAlignment="1">
      <alignment horizontal="center" vertical="center"/>
    </xf>
    <xf numFmtId="0" fontId="9" fillId="0" borderId="5" xfId="0" applyFont="1" applyFill="1" applyBorder="1"/>
    <xf numFmtId="164" fontId="5" fillId="0" borderId="5" xfId="1" applyNumberFormat="1" applyFont="1" applyFill="1" applyBorder="1" applyAlignment="1">
      <alignment horizontal="center" vertical="center"/>
    </xf>
    <xf numFmtId="1" fontId="9" fillId="0" borderId="5" xfId="1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3" fontId="7" fillId="0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Border="1"/>
    <xf numFmtId="43" fontId="3" fillId="0" borderId="0" xfId="1" applyFont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9" fontId="3" fillId="0" borderId="0" xfId="2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2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3" fontId="6" fillId="7" borderId="5" xfId="0" applyNumberFormat="1" applyFont="1" applyFill="1" applyBorder="1" applyAlignment="1">
      <alignment horizontal="center" vertical="center" wrapText="1"/>
    </xf>
    <xf numFmtId="4" fontId="6" fillId="7" borderId="5" xfId="0" applyNumberFormat="1" applyFont="1" applyFill="1" applyBorder="1" applyAlignment="1">
      <alignment horizontal="center" vertical="center" wrapText="1"/>
    </xf>
    <xf numFmtId="4" fontId="6" fillId="7" borderId="5" xfId="1" applyNumberFormat="1" applyFont="1" applyFill="1" applyBorder="1" applyAlignment="1">
      <alignment horizontal="center" vertical="center" wrapText="1"/>
    </xf>
    <xf numFmtId="2" fontId="6" fillId="7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/>
    <xf numFmtId="43" fontId="9" fillId="0" borderId="5" xfId="1" applyFont="1" applyFill="1" applyBorder="1" applyAlignment="1">
      <alignment horizontal="center" vertical="center" wrapText="1"/>
    </xf>
    <xf numFmtId="43" fontId="9" fillId="0" borderId="5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2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Q1039860"/>
  <sheetViews>
    <sheetView tabSelected="1" workbookViewId="0">
      <selection activeCell="CL90" sqref="CL90"/>
    </sheetView>
  </sheetViews>
  <sheetFormatPr baseColWidth="10" defaultRowHeight="12" x14ac:dyDescent="0.2"/>
  <cols>
    <col min="1" max="1" width="5.140625" style="39" customWidth="1"/>
    <col min="2" max="2" width="19.85546875" style="40" customWidth="1"/>
    <col min="3" max="3" width="5.42578125" style="41" customWidth="1"/>
    <col min="4" max="4" width="18.28515625" style="40" customWidth="1"/>
    <col min="5" max="5" width="8.42578125" style="40" hidden="1" customWidth="1"/>
    <col min="6" max="6" width="18" style="42" customWidth="1"/>
    <col min="7" max="8" width="6.85546875" style="42" customWidth="1"/>
    <col min="9" max="9" width="9.140625" style="42" hidden="1" customWidth="1"/>
    <col min="10" max="10" width="6.7109375" style="43" customWidth="1"/>
    <col min="11" max="11" width="18.85546875" style="44" customWidth="1"/>
    <col min="12" max="12" width="21.5703125" style="45" customWidth="1"/>
    <col min="13" max="13" width="23.140625" style="46" hidden="1" customWidth="1"/>
    <col min="14" max="14" width="8.42578125" style="45" customWidth="1"/>
    <col min="15" max="15" width="5.7109375" style="39" customWidth="1"/>
    <col min="16" max="16" width="5.5703125" style="39" customWidth="1"/>
    <col min="17" max="20" width="5.28515625" style="39" customWidth="1"/>
    <col min="21" max="21" width="12.42578125" style="47" customWidth="1"/>
    <col min="22" max="22" width="5.42578125" style="47" customWidth="1"/>
    <col min="23" max="23" width="6.140625" style="39" customWidth="1"/>
    <col min="24" max="24" width="11" style="39" customWidth="1"/>
    <col min="25" max="25" width="12.7109375" style="39" customWidth="1"/>
    <col min="26" max="26" width="11.5703125" style="39" customWidth="1"/>
    <col min="27" max="27" width="11.85546875" style="39" customWidth="1"/>
    <col min="28" max="28" width="12.7109375" style="39" customWidth="1"/>
    <col min="29" max="29" width="11.140625" style="48" customWidth="1"/>
    <col min="30" max="30" width="12" style="48" customWidth="1"/>
    <col min="31" max="31" width="13.28515625" style="47" hidden="1" customWidth="1"/>
    <col min="32" max="32" width="13.42578125" style="47" hidden="1" customWidth="1"/>
    <col min="33" max="33" width="11" style="49" customWidth="1"/>
    <col min="34" max="34" width="15.7109375" style="49" hidden="1" customWidth="1"/>
    <col min="35" max="35" width="14.28515625" style="49" hidden="1" customWidth="1"/>
    <col min="36" max="36" width="15.5703125" style="49" hidden="1" customWidth="1"/>
    <col min="37" max="37" width="15.140625" style="49" hidden="1" customWidth="1"/>
    <col min="38" max="38" width="14.7109375" style="49" hidden="1" customWidth="1"/>
    <col min="39" max="39" width="14.5703125" style="49" hidden="1" customWidth="1"/>
    <col min="40" max="40" width="13.7109375" style="49" hidden="1" customWidth="1"/>
    <col min="41" max="42" width="13.140625" style="49" hidden="1" customWidth="1"/>
    <col min="43" max="43" width="24.42578125" style="49" hidden="1" customWidth="1"/>
    <col min="44" max="44" width="20.7109375" style="49" hidden="1" customWidth="1"/>
    <col min="45" max="45" width="19.42578125" style="49" hidden="1" customWidth="1"/>
    <col min="46" max="46" width="17.7109375" style="49" hidden="1" customWidth="1"/>
    <col min="47" max="47" width="17.5703125" style="49" hidden="1" customWidth="1"/>
    <col min="48" max="48" width="16.85546875" style="49" hidden="1" customWidth="1"/>
    <col min="49" max="49" width="18.7109375" style="49" hidden="1" customWidth="1"/>
    <col min="50" max="50" width="16" style="49" hidden="1" customWidth="1"/>
    <col min="51" max="51" width="19.85546875" style="49" hidden="1" customWidth="1"/>
    <col min="52" max="52" width="17.42578125" style="49" hidden="1" customWidth="1"/>
    <col min="53" max="53" width="14" style="49" hidden="1" customWidth="1"/>
    <col min="54" max="54" width="11" style="39" hidden="1" customWidth="1"/>
    <col min="55" max="55" width="10.7109375" style="39" customWidth="1"/>
    <col min="56" max="56" width="17" style="50" hidden="1" customWidth="1"/>
    <col min="57" max="57" width="16.140625" style="50" hidden="1" customWidth="1"/>
    <col min="58" max="58" width="15.85546875" style="50" hidden="1" customWidth="1"/>
    <col min="59" max="59" width="16" style="50" hidden="1" customWidth="1"/>
    <col min="60" max="60" width="18.7109375" style="39" hidden="1" customWidth="1"/>
    <col min="61" max="61" width="17.85546875" style="39" hidden="1" customWidth="1"/>
    <col min="62" max="62" width="13.28515625" style="39" hidden="1" customWidth="1"/>
    <col min="63" max="63" width="16.5703125" style="39" hidden="1" customWidth="1"/>
    <col min="64" max="64" width="13.28515625" style="39" hidden="1" customWidth="1"/>
    <col min="65" max="65" width="8.7109375" style="39" hidden="1" customWidth="1"/>
    <col min="66" max="66" width="19" style="47" hidden="1" customWidth="1"/>
    <col min="67" max="70" width="11.42578125" style="4" hidden="1" customWidth="1"/>
    <col min="71" max="71" width="7" style="39" customWidth="1"/>
    <col min="72" max="72" width="9.28515625" style="39" customWidth="1"/>
    <col min="73" max="80" width="13.28515625" style="39" customWidth="1"/>
    <col min="81" max="81" width="9.7109375" style="39" customWidth="1"/>
    <col min="82" max="82" width="9.140625" style="39" customWidth="1"/>
    <col min="83" max="84" width="9.42578125" style="39" customWidth="1"/>
    <col min="85" max="85" width="9" style="39" customWidth="1"/>
    <col min="86" max="86" width="7" style="39" customWidth="1"/>
    <col min="87" max="87" width="13.7109375" style="53" customWidth="1"/>
    <col min="88" max="88" width="13.85546875" style="53" customWidth="1"/>
    <col min="89" max="89" width="14.42578125" style="39" customWidth="1"/>
    <col min="90" max="91" width="13.28515625" style="39" customWidth="1"/>
    <col min="92" max="92" width="13.5703125" style="39" customWidth="1"/>
    <col min="93" max="94" width="13.28515625" style="39" customWidth="1"/>
    <col min="95" max="95" width="14.85546875" style="39" customWidth="1"/>
    <col min="96" max="96" width="41.85546875" style="47" customWidth="1"/>
    <col min="97" max="97" width="10.5703125" style="54" hidden="1" customWidth="1"/>
    <col min="98" max="98" width="8.7109375" style="39" hidden="1" customWidth="1"/>
    <col min="99" max="99" width="7.7109375" style="42" hidden="1" customWidth="1"/>
    <col min="100" max="100" width="10" style="42" hidden="1" customWidth="1"/>
    <col min="101" max="16384" width="11.42578125" style="4"/>
  </cols>
  <sheetData>
    <row r="1" spans="1:121" ht="33.75" x14ac:dyDescent="0.2">
      <c r="A1" s="1" t="s">
        <v>527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63">
        <v>2016</v>
      </c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5" t="s">
        <v>525</v>
      </c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6"/>
      <c r="CT1" s="65"/>
      <c r="CU1" s="2"/>
      <c r="CV1" s="2"/>
      <c r="CW1" s="69" t="s">
        <v>526</v>
      </c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1"/>
    </row>
    <row r="2" spans="1:121" s="14" customFormat="1" ht="62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>
        <v>2016</v>
      </c>
      <c r="Z2" s="5">
        <v>2017</v>
      </c>
      <c r="AA2" s="5">
        <v>2018</v>
      </c>
      <c r="AB2" s="5">
        <v>2019</v>
      </c>
      <c r="AC2" s="5" t="s">
        <v>24</v>
      </c>
      <c r="AD2" s="5" t="s">
        <v>25</v>
      </c>
      <c r="AE2" s="7" t="s">
        <v>26</v>
      </c>
      <c r="AF2" s="7" t="s">
        <v>27</v>
      </c>
      <c r="AG2" s="8" t="s">
        <v>28</v>
      </c>
      <c r="AH2" s="9" t="s">
        <v>29</v>
      </c>
      <c r="AI2" s="10" t="s">
        <v>30</v>
      </c>
      <c r="AJ2" s="10" t="s">
        <v>31</v>
      </c>
      <c r="AK2" s="10" t="s">
        <v>32</v>
      </c>
      <c r="AL2" s="10" t="s">
        <v>33</v>
      </c>
      <c r="AM2" s="10" t="s">
        <v>34</v>
      </c>
      <c r="AN2" s="10" t="s">
        <v>35</v>
      </c>
      <c r="AO2" s="10" t="s">
        <v>36</v>
      </c>
      <c r="AP2" s="10" t="s">
        <v>37</v>
      </c>
      <c r="AQ2" s="11" t="s">
        <v>38</v>
      </c>
      <c r="AR2" s="11" t="s">
        <v>39</v>
      </c>
      <c r="AS2" s="11" t="s">
        <v>40</v>
      </c>
      <c r="AT2" s="11" t="s">
        <v>41</v>
      </c>
      <c r="AU2" s="11" t="s">
        <v>42</v>
      </c>
      <c r="AV2" s="11" t="s">
        <v>43</v>
      </c>
      <c r="AW2" s="11" t="s">
        <v>44</v>
      </c>
      <c r="AX2" s="11" t="s">
        <v>45</v>
      </c>
      <c r="AY2" s="11" t="s">
        <v>46</v>
      </c>
      <c r="AZ2" s="11" t="s">
        <v>47</v>
      </c>
      <c r="BA2" s="11" t="s">
        <v>48</v>
      </c>
      <c r="BB2" s="8" t="s">
        <v>49</v>
      </c>
      <c r="BC2" s="8" t="s">
        <v>50</v>
      </c>
      <c r="BD2" s="12" t="s">
        <v>51</v>
      </c>
      <c r="BE2" s="12" t="s">
        <v>52</v>
      </c>
      <c r="BF2" s="12" t="s">
        <v>53</v>
      </c>
      <c r="BG2" s="12" t="s">
        <v>54</v>
      </c>
      <c r="BH2" s="10" t="s">
        <v>55</v>
      </c>
      <c r="BI2" s="10" t="s">
        <v>56</v>
      </c>
      <c r="BJ2" s="10" t="s">
        <v>57</v>
      </c>
      <c r="BK2" s="10" t="s">
        <v>58</v>
      </c>
      <c r="BL2" s="10" t="s">
        <v>59</v>
      </c>
      <c r="BM2" s="13" t="s">
        <v>60</v>
      </c>
      <c r="BN2" s="13" t="s">
        <v>61</v>
      </c>
      <c r="BS2" s="13" t="s">
        <v>62</v>
      </c>
      <c r="BT2" s="15" t="s">
        <v>63</v>
      </c>
      <c r="BU2" s="16" t="s">
        <v>64</v>
      </c>
      <c r="BV2" s="17" t="s">
        <v>65</v>
      </c>
      <c r="BW2" s="17" t="s">
        <v>66</v>
      </c>
      <c r="BX2" s="17" t="s">
        <v>67</v>
      </c>
      <c r="BY2" s="17" t="s">
        <v>68</v>
      </c>
      <c r="BZ2" s="17" t="s">
        <v>69</v>
      </c>
      <c r="CA2" s="17" t="s">
        <v>70</v>
      </c>
      <c r="CB2" s="17" t="s">
        <v>71</v>
      </c>
      <c r="CC2" s="17" t="s">
        <v>72</v>
      </c>
      <c r="CD2" s="15" t="s">
        <v>73</v>
      </c>
      <c r="CE2" s="15" t="s">
        <v>74</v>
      </c>
      <c r="CF2" s="15" t="s">
        <v>75</v>
      </c>
      <c r="CG2" s="15" t="s">
        <v>523</v>
      </c>
      <c r="CH2" s="13" t="s">
        <v>62</v>
      </c>
      <c r="CI2" s="18" t="s">
        <v>76</v>
      </c>
      <c r="CJ2" s="18" t="s">
        <v>77</v>
      </c>
      <c r="CK2" s="12" t="s">
        <v>78</v>
      </c>
      <c r="CL2" s="12" t="s">
        <v>79</v>
      </c>
      <c r="CM2" s="10" t="s">
        <v>80</v>
      </c>
      <c r="CN2" s="10" t="s">
        <v>81</v>
      </c>
      <c r="CO2" s="10" t="s">
        <v>82</v>
      </c>
      <c r="CP2" s="10" t="s">
        <v>83</v>
      </c>
      <c r="CQ2" s="10" t="s">
        <v>84</v>
      </c>
      <c r="CR2" s="13" t="s">
        <v>61</v>
      </c>
      <c r="CS2" s="19" t="s">
        <v>85</v>
      </c>
      <c r="CT2" s="13" t="s">
        <v>62</v>
      </c>
      <c r="CU2" s="5" t="s">
        <v>86</v>
      </c>
      <c r="CV2" s="5" t="s">
        <v>87</v>
      </c>
      <c r="CW2" s="56" t="s">
        <v>528</v>
      </c>
      <c r="CX2" s="57" t="s">
        <v>529</v>
      </c>
      <c r="CY2" s="58" t="s">
        <v>530</v>
      </c>
      <c r="CZ2" s="58" t="s">
        <v>531</v>
      </c>
      <c r="DA2" s="58" t="s">
        <v>532</v>
      </c>
      <c r="DB2" s="58" t="s">
        <v>533</v>
      </c>
      <c r="DC2" s="58" t="s">
        <v>534</v>
      </c>
      <c r="DD2" s="58" t="s">
        <v>535</v>
      </c>
      <c r="DE2" s="58" t="s">
        <v>536</v>
      </c>
      <c r="DF2" s="58" t="s">
        <v>537</v>
      </c>
      <c r="DG2" s="59" t="s">
        <v>538</v>
      </c>
      <c r="DH2" s="59" t="s">
        <v>539</v>
      </c>
      <c r="DI2" s="59" t="s">
        <v>524</v>
      </c>
      <c r="DJ2" s="59" t="s">
        <v>41</v>
      </c>
      <c r="DK2" s="59" t="s">
        <v>42</v>
      </c>
      <c r="DL2" s="59" t="s">
        <v>43</v>
      </c>
      <c r="DM2" s="59" t="s">
        <v>44</v>
      </c>
      <c r="DN2" s="59" t="s">
        <v>45</v>
      </c>
      <c r="DO2" s="59" t="s">
        <v>46</v>
      </c>
      <c r="DP2" s="59" t="s">
        <v>47</v>
      </c>
      <c r="DQ2" s="59" t="s">
        <v>48</v>
      </c>
    </row>
    <row r="3" spans="1:121" s="14" customFormat="1" ht="78.75" x14ac:dyDescent="0.2">
      <c r="A3" s="22">
        <v>2</v>
      </c>
      <c r="B3" s="26" t="s">
        <v>94</v>
      </c>
      <c r="C3" s="30" t="s">
        <v>99</v>
      </c>
      <c r="D3" s="26" t="s">
        <v>100</v>
      </c>
      <c r="E3" s="30" t="s">
        <v>101</v>
      </c>
      <c r="F3" s="67" t="s">
        <v>102</v>
      </c>
      <c r="G3" s="67">
        <v>17</v>
      </c>
      <c r="H3" s="67">
        <v>14.1</v>
      </c>
      <c r="I3" s="30" t="s">
        <v>103</v>
      </c>
      <c r="J3" s="24" t="s">
        <v>104</v>
      </c>
      <c r="K3" s="25" t="s">
        <v>105</v>
      </c>
      <c r="L3" s="24" t="s">
        <v>106</v>
      </c>
      <c r="M3" s="26" t="s">
        <v>107</v>
      </c>
      <c r="N3" s="24" t="s">
        <v>88</v>
      </c>
      <c r="O3" s="30">
        <v>0</v>
      </c>
      <c r="P3" s="30">
        <v>23</v>
      </c>
      <c r="Q3" s="30">
        <v>0</v>
      </c>
      <c r="R3" s="30">
        <v>1</v>
      </c>
      <c r="S3" s="30">
        <v>11</v>
      </c>
      <c r="T3" s="30">
        <v>11</v>
      </c>
      <c r="U3" s="30" t="s">
        <v>96</v>
      </c>
      <c r="V3" s="30" t="s">
        <v>97</v>
      </c>
      <c r="W3" s="24" t="s">
        <v>95</v>
      </c>
      <c r="X3" s="38">
        <f>SUBTOTAL(9,Y3:AB3)</f>
        <v>4491002345</v>
      </c>
      <c r="Y3" s="38">
        <v>1011500000</v>
      </c>
      <c r="Z3" s="38">
        <v>1082305000</v>
      </c>
      <c r="AA3" s="38">
        <v>1158066350</v>
      </c>
      <c r="AB3" s="38">
        <v>1239130995</v>
      </c>
      <c r="AC3" s="24" t="s">
        <v>98</v>
      </c>
      <c r="AD3" s="24" t="s">
        <v>98</v>
      </c>
      <c r="AE3" s="36" t="s">
        <v>91</v>
      </c>
      <c r="AF3" s="36" t="s">
        <v>108</v>
      </c>
      <c r="AG3" s="20">
        <f>+Q3</f>
        <v>0</v>
      </c>
      <c r="AH3" s="21">
        <f t="shared" ref="AH3:AH6" si="0">+X3</f>
        <v>4491002345</v>
      </c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3">
        <v>0</v>
      </c>
      <c r="BC3" s="33">
        <v>0</v>
      </c>
      <c r="BD3" s="61">
        <v>0</v>
      </c>
      <c r="BE3" s="61">
        <v>0</v>
      </c>
      <c r="BF3" s="27"/>
      <c r="BG3" s="27"/>
      <c r="BH3" s="22"/>
      <c r="BI3" s="22"/>
      <c r="BJ3" s="22"/>
      <c r="BK3" s="22"/>
      <c r="BL3" s="22"/>
      <c r="BM3" s="28" t="e">
        <f t="shared" ref="BM3:BM16" si="1">+BC3/AG3</f>
        <v>#DIV/0!</v>
      </c>
      <c r="BN3" s="36"/>
      <c r="BO3" s="29"/>
      <c r="BP3" s="29"/>
      <c r="BQ3" s="29"/>
      <c r="BR3" s="29"/>
      <c r="BS3" s="28">
        <f t="shared" ref="BS3:BS11" si="2">+BC3/P3</f>
        <v>0</v>
      </c>
      <c r="BT3" s="22">
        <f t="shared" ref="BT3:BT11" si="3">+R3</f>
        <v>1</v>
      </c>
      <c r="BU3" s="22"/>
      <c r="BV3" s="22"/>
      <c r="BW3" s="22"/>
      <c r="BX3" s="22"/>
      <c r="BY3" s="22"/>
      <c r="BZ3" s="22"/>
      <c r="CA3" s="22"/>
      <c r="CB3" s="22"/>
      <c r="CC3" s="22"/>
      <c r="CD3" s="33">
        <v>0</v>
      </c>
      <c r="CE3" s="33">
        <v>1</v>
      </c>
      <c r="CF3" s="33">
        <v>1</v>
      </c>
      <c r="CG3" s="33">
        <v>1</v>
      </c>
      <c r="CH3" s="28">
        <v>1</v>
      </c>
      <c r="CI3" s="27">
        <v>192347791</v>
      </c>
      <c r="CJ3" s="27"/>
      <c r="CK3" s="27">
        <v>192347791</v>
      </c>
      <c r="CL3" s="22"/>
      <c r="CM3" s="22"/>
      <c r="CN3" s="22"/>
      <c r="CO3" s="22"/>
      <c r="CP3" s="22"/>
      <c r="CQ3" s="22"/>
      <c r="CR3" s="36"/>
      <c r="CS3" s="28">
        <f t="shared" ref="CS3:CS11" si="4">+CG3/BT3</f>
        <v>1</v>
      </c>
      <c r="CT3" s="28">
        <f t="shared" ref="CT3:CT11" si="5">(BC3+CG3)/P3</f>
        <v>4.3478260869565216E-2</v>
      </c>
      <c r="CU3" s="67"/>
      <c r="CV3" s="67"/>
      <c r="CW3" s="72">
        <f t="shared" ref="CW3:CW66" si="6">+T3</f>
        <v>11</v>
      </c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</row>
    <row r="4" spans="1:121" s="14" customFormat="1" ht="90" x14ac:dyDescent="0.2">
      <c r="A4" s="22">
        <v>2</v>
      </c>
      <c r="B4" s="26" t="s">
        <v>94</v>
      </c>
      <c r="C4" s="30" t="s">
        <v>99</v>
      </c>
      <c r="D4" s="26" t="s">
        <v>100</v>
      </c>
      <c r="E4" s="30" t="s">
        <v>101</v>
      </c>
      <c r="F4" s="67"/>
      <c r="G4" s="67"/>
      <c r="H4" s="67"/>
      <c r="I4" s="30" t="s">
        <v>109</v>
      </c>
      <c r="J4" s="24" t="s">
        <v>104</v>
      </c>
      <c r="K4" s="25" t="s">
        <v>105</v>
      </c>
      <c r="L4" s="24" t="s">
        <v>110</v>
      </c>
      <c r="M4" s="26" t="s">
        <v>111</v>
      </c>
      <c r="N4" s="24" t="s">
        <v>88</v>
      </c>
      <c r="O4" s="30">
        <v>0</v>
      </c>
      <c r="P4" s="30">
        <v>15</v>
      </c>
      <c r="Q4" s="30">
        <v>3</v>
      </c>
      <c r="R4" s="30">
        <v>12</v>
      </c>
      <c r="S4" s="30">
        <v>0</v>
      </c>
      <c r="T4" s="30">
        <v>0</v>
      </c>
      <c r="U4" s="30" t="s">
        <v>96</v>
      </c>
      <c r="V4" s="30" t="s">
        <v>97</v>
      </c>
      <c r="W4" s="24" t="s">
        <v>95</v>
      </c>
      <c r="X4" s="38">
        <f t="shared" ref="X4:X52" si="7">SUBTOTAL(9,Y4:AB4)</f>
        <v>0</v>
      </c>
      <c r="Y4" s="38">
        <v>0</v>
      </c>
      <c r="Z4" s="38">
        <v>0</v>
      </c>
      <c r="AA4" s="38">
        <v>0</v>
      </c>
      <c r="AB4" s="38">
        <v>0</v>
      </c>
      <c r="AC4" s="24" t="s">
        <v>98</v>
      </c>
      <c r="AD4" s="24" t="s">
        <v>98</v>
      </c>
      <c r="AE4" s="36" t="s">
        <v>91</v>
      </c>
      <c r="AF4" s="36" t="s">
        <v>108</v>
      </c>
      <c r="AG4" s="20">
        <f t="shared" ref="AG4:AG67" si="8">+Q4</f>
        <v>3</v>
      </c>
      <c r="AH4" s="21">
        <f t="shared" si="0"/>
        <v>0</v>
      </c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3">
        <v>0</v>
      </c>
      <c r="BC4" s="33">
        <v>3</v>
      </c>
      <c r="BD4" s="61">
        <v>310886000</v>
      </c>
      <c r="BE4" s="61"/>
      <c r="BF4" s="27">
        <f>+BD4</f>
        <v>310886000</v>
      </c>
      <c r="BG4" s="27"/>
      <c r="BH4" s="22"/>
      <c r="BI4" s="22"/>
      <c r="BJ4" s="22"/>
      <c r="BK4" s="22"/>
      <c r="BL4" s="22"/>
      <c r="BM4" s="28">
        <v>1</v>
      </c>
      <c r="BN4" s="36"/>
      <c r="BO4" s="29"/>
      <c r="BP4" s="29"/>
      <c r="BQ4" s="29"/>
      <c r="BR4" s="29"/>
      <c r="BS4" s="28">
        <f t="shared" si="2"/>
        <v>0.2</v>
      </c>
      <c r="BT4" s="22">
        <f t="shared" si="3"/>
        <v>12</v>
      </c>
      <c r="BU4" s="22"/>
      <c r="BV4" s="22"/>
      <c r="BW4" s="22"/>
      <c r="BX4" s="22"/>
      <c r="BY4" s="22"/>
      <c r="BZ4" s="22"/>
      <c r="CA4" s="22"/>
      <c r="CB4" s="22"/>
      <c r="CC4" s="22"/>
      <c r="CD4" s="33">
        <v>0</v>
      </c>
      <c r="CE4" s="33">
        <v>0</v>
      </c>
      <c r="CF4" s="33">
        <v>0</v>
      </c>
      <c r="CG4" s="33">
        <v>0</v>
      </c>
      <c r="CH4" s="28">
        <v>0</v>
      </c>
      <c r="CI4" s="27"/>
      <c r="CJ4" s="27"/>
      <c r="CK4" s="27"/>
      <c r="CL4" s="22"/>
      <c r="CM4" s="22"/>
      <c r="CN4" s="22"/>
      <c r="CO4" s="22"/>
      <c r="CP4" s="22"/>
      <c r="CQ4" s="22"/>
      <c r="CR4" s="36"/>
      <c r="CS4" s="28">
        <v>1</v>
      </c>
      <c r="CT4" s="28">
        <v>1</v>
      </c>
      <c r="CU4" s="67"/>
      <c r="CV4" s="67"/>
      <c r="CW4" s="72">
        <f t="shared" si="6"/>
        <v>0</v>
      </c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</row>
    <row r="5" spans="1:121" s="14" customFormat="1" ht="45" x14ac:dyDescent="0.2">
      <c r="A5" s="22">
        <v>2</v>
      </c>
      <c r="B5" s="26" t="s">
        <v>94</v>
      </c>
      <c r="C5" s="30" t="s">
        <v>99</v>
      </c>
      <c r="D5" s="26" t="s">
        <v>100</v>
      </c>
      <c r="E5" s="30" t="s">
        <v>112</v>
      </c>
      <c r="F5" s="24" t="s">
        <v>113</v>
      </c>
      <c r="G5" s="24">
        <v>0</v>
      </c>
      <c r="H5" s="24">
        <v>0</v>
      </c>
      <c r="I5" s="30" t="s">
        <v>114</v>
      </c>
      <c r="J5" s="24" t="s">
        <v>115</v>
      </c>
      <c r="K5" s="25" t="s">
        <v>116</v>
      </c>
      <c r="L5" s="24" t="s">
        <v>117</v>
      </c>
      <c r="M5" s="26" t="s">
        <v>118</v>
      </c>
      <c r="N5" s="24" t="s">
        <v>93</v>
      </c>
      <c r="O5" s="30">
        <v>80</v>
      </c>
      <c r="P5" s="30">
        <v>90</v>
      </c>
      <c r="Q5" s="30">
        <v>85</v>
      </c>
      <c r="R5" s="30">
        <v>85</v>
      </c>
      <c r="S5" s="30">
        <v>90</v>
      </c>
      <c r="T5" s="30">
        <v>90</v>
      </c>
      <c r="U5" s="30" t="s">
        <v>96</v>
      </c>
      <c r="V5" s="30" t="s">
        <v>97</v>
      </c>
      <c r="W5" s="24" t="s">
        <v>95</v>
      </c>
      <c r="X5" s="38">
        <f t="shared" si="7"/>
        <v>0</v>
      </c>
      <c r="Y5" s="38">
        <v>0</v>
      </c>
      <c r="Z5" s="38">
        <v>0</v>
      </c>
      <c r="AA5" s="38">
        <v>0</v>
      </c>
      <c r="AB5" s="38">
        <v>0</v>
      </c>
      <c r="AC5" s="24" t="s">
        <v>98</v>
      </c>
      <c r="AD5" s="24" t="s">
        <v>98</v>
      </c>
      <c r="AE5" s="36" t="s">
        <v>91</v>
      </c>
      <c r="AF5" s="36" t="s">
        <v>91</v>
      </c>
      <c r="AG5" s="20">
        <f t="shared" si="8"/>
        <v>85</v>
      </c>
      <c r="AH5" s="21">
        <f t="shared" si="0"/>
        <v>0</v>
      </c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22">
        <v>85</v>
      </c>
      <c r="BC5" s="22">
        <v>65</v>
      </c>
      <c r="BD5" s="27">
        <v>747839938</v>
      </c>
      <c r="BE5" s="27">
        <v>0</v>
      </c>
      <c r="BF5" s="27">
        <f>+BD5</f>
        <v>747839938</v>
      </c>
      <c r="BG5" s="27"/>
      <c r="BH5" s="22"/>
      <c r="BI5" s="22"/>
      <c r="BJ5" s="22"/>
      <c r="BK5" s="22"/>
      <c r="BL5" s="22"/>
      <c r="BM5" s="28">
        <f t="shared" si="1"/>
        <v>0.76470588235294112</v>
      </c>
      <c r="BN5" s="36"/>
      <c r="BO5" s="29"/>
      <c r="BP5" s="29"/>
      <c r="BQ5" s="29"/>
      <c r="BR5" s="29"/>
      <c r="BS5" s="28">
        <f t="shared" si="2"/>
        <v>0.72222222222222221</v>
      </c>
      <c r="BT5" s="22">
        <f t="shared" si="3"/>
        <v>85</v>
      </c>
      <c r="BU5" s="22"/>
      <c r="BV5" s="22"/>
      <c r="BW5" s="22"/>
      <c r="BX5" s="22"/>
      <c r="BY5" s="22"/>
      <c r="BZ5" s="22"/>
      <c r="CA5" s="22"/>
      <c r="CB5" s="22"/>
      <c r="CC5" s="22"/>
      <c r="CD5" s="22">
        <v>3</v>
      </c>
      <c r="CE5" s="23">
        <v>3</v>
      </c>
      <c r="CF5" s="23">
        <v>16</v>
      </c>
      <c r="CG5" s="23">
        <v>16</v>
      </c>
      <c r="CH5" s="28">
        <v>0.82</v>
      </c>
      <c r="CI5" s="27"/>
      <c r="CJ5" s="27"/>
      <c r="CK5" s="27"/>
      <c r="CL5" s="22"/>
      <c r="CM5" s="22"/>
      <c r="CN5" s="22"/>
      <c r="CO5" s="22"/>
      <c r="CP5" s="22"/>
      <c r="CQ5" s="22"/>
      <c r="CR5" s="36"/>
      <c r="CS5" s="28">
        <f t="shared" si="4"/>
        <v>0.18823529411764706</v>
      </c>
      <c r="CT5" s="28">
        <f t="shared" si="5"/>
        <v>0.9</v>
      </c>
      <c r="CU5" s="24"/>
      <c r="CV5" s="24"/>
      <c r="CW5" s="72">
        <f t="shared" si="6"/>
        <v>90</v>
      </c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</row>
    <row r="6" spans="1:121" s="14" customFormat="1" ht="45" x14ac:dyDescent="0.2">
      <c r="A6" s="22">
        <v>2</v>
      </c>
      <c r="B6" s="26" t="s">
        <v>94</v>
      </c>
      <c r="C6" s="30" t="s">
        <v>99</v>
      </c>
      <c r="D6" s="26" t="s">
        <v>100</v>
      </c>
      <c r="E6" s="30" t="s">
        <v>119</v>
      </c>
      <c r="F6" s="67" t="s">
        <v>120</v>
      </c>
      <c r="G6" s="67">
        <v>6.52</v>
      </c>
      <c r="H6" s="67">
        <v>2.8</v>
      </c>
      <c r="I6" s="30" t="s">
        <v>121</v>
      </c>
      <c r="J6" s="24" t="s">
        <v>115</v>
      </c>
      <c r="K6" s="25" t="s">
        <v>116</v>
      </c>
      <c r="L6" s="24" t="s">
        <v>122</v>
      </c>
      <c r="M6" s="26" t="s">
        <v>123</v>
      </c>
      <c r="N6" s="24" t="s">
        <v>93</v>
      </c>
      <c r="O6" s="30">
        <v>70</v>
      </c>
      <c r="P6" s="30">
        <v>90</v>
      </c>
      <c r="Q6" s="30">
        <v>75</v>
      </c>
      <c r="R6" s="30">
        <v>90</v>
      </c>
      <c r="S6" s="30">
        <v>90</v>
      </c>
      <c r="T6" s="30">
        <v>80</v>
      </c>
      <c r="U6" s="30" t="s">
        <v>96</v>
      </c>
      <c r="V6" s="30" t="s">
        <v>97</v>
      </c>
      <c r="W6" s="24" t="s">
        <v>95</v>
      </c>
      <c r="X6" s="38">
        <f t="shared" si="7"/>
        <v>0</v>
      </c>
      <c r="Y6" s="38">
        <v>0</v>
      </c>
      <c r="Z6" s="38">
        <v>0</v>
      </c>
      <c r="AA6" s="38">
        <v>0</v>
      </c>
      <c r="AB6" s="38">
        <v>0</v>
      </c>
      <c r="AC6" s="24" t="s">
        <v>98</v>
      </c>
      <c r="AD6" s="24" t="s">
        <v>98</v>
      </c>
      <c r="AE6" s="36" t="s">
        <v>91</v>
      </c>
      <c r="AF6" s="36" t="s">
        <v>91</v>
      </c>
      <c r="AG6" s="20">
        <f t="shared" si="8"/>
        <v>75</v>
      </c>
      <c r="AH6" s="21">
        <f t="shared" si="0"/>
        <v>0</v>
      </c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22">
        <v>75</v>
      </c>
      <c r="BC6" s="22">
        <v>75</v>
      </c>
      <c r="BD6" s="27">
        <v>395385416</v>
      </c>
      <c r="BE6" s="27">
        <v>0</v>
      </c>
      <c r="BF6" s="27">
        <f>+BD6</f>
        <v>395385416</v>
      </c>
      <c r="BG6" s="27"/>
      <c r="BH6" s="22"/>
      <c r="BI6" s="22"/>
      <c r="BJ6" s="22"/>
      <c r="BK6" s="22"/>
      <c r="BL6" s="22"/>
      <c r="BM6" s="28">
        <f t="shared" si="1"/>
        <v>1</v>
      </c>
      <c r="BN6" s="36"/>
      <c r="BO6" s="29"/>
      <c r="BP6" s="29"/>
      <c r="BQ6" s="29"/>
      <c r="BR6" s="29"/>
      <c r="BS6" s="28">
        <f t="shared" si="2"/>
        <v>0.83333333333333337</v>
      </c>
      <c r="BT6" s="22">
        <f t="shared" si="3"/>
        <v>90</v>
      </c>
      <c r="BU6" s="22"/>
      <c r="BV6" s="22"/>
      <c r="BW6" s="22"/>
      <c r="BX6" s="22"/>
      <c r="BY6" s="22"/>
      <c r="BZ6" s="22"/>
      <c r="CA6" s="22"/>
      <c r="CB6" s="22"/>
      <c r="CC6" s="22"/>
      <c r="CD6" s="22">
        <v>25</v>
      </c>
      <c r="CE6" s="23">
        <v>50</v>
      </c>
      <c r="CF6" s="23">
        <v>55</v>
      </c>
      <c r="CG6" s="23">
        <v>55</v>
      </c>
      <c r="CH6" s="28">
        <v>1</v>
      </c>
      <c r="CI6" s="27">
        <v>192347791</v>
      </c>
      <c r="CJ6" s="27"/>
      <c r="CK6" s="27">
        <v>192347791</v>
      </c>
      <c r="CL6" s="22"/>
      <c r="CM6" s="22"/>
      <c r="CN6" s="22"/>
      <c r="CO6" s="22"/>
      <c r="CP6" s="22"/>
      <c r="CQ6" s="22"/>
      <c r="CR6" s="36"/>
      <c r="CS6" s="28">
        <f t="shared" si="4"/>
        <v>0.61111111111111116</v>
      </c>
      <c r="CT6" s="28">
        <f>((BC6+CG6))/2/P6</f>
        <v>0.72222222222222221</v>
      </c>
      <c r="CU6" s="67"/>
      <c r="CV6" s="67"/>
      <c r="CW6" s="72">
        <f t="shared" si="6"/>
        <v>80</v>
      </c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</row>
    <row r="7" spans="1:121" s="14" customFormat="1" ht="67.5" x14ac:dyDescent="0.2">
      <c r="A7" s="22">
        <v>2</v>
      </c>
      <c r="B7" s="26" t="s">
        <v>94</v>
      </c>
      <c r="C7" s="30" t="s">
        <v>99</v>
      </c>
      <c r="D7" s="26" t="s">
        <v>100</v>
      </c>
      <c r="E7" s="30" t="s">
        <v>119</v>
      </c>
      <c r="F7" s="67"/>
      <c r="G7" s="67"/>
      <c r="H7" s="67"/>
      <c r="I7" s="30" t="s">
        <v>124</v>
      </c>
      <c r="J7" s="24" t="s">
        <v>115</v>
      </c>
      <c r="K7" s="25" t="s">
        <v>116</v>
      </c>
      <c r="L7" s="24" t="s">
        <v>125</v>
      </c>
      <c r="M7" s="26" t="s">
        <v>126</v>
      </c>
      <c r="N7" s="24" t="s">
        <v>93</v>
      </c>
      <c r="O7" s="30">
        <v>60</v>
      </c>
      <c r="P7" s="30">
        <v>90</v>
      </c>
      <c r="Q7" s="30">
        <v>65</v>
      </c>
      <c r="R7" s="30">
        <v>90</v>
      </c>
      <c r="S7" s="30">
        <v>90</v>
      </c>
      <c r="T7" s="30">
        <v>90</v>
      </c>
      <c r="U7" s="30" t="s">
        <v>96</v>
      </c>
      <c r="V7" s="30" t="s">
        <v>97</v>
      </c>
      <c r="W7" s="24" t="s">
        <v>95</v>
      </c>
      <c r="X7" s="38">
        <f t="shared" si="7"/>
        <v>0</v>
      </c>
      <c r="Y7" s="38">
        <v>0</v>
      </c>
      <c r="Z7" s="38">
        <v>0</v>
      </c>
      <c r="AA7" s="38">
        <v>0</v>
      </c>
      <c r="AB7" s="38">
        <v>0</v>
      </c>
      <c r="AC7" s="24" t="s">
        <v>98</v>
      </c>
      <c r="AD7" s="24" t="s">
        <v>98</v>
      </c>
      <c r="AE7" s="24">
        <v>0</v>
      </c>
      <c r="AF7" s="24">
        <v>0</v>
      </c>
      <c r="AG7" s="20">
        <f t="shared" si="8"/>
        <v>65</v>
      </c>
      <c r="AH7" s="2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22">
        <v>60</v>
      </c>
      <c r="BC7" s="22">
        <v>62</v>
      </c>
      <c r="BD7" s="27">
        <v>72001012</v>
      </c>
      <c r="BE7" s="27">
        <v>0</v>
      </c>
      <c r="BF7" s="27">
        <v>72001012</v>
      </c>
      <c r="BG7" s="27"/>
      <c r="BH7" s="22"/>
      <c r="BI7" s="22"/>
      <c r="BJ7" s="22"/>
      <c r="BK7" s="22"/>
      <c r="BL7" s="22"/>
      <c r="BM7" s="28">
        <f t="shared" si="1"/>
        <v>0.9538461538461539</v>
      </c>
      <c r="BN7" s="36"/>
      <c r="BO7" s="29"/>
      <c r="BP7" s="29"/>
      <c r="BQ7" s="29"/>
      <c r="BR7" s="29"/>
      <c r="BS7" s="28">
        <f t="shared" si="2"/>
        <v>0.68888888888888888</v>
      </c>
      <c r="BT7" s="22">
        <f t="shared" si="3"/>
        <v>90</v>
      </c>
      <c r="BU7" s="22"/>
      <c r="BV7" s="22"/>
      <c r="BW7" s="22"/>
      <c r="BX7" s="22"/>
      <c r="BY7" s="22"/>
      <c r="BZ7" s="22"/>
      <c r="CA7" s="22"/>
      <c r="CB7" s="22"/>
      <c r="CC7" s="22"/>
      <c r="CD7" s="22">
        <v>0</v>
      </c>
      <c r="CE7" s="23">
        <v>50</v>
      </c>
      <c r="CF7" s="23">
        <v>80</v>
      </c>
      <c r="CG7" s="23">
        <v>80</v>
      </c>
      <c r="CH7" s="28">
        <v>0.56000000000000005</v>
      </c>
      <c r="CI7" s="22">
        <v>192347791</v>
      </c>
      <c r="CJ7" s="22"/>
      <c r="CK7" s="22">
        <v>192347791</v>
      </c>
      <c r="CL7" s="22"/>
      <c r="CM7" s="22"/>
      <c r="CN7" s="22"/>
      <c r="CO7" s="22"/>
      <c r="CP7" s="22"/>
      <c r="CQ7" s="22"/>
      <c r="CR7" s="36"/>
      <c r="CS7" s="28">
        <f t="shared" si="4"/>
        <v>0.88888888888888884</v>
      </c>
      <c r="CT7" s="28">
        <f>((BC7+CG7))/2/P7</f>
        <v>0.78888888888888886</v>
      </c>
      <c r="CU7" s="67"/>
      <c r="CV7" s="67"/>
      <c r="CW7" s="72">
        <f t="shared" si="6"/>
        <v>90</v>
      </c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</row>
    <row r="8" spans="1:121" s="14" customFormat="1" ht="45" x14ac:dyDescent="0.2">
      <c r="A8" s="22">
        <v>2</v>
      </c>
      <c r="B8" s="26" t="s">
        <v>94</v>
      </c>
      <c r="C8" s="30" t="s">
        <v>99</v>
      </c>
      <c r="D8" s="26" t="s">
        <v>100</v>
      </c>
      <c r="E8" s="30" t="s">
        <v>119</v>
      </c>
      <c r="F8" s="67"/>
      <c r="G8" s="67"/>
      <c r="H8" s="67"/>
      <c r="I8" s="30" t="s">
        <v>127</v>
      </c>
      <c r="J8" s="24" t="s">
        <v>115</v>
      </c>
      <c r="K8" s="25" t="s">
        <v>116</v>
      </c>
      <c r="L8" s="24" t="s">
        <v>128</v>
      </c>
      <c r="M8" s="26" t="s">
        <v>129</v>
      </c>
      <c r="N8" s="24" t="s">
        <v>88</v>
      </c>
      <c r="O8" s="30">
        <v>10</v>
      </c>
      <c r="P8" s="30">
        <v>22</v>
      </c>
      <c r="Q8" s="30">
        <v>0</v>
      </c>
      <c r="R8" s="30">
        <v>1</v>
      </c>
      <c r="S8" s="30">
        <v>5</v>
      </c>
      <c r="T8" s="30">
        <v>7</v>
      </c>
      <c r="U8" s="30" t="s">
        <v>96</v>
      </c>
      <c r="V8" s="30" t="s">
        <v>97</v>
      </c>
      <c r="W8" s="24" t="s">
        <v>95</v>
      </c>
      <c r="X8" s="38">
        <f t="shared" si="7"/>
        <v>0</v>
      </c>
      <c r="Y8" s="38">
        <v>0</v>
      </c>
      <c r="Z8" s="38">
        <v>0</v>
      </c>
      <c r="AA8" s="38">
        <v>0</v>
      </c>
      <c r="AB8" s="38">
        <v>0</v>
      </c>
      <c r="AC8" s="24" t="s">
        <v>98</v>
      </c>
      <c r="AD8" s="24" t="s">
        <v>98</v>
      </c>
      <c r="AE8" s="24">
        <v>0</v>
      </c>
      <c r="AF8" s="24">
        <v>0</v>
      </c>
      <c r="AG8" s="20">
        <f t="shared" si="8"/>
        <v>0</v>
      </c>
      <c r="AH8" s="2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22">
        <v>0</v>
      </c>
      <c r="BC8" s="22">
        <v>0</v>
      </c>
      <c r="BD8" s="27">
        <v>0</v>
      </c>
      <c r="BE8" s="27">
        <v>0</v>
      </c>
      <c r="BF8" s="27"/>
      <c r="BG8" s="27"/>
      <c r="BH8" s="22"/>
      <c r="BI8" s="22"/>
      <c r="BJ8" s="22"/>
      <c r="BK8" s="22"/>
      <c r="BL8" s="22"/>
      <c r="BM8" s="28" t="e">
        <f t="shared" si="1"/>
        <v>#DIV/0!</v>
      </c>
      <c r="BN8" s="36"/>
      <c r="BO8" s="29"/>
      <c r="BP8" s="29"/>
      <c r="BQ8" s="29"/>
      <c r="BR8" s="29"/>
      <c r="BS8" s="28">
        <f t="shared" si="2"/>
        <v>0</v>
      </c>
      <c r="BT8" s="22">
        <f t="shared" si="3"/>
        <v>1</v>
      </c>
      <c r="BU8" s="22"/>
      <c r="BV8" s="22"/>
      <c r="BW8" s="22"/>
      <c r="BX8" s="22"/>
      <c r="BY8" s="22"/>
      <c r="BZ8" s="22"/>
      <c r="CA8" s="22"/>
      <c r="CB8" s="22"/>
      <c r="CC8" s="22"/>
      <c r="CD8" s="22">
        <v>0</v>
      </c>
      <c r="CE8" s="23">
        <v>1</v>
      </c>
      <c r="CF8" s="23">
        <v>1</v>
      </c>
      <c r="CG8" s="23">
        <v>1</v>
      </c>
      <c r="CH8" s="28">
        <v>1</v>
      </c>
      <c r="CI8" s="22">
        <v>192347791</v>
      </c>
      <c r="CJ8" s="22"/>
      <c r="CK8" s="22">
        <v>192347791</v>
      </c>
      <c r="CL8" s="22"/>
      <c r="CM8" s="22"/>
      <c r="CN8" s="22"/>
      <c r="CO8" s="22"/>
      <c r="CP8" s="22"/>
      <c r="CQ8" s="22"/>
      <c r="CR8" s="36"/>
      <c r="CS8" s="28">
        <f t="shared" si="4"/>
        <v>1</v>
      </c>
      <c r="CT8" s="28">
        <f t="shared" si="5"/>
        <v>4.5454545454545456E-2</v>
      </c>
      <c r="CU8" s="67"/>
      <c r="CV8" s="67"/>
      <c r="CW8" s="72">
        <f t="shared" si="6"/>
        <v>7</v>
      </c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</row>
    <row r="9" spans="1:121" s="14" customFormat="1" ht="56.25" x14ac:dyDescent="0.2">
      <c r="A9" s="22">
        <v>2</v>
      </c>
      <c r="B9" s="26" t="s">
        <v>94</v>
      </c>
      <c r="C9" s="30" t="s">
        <v>130</v>
      </c>
      <c r="D9" s="26" t="s">
        <v>131</v>
      </c>
      <c r="E9" s="30" t="s">
        <v>132</v>
      </c>
      <c r="F9" s="24" t="s">
        <v>133</v>
      </c>
      <c r="G9" s="24">
        <v>17.100000000000001</v>
      </c>
      <c r="H9" s="24">
        <v>16</v>
      </c>
      <c r="I9" s="30" t="s">
        <v>134</v>
      </c>
      <c r="J9" s="30" t="s">
        <v>135</v>
      </c>
      <c r="K9" s="25" t="s">
        <v>136</v>
      </c>
      <c r="L9" s="24" t="s">
        <v>137</v>
      </c>
      <c r="M9" s="26" t="s">
        <v>138</v>
      </c>
      <c r="N9" s="24" t="s">
        <v>88</v>
      </c>
      <c r="O9" s="30">
        <v>0</v>
      </c>
      <c r="P9" s="30">
        <v>10</v>
      </c>
      <c r="Q9" s="30">
        <v>2</v>
      </c>
      <c r="R9" s="30">
        <v>2</v>
      </c>
      <c r="S9" s="30">
        <v>3</v>
      </c>
      <c r="T9" s="30">
        <v>3</v>
      </c>
      <c r="U9" s="30" t="s">
        <v>96</v>
      </c>
      <c r="V9" s="30" t="s">
        <v>97</v>
      </c>
      <c r="W9" s="24" t="s">
        <v>95</v>
      </c>
      <c r="X9" s="38">
        <f t="shared" si="7"/>
        <v>4584241148</v>
      </c>
      <c r="Y9" s="38">
        <v>1032500000</v>
      </c>
      <c r="Z9" s="38">
        <v>1104775000</v>
      </c>
      <c r="AA9" s="38">
        <v>1182109250</v>
      </c>
      <c r="AB9" s="38">
        <v>1264856898</v>
      </c>
      <c r="AC9" s="24" t="s">
        <v>98</v>
      </c>
      <c r="AD9" s="24" t="s">
        <v>98</v>
      </c>
      <c r="AE9" s="24">
        <v>0</v>
      </c>
      <c r="AF9" s="24">
        <v>0</v>
      </c>
      <c r="AG9" s="20">
        <f t="shared" si="8"/>
        <v>2</v>
      </c>
      <c r="AH9" s="2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22">
        <v>0</v>
      </c>
      <c r="BC9" s="22">
        <v>2</v>
      </c>
      <c r="BD9" s="27">
        <v>693773719</v>
      </c>
      <c r="BE9" s="27">
        <v>0</v>
      </c>
      <c r="BF9" s="27">
        <v>693773719</v>
      </c>
      <c r="BG9" s="27"/>
      <c r="BH9" s="22"/>
      <c r="BI9" s="22"/>
      <c r="BJ9" s="22"/>
      <c r="BK9" s="22"/>
      <c r="BL9" s="22"/>
      <c r="BM9" s="28">
        <f t="shared" si="1"/>
        <v>1</v>
      </c>
      <c r="BN9" s="36"/>
      <c r="BO9" s="29"/>
      <c r="BP9" s="29"/>
      <c r="BQ9" s="29"/>
      <c r="BR9" s="29"/>
      <c r="BS9" s="28">
        <f t="shared" si="2"/>
        <v>0.2</v>
      </c>
      <c r="BT9" s="22">
        <f t="shared" si="3"/>
        <v>2</v>
      </c>
      <c r="BU9" s="22"/>
      <c r="BV9" s="22"/>
      <c r="BW9" s="22"/>
      <c r="BX9" s="22"/>
      <c r="BY9" s="22"/>
      <c r="BZ9" s="22"/>
      <c r="CA9" s="22"/>
      <c r="CB9" s="22"/>
      <c r="CC9" s="22"/>
      <c r="CD9" s="22">
        <v>0</v>
      </c>
      <c r="CE9" s="23">
        <v>0</v>
      </c>
      <c r="CF9" s="23">
        <v>2</v>
      </c>
      <c r="CG9" s="23">
        <v>2</v>
      </c>
      <c r="CH9" s="28">
        <v>1</v>
      </c>
      <c r="CI9" s="32">
        <v>150075000</v>
      </c>
      <c r="CJ9" s="22"/>
      <c r="CK9" s="32">
        <v>150075000</v>
      </c>
      <c r="CL9" s="22"/>
      <c r="CM9" s="22"/>
      <c r="CN9" s="22"/>
      <c r="CO9" s="22"/>
      <c r="CP9" s="22"/>
      <c r="CQ9" s="22"/>
      <c r="CR9" s="36"/>
      <c r="CS9" s="28">
        <f t="shared" si="4"/>
        <v>1</v>
      </c>
      <c r="CT9" s="28">
        <f t="shared" si="5"/>
        <v>0.4</v>
      </c>
      <c r="CU9" s="24"/>
      <c r="CV9" s="24"/>
      <c r="CW9" s="72">
        <f t="shared" si="6"/>
        <v>3</v>
      </c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</row>
    <row r="10" spans="1:121" s="14" customFormat="1" ht="101.25" x14ac:dyDescent="0.2">
      <c r="A10" s="22">
        <v>2</v>
      </c>
      <c r="B10" s="26" t="s">
        <v>94</v>
      </c>
      <c r="C10" s="30" t="s">
        <v>130</v>
      </c>
      <c r="D10" s="26" t="s">
        <v>131</v>
      </c>
      <c r="E10" s="30" t="s">
        <v>139</v>
      </c>
      <c r="F10" s="24" t="s">
        <v>140</v>
      </c>
      <c r="G10" s="24">
        <v>122.86</v>
      </c>
      <c r="H10" s="24">
        <v>121</v>
      </c>
      <c r="I10" s="30" t="s">
        <v>141</v>
      </c>
      <c r="J10" s="30" t="s">
        <v>135</v>
      </c>
      <c r="K10" s="25" t="s">
        <v>142</v>
      </c>
      <c r="L10" s="24" t="s">
        <v>143</v>
      </c>
      <c r="M10" s="26" t="s">
        <v>144</v>
      </c>
      <c r="N10" s="24" t="s">
        <v>88</v>
      </c>
      <c r="O10" s="30">
        <v>20</v>
      </c>
      <c r="P10" s="30">
        <v>80</v>
      </c>
      <c r="Q10" s="30">
        <v>20</v>
      </c>
      <c r="R10" s="30">
        <v>20</v>
      </c>
      <c r="S10" s="30">
        <v>20</v>
      </c>
      <c r="T10" s="30">
        <v>20</v>
      </c>
      <c r="U10" s="30" t="s">
        <v>96</v>
      </c>
      <c r="V10" s="30" t="s">
        <v>97</v>
      </c>
      <c r="W10" s="24" t="s">
        <v>95</v>
      </c>
      <c r="X10" s="38">
        <f t="shared" si="7"/>
        <v>0</v>
      </c>
      <c r="Y10" s="38">
        <v>0</v>
      </c>
      <c r="Z10" s="38">
        <v>0</v>
      </c>
      <c r="AA10" s="38">
        <v>0</v>
      </c>
      <c r="AB10" s="38">
        <v>0</v>
      </c>
      <c r="AC10" s="24" t="s">
        <v>98</v>
      </c>
      <c r="AD10" s="24" t="s">
        <v>98</v>
      </c>
      <c r="AE10" s="36" t="s">
        <v>91</v>
      </c>
      <c r="AF10" s="36" t="s">
        <v>91</v>
      </c>
      <c r="AG10" s="20">
        <f t="shared" si="8"/>
        <v>20</v>
      </c>
      <c r="AH10" s="21">
        <f t="shared" ref="AH10:AH15" si="9">+X10</f>
        <v>0</v>
      </c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22">
        <v>20</v>
      </c>
      <c r="BC10" s="22">
        <v>20</v>
      </c>
      <c r="BD10" s="27">
        <v>0</v>
      </c>
      <c r="BE10" s="27">
        <v>0</v>
      </c>
      <c r="BF10" s="27">
        <v>0</v>
      </c>
      <c r="BG10" s="27"/>
      <c r="BH10" s="22"/>
      <c r="BI10" s="22"/>
      <c r="BJ10" s="22"/>
      <c r="BK10" s="22"/>
      <c r="BL10" s="22"/>
      <c r="BM10" s="28">
        <f t="shared" si="1"/>
        <v>1</v>
      </c>
      <c r="BN10" s="36"/>
      <c r="BO10" s="29"/>
      <c r="BP10" s="29"/>
      <c r="BQ10" s="29"/>
      <c r="BR10" s="29"/>
      <c r="BS10" s="28">
        <f t="shared" si="2"/>
        <v>0.25</v>
      </c>
      <c r="BT10" s="22">
        <f t="shared" si="3"/>
        <v>20</v>
      </c>
      <c r="BU10" s="22"/>
      <c r="BV10" s="22"/>
      <c r="BW10" s="22"/>
      <c r="BX10" s="22"/>
      <c r="BY10" s="22"/>
      <c r="BZ10" s="22"/>
      <c r="CA10" s="22"/>
      <c r="CB10" s="22"/>
      <c r="CC10" s="22"/>
      <c r="CD10" s="22">
        <v>0</v>
      </c>
      <c r="CE10" s="23">
        <v>0</v>
      </c>
      <c r="CF10" s="23">
        <v>20</v>
      </c>
      <c r="CG10" s="23">
        <v>20</v>
      </c>
      <c r="CH10" s="28">
        <v>1</v>
      </c>
      <c r="CI10" s="22">
        <v>0</v>
      </c>
      <c r="CJ10" s="22"/>
      <c r="CK10" s="22">
        <v>0</v>
      </c>
      <c r="CL10" s="22"/>
      <c r="CM10" s="22"/>
      <c r="CN10" s="22"/>
      <c r="CO10" s="22"/>
      <c r="CP10" s="22"/>
      <c r="CQ10" s="22"/>
      <c r="CR10" s="36"/>
      <c r="CS10" s="28">
        <f t="shared" si="4"/>
        <v>1</v>
      </c>
      <c r="CT10" s="28">
        <f t="shared" si="5"/>
        <v>0.5</v>
      </c>
      <c r="CU10" s="24"/>
      <c r="CV10" s="24"/>
      <c r="CW10" s="72">
        <f t="shared" si="6"/>
        <v>20</v>
      </c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</row>
    <row r="11" spans="1:121" s="14" customFormat="1" ht="67.5" x14ac:dyDescent="0.2">
      <c r="A11" s="22">
        <v>2</v>
      </c>
      <c r="B11" s="26" t="s">
        <v>94</v>
      </c>
      <c r="C11" s="30" t="s">
        <v>130</v>
      </c>
      <c r="D11" s="26" t="s">
        <v>131</v>
      </c>
      <c r="E11" s="30" t="s">
        <v>145</v>
      </c>
      <c r="F11" s="26" t="s">
        <v>146</v>
      </c>
      <c r="G11" s="24">
        <v>3.11</v>
      </c>
      <c r="H11" s="24">
        <v>2.8</v>
      </c>
      <c r="I11" s="30" t="s">
        <v>147</v>
      </c>
      <c r="J11" s="30" t="s">
        <v>135</v>
      </c>
      <c r="K11" s="25" t="s">
        <v>142</v>
      </c>
      <c r="L11" s="24" t="s">
        <v>148</v>
      </c>
      <c r="M11" s="26" t="s">
        <v>149</v>
      </c>
      <c r="N11" s="24" t="s">
        <v>88</v>
      </c>
      <c r="O11" s="30">
        <v>0</v>
      </c>
      <c r="P11" s="30">
        <v>32</v>
      </c>
      <c r="Q11" s="30">
        <v>13</v>
      </c>
      <c r="R11" s="30">
        <v>12</v>
      </c>
      <c r="S11" s="30">
        <v>7</v>
      </c>
      <c r="T11" s="30">
        <v>0</v>
      </c>
      <c r="U11" s="30" t="s">
        <v>96</v>
      </c>
      <c r="V11" s="30" t="s">
        <v>97</v>
      </c>
      <c r="W11" s="24" t="s">
        <v>95</v>
      </c>
      <c r="X11" s="38">
        <f t="shared" si="7"/>
        <v>0</v>
      </c>
      <c r="Y11" s="38">
        <v>0</v>
      </c>
      <c r="Z11" s="38">
        <v>0</v>
      </c>
      <c r="AA11" s="38">
        <v>0</v>
      </c>
      <c r="AB11" s="38">
        <v>0</v>
      </c>
      <c r="AC11" s="24" t="s">
        <v>98</v>
      </c>
      <c r="AD11" s="24" t="s">
        <v>98</v>
      </c>
      <c r="AE11" s="36" t="s">
        <v>91</v>
      </c>
      <c r="AF11" s="36" t="s">
        <v>91</v>
      </c>
      <c r="AG11" s="20">
        <f t="shared" si="8"/>
        <v>13</v>
      </c>
      <c r="AH11" s="21">
        <f t="shared" si="9"/>
        <v>0</v>
      </c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22">
        <v>0</v>
      </c>
      <c r="BC11" s="22">
        <v>13</v>
      </c>
      <c r="BD11" s="27">
        <v>264346319</v>
      </c>
      <c r="BE11" s="27">
        <v>0</v>
      </c>
      <c r="BF11" s="27"/>
      <c r="BG11" s="27"/>
      <c r="BH11" s="22"/>
      <c r="BI11" s="22"/>
      <c r="BJ11" s="22"/>
      <c r="BK11" s="22"/>
      <c r="BL11" s="22"/>
      <c r="BM11" s="28">
        <f t="shared" si="1"/>
        <v>1</v>
      </c>
      <c r="BN11" s="36"/>
      <c r="BO11" s="29"/>
      <c r="BP11" s="29"/>
      <c r="BQ11" s="29"/>
      <c r="BR11" s="29"/>
      <c r="BS11" s="28">
        <f t="shared" si="2"/>
        <v>0.40625</v>
      </c>
      <c r="BT11" s="22">
        <f t="shared" si="3"/>
        <v>12</v>
      </c>
      <c r="BU11" s="22"/>
      <c r="BV11" s="22"/>
      <c r="BW11" s="22"/>
      <c r="BX11" s="22"/>
      <c r="BY11" s="22"/>
      <c r="BZ11" s="22"/>
      <c r="CA11" s="22"/>
      <c r="CB11" s="22"/>
      <c r="CC11" s="22"/>
      <c r="CD11" s="22">
        <v>0</v>
      </c>
      <c r="CE11" s="23">
        <v>10</v>
      </c>
      <c r="CF11" s="23">
        <v>12</v>
      </c>
      <c r="CG11" s="23">
        <v>12</v>
      </c>
      <c r="CH11" s="28">
        <v>1</v>
      </c>
      <c r="CI11" s="32">
        <v>150075000</v>
      </c>
      <c r="CJ11" s="22"/>
      <c r="CK11" s="32">
        <v>150075000</v>
      </c>
      <c r="CL11" s="22"/>
      <c r="CM11" s="22"/>
      <c r="CN11" s="22"/>
      <c r="CO11" s="22"/>
      <c r="CP11" s="22"/>
      <c r="CQ11" s="22"/>
      <c r="CR11" s="36"/>
      <c r="CS11" s="28">
        <f t="shared" si="4"/>
        <v>1</v>
      </c>
      <c r="CT11" s="28">
        <f t="shared" si="5"/>
        <v>0.78125</v>
      </c>
      <c r="CU11" s="24"/>
      <c r="CV11" s="24"/>
      <c r="CW11" s="72">
        <f t="shared" si="6"/>
        <v>0</v>
      </c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</row>
    <row r="12" spans="1:121" s="14" customFormat="1" ht="56.25" x14ac:dyDescent="0.2">
      <c r="A12" s="22">
        <v>2</v>
      </c>
      <c r="B12" s="26" t="s">
        <v>94</v>
      </c>
      <c r="C12" s="30" t="s">
        <v>150</v>
      </c>
      <c r="D12" s="26" t="s">
        <v>151</v>
      </c>
      <c r="E12" s="30" t="s">
        <v>152</v>
      </c>
      <c r="F12" s="67" t="s">
        <v>153</v>
      </c>
      <c r="G12" s="67">
        <v>226.1</v>
      </c>
      <c r="H12" s="67">
        <v>200</v>
      </c>
      <c r="I12" s="30" t="s">
        <v>154</v>
      </c>
      <c r="J12" s="30" t="s">
        <v>155</v>
      </c>
      <c r="K12" s="25" t="s">
        <v>156</v>
      </c>
      <c r="L12" s="24" t="s">
        <v>157</v>
      </c>
      <c r="M12" s="26" t="s">
        <v>158</v>
      </c>
      <c r="N12" s="24" t="s">
        <v>88</v>
      </c>
      <c r="O12" s="30" t="s">
        <v>92</v>
      </c>
      <c r="P12" s="30">
        <v>37</v>
      </c>
      <c r="Q12" s="30">
        <v>0</v>
      </c>
      <c r="R12" s="30">
        <v>10</v>
      </c>
      <c r="S12" s="30">
        <v>10</v>
      </c>
      <c r="T12" s="30">
        <v>17</v>
      </c>
      <c r="U12" s="30" t="s">
        <v>96</v>
      </c>
      <c r="V12" s="30" t="s">
        <v>97</v>
      </c>
      <c r="W12" s="24" t="s">
        <v>95</v>
      </c>
      <c r="X12" s="38">
        <f t="shared" si="7"/>
        <v>2766084489</v>
      </c>
      <c r="Y12" s="38">
        <v>623000000</v>
      </c>
      <c r="Z12" s="38">
        <v>666610000</v>
      </c>
      <c r="AA12" s="38">
        <v>713272700</v>
      </c>
      <c r="AB12" s="38">
        <v>763201789</v>
      </c>
      <c r="AC12" s="24" t="s">
        <v>98</v>
      </c>
      <c r="AD12" s="24" t="s">
        <v>98</v>
      </c>
      <c r="AE12" s="36" t="s">
        <v>91</v>
      </c>
      <c r="AF12" s="36" t="s">
        <v>91</v>
      </c>
      <c r="AG12" s="20">
        <f t="shared" si="8"/>
        <v>0</v>
      </c>
      <c r="AH12" s="21">
        <f t="shared" si="9"/>
        <v>2766084489</v>
      </c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22">
        <v>5</v>
      </c>
      <c r="BC12" s="22">
        <v>0</v>
      </c>
      <c r="BD12" s="27">
        <v>625896055</v>
      </c>
      <c r="BE12" s="27">
        <v>0</v>
      </c>
      <c r="BF12" s="27">
        <v>424297575</v>
      </c>
      <c r="BG12" s="27"/>
      <c r="BH12" s="22"/>
      <c r="BI12" s="22"/>
      <c r="BJ12" s="22"/>
      <c r="BK12" s="22"/>
      <c r="BL12" s="22"/>
      <c r="BM12" s="28" t="e">
        <f t="shared" si="1"/>
        <v>#DIV/0!</v>
      </c>
      <c r="BN12" s="36"/>
      <c r="BO12" s="29"/>
      <c r="BP12" s="29"/>
      <c r="BQ12" s="29"/>
      <c r="BR12" s="29"/>
      <c r="BS12" s="28">
        <f t="shared" ref="BS12:BS75" si="10">+BC12/P12</f>
        <v>0</v>
      </c>
      <c r="BT12" s="22">
        <f t="shared" ref="BT12:BT75" si="11">+R12</f>
        <v>10</v>
      </c>
      <c r="BU12" s="22"/>
      <c r="BV12" s="22"/>
      <c r="BW12" s="22"/>
      <c r="BX12" s="22"/>
      <c r="BY12" s="22"/>
      <c r="BZ12" s="22"/>
      <c r="CA12" s="22"/>
      <c r="CB12" s="22"/>
      <c r="CC12" s="22"/>
      <c r="CD12" s="22">
        <v>0</v>
      </c>
      <c r="CE12" s="23">
        <v>5</v>
      </c>
      <c r="CF12" s="23">
        <v>10</v>
      </c>
      <c r="CG12" s="23">
        <v>10</v>
      </c>
      <c r="CH12" s="28">
        <v>1</v>
      </c>
      <c r="CI12" s="32">
        <v>185716667</v>
      </c>
      <c r="CJ12" s="22"/>
      <c r="CK12" s="32">
        <v>185716667</v>
      </c>
      <c r="CL12" s="22"/>
      <c r="CM12" s="22"/>
      <c r="CN12" s="22"/>
      <c r="CO12" s="22"/>
      <c r="CP12" s="22"/>
      <c r="CQ12" s="22"/>
      <c r="CR12" s="36"/>
      <c r="CS12" s="28">
        <f t="shared" ref="CS12:CS75" si="12">+CG12/BT12</f>
        <v>1</v>
      </c>
      <c r="CT12" s="28">
        <f t="shared" ref="CT12:CT74" si="13">(BC12+CG12)/P12</f>
        <v>0.27027027027027029</v>
      </c>
      <c r="CU12" s="67"/>
      <c r="CV12" s="67"/>
      <c r="CW12" s="72">
        <f t="shared" si="6"/>
        <v>17</v>
      </c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</row>
    <row r="13" spans="1:121" s="14" customFormat="1" ht="56.25" x14ac:dyDescent="0.2">
      <c r="A13" s="22">
        <v>2</v>
      </c>
      <c r="B13" s="26" t="s">
        <v>94</v>
      </c>
      <c r="C13" s="30" t="s">
        <v>150</v>
      </c>
      <c r="D13" s="26" t="s">
        <v>151</v>
      </c>
      <c r="E13" s="30" t="s">
        <v>152</v>
      </c>
      <c r="F13" s="67"/>
      <c r="G13" s="67"/>
      <c r="H13" s="67"/>
      <c r="I13" s="30" t="s">
        <v>159</v>
      </c>
      <c r="J13" s="30" t="s">
        <v>155</v>
      </c>
      <c r="K13" s="25" t="s">
        <v>156</v>
      </c>
      <c r="L13" s="24" t="s">
        <v>160</v>
      </c>
      <c r="M13" s="26" t="s">
        <v>161</v>
      </c>
      <c r="N13" s="24" t="s">
        <v>88</v>
      </c>
      <c r="O13" s="30">
        <v>11</v>
      </c>
      <c r="P13" s="30">
        <v>22</v>
      </c>
      <c r="Q13" s="30">
        <v>10</v>
      </c>
      <c r="R13" s="30">
        <v>12</v>
      </c>
      <c r="S13" s="30">
        <v>0</v>
      </c>
      <c r="T13" s="30">
        <v>0</v>
      </c>
      <c r="U13" s="30" t="s">
        <v>96</v>
      </c>
      <c r="V13" s="30" t="s">
        <v>97</v>
      </c>
      <c r="W13" s="24" t="s">
        <v>95</v>
      </c>
      <c r="X13" s="38">
        <f t="shared" si="7"/>
        <v>0</v>
      </c>
      <c r="Y13" s="38">
        <v>0</v>
      </c>
      <c r="Z13" s="38">
        <v>0</v>
      </c>
      <c r="AA13" s="38">
        <v>0</v>
      </c>
      <c r="AB13" s="38">
        <v>0</v>
      </c>
      <c r="AC13" s="24" t="s">
        <v>98</v>
      </c>
      <c r="AD13" s="24" t="s">
        <v>98</v>
      </c>
      <c r="AE13" s="36" t="s">
        <v>91</v>
      </c>
      <c r="AF13" s="36" t="s">
        <v>91</v>
      </c>
      <c r="AG13" s="20">
        <f t="shared" si="8"/>
        <v>10</v>
      </c>
      <c r="AH13" s="21">
        <f t="shared" si="9"/>
        <v>0</v>
      </c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22">
        <v>0</v>
      </c>
      <c r="BC13" s="22">
        <v>10</v>
      </c>
      <c r="BD13" s="27">
        <v>0</v>
      </c>
      <c r="BE13" s="27">
        <v>0</v>
      </c>
      <c r="BF13" s="27"/>
      <c r="BG13" s="27"/>
      <c r="BH13" s="22"/>
      <c r="BI13" s="22"/>
      <c r="BJ13" s="22"/>
      <c r="BK13" s="22"/>
      <c r="BL13" s="22"/>
      <c r="BM13" s="28">
        <f t="shared" si="1"/>
        <v>1</v>
      </c>
      <c r="BN13" s="36"/>
      <c r="BO13" s="29"/>
      <c r="BP13" s="29"/>
      <c r="BQ13" s="29"/>
      <c r="BR13" s="29"/>
      <c r="BS13" s="28">
        <f t="shared" si="10"/>
        <v>0.45454545454545453</v>
      </c>
      <c r="BT13" s="22">
        <f t="shared" si="11"/>
        <v>12</v>
      </c>
      <c r="BU13" s="22"/>
      <c r="BV13" s="22"/>
      <c r="BW13" s="22"/>
      <c r="BX13" s="22"/>
      <c r="BY13" s="22"/>
      <c r="BZ13" s="22"/>
      <c r="CA13" s="22"/>
      <c r="CB13" s="22"/>
      <c r="CC13" s="22"/>
      <c r="CD13" s="22">
        <v>0</v>
      </c>
      <c r="CE13" s="23">
        <v>0</v>
      </c>
      <c r="CF13" s="23">
        <v>45</v>
      </c>
      <c r="CG13" s="23">
        <v>45</v>
      </c>
      <c r="CH13" s="28">
        <v>0.04</v>
      </c>
      <c r="CI13" s="32">
        <v>185716667</v>
      </c>
      <c r="CJ13" s="22"/>
      <c r="CK13" s="32">
        <v>185716667</v>
      </c>
      <c r="CL13" s="22"/>
      <c r="CM13" s="22"/>
      <c r="CN13" s="22"/>
      <c r="CO13" s="22"/>
      <c r="CP13" s="22"/>
      <c r="CQ13" s="22"/>
      <c r="CR13" s="36"/>
      <c r="CS13" s="28">
        <v>1</v>
      </c>
      <c r="CT13" s="28">
        <v>1</v>
      </c>
      <c r="CU13" s="67"/>
      <c r="CV13" s="67"/>
      <c r="CW13" s="72">
        <f t="shared" si="6"/>
        <v>0</v>
      </c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</row>
    <row r="14" spans="1:121" s="14" customFormat="1" ht="56.25" x14ac:dyDescent="0.2">
      <c r="A14" s="22">
        <v>2</v>
      </c>
      <c r="B14" s="26" t="s">
        <v>94</v>
      </c>
      <c r="C14" s="30" t="s">
        <v>150</v>
      </c>
      <c r="D14" s="26" t="s">
        <v>151</v>
      </c>
      <c r="E14" s="30" t="s">
        <v>162</v>
      </c>
      <c r="F14" s="26" t="s">
        <v>163</v>
      </c>
      <c r="G14" s="24">
        <v>1.1399999999999999</v>
      </c>
      <c r="H14" s="24">
        <v>1.04</v>
      </c>
      <c r="I14" s="30" t="s">
        <v>164</v>
      </c>
      <c r="J14" s="30" t="s">
        <v>165</v>
      </c>
      <c r="K14" s="25" t="s">
        <v>166</v>
      </c>
      <c r="L14" s="24" t="s">
        <v>167</v>
      </c>
      <c r="M14" s="26" t="s">
        <v>168</v>
      </c>
      <c r="N14" s="24" t="s">
        <v>88</v>
      </c>
      <c r="O14" s="30">
        <v>22</v>
      </c>
      <c r="P14" s="30">
        <v>37</v>
      </c>
      <c r="Q14" s="30">
        <v>7</v>
      </c>
      <c r="R14" s="30">
        <v>10</v>
      </c>
      <c r="S14" s="30">
        <v>10</v>
      </c>
      <c r="T14" s="30">
        <v>10</v>
      </c>
      <c r="U14" s="30" t="s">
        <v>96</v>
      </c>
      <c r="V14" s="30" t="s">
        <v>97</v>
      </c>
      <c r="W14" s="24" t="s">
        <v>95</v>
      </c>
      <c r="X14" s="38">
        <f t="shared" si="7"/>
        <v>0</v>
      </c>
      <c r="Y14" s="38">
        <v>0</v>
      </c>
      <c r="Z14" s="38">
        <v>0</v>
      </c>
      <c r="AA14" s="38">
        <v>0</v>
      </c>
      <c r="AB14" s="38">
        <v>0</v>
      </c>
      <c r="AC14" s="24" t="s">
        <v>98</v>
      </c>
      <c r="AD14" s="24" t="s">
        <v>98</v>
      </c>
      <c r="AE14" s="36" t="s">
        <v>91</v>
      </c>
      <c r="AF14" s="36" t="s">
        <v>91</v>
      </c>
      <c r="AG14" s="20">
        <f t="shared" si="8"/>
        <v>7</v>
      </c>
      <c r="AH14" s="21">
        <f t="shared" si="9"/>
        <v>0</v>
      </c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22">
        <v>0</v>
      </c>
      <c r="BC14" s="22">
        <v>7</v>
      </c>
      <c r="BD14" s="27">
        <v>0</v>
      </c>
      <c r="BE14" s="27">
        <v>0</v>
      </c>
      <c r="BF14" s="27"/>
      <c r="BG14" s="27"/>
      <c r="BH14" s="22"/>
      <c r="BI14" s="22"/>
      <c r="BJ14" s="22"/>
      <c r="BK14" s="22"/>
      <c r="BL14" s="22"/>
      <c r="BM14" s="28">
        <f t="shared" si="1"/>
        <v>1</v>
      </c>
      <c r="BN14" s="36"/>
      <c r="BO14" s="29"/>
      <c r="BP14" s="29"/>
      <c r="BQ14" s="29"/>
      <c r="BR14" s="29"/>
      <c r="BS14" s="28">
        <f t="shared" si="10"/>
        <v>0.1891891891891892</v>
      </c>
      <c r="BT14" s="22">
        <f t="shared" si="11"/>
        <v>10</v>
      </c>
      <c r="BU14" s="22"/>
      <c r="BV14" s="22"/>
      <c r="BW14" s="22"/>
      <c r="BX14" s="22"/>
      <c r="BY14" s="22"/>
      <c r="BZ14" s="22"/>
      <c r="CA14" s="22"/>
      <c r="CB14" s="22"/>
      <c r="CC14" s="22"/>
      <c r="CD14" s="22">
        <v>0</v>
      </c>
      <c r="CE14" s="23">
        <v>5</v>
      </c>
      <c r="CF14" s="23">
        <v>10</v>
      </c>
      <c r="CG14" s="23">
        <v>10</v>
      </c>
      <c r="CH14" s="28">
        <v>1</v>
      </c>
      <c r="CI14" s="32">
        <v>185716667</v>
      </c>
      <c r="CJ14" s="34"/>
      <c r="CK14" s="32">
        <v>185716667</v>
      </c>
      <c r="CL14" s="22"/>
      <c r="CM14" s="22"/>
      <c r="CN14" s="22"/>
      <c r="CO14" s="22"/>
      <c r="CP14" s="22"/>
      <c r="CQ14" s="22"/>
      <c r="CR14" s="36"/>
      <c r="CS14" s="28">
        <f t="shared" si="12"/>
        <v>1</v>
      </c>
      <c r="CT14" s="28">
        <f t="shared" si="13"/>
        <v>0.45945945945945948</v>
      </c>
      <c r="CU14" s="24"/>
      <c r="CV14" s="24"/>
      <c r="CW14" s="72">
        <f t="shared" si="6"/>
        <v>10</v>
      </c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</row>
    <row r="15" spans="1:121" s="14" customFormat="1" ht="56.25" x14ac:dyDescent="0.2">
      <c r="A15" s="22">
        <v>2</v>
      </c>
      <c r="B15" s="26" t="s">
        <v>94</v>
      </c>
      <c r="C15" s="30" t="s">
        <v>150</v>
      </c>
      <c r="D15" s="26" t="s">
        <v>151</v>
      </c>
      <c r="E15" s="30" t="s">
        <v>169</v>
      </c>
      <c r="F15" s="26" t="s">
        <v>170</v>
      </c>
      <c r="G15" s="24">
        <v>2.17</v>
      </c>
      <c r="H15" s="24">
        <v>2</v>
      </c>
      <c r="I15" s="30" t="s">
        <v>171</v>
      </c>
      <c r="J15" s="30" t="s">
        <v>165</v>
      </c>
      <c r="K15" s="25" t="s">
        <v>166</v>
      </c>
      <c r="L15" s="24" t="s">
        <v>172</v>
      </c>
      <c r="M15" s="24" t="s">
        <v>173</v>
      </c>
      <c r="N15" s="24" t="s">
        <v>88</v>
      </c>
      <c r="O15" s="30">
        <v>0</v>
      </c>
      <c r="P15" s="30">
        <v>6</v>
      </c>
      <c r="Q15" s="30">
        <v>0</v>
      </c>
      <c r="R15" s="30">
        <v>3</v>
      </c>
      <c r="S15" s="30">
        <v>3</v>
      </c>
      <c r="T15" s="30">
        <v>0</v>
      </c>
      <c r="U15" s="30" t="s">
        <v>96</v>
      </c>
      <c r="V15" s="30" t="s">
        <v>97</v>
      </c>
      <c r="W15" s="24" t="s">
        <v>95</v>
      </c>
      <c r="X15" s="38">
        <f t="shared" si="7"/>
        <v>0</v>
      </c>
      <c r="Y15" s="38">
        <v>0</v>
      </c>
      <c r="Z15" s="38">
        <v>0</v>
      </c>
      <c r="AA15" s="38">
        <v>0</v>
      </c>
      <c r="AB15" s="38">
        <v>0</v>
      </c>
      <c r="AC15" s="24" t="s">
        <v>98</v>
      </c>
      <c r="AD15" s="24" t="s">
        <v>98</v>
      </c>
      <c r="AE15" s="36" t="s">
        <v>91</v>
      </c>
      <c r="AF15" s="36" t="s">
        <v>91</v>
      </c>
      <c r="AG15" s="20">
        <f t="shared" si="8"/>
        <v>0</v>
      </c>
      <c r="AH15" s="21">
        <f t="shared" si="9"/>
        <v>0</v>
      </c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22">
        <v>0</v>
      </c>
      <c r="BC15" s="22">
        <v>0</v>
      </c>
      <c r="BD15" s="27">
        <v>0</v>
      </c>
      <c r="BE15" s="27">
        <v>0</v>
      </c>
      <c r="BF15" s="27"/>
      <c r="BG15" s="27"/>
      <c r="BH15" s="22"/>
      <c r="BI15" s="22"/>
      <c r="BJ15" s="22"/>
      <c r="BK15" s="22"/>
      <c r="BL15" s="22"/>
      <c r="BM15" s="28" t="e">
        <f t="shared" si="1"/>
        <v>#DIV/0!</v>
      </c>
      <c r="BN15" s="36"/>
      <c r="BO15" s="29"/>
      <c r="BP15" s="29"/>
      <c r="BQ15" s="29"/>
      <c r="BR15" s="29"/>
      <c r="BS15" s="28">
        <f t="shared" si="10"/>
        <v>0</v>
      </c>
      <c r="BT15" s="22">
        <f t="shared" si="11"/>
        <v>3</v>
      </c>
      <c r="BU15" s="22"/>
      <c r="BV15" s="22"/>
      <c r="BW15" s="22"/>
      <c r="BX15" s="22"/>
      <c r="BY15" s="22"/>
      <c r="BZ15" s="22"/>
      <c r="CA15" s="22"/>
      <c r="CB15" s="22"/>
      <c r="CC15" s="22"/>
      <c r="CD15" s="22">
        <v>0</v>
      </c>
      <c r="CE15" s="23">
        <v>0</v>
      </c>
      <c r="CF15" s="23">
        <v>3</v>
      </c>
      <c r="CG15" s="23">
        <v>3</v>
      </c>
      <c r="CH15" s="28">
        <v>1</v>
      </c>
      <c r="CI15" s="32">
        <v>185716667</v>
      </c>
      <c r="CJ15" s="22"/>
      <c r="CK15" s="32">
        <v>185716667</v>
      </c>
      <c r="CL15" s="22"/>
      <c r="CM15" s="22"/>
      <c r="CN15" s="22"/>
      <c r="CO15" s="22"/>
      <c r="CP15" s="22"/>
      <c r="CQ15" s="22"/>
      <c r="CR15" s="36"/>
      <c r="CS15" s="28">
        <f t="shared" si="12"/>
        <v>1</v>
      </c>
      <c r="CT15" s="28">
        <f t="shared" si="13"/>
        <v>0.5</v>
      </c>
      <c r="CU15" s="24"/>
      <c r="CV15" s="24"/>
      <c r="CW15" s="72">
        <f t="shared" si="6"/>
        <v>0</v>
      </c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</row>
    <row r="16" spans="1:121" s="14" customFormat="1" ht="56.25" x14ac:dyDescent="0.2">
      <c r="A16" s="22">
        <v>2</v>
      </c>
      <c r="B16" s="26" t="s">
        <v>94</v>
      </c>
      <c r="C16" s="30" t="s">
        <v>150</v>
      </c>
      <c r="D16" s="26" t="s">
        <v>151</v>
      </c>
      <c r="E16" s="30" t="s">
        <v>174</v>
      </c>
      <c r="F16" s="24" t="s">
        <v>175</v>
      </c>
      <c r="G16" s="24">
        <v>3.21</v>
      </c>
      <c r="H16" s="24">
        <v>3.11</v>
      </c>
      <c r="I16" s="30" t="s">
        <v>176</v>
      </c>
      <c r="J16" s="30" t="s">
        <v>165</v>
      </c>
      <c r="K16" s="25" t="s">
        <v>166</v>
      </c>
      <c r="L16" s="25" t="s">
        <v>177</v>
      </c>
      <c r="M16" s="25" t="s">
        <v>178</v>
      </c>
      <c r="N16" s="24" t="s">
        <v>88</v>
      </c>
      <c r="O16" s="30">
        <v>5</v>
      </c>
      <c r="P16" s="30">
        <v>12</v>
      </c>
      <c r="Q16" s="30">
        <v>0</v>
      </c>
      <c r="R16" s="30">
        <v>5</v>
      </c>
      <c r="S16" s="30">
        <v>5</v>
      </c>
      <c r="T16" s="30">
        <v>2</v>
      </c>
      <c r="U16" s="30" t="s">
        <v>96</v>
      </c>
      <c r="V16" s="30" t="s">
        <v>97</v>
      </c>
      <c r="W16" s="24" t="s">
        <v>95</v>
      </c>
      <c r="X16" s="38">
        <f t="shared" si="7"/>
        <v>0</v>
      </c>
      <c r="Y16" s="38">
        <v>0</v>
      </c>
      <c r="Z16" s="38">
        <v>0</v>
      </c>
      <c r="AA16" s="38">
        <v>0</v>
      </c>
      <c r="AB16" s="38">
        <v>0</v>
      </c>
      <c r="AC16" s="24" t="s">
        <v>98</v>
      </c>
      <c r="AD16" s="24" t="s">
        <v>98</v>
      </c>
      <c r="AE16" s="24">
        <v>0</v>
      </c>
      <c r="AF16" s="24">
        <v>0</v>
      </c>
      <c r="AG16" s="20">
        <f t="shared" si="8"/>
        <v>0</v>
      </c>
      <c r="AH16" s="2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22">
        <v>0</v>
      </c>
      <c r="BC16" s="22">
        <v>0</v>
      </c>
      <c r="BD16" s="27">
        <v>0</v>
      </c>
      <c r="BE16" s="27">
        <v>0</v>
      </c>
      <c r="BF16" s="27"/>
      <c r="BG16" s="27"/>
      <c r="BH16" s="22"/>
      <c r="BI16" s="22"/>
      <c r="BJ16" s="22"/>
      <c r="BK16" s="22"/>
      <c r="BL16" s="22"/>
      <c r="BM16" s="28" t="e">
        <f t="shared" si="1"/>
        <v>#DIV/0!</v>
      </c>
      <c r="BN16" s="36"/>
      <c r="BO16" s="29"/>
      <c r="BP16" s="29"/>
      <c r="BQ16" s="29"/>
      <c r="BR16" s="29"/>
      <c r="BS16" s="28">
        <f t="shared" si="10"/>
        <v>0</v>
      </c>
      <c r="BT16" s="22">
        <f t="shared" si="11"/>
        <v>5</v>
      </c>
      <c r="BU16" s="22"/>
      <c r="BV16" s="22"/>
      <c r="BW16" s="22"/>
      <c r="BX16" s="22"/>
      <c r="BY16" s="22"/>
      <c r="BZ16" s="22"/>
      <c r="CA16" s="22"/>
      <c r="CB16" s="22"/>
      <c r="CC16" s="22"/>
      <c r="CD16" s="22">
        <v>0</v>
      </c>
      <c r="CE16" s="23">
        <v>0</v>
      </c>
      <c r="CF16" s="23">
        <v>5</v>
      </c>
      <c r="CG16" s="23">
        <v>5</v>
      </c>
      <c r="CH16" s="28">
        <v>0.89</v>
      </c>
      <c r="CI16" s="22"/>
      <c r="CJ16" s="22"/>
      <c r="CK16" s="22"/>
      <c r="CL16" s="22"/>
      <c r="CM16" s="22"/>
      <c r="CN16" s="22"/>
      <c r="CO16" s="22"/>
      <c r="CP16" s="22"/>
      <c r="CQ16" s="22"/>
      <c r="CR16" s="36"/>
      <c r="CS16" s="28">
        <f t="shared" si="12"/>
        <v>1</v>
      </c>
      <c r="CT16" s="28">
        <f t="shared" si="13"/>
        <v>0.41666666666666669</v>
      </c>
      <c r="CU16" s="24"/>
      <c r="CV16" s="24"/>
      <c r="CW16" s="72">
        <f t="shared" si="6"/>
        <v>2</v>
      </c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</row>
    <row r="17" spans="1:121" s="14" customFormat="1" ht="78.75" x14ac:dyDescent="0.2">
      <c r="A17" s="22">
        <v>2</v>
      </c>
      <c r="B17" s="26" t="s">
        <v>94</v>
      </c>
      <c r="C17" s="30" t="s">
        <v>179</v>
      </c>
      <c r="D17" s="26" t="s">
        <v>180</v>
      </c>
      <c r="E17" s="30" t="s">
        <v>181</v>
      </c>
      <c r="F17" s="24" t="s">
        <v>182</v>
      </c>
      <c r="G17" s="24">
        <v>26.5</v>
      </c>
      <c r="H17" s="24">
        <v>18</v>
      </c>
      <c r="I17" s="30" t="s">
        <v>183</v>
      </c>
      <c r="J17" s="24" t="s">
        <v>184</v>
      </c>
      <c r="K17" s="25" t="s">
        <v>185</v>
      </c>
      <c r="L17" s="25" t="s">
        <v>186</v>
      </c>
      <c r="M17" s="25" t="s">
        <v>187</v>
      </c>
      <c r="N17" s="24" t="s">
        <v>88</v>
      </c>
      <c r="O17" s="30">
        <v>0</v>
      </c>
      <c r="P17" s="30">
        <v>18</v>
      </c>
      <c r="Q17" s="30">
        <v>3</v>
      </c>
      <c r="R17" s="30">
        <v>5</v>
      </c>
      <c r="S17" s="30">
        <v>5</v>
      </c>
      <c r="T17" s="30">
        <v>5</v>
      </c>
      <c r="U17" s="30" t="s">
        <v>96</v>
      </c>
      <c r="V17" s="30" t="s">
        <v>97</v>
      </c>
      <c r="W17" s="24" t="s">
        <v>188</v>
      </c>
      <c r="X17" s="38">
        <f t="shared" si="7"/>
        <v>9943621276</v>
      </c>
      <c r="Y17" s="38">
        <v>2444545536</v>
      </c>
      <c r="Z17" s="38">
        <v>2332600000</v>
      </c>
      <c r="AA17" s="38">
        <v>2495882000</v>
      </c>
      <c r="AB17" s="38">
        <v>2670593740</v>
      </c>
      <c r="AC17" s="24" t="s">
        <v>98</v>
      </c>
      <c r="AD17" s="24" t="s">
        <v>98</v>
      </c>
      <c r="AE17" s="36" t="s">
        <v>91</v>
      </c>
      <c r="AF17" s="36" t="s">
        <v>91</v>
      </c>
      <c r="AG17" s="20">
        <f t="shared" si="8"/>
        <v>3</v>
      </c>
      <c r="AH17" s="21">
        <f>+X17</f>
        <v>9943621276</v>
      </c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22">
        <v>14</v>
      </c>
      <c r="BC17" s="22">
        <v>3</v>
      </c>
      <c r="BD17" s="27">
        <v>835040877</v>
      </c>
      <c r="BE17" s="27">
        <v>0</v>
      </c>
      <c r="BF17" s="27">
        <v>835040877</v>
      </c>
      <c r="BG17" s="27"/>
      <c r="BH17" s="22"/>
      <c r="BI17" s="22"/>
      <c r="BJ17" s="22"/>
      <c r="BK17" s="22"/>
      <c r="BL17" s="22"/>
      <c r="BM17" s="28">
        <v>1</v>
      </c>
      <c r="BN17" s="36"/>
      <c r="BO17" s="29"/>
      <c r="BP17" s="29"/>
      <c r="BQ17" s="29"/>
      <c r="BR17" s="29"/>
      <c r="BS17" s="28">
        <f t="shared" si="10"/>
        <v>0.16666666666666666</v>
      </c>
      <c r="BT17" s="22">
        <f t="shared" si="11"/>
        <v>5</v>
      </c>
      <c r="BU17" s="22"/>
      <c r="BV17" s="22"/>
      <c r="BW17" s="22"/>
      <c r="BX17" s="22"/>
      <c r="BY17" s="22"/>
      <c r="BZ17" s="22"/>
      <c r="CA17" s="22"/>
      <c r="CB17" s="22"/>
      <c r="CC17" s="22"/>
      <c r="CD17" s="22">
        <v>0</v>
      </c>
      <c r="CE17" s="23">
        <v>5</v>
      </c>
      <c r="CF17" s="23">
        <v>5</v>
      </c>
      <c r="CG17" s="23">
        <v>5</v>
      </c>
      <c r="CH17" s="28">
        <v>0.82</v>
      </c>
      <c r="CI17" s="32">
        <v>135966667</v>
      </c>
      <c r="CJ17" s="22"/>
      <c r="CK17" s="32">
        <v>135966667</v>
      </c>
      <c r="CL17" s="22"/>
      <c r="CM17" s="22"/>
      <c r="CN17" s="22"/>
      <c r="CO17" s="22"/>
      <c r="CP17" s="22"/>
      <c r="CQ17" s="22"/>
      <c r="CR17" s="36"/>
      <c r="CS17" s="28">
        <f t="shared" si="12"/>
        <v>1</v>
      </c>
      <c r="CT17" s="28">
        <f t="shared" si="13"/>
        <v>0.44444444444444442</v>
      </c>
      <c r="CU17" s="24"/>
      <c r="CV17" s="24"/>
      <c r="CW17" s="72">
        <f t="shared" si="6"/>
        <v>5</v>
      </c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</row>
    <row r="18" spans="1:121" s="14" customFormat="1" ht="78.75" x14ac:dyDescent="0.2">
      <c r="A18" s="22">
        <v>2</v>
      </c>
      <c r="B18" s="26" t="s">
        <v>94</v>
      </c>
      <c r="C18" s="30" t="s">
        <v>179</v>
      </c>
      <c r="D18" s="26" t="s">
        <v>180</v>
      </c>
      <c r="E18" s="30" t="s">
        <v>189</v>
      </c>
      <c r="F18" s="24" t="s">
        <v>182</v>
      </c>
      <c r="G18" s="24">
        <v>26.5</v>
      </c>
      <c r="H18" s="24">
        <v>18</v>
      </c>
      <c r="I18" s="30" t="s">
        <v>190</v>
      </c>
      <c r="J18" s="24" t="s">
        <v>191</v>
      </c>
      <c r="K18" s="25" t="s">
        <v>192</v>
      </c>
      <c r="L18" s="25" t="s">
        <v>193</v>
      </c>
      <c r="M18" s="25" t="s">
        <v>194</v>
      </c>
      <c r="N18" s="24" t="s">
        <v>88</v>
      </c>
      <c r="O18" s="30">
        <v>0</v>
      </c>
      <c r="P18" s="30">
        <v>32</v>
      </c>
      <c r="Q18" s="30">
        <v>14</v>
      </c>
      <c r="R18" s="30">
        <v>10</v>
      </c>
      <c r="S18" s="30">
        <v>5</v>
      </c>
      <c r="T18" s="30">
        <v>3</v>
      </c>
      <c r="U18" s="30" t="s">
        <v>96</v>
      </c>
      <c r="V18" s="30" t="s">
        <v>97</v>
      </c>
      <c r="W18" s="24" t="s">
        <v>188</v>
      </c>
      <c r="X18" s="38">
        <f t="shared" si="7"/>
        <v>0</v>
      </c>
      <c r="Y18" s="38">
        <v>0</v>
      </c>
      <c r="Z18" s="38">
        <v>0</v>
      </c>
      <c r="AA18" s="38">
        <v>0</v>
      </c>
      <c r="AB18" s="38">
        <v>0</v>
      </c>
      <c r="AC18" s="24" t="s">
        <v>98</v>
      </c>
      <c r="AD18" s="24" t="s">
        <v>98</v>
      </c>
      <c r="AE18" s="36" t="s">
        <v>91</v>
      </c>
      <c r="AF18" s="36" t="s">
        <v>91</v>
      </c>
      <c r="AG18" s="20">
        <f t="shared" si="8"/>
        <v>14</v>
      </c>
      <c r="AH18" s="21">
        <f>+X18</f>
        <v>0</v>
      </c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22">
        <v>0</v>
      </c>
      <c r="BC18" s="22">
        <v>14</v>
      </c>
      <c r="BD18" s="27">
        <v>0</v>
      </c>
      <c r="BE18" s="27">
        <v>0</v>
      </c>
      <c r="BF18" s="27"/>
      <c r="BG18" s="27"/>
      <c r="BH18" s="22"/>
      <c r="BI18" s="22"/>
      <c r="BJ18" s="22"/>
      <c r="BK18" s="22"/>
      <c r="BL18" s="22"/>
      <c r="BM18" s="28">
        <f t="shared" ref="BM18:BM66" si="14">+BC18/AG18</f>
        <v>1</v>
      </c>
      <c r="BN18" s="36"/>
      <c r="BO18" s="29"/>
      <c r="BP18" s="29"/>
      <c r="BQ18" s="29"/>
      <c r="BR18" s="29"/>
      <c r="BS18" s="28">
        <f t="shared" si="10"/>
        <v>0.4375</v>
      </c>
      <c r="BT18" s="22">
        <f t="shared" si="11"/>
        <v>10</v>
      </c>
      <c r="BU18" s="22"/>
      <c r="BV18" s="22"/>
      <c r="BW18" s="22"/>
      <c r="BX18" s="22"/>
      <c r="BY18" s="22"/>
      <c r="BZ18" s="22"/>
      <c r="CA18" s="22"/>
      <c r="CB18" s="22"/>
      <c r="CC18" s="22"/>
      <c r="CD18" s="22">
        <v>0</v>
      </c>
      <c r="CE18" s="23">
        <v>10</v>
      </c>
      <c r="CF18" s="23">
        <v>10</v>
      </c>
      <c r="CG18" s="23">
        <v>10</v>
      </c>
      <c r="CH18" s="28">
        <v>0.05</v>
      </c>
      <c r="CI18" s="32">
        <v>135966667</v>
      </c>
      <c r="CJ18" s="22"/>
      <c r="CK18" s="32">
        <v>135966667</v>
      </c>
      <c r="CL18" s="22"/>
      <c r="CM18" s="22"/>
      <c r="CN18" s="22"/>
      <c r="CO18" s="22"/>
      <c r="CP18" s="22"/>
      <c r="CQ18" s="22"/>
      <c r="CR18" s="36"/>
      <c r="CS18" s="28">
        <f t="shared" si="12"/>
        <v>1</v>
      </c>
      <c r="CT18" s="28">
        <f t="shared" si="13"/>
        <v>0.75</v>
      </c>
      <c r="CU18" s="24"/>
      <c r="CV18" s="24"/>
      <c r="CW18" s="72">
        <f t="shared" si="6"/>
        <v>3</v>
      </c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</row>
    <row r="19" spans="1:121" s="14" customFormat="1" ht="78.75" x14ac:dyDescent="0.2">
      <c r="A19" s="22">
        <v>2</v>
      </c>
      <c r="B19" s="26" t="s">
        <v>94</v>
      </c>
      <c r="C19" s="30" t="s">
        <v>179</v>
      </c>
      <c r="D19" s="26" t="s">
        <v>180</v>
      </c>
      <c r="E19" s="30" t="s">
        <v>195</v>
      </c>
      <c r="F19" s="67" t="s">
        <v>196</v>
      </c>
      <c r="G19" s="67">
        <v>85.8</v>
      </c>
      <c r="H19" s="67">
        <v>67.760000000000005</v>
      </c>
      <c r="I19" s="30" t="s">
        <v>197</v>
      </c>
      <c r="J19" s="24" t="s">
        <v>191</v>
      </c>
      <c r="K19" s="25" t="s">
        <v>192</v>
      </c>
      <c r="L19" s="25" t="s">
        <v>198</v>
      </c>
      <c r="M19" s="25" t="s">
        <v>199</v>
      </c>
      <c r="N19" s="24" t="s">
        <v>88</v>
      </c>
      <c r="O19" s="30">
        <v>0</v>
      </c>
      <c r="P19" s="30">
        <v>22</v>
      </c>
      <c r="Q19" s="30">
        <v>2</v>
      </c>
      <c r="R19" s="30">
        <v>5</v>
      </c>
      <c r="S19" s="30">
        <v>5</v>
      </c>
      <c r="T19" s="30">
        <v>10</v>
      </c>
      <c r="U19" s="30" t="s">
        <v>96</v>
      </c>
      <c r="V19" s="30" t="s">
        <v>97</v>
      </c>
      <c r="W19" s="24" t="s">
        <v>188</v>
      </c>
      <c r="X19" s="38">
        <f t="shared" si="7"/>
        <v>0</v>
      </c>
      <c r="Y19" s="38">
        <v>0</v>
      </c>
      <c r="Z19" s="38">
        <v>0</v>
      </c>
      <c r="AA19" s="38">
        <v>0</v>
      </c>
      <c r="AB19" s="38">
        <v>0</v>
      </c>
      <c r="AC19" s="24" t="s">
        <v>98</v>
      </c>
      <c r="AD19" s="24" t="s">
        <v>98</v>
      </c>
      <c r="AE19" s="36" t="s">
        <v>91</v>
      </c>
      <c r="AF19" s="36" t="s">
        <v>91</v>
      </c>
      <c r="AG19" s="20">
        <f t="shared" si="8"/>
        <v>2</v>
      </c>
      <c r="AH19" s="21">
        <f>+X19</f>
        <v>0</v>
      </c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5">
        <v>18</v>
      </c>
      <c r="BC19" s="35">
        <v>2</v>
      </c>
      <c r="BD19" s="62">
        <v>628065178</v>
      </c>
      <c r="BE19" s="62">
        <v>0</v>
      </c>
      <c r="BF19" s="62">
        <v>628065178</v>
      </c>
      <c r="BG19" s="27"/>
      <c r="BH19" s="22"/>
      <c r="BI19" s="22"/>
      <c r="BJ19" s="22"/>
      <c r="BK19" s="22"/>
      <c r="BL19" s="22"/>
      <c r="BM19" s="28">
        <v>1</v>
      </c>
      <c r="BN19" s="36"/>
      <c r="BO19" s="29"/>
      <c r="BP19" s="29"/>
      <c r="BQ19" s="29"/>
      <c r="BR19" s="29"/>
      <c r="BS19" s="28">
        <f t="shared" si="10"/>
        <v>9.0909090909090912E-2</v>
      </c>
      <c r="BT19" s="22">
        <f t="shared" si="11"/>
        <v>5</v>
      </c>
      <c r="BU19" s="22"/>
      <c r="BV19" s="22"/>
      <c r="BW19" s="22"/>
      <c r="BX19" s="22"/>
      <c r="BY19" s="22"/>
      <c r="BZ19" s="22"/>
      <c r="CA19" s="22"/>
      <c r="CB19" s="22"/>
      <c r="CC19" s="22"/>
      <c r="CD19" s="35">
        <v>4</v>
      </c>
      <c r="CE19" s="35">
        <v>7</v>
      </c>
      <c r="CF19" s="35">
        <v>4</v>
      </c>
      <c r="CG19" s="35">
        <v>4</v>
      </c>
      <c r="CH19" s="28">
        <v>0.4</v>
      </c>
      <c r="CI19" s="32">
        <v>135966667</v>
      </c>
      <c r="CJ19" s="22"/>
      <c r="CK19" s="32">
        <v>135966667</v>
      </c>
      <c r="CL19" s="22"/>
      <c r="CM19" s="22"/>
      <c r="CN19" s="22"/>
      <c r="CO19" s="22"/>
      <c r="CP19" s="22"/>
      <c r="CQ19" s="22"/>
      <c r="CR19" s="36"/>
      <c r="CS19" s="28">
        <f t="shared" si="12"/>
        <v>0.8</v>
      </c>
      <c r="CT19" s="28">
        <f t="shared" si="13"/>
        <v>0.27272727272727271</v>
      </c>
      <c r="CU19" s="67"/>
      <c r="CV19" s="67"/>
      <c r="CW19" s="72">
        <f t="shared" si="6"/>
        <v>10</v>
      </c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</row>
    <row r="20" spans="1:121" s="14" customFormat="1" ht="90" x14ac:dyDescent="0.2">
      <c r="A20" s="22">
        <v>2</v>
      </c>
      <c r="B20" s="26" t="s">
        <v>94</v>
      </c>
      <c r="C20" s="30" t="s">
        <v>179</v>
      </c>
      <c r="D20" s="26" t="s">
        <v>180</v>
      </c>
      <c r="E20" s="30" t="s">
        <v>195</v>
      </c>
      <c r="F20" s="67"/>
      <c r="G20" s="67"/>
      <c r="H20" s="67"/>
      <c r="I20" s="30" t="s">
        <v>200</v>
      </c>
      <c r="J20" s="24" t="s">
        <v>191</v>
      </c>
      <c r="K20" s="25" t="s">
        <v>192</v>
      </c>
      <c r="L20" s="24" t="s">
        <v>201</v>
      </c>
      <c r="M20" s="26" t="s">
        <v>202</v>
      </c>
      <c r="N20" s="24" t="s">
        <v>88</v>
      </c>
      <c r="O20" s="30">
        <v>200</v>
      </c>
      <c r="P20" s="30">
        <v>800</v>
      </c>
      <c r="Q20" s="30">
        <v>414</v>
      </c>
      <c r="R20" s="30">
        <v>208</v>
      </c>
      <c r="S20" s="30">
        <v>178</v>
      </c>
      <c r="T20" s="30">
        <v>0</v>
      </c>
      <c r="U20" s="30" t="s">
        <v>96</v>
      </c>
      <c r="V20" s="30" t="s">
        <v>97</v>
      </c>
      <c r="W20" s="24" t="s">
        <v>188</v>
      </c>
      <c r="X20" s="38">
        <f t="shared" si="7"/>
        <v>0</v>
      </c>
      <c r="Y20" s="38">
        <v>0</v>
      </c>
      <c r="Z20" s="38">
        <v>0</v>
      </c>
      <c r="AA20" s="38">
        <v>0</v>
      </c>
      <c r="AB20" s="38">
        <v>0</v>
      </c>
      <c r="AC20" s="24" t="s">
        <v>98</v>
      </c>
      <c r="AD20" s="24" t="s">
        <v>98</v>
      </c>
      <c r="AE20" s="36" t="s">
        <v>91</v>
      </c>
      <c r="AF20" s="36" t="s">
        <v>91</v>
      </c>
      <c r="AG20" s="20">
        <f t="shared" si="8"/>
        <v>414</v>
      </c>
      <c r="AH20" s="21">
        <f>+X20</f>
        <v>0</v>
      </c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5">
        <v>200</v>
      </c>
      <c r="BC20" s="35">
        <v>414</v>
      </c>
      <c r="BD20" s="62">
        <v>0</v>
      </c>
      <c r="BE20" s="62">
        <v>0</v>
      </c>
      <c r="BF20" s="27"/>
      <c r="BG20" s="27"/>
      <c r="BH20" s="22"/>
      <c r="BI20" s="22"/>
      <c r="BJ20" s="22"/>
      <c r="BK20" s="22"/>
      <c r="BL20" s="22"/>
      <c r="BM20" s="28">
        <v>1</v>
      </c>
      <c r="BN20" s="36"/>
      <c r="BO20" s="29"/>
      <c r="BP20" s="29"/>
      <c r="BQ20" s="29"/>
      <c r="BR20" s="29"/>
      <c r="BS20" s="28">
        <f t="shared" si="10"/>
        <v>0.51749999999999996</v>
      </c>
      <c r="BT20" s="22">
        <f t="shared" si="11"/>
        <v>208</v>
      </c>
      <c r="BU20" s="22"/>
      <c r="BV20" s="22"/>
      <c r="BW20" s="22"/>
      <c r="BX20" s="22"/>
      <c r="BY20" s="22"/>
      <c r="BZ20" s="22"/>
      <c r="CA20" s="22"/>
      <c r="CB20" s="22"/>
      <c r="CC20" s="22"/>
      <c r="CD20" s="35">
        <v>0</v>
      </c>
      <c r="CE20" s="35">
        <v>56</v>
      </c>
      <c r="CF20" s="35">
        <v>208</v>
      </c>
      <c r="CG20" s="35">
        <v>208</v>
      </c>
      <c r="CH20" s="28">
        <v>0.5</v>
      </c>
      <c r="CI20" s="22">
        <v>0</v>
      </c>
      <c r="CJ20" s="22"/>
      <c r="CK20" s="22"/>
      <c r="CL20" s="22"/>
      <c r="CM20" s="22"/>
      <c r="CN20" s="22"/>
      <c r="CO20" s="22"/>
      <c r="CP20" s="22"/>
      <c r="CQ20" s="22"/>
      <c r="CR20" s="36"/>
      <c r="CS20" s="28">
        <f t="shared" si="12"/>
        <v>1</v>
      </c>
      <c r="CT20" s="28">
        <f t="shared" si="13"/>
        <v>0.77749999999999997</v>
      </c>
      <c r="CU20" s="67"/>
      <c r="CV20" s="67"/>
      <c r="CW20" s="72">
        <f t="shared" si="6"/>
        <v>0</v>
      </c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</row>
    <row r="21" spans="1:121" s="14" customFormat="1" ht="78.75" x14ac:dyDescent="0.2">
      <c r="A21" s="22">
        <v>2</v>
      </c>
      <c r="B21" s="26" t="s">
        <v>94</v>
      </c>
      <c r="C21" s="30" t="s">
        <v>179</v>
      </c>
      <c r="D21" s="26" t="s">
        <v>180</v>
      </c>
      <c r="E21" s="30" t="s">
        <v>195</v>
      </c>
      <c r="F21" s="67"/>
      <c r="G21" s="67"/>
      <c r="H21" s="67"/>
      <c r="I21" s="30" t="s">
        <v>203</v>
      </c>
      <c r="J21" s="24" t="s">
        <v>191</v>
      </c>
      <c r="K21" s="25" t="s">
        <v>192</v>
      </c>
      <c r="L21" s="24" t="s">
        <v>204</v>
      </c>
      <c r="M21" s="26" t="s">
        <v>205</v>
      </c>
      <c r="N21" s="24" t="s">
        <v>88</v>
      </c>
      <c r="O21" s="30">
        <v>0</v>
      </c>
      <c r="P21" s="30">
        <v>6</v>
      </c>
      <c r="Q21" s="30">
        <v>0</v>
      </c>
      <c r="R21" s="30">
        <v>0</v>
      </c>
      <c r="S21" s="30">
        <v>3</v>
      </c>
      <c r="T21" s="30">
        <v>3</v>
      </c>
      <c r="U21" s="30" t="s">
        <v>96</v>
      </c>
      <c r="V21" s="30" t="s">
        <v>97</v>
      </c>
      <c r="W21" s="24" t="s">
        <v>188</v>
      </c>
      <c r="X21" s="38">
        <f t="shared" si="7"/>
        <v>0</v>
      </c>
      <c r="Y21" s="38">
        <v>0</v>
      </c>
      <c r="Z21" s="38">
        <v>0</v>
      </c>
      <c r="AA21" s="38">
        <v>0</v>
      </c>
      <c r="AB21" s="38">
        <v>0</v>
      </c>
      <c r="AC21" s="24" t="s">
        <v>98</v>
      </c>
      <c r="AD21" s="24" t="s">
        <v>98</v>
      </c>
      <c r="AE21" s="36"/>
      <c r="AF21" s="36"/>
      <c r="AG21" s="20">
        <f t="shared" si="8"/>
        <v>0</v>
      </c>
      <c r="AH21" s="2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5">
        <v>0</v>
      </c>
      <c r="BC21" s="35">
        <v>0</v>
      </c>
      <c r="BD21" s="62">
        <v>0</v>
      </c>
      <c r="BE21" s="62">
        <v>0</v>
      </c>
      <c r="BF21" s="27"/>
      <c r="BG21" s="27"/>
      <c r="BH21" s="22"/>
      <c r="BI21" s="22"/>
      <c r="BJ21" s="22"/>
      <c r="BK21" s="22"/>
      <c r="BL21" s="22"/>
      <c r="BM21" s="28" t="e">
        <f t="shared" si="14"/>
        <v>#DIV/0!</v>
      </c>
      <c r="BN21" s="36"/>
      <c r="BO21" s="29"/>
      <c r="BP21" s="29"/>
      <c r="BQ21" s="29"/>
      <c r="BR21" s="29"/>
      <c r="BS21" s="28">
        <f t="shared" si="10"/>
        <v>0</v>
      </c>
      <c r="BT21" s="22">
        <f t="shared" si="11"/>
        <v>0</v>
      </c>
      <c r="BU21" s="22"/>
      <c r="BV21" s="22"/>
      <c r="BW21" s="22"/>
      <c r="BX21" s="22"/>
      <c r="BY21" s="22"/>
      <c r="BZ21" s="22"/>
      <c r="CA21" s="22"/>
      <c r="CB21" s="22"/>
      <c r="CC21" s="22"/>
      <c r="CD21" s="35">
        <v>0</v>
      </c>
      <c r="CE21" s="35">
        <v>0</v>
      </c>
      <c r="CF21" s="35">
        <v>0</v>
      </c>
      <c r="CG21" s="35">
        <v>0</v>
      </c>
      <c r="CH21" s="28">
        <v>0.81</v>
      </c>
      <c r="CI21" s="22"/>
      <c r="CJ21" s="22"/>
      <c r="CK21" s="22"/>
      <c r="CL21" s="22"/>
      <c r="CM21" s="22"/>
      <c r="CN21" s="22"/>
      <c r="CO21" s="22"/>
      <c r="CP21" s="22"/>
      <c r="CQ21" s="22"/>
      <c r="CR21" s="36"/>
      <c r="CS21" s="28" t="s">
        <v>90</v>
      </c>
      <c r="CT21" s="28">
        <f t="shared" si="13"/>
        <v>0</v>
      </c>
      <c r="CU21" s="67"/>
      <c r="CV21" s="67"/>
      <c r="CW21" s="72">
        <f t="shared" si="6"/>
        <v>3</v>
      </c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</row>
    <row r="22" spans="1:121" s="14" customFormat="1" ht="78.75" x14ac:dyDescent="0.2">
      <c r="A22" s="22">
        <v>2</v>
      </c>
      <c r="B22" s="26" t="s">
        <v>94</v>
      </c>
      <c r="C22" s="30" t="s">
        <v>179</v>
      </c>
      <c r="D22" s="26" t="s">
        <v>180</v>
      </c>
      <c r="E22" s="30" t="s">
        <v>195</v>
      </c>
      <c r="F22" s="67"/>
      <c r="G22" s="67"/>
      <c r="H22" s="67"/>
      <c r="I22" s="30" t="s">
        <v>206</v>
      </c>
      <c r="J22" s="24" t="s">
        <v>191</v>
      </c>
      <c r="K22" s="25" t="s">
        <v>192</v>
      </c>
      <c r="L22" s="24" t="s">
        <v>207</v>
      </c>
      <c r="M22" s="26" t="s">
        <v>208</v>
      </c>
      <c r="N22" s="24" t="s">
        <v>88</v>
      </c>
      <c r="O22" s="30">
        <v>0</v>
      </c>
      <c r="P22" s="30">
        <v>15</v>
      </c>
      <c r="Q22" s="30">
        <v>2</v>
      </c>
      <c r="R22" s="30">
        <v>0</v>
      </c>
      <c r="S22" s="30">
        <v>6</v>
      </c>
      <c r="T22" s="30">
        <v>7</v>
      </c>
      <c r="U22" s="30" t="s">
        <v>96</v>
      </c>
      <c r="V22" s="30" t="s">
        <v>97</v>
      </c>
      <c r="W22" s="24" t="s">
        <v>188</v>
      </c>
      <c r="X22" s="38">
        <f t="shared" si="7"/>
        <v>0</v>
      </c>
      <c r="Y22" s="38">
        <v>0</v>
      </c>
      <c r="Z22" s="38">
        <v>0</v>
      </c>
      <c r="AA22" s="38">
        <v>0</v>
      </c>
      <c r="AB22" s="38">
        <v>0</v>
      </c>
      <c r="AC22" s="24" t="s">
        <v>98</v>
      </c>
      <c r="AD22" s="24" t="s">
        <v>98</v>
      </c>
      <c r="AE22" s="36"/>
      <c r="AF22" s="36"/>
      <c r="AG22" s="20">
        <f t="shared" si="8"/>
        <v>2</v>
      </c>
      <c r="AH22" s="2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5">
        <v>0</v>
      </c>
      <c r="BC22" s="35">
        <v>2</v>
      </c>
      <c r="BD22" s="62">
        <v>0</v>
      </c>
      <c r="BE22" s="62">
        <v>0</v>
      </c>
      <c r="BF22" s="27"/>
      <c r="BG22" s="27"/>
      <c r="BH22" s="22"/>
      <c r="BI22" s="22"/>
      <c r="BJ22" s="22"/>
      <c r="BK22" s="22"/>
      <c r="BL22" s="22"/>
      <c r="BM22" s="28">
        <f t="shared" si="14"/>
        <v>1</v>
      </c>
      <c r="BN22" s="36"/>
      <c r="BO22" s="29"/>
      <c r="BP22" s="29"/>
      <c r="BQ22" s="29"/>
      <c r="BR22" s="29"/>
      <c r="BS22" s="28">
        <f t="shared" si="10"/>
        <v>0.13333333333333333</v>
      </c>
      <c r="BT22" s="22">
        <f t="shared" si="11"/>
        <v>0</v>
      </c>
      <c r="BU22" s="22"/>
      <c r="BV22" s="22"/>
      <c r="BW22" s="22"/>
      <c r="BX22" s="22"/>
      <c r="BY22" s="22"/>
      <c r="BZ22" s="22"/>
      <c r="CA22" s="22"/>
      <c r="CB22" s="22"/>
      <c r="CC22" s="22"/>
      <c r="CD22" s="35">
        <v>0</v>
      </c>
      <c r="CE22" s="35">
        <v>0</v>
      </c>
      <c r="CF22" s="35">
        <v>0</v>
      </c>
      <c r="CG22" s="35">
        <v>0</v>
      </c>
      <c r="CH22" s="28">
        <v>0.51</v>
      </c>
      <c r="CI22" s="22"/>
      <c r="CJ22" s="22"/>
      <c r="CK22" s="22"/>
      <c r="CL22" s="22"/>
      <c r="CM22" s="22"/>
      <c r="CN22" s="22"/>
      <c r="CO22" s="22"/>
      <c r="CP22" s="22"/>
      <c r="CQ22" s="22"/>
      <c r="CR22" s="36"/>
      <c r="CS22" s="28" t="s">
        <v>90</v>
      </c>
      <c r="CT22" s="28">
        <f t="shared" si="13"/>
        <v>0.13333333333333333</v>
      </c>
      <c r="CU22" s="67"/>
      <c r="CV22" s="67"/>
      <c r="CW22" s="72">
        <f t="shared" si="6"/>
        <v>7</v>
      </c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</row>
    <row r="23" spans="1:121" s="14" customFormat="1" ht="90" x14ac:dyDescent="0.2">
      <c r="A23" s="22">
        <v>2</v>
      </c>
      <c r="B23" s="26" t="s">
        <v>94</v>
      </c>
      <c r="C23" s="30" t="s">
        <v>179</v>
      </c>
      <c r="D23" s="26" t="s">
        <v>180</v>
      </c>
      <c r="E23" s="30" t="s">
        <v>195</v>
      </c>
      <c r="F23" s="67"/>
      <c r="G23" s="67"/>
      <c r="H23" s="67"/>
      <c r="I23" s="30" t="s">
        <v>209</v>
      </c>
      <c r="J23" s="24" t="s">
        <v>191</v>
      </c>
      <c r="K23" s="25" t="s">
        <v>192</v>
      </c>
      <c r="L23" s="24" t="s">
        <v>210</v>
      </c>
      <c r="M23" s="26" t="s">
        <v>211</v>
      </c>
      <c r="N23" s="24" t="s">
        <v>88</v>
      </c>
      <c r="O23" s="30">
        <v>0</v>
      </c>
      <c r="P23" s="30">
        <v>80</v>
      </c>
      <c r="Q23" s="30">
        <v>0</v>
      </c>
      <c r="R23" s="30">
        <v>0</v>
      </c>
      <c r="S23" s="30">
        <v>40</v>
      </c>
      <c r="T23" s="30">
        <v>40</v>
      </c>
      <c r="U23" s="30" t="s">
        <v>96</v>
      </c>
      <c r="V23" s="30" t="s">
        <v>97</v>
      </c>
      <c r="W23" s="24" t="s">
        <v>188</v>
      </c>
      <c r="X23" s="38">
        <f t="shared" si="7"/>
        <v>0</v>
      </c>
      <c r="Y23" s="38">
        <v>0</v>
      </c>
      <c r="Z23" s="38">
        <v>0</v>
      </c>
      <c r="AA23" s="38">
        <v>0</v>
      </c>
      <c r="AB23" s="38">
        <v>0</v>
      </c>
      <c r="AC23" s="24" t="s">
        <v>98</v>
      </c>
      <c r="AD23" s="24" t="s">
        <v>98</v>
      </c>
      <c r="AE23" s="36"/>
      <c r="AF23" s="36"/>
      <c r="AG23" s="20">
        <f t="shared" si="8"/>
        <v>0</v>
      </c>
      <c r="AH23" s="2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22">
        <v>0</v>
      </c>
      <c r="BC23" s="22">
        <v>0</v>
      </c>
      <c r="BD23" s="27">
        <v>0</v>
      </c>
      <c r="BE23" s="27">
        <v>0</v>
      </c>
      <c r="BF23" s="27"/>
      <c r="BG23" s="27"/>
      <c r="BH23" s="22"/>
      <c r="BI23" s="22"/>
      <c r="BJ23" s="22"/>
      <c r="BK23" s="22"/>
      <c r="BL23" s="22"/>
      <c r="BM23" s="28" t="e">
        <f t="shared" si="14"/>
        <v>#DIV/0!</v>
      </c>
      <c r="BN23" s="36"/>
      <c r="BO23" s="29"/>
      <c r="BP23" s="29"/>
      <c r="BQ23" s="29"/>
      <c r="BR23" s="29"/>
      <c r="BS23" s="28">
        <f t="shared" si="10"/>
        <v>0</v>
      </c>
      <c r="BT23" s="22">
        <f t="shared" si="11"/>
        <v>0</v>
      </c>
      <c r="BU23" s="22"/>
      <c r="BV23" s="22"/>
      <c r="BW23" s="22"/>
      <c r="BX23" s="22"/>
      <c r="BY23" s="22"/>
      <c r="BZ23" s="22"/>
      <c r="CA23" s="22"/>
      <c r="CB23" s="22"/>
      <c r="CC23" s="22"/>
      <c r="CD23" s="22">
        <v>0</v>
      </c>
      <c r="CE23" s="23">
        <v>0</v>
      </c>
      <c r="CF23" s="23">
        <v>0</v>
      </c>
      <c r="CG23" s="23">
        <v>0</v>
      </c>
      <c r="CH23" s="28">
        <v>0</v>
      </c>
      <c r="CI23" s="22"/>
      <c r="CJ23" s="22"/>
      <c r="CK23" s="22"/>
      <c r="CL23" s="22"/>
      <c r="CM23" s="22"/>
      <c r="CN23" s="22"/>
      <c r="CO23" s="22"/>
      <c r="CP23" s="22"/>
      <c r="CQ23" s="22"/>
      <c r="CR23" s="36"/>
      <c r="CS23" s="28" t="s">
        <v>90</v>
      </c>
      <c r="CT23" s="28">
        <f t="shared" si="13"/>
        <v>0</v>
      </c>
      <c r="CU23" s="67"/>
      <c r="CV23" s="67"/>
      <c r="CW23" s="72">
        <f t="shared" si="6"/>
        <v>40</v>
      </c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</row>
    <row r="24" spans="1:121" s="14" customFormat="1" ht="78.75" x14ac:dyDescent="0.2">
      <c r="A24" s="22">
        <v>2</v>
      </c>
      <c r="B24" s="26" t="s">
        <v>94</v>
      </c>
      <c r="C24" s="30" t="s">
        <v>179</v>
      </c>
      <c r="D24" s="26" t="s">
        <v>180</v>
      </c>
      <c r="E24" s="30" t="s">
        <v>212</v>
      </c>
      <c r="F24" s="24" t="s">
        <v>213</v>
      </c>
      <c r="G24" s="24">
        <v>15.5</v>
      </c>
      <c r="H24" s="24">
        <v>10</v>
      </c>
      <c r="I24" s="30" t="s">
        <v>214</v>
      </c>
      <c r="J24" s="24" t="s">
        <v>191</v>
      </c>
      <c r="K24" s="25" t="s">
        <v>192</v>
      </c>
      <c r="L24" s="24" t="s">
        <v>215</v>
      </c>
      <c r="M24" s="26" t="s">
        <v>216</v>
      </c>
      <c r="N24" s="24" t="s">
        <v>88</v>
      </c>
      <c r="O24" s="30">
        <v>0</v>
      </c>
      <c r="P24" s="30">
        <v>37</v>
      </c>
      <c r="Q24" s="30">
        <v>7</v>
      </c>
      <c r="R24" s="30">
        <v>10</v>
      </c>
      <c r="S24" s="30">
        <v>10</v>
      </c>
      <c r="T24" s="30">
        <v>10</v>
      </c>
      <c r="U24" s="30" t="s">
        <v>96</v>
      </c>
      <c r="V24" s="30" t="s">
        <v>97</v>
      </c>
      <c r="W24" s="24" t="s">
        <v>188</v>
      </c>
      <c r="X24" s="38">
        <f t="shared" si="7"/>
        <v>0</v>
      </c>
      <c r="Y24" s="38">
        <v>0</v>
      </c>
      <c r="Z24" s="38">
        <v>0</v>
      </c>
      <c r="AA24" s="38">
        <v>0</v>
      </c>
      <c r="AB24" s="38">
        <v>0</v>
      </c>
      <c r="AC24" s="24" t="s">
        <v>98</v>
      </c>
      <c r="AD24" s="24" t="s">
        <v>98</v>
      </c>
      <c r="AE24" s="36"/>
      <c r="AF24" s="36"/>
      <c r="AG24" s="20">
        <f t="shared" si="8"/>
        <v>7</v>
      </c>
      <c r="AH24" s="2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5">
        <v>7</v>
      </c>
      <c r="BC24" s="35">
        <v>7</v>
      </c>
      <c r="BD24" s="62">
        <v>428880000</v>
      </c>
      <c r="BE24" s="62">
        <v>0</v>
      </c>
      <c r="BF24" s="27">
        <v>428880000</v>
      </c>
      <c r="BG24" s="27"/>
      <c r="BH24" s="22"/>
      <c r="BI24" s="22"/>
      <c r="BJ24" s="22"/>
      <c r="BK24" s="22"/>
      <c r="BL24" s="22"/>
      <c r="BM24" s="28">
        <f t="shared" si="14"/>
        <v>1</v>
      </c>
      <c r="BN24" s="36"/>
      <c r="BO24" s="29"/>
      <c r="BP24" s="29"/>
      <c r="BQ24" s="29"/>
      <c r="BR24" s="29"/>
      <c r="BS24" s="28">
        <f t="shared" si="10"/>
        <v>0.1891891891891892</v>
      </c>
      <c r="BT24" s="22">
        <f t="shared" si="11"/>
        <v>10</v>
      </c>
      <c r="BU24" s="22"/>
      <c r="BV24" s="22"/>
      <c r="BW24" s="22"/>
      <c r="BX24" s="22"/>
      <c r="BY24" s="22"/>
      <c r="BZ24" s="22"/>
      <c r="CA24" s="22"/>
      <c r="CB24" s="22"/>
      <c r="CC24" s="22"/>
      <c r="CD24" s="35">
        <v>0</v>
      </c>
      <c r="CE24" s="35">
        <v>5</v>
      </c>
      <c r="CF24" s="35">
        <v>5</v>
      </c>
      <c r="CG24" s="35">
        <v>5</v>
      </c>
      <c r="CH24" s="28">
        <v>1</v>
      </c>
      <c r="CI24" s="27">
        <v>135966667</v>
      </c>
      <c r="CJ24" s="27"/>
      <c r="CK24" s="27">
        <v>135966667</v>
      </c>
      <c r="CL24" s="27"/>
      <c r="CM24" s="22"/>
      <c r="CN24" s="22"/>
      <c r="CO24" s="22"/>
      <c r="CP24" s="22"/>
      <c r="CQ24" s="22"/>
      <c r="CR24" s="36"/>
      <c r="CS24" s="28">
        <f t="shared" si="12"/>
        <v>0.5</v>
      </c>
      <c r="CT24" s="28">
        <f t="shared" si="13"/>
        <v>0.32432432432432434</v>
      </c>
      <c r="CU24" s="24"/>
      <c r="CV24" s="24"/>
      <c r="CW24" s="72">
        <f t="shared" si="6"/>
        <v>10</v>
      </c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</row>
    <row r="25" spans="1:121" s="14" customFormat="1" ht="78.75" x14ac:dyDescent="0.2">
      <c r="A25" s="22">
        <v>2</v>
      </c>
      <c r="B25" s="26" t="s">
        <v>94</v>
      </c>
      <c r="C25" s="30" t="s">
        <v>179</v>
      </c>
      <c r="D25" s="26" t="s">
        <v>180</v>
      </c>
      <c r="E25" s="30" t="s">
        <v>217</v>
      </c>
      <c r="F25" s="24" t="s">
        <v>218</v>
      </c>
      <c r="G25" s="24">
        <v>4.5</v>
      </c>
      <c r="H25" s="24">
        <v>2</v>
      </c>
      <c r="I25" s="30" t="s">
        <v>219</v>
      </c>
      <c r="J25" s="24" t="s">
        <v>191</v>
      </c>
      <c r="K25" s="25" t="s">
        <v>192</v>
      </c>
      <c r="L25" s="24" t="s">
        <v>220</v>
      </c>
      <c r="M25" s="26" t="s">
        <v>221</v>
      </c>
      <c r="N25" s="24" t="s">
        <v>88</v>
      </c>
      <c r="O25" s="30">
        <v>0</v>
      </c>
      <c r="P25" s="30">
        <v>37</v>
      </c>
      <c r="Q25" s="30">
        <v>7</v>
      </c>
      <c r="R25" s="30">
        <v>10</v>
      </c>
      <c r="S25" s="30">
        <v>10</v>
      </c>
      <c r="T25" s="30">
        <v>10</v>
      </c>
      <c r="U25" s="30" t="s">
        <v>96</v>
      </c>
      <c r="V25" s="30" t="s">
        <v>97</v>
      </c>
      <c r="W25" s="24" t="s">
        <v>188</v>
      </c>
      <c r="X25" s="38">
        <f t="shared" si="7"/>
        <v>0</v>
      </c>
      <c r="Y25" s="38">
        <v>0</v>
      </c>
      <c r="Z25" s="38">
        <v>0</v>
      </c>
      <c r="AA25" s="38">
        <v>0</v>
      </c>
      <c r="AB25" s="38">
        <v>0</v>
      </c>
      <c r="AC25" s="24" t="s">
        <v>98</v>
      </c>
      <c r="AD25" s="24" t="s">
        <v>98</v>
      </c>
      <c r="AE25" s="36"/>
      <c r="AF25" s="36"/>
      <c r="AG25" s="20">
        <f t="shared" si="8"/>
        <v>7</v>
      </c>
      <c r="AH25" s="2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22">
        <v>7</v>
      </c>
      <c r="BC25" s="22">
        <v>7</v>
      </c>
      <c r="BD25" s="27">
        <v>0</v>
      </c>
      <c r="BE25" s="27">
        <v>0</v>
      </c>
      <c r="BF25" s="27"/>
      <c r="BG25" s="27"/>
      <c r="BH25" s="22"/>
      <c r="BI25" s="22"/>
      <c r="BJ25" s="22"/>
      <c r="BK25" s="22"/>
      <c r="BL25" s="22"/>
      <c r="BM25" s="28">
        <f t="shared" si="14"/>
        <v>1</v>
      </c>
      <c r="BN25" s="36"/>
      <c r="BO25" s="29"/>
      <c r="BP25" s="29"/>
      <c r="BQ25" s="29"/>
      <c r="BR25" s="29"/>
      <c r="BS25" s="28">
        <f t="shared" si="10"/>
        <v>0.1891891891891892</v>
      </c>
      <c r="BT25" s="22">
        <f t="shared" si="11"/>
        <v>10</v>
      </c>
      <c r="BU25" s="22"/>
      <c r="BV25" s="22"/>
      <c r="BW25" s="22"/>
      <c r="BX25" s="22"/>
      <c r="BY25" s="22"/>
      <c r="BZ25" s="22"/>
      <c r="CA25" s="22"/>
      <c r="CB25" s="22"/>
      <c r="CC25" s="22"/>
      <c r="CD25" s="22">
        <v>0</v>
      </c>
      <c r="CE25" s="23">
        <v>5</v>
      </c>
      <c r="CF25" s="23">
        <v>5</v>
      </c>
      <c r="CG25" s="23">
        <v>5</v>
      </c>
      <c r="CH25" s="28">
        <v>0.7</v>
      </c>
      <c r="CI25" s="27">
        <v>135966667</v>
      </c>
      <c r="CJ25" s="27"/>
      <c r="CK25" s="27">
        <v>135966667</v>
      </c>
      <c r="CL25" s="22"/>
      <c r="CM25" s="22"/>
      <c r="CN25" s="22"/>
      <c r="CO25" s="22"/>
      <c r="CP25" s="22"/>
      <c r="CQ25" s="22"/>
      <c r="CR25" s="36"/>
      <c r="CS25" s="28">
        <f t="shared" si="12"/>
        <v>0.5</v>
      </c>
      <c r="CT25" s="28">
        <f t="shared" si="13"/>
        <v>0.32432432432432434</v>
      </c>
      <c r="CU25" s="24"/>
      <c r="CV25" s="24"/>
      <c r="CW25" s="72">
        <f t="shared" si="6"/>
        <v>10</v>
      </c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</row>
    <row r="26" spans="1:121" s="14" customFormat="1" ht="78.75" x14ac:dyDescent="0.2">
      <c r="A26" s="22">
        <v>2</v>
      </c>
      <c r="B26" s="26" t="s">
        <v>94</v>
      </c>
      <c r="C26" s="30" t="s">
        <v>179</v>
      </c>
      <c r="D26" s="26" t="s">
        <v>180</v>
      </c>
      <c r="E26" s="30" t="s">
        <v>222</v>
      </c>
      <c r="F26" s="24" t="s">
        <v>223</v>
      </c>
      <c r="G26" s="24">
        <v>2.5</v>
      </c>
      <c r="H26" s="24">
        <v>0.5</v>
      </c>
      <c r="I26" s="30" t="s">
        <v>224</v>
      </c>
      <c r="J26" s="24" t="s">
        <v>191</v>
      </c>
      <c r="K26" s="25" t="s">
        <v>192</v>
      </c>
      <c r="L26" s="24" t="s">
        <v>225</v>
      </c>
      <c r="M26" s="26" t="s">
        <v>226</v>
      </c>
      <c r="N26" s="24" t="s">
        <v>88</v>
      </c>
      <c r="O26" s="30">
        <v>0</v>
      </c>
      <c r="P26" s="30">
        <v>37</v>
      </c>
      <c r="Q26" s="30">
        <v>7</v>
      </c>
      <c r="R26" s="30">
        <v>10</v>
      </c>
      <c r="S26" s="30">
        <v>10</v>
      </c>
      <c r="T26" s="30">
        <v>10</v>
      </c>
      <c r="U26" s="30" t="s">
        <v>96</v>
      </c>
      <c r="V26" s="30" t="s">
        <v>97</v>
      </c>
      <c r="W26" s="24" t="s">
        <v>188</v>
      </c>
      <c r="X26" s="38">
        <f t="shared" si="7"/>
        <v>0</v>
      </c>
      <c r="Y26" s="38">
        <v>0</v>
      </c>
      <c r="Z26" s="38">
        <v>0</v>
      </c>
      <c r="AA26" s="38">
        <v>0</v>
      </c>
      <c r="AB26" s="38">
        <v>0</v>
      </c>
      <c r="AC26" s="24" t="s">
        <v>98</v>
      </c>
      <c r="AD26" s="24" t="s">
        <v>98</v>
      </c>
      <c r="AE26" s="36"/>
      <c r="AF26" s="36"/>
      <c r="AG26" s="20">
        <f t="shared" si="8"/>
        <v>7</v>
      </c>
      <c r="AH26" s="2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22">
        <v>7</v>
      </c>
      <c r="BC26" s="22">
        <v>7</v>
      </c>
      <c r="BD26" s="27">
        <v>0</v>
      </c>
      <c r="BE26" s="27">
        <v>0</v>
      </c>
      <c r="BF26" s="27"/>
      <c r="BG26" s="27"/>
      <c r="BH26" s="22"/>
      <c r="BI26" s="22"/>
      <c r="BJ26" s="22"/>
      <c r="BK26" s="22"/>
      <c r="BL26" s="22"/>
      <c r="BM26" s="28">
        <f t="shared" si="14"/>
        <v>1</v>
      </c>
      <c r="BN26" s="36"/>
      <c r="BO26" s="29"/>
      <c r="BP26" s="29"/>
      <c r="BQ26" s="29"/>
      <c r="BR26" s="29"/>
      <c r="BS26" s="28">
        <f t="shared" si="10"/>
        <v>0.1891891891891892</v>
      </c>
      <c r="BT26" s="22">
        <f t="shared" si="11"/>
        <v>10</v>
      </c>
      <c r="BU26" s="22"/>
      <c r="BV26" s="22"/>
      <c r="BW26" s="22"/>
      <c r="BX26" s="22"/>
      <c r="BY26" s="22"/>
      <c r="BZ26" s="22"/>
      <c r="CA26" s="22"/>
      <c r="CB26" s="22"/>
      <c r="CC26" s="22"/>
      <c r="CD26" s="22">
        <v>0</v>
      </c>
      <c r="CE26" s="23">
        <v>5</v>
      </c>
      <c r="CF26" s="23">
        <v>5</v>
      </c>
      <c r="CG26" s="23">
        <v>5</v>
      </c>
      <c r="CH26" s="28">
        <v>0.5</v>
      </c>
      <c r="CI26" s="27">
        <v>135966667</v>
      </c>
      <c r="CJ26" s="27"/>
      <c r="CK26" s="27">
        <v>135966667</v>
      </c>
      <c r="CL26" s="22"/>
      <c r="CM26" s="22"/>
      <c r="CN26" s="22"/>
      <c r="CO26" s="22"/>
      <c r="CP26" s="22"/>
      <c r="CQ26" s="22"/>
      <c r="CR26" s="36"/>
      <c r="CS26" s="28">
        <f t="shared" si="12"/>
        <v>0.5</v>
      </c>
      <c r="CT26" s="28">
        <f t="shared" si="13"/>
        <v>0.32432432432432434</v>
      </c>
      <c r="CU26" s="24"/>
      <c r="CV26" s="24"/>
      <c r="CW26" s="72">
        <f t="shared" si="6"/>
        <v>10</v>
      </c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</row>
    <row r="27" spans="1:121" s="14" customFormat="1" ht="78.75" x14ac:dyDescent="0.2">
      <c r="A27" s="22">
        <v>2</v>
      </c>
      <c r="B27" s="26" t="s">
        <v>94</v>
      </c>
      <c r="C27" s="30" t="s">
        <v>227</v>
      </c>
      <c r="D27" s="26" t="s">
        <v>228</v>
      </c>
      <c r="E27" s="30" t="s">
        <v>229</v>
      </c>
      <c r="F27" s="24" t="s">
        <v>230</v>
      </c>
      <c r="G27" s="24">
        <v>2.06</v>
      </c>
      <c r="H27" s="24">
        <v>1.59</v>
      </c>
      <c r="I27" s="30" t="s">
        <v>231</v>
      </c>
      <c r="J27" s="24" t="s">
        <v>232</v>
      </c>
      <c r="K27" s="25" t="s">
        <v>233</v>
      </c>
      <c r="L27" s="24" t="s">
        <v>234</v>
      </c>
      <c r="M27" s="26" t="s">
        <v>235</v>
      </c>
      <c r="N27" s="24" t="s">
        <v>88</v>
      </c>
      <c r="O27" s="30">
        <v>6</v>
      </c>
      <c r="P27" s="30">
        <v>13</v>
      </c>
      <c r="Q27" s="30">
        <v>3</v>
      </c>
      <c r="R27" s="30">
        <v>3</v>
      </c>
      <c r="S27" s="30">
        <v>3</v>
      </c>
      <c r="T27" s="30">
        <v>4</v>
      </c>
      <c r="U27" s="30" t="s">
        <v>96</v>
      </c>
      <c r="V27" s="30" t="s">
        <v>97</v>
      </c>
      <c r="W27" s="24" t="s">
        <v>188</v>
      </c>
      <c r="X27" s="38">
        <f t="shared" si="7"/>
        <v>0</v>
      </c>
      <c r="Y27" s="38">
        <v>0</v>
      </c>
      <c r="Z27" s="38">
        <v>0</v>
      </c>
      <c r="AA27" s="38">
        <v>0</v>
      </c>
      <c r="AB27" s="38">
        <v>0</v>
      </c>
      <c r="AC27" s="24" t="s">
        <v>98</v>
      </c>
      <c r="AD27" s="24" t="s">
        <v>98</v>
      </c>
      <c r="AE27" s="36" t="s">
        <v>91</v>
      </c>
      <c r="AF27" s="36" t="s">
        <v>91</v>
      </c>
      <c r="AG27" s="20">
        <f t="shared" si="8"/>
        <v>3</v>
      </c>
      <c r="AH27" s="21">
        <f>+X27</f>
        <v>0</v>
      </c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22">
        <v>40</v>
      </c>
      <c r="BC27" s="22">
        <v>3</v>
      </c>
      <c r="BD27" s="27">
        <v>768474843</v>
      </c>
      <c r="BE27" s="27">
        <v>0</v>
      </c>
      <c r="BF27" s="27">
        <v>541691202</v>
      </c>
      <c r="BG27" s="27">
        <v>226783641</v>
      </c>
      <c r="BH27" s="22"/>
      <c r="BI27" s="22"/>
      <c r="BJ27" s="22"/>
      <c r="BK27" s="22"/>
      <c r="BL27" s="22"/>
      <c r="BM27" s="28">
        <v>1</v>
      </c>
      <c r="BN27" s="36"/>
      <c r="BO27" s="29"/>
      <c r="BP27" s="29"/>
      <c r="BQ27" s="29"/>
      <c r="BR27" s="29"/>
      <c r="BS27" s="28">
        <f t="shared" si="10"/>
        <v>0.23076923076923078</v>
      </c>
      <c r="BT27" s="22">
        <f t="shared" si="11"/>
        <v>3</v>
      </c>
      <c r="BU27" s="22"/>
      <c r="BV27" s="22"/>
      <c r="BW27" s="22"/>
      <c r="BX27" s="22"/>
      <c r="BY27" s="22"/>
      <c r="BZ27" s="22"/>
      <c r="CA27" s="22"/>
      <c r="CB27" s="22"/>
      <c r="CC27" s="22"/>
      <c r="CD27" s="22">
        <v>0</v>
      </c>
      <c r="CE27" s="23">
        <v>3</v>
      </c>
      <c r="CF27" s="23">
        <v>3</v>
      </c>
      <c r="CG27" s="23">
        <v>3</v>
      </c>
      <c r="CH27" s="28">
        <v>0.5</v>
      </c>
      <c r="CI27" s="27">
        <v>396452222</v>
      </c>
      <c r="CJ27" s="27"/>
      <c r="CK27" s="27">
        <v>265000000</v>
      </c>
      <c r="CL27" s="27">
        <v>131452222</v>
      </c>
      <c r="CM27" s="22"/>
      <c r="CN27" s="22"/>
      <c r="CO27" s="22"/>
      <c r="CP27" s="22"/>
      <c r="CQ27" s="22"/>
      <c r="CR27" s="36"/>
      <c r="CS27" s="28">
        <f t="shared" si="12"/>
        <v>1</v>
      </c>
      <c r="CT27" s="28">
        <f t="shared" si="13"/>
        <v>0.46153846153846156</v>
      </c>
      <c r="CU27" s="24"/>
      <c r="CV27" s="24"/>
      <c r="CW27" s="72">
        <f t="shared" si="6"/>
        <v>4</v>
      </c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</row>
    <row r="28" spans="1:121" s="14" customFormat="1" ht="78.75" x14ac:dyDescent="0.2">
      <c r="A28" s="22">
        <v>2</v>
      </c>
      <c r="B28" s="26" t="s">
        <v>94</v>
      </c>
      <c r="C28" s="30" t="s">
        <v>227</v>
      </c>
      <c r="D28" s="26" t="s">
        <v>228</v>
      </c>
      <c r="E28" s="30" t="s">
        <v>236</v>
      </c>
      <c r="F28" s="24" t="s">
        <v>237</v>
      </c>
      <c r="G28" s="24">
        <v>0</v>
      </c>
      <c r="H28" s="24">
        <v>1</v>
      </c>
      <c r="I28" s="30" t="s">
        <v>238</v>
      </c>
      <c r="J28" s="24" t="s">
        <v>232</v>
      </c>
      <c r="K28" s="25" t="s">
        <v>233</v>
      </c>
      <c r="L28" s="24" t="s">
        <v>239</v>
      </c>
      <c r="M28" s="26" t="s">
        <v>240</v>
      </c>
      <c r="N28" s="24" t="s">
        <v>88</v>
      </c>
      <c r="O28" s="30">
        <v>6</v>
      </c>
      <c r="P28" s="30">
        <v>13</v>
      </c>
      <c r="Q28" s="30">
        <v>3</v>
      </c>
      <c r="R28" s="30">
        <v>3</v>
      </c>
      <c r="S28" s="30">
        <v>3</v>
      </c>
      <c r="T28" s="30">
        <v>4</v>
      </c>
      <c r="U28" s="30" t="s">
        <v>96</v>
      </c>
      <c r="V28" s="30" t="s">
        <v>97</v>
      </c>
      <c r="W28" s="24" t="s">
        <v>188</v>
      </c>
      <c r="X28" s="38">
        <f t="shared" si="7"/>
        <v>0</v>
      </c>
      <c r="Y28" s="38">
        <v>0</v>
      </c>
      <c r="Z28" s="38">
        <v>0</v>
      </c>
      <c r="AA28" s="38">
        <v>0</v>
      </c>
      <c r="AB28" s="38">
        <v>0</v>
      </c>
      <c r="AC28" s="24" t="s">
        <v>98</v>
      </c>
      <c r="AD28" s="24" t="s">
        <v>98</v>
      </c>
      <c r="AE28" s="36" t="s">
        <v>91</v>
      </c>
      <c r="AF28" s="36" t="s">
        <v>91</v>
      </c>
      <c r="AG28" s="20">
        <f t="shared" si="8"/>
        <v>3</v>
      </c>
      <c r="AH28" s="21">
        <f>+X28</f>
        <v>0</v>
      </c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22">
        <v>40</v>
      </c>
      <c r="BC28" s="22">
        <v>3</v>
      </c>
      <c r="BD28" s="27">
        <v>0</v>
      </c>
      <c r="BE28" s="27">
        <v>0</v>
      </c>
      <c r="BF28" s="27"/>
      <c r="BG28" s="27"/>
      <c r="BH28" s="22"/>
      <c r="BI28" s="22"/>
      <c r="BJ28" s="22"/>
      <c r="BK28" s="22"/>
      <c r="BL28" s="22"/>
      <c r="BM28" s="28">
        <v>1</v>
      </c>
      <c r="BN28" s="36"/>
      <c r="BO28" s="29"/>
      <c r="BP28" s="29"/>
      <c r="BQ28" s="29"/>
      <c r="BR28" s="29"/>
      <c r="BS28" s="28">
        <f t="shared" si="10"/>
        <v>0.23076923076923078</v>
      </c>
      <c r="BT28" s="22">
        <f t="shared" si="11"/>
        <v>3</v>
      </c>
      <c r="BU28" s="22"/>
      <c r="BV28" s="22"/>
      <c r="BW28" s="22"/>
      <c r="BX28" s="22"/>
      <c r="BY28" s="22"/>
      <c r="BZ28" s="22"/>
      <c r="CA28" s="22"/>
      <c r="CB28" s="22"/>
      <c r="CC28" s="22"/>
      <c r="CD28" s="22">
        <v>0</v>
      </c>
      <c r="CE28" s="23">
        <v>3</v>
      </c>
      <c r="CF28" s="23">
        <v>3</v>
      </c>
      <c r="CG28" s="23">
        <v>3</v>
      </c>
      <c r="CH28" s="28">
        <v>0.44</v>
      </c>
      <c r="CI28" s="32">
        <v>67800000</v>
      </c>
      <c r="CJ28" s="22"/>
      <c r="CK28" s="32">
        <v>31800000</v>
      </c>
      <c r="CL28" s="27">
        <v>36000000</v>
      </c>
      <c r="CM28" s="22"/>
      <c r="CN28" s="22"/>
      <c r="CO28" s="22"/>
      <c r="CP28" s="22"/>
      <c r="CQ28" s="22"/>
      <c r="CR28" s="36"/>
      <c r="CS28" s="28">
        <f t="shared" si="12"/>
        <v>1</v>
      </c>
      <c r="CT28" s="28">
        <f t="shared" si="13"/>
        <v>0.46153846153846156</v>
      </c>
      <c r="CU28" s="24"/>
      <c r="CV28" s="24"/>
      <c r="CW28" s="72">
        <f t="shared" si="6"/>
        <v>4</v>
      </c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</row>
    <row r="29" spans="1:121" s="14" customFormat="1" ht="67.5" x14ac:dyDescent="0.2">
      <c r="A29" s="22">
        <v>2</v>
      </c>
      <c r="B29" s="26" t="s">
        <v>94</v>
      </c>
      <c r="C29" s="30" t="s">
        <v>227</v>
      </c>
      <c r="D29" s="26" t="s">
        <v>228</v>
      </c>
      <c r="E29" s="30" t="s">
        <v>241</v>
      </c>
      <c r="F29" s="68" t="s">
        <v>242</v>
      </c>
      <c r="G29" s="68">
        <v>7</v>
      </c>
      <c r="H29" s="68">
        <v>45</v>
      </c>
      <c r="I29" s="30" t="s">
        <v>243</v>
      </c>
      <c r="J29" s="24" t="s">
        <v>244</v>
      </c>
      <c r="K29" s="25" t="s">
        <v>245</v>
      </c>
      <c r="L29" s="24" t="s">
        <v>246</v>
      </c>
      <c r="M29" s="26" t="s">
        <v>247</v>
      </c>
      <c r="N29" s="24" t="s">
        <v>88</v>
      </c>
      <c r="O29" s="30">
        <v>27</v>
      </c>
      <c r="P29" s="30">
        <v>45</v>
      </c>
      <c r="Q29" s="30">
        <v>15</v>
      </c>
      <c r="R29" s="30">
        <v>10</v>
      </c>
      <c r="S29" s="30">
        <v>10</v>
      </c>
      <c r="T29" s="30">
        <v>10</v>
      </c>
      <c r="U29" s="30" t="s">
        <v>96</v>
      </c>
      <c r="V29" s="30" t="s">
        <v>97</v>
      </c>
      <c r="W29" s="24" t="s">
        <v>188</v>
      </c>
      <c r="X29" s="38">
        <f t="shared" si="7"/>
        <v>0</v>
      </c>
      <c r="Y29" s="38">
        <v>0</v>
      </c>
      <c r="Z29" s="38">
        <v>0</v>
      </c>
      <c r="AA29" s="38">
        <v>0</v>
      </c>
      <c r="AB29" s="38">
        <v>0</v>
      </c>
      <c r="AC29" s="24" t="s">
        <v>98</v>
      </c>
      <c r="AD29" s="24" t="s">
        <v>98</v>
      </c>
      <c r="AE29" s="36" t="s">
        <v>91</v>
      </c>
      <c r="AF29" s="36" t="s">
        <v>91</v>
      </c>
      <c r="AG29" s="20">
        <f t="shared" si="8"/>
        <v>15</v>
      </c>
      <c r="AH29" s="21">
        <f>+X29</f>
        <v>0</v>
      </c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22">
        <v>22</v>
      </c>
      <c r="BC29" s="22">
        <v>15</v>
      </c>
      <c r="BD29" s="27">
        <v>1103168063</v>
      </c>
      <c r="BE29" s="27">
        <v>0</v>
      </c>
      <c r="BF29" s="27">
        <v>787212167</v>
      </c>
      <c r="BG29" s="27"/>
      <c r="BH29" s="22"/>
      <c r="BI29" s="22"/>
      <c r="BJ29" s="22"/>
      <c r="BK29" s="22"/>
      <c r="BL29" s="22"/>
      <c r="BM29" s="28">
        <f t="shared" si="14"/>
        <v>1</v>
      </c>
      <c r="BN29" s="36"/>
      <c r="BO29" s="29"/>
      <c r="BP29" s="29"/>
      <c r="BQ29" s="29"/>
      <c r="BR29" s="29"/>
      <c r="BS29" s="28">
        <f t="shared" si="10"/>
        <v>0.33333333333333331</v>
      </c>
      <c r="BT29" s="22">
        <f t="shared" si="11"/>
        <v>10</v>
      </c>
      <c r="BU29" s="22"/>
      <c r="BV29" s="22"/>
      <c r="BW29" s="22"/>
      <c r="BX29" s="22"/>
      <c r="BY29" s="22"/>
      <c r="BZ29" s="22"/>
      <c r="CA29" s="22"/>
      <c r="CB29" s="22"/>
      <c r="CC29" s="22"/>
      <c r="CD29" s="22">
        <v>0</v>
      </c>
      <c r="CE29" s="23">
        <v>5</v>
      </c>
      <c r="CF29" s="23">
        <v>10</v>
      </c>
      <c r="CG29" s="23">
        <v>10</v>
      </c>
      <c r="CH29" s="28">
        <v>0.75</v>
      </c>
      <c r="CI29" s="27">
        <v>142460315</v>
      </c>
      <c r="CJ29" s="27"/>
      <c r="CK29" s="27">
        <v>142460315</v>
      </c>
      <c r="CL29" s="22"/>
      <c r="CM29" s="22"/>
      <c r="CN29" s="22"/>
      <c r="CO29" s="22"/>
      <c r="CP29" s="22"/>
      <c r="CQ29" s="22"/>
      <c r="CR29" s="36"/>
      <c r="CS29" s="28">
        <f t="shared" si="12"/>
        <v>1</v>
      </c>
      <c r="CT29" s="28">
        <f t="shared" si="13"/>
        <v>0.55555555555555558</v>
      </c>
      <c r="CU29" s="68"/>
      <c r="CV29" s="68"/>
      <c r="CW29" s="72">
        <f t="shared" si="6"/>
        <v>10</v>
      </c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</row>
    <row r="30" spans="1:121" s="14" customFormat="1" ht="67.5" x14ac:dyDescent="0.2">
      <c r="A30" s="22">
        <v>2</v>
      </c>
      <c r="B30" s="26" t="s">
        <v>94</v>
      </c>
      <c r="C30" s="30" t="s">
        <v>227</v>
      </c>
      <c r="D30" s="26" t="s">
        <v>228</v>
      </c>
      <c r="E30" s="30" t="s">
        <v>241</v>
      </c>
      <c r="F30" s="68"/>
      <c r="G30" s="68"/>
      <c r="H30" s="68"/>
      <c r="I30" s="30" t="s">
        <v>248</v>
      </c>
      <c r="J30" s="24" t="s">
        <v>244</v>
      </c>
      <c r="K30" s="25" t="s">
        <v>245</v>
      </c>
      <c r="L30" s="24" t="s">
        <v>249</v>
      </c>
      <c r="M30" s="26" t="s">
        <v>249</v>
      </c>
      <c r="N30" s="24" t="s">
        <v>93</v>
      </c>
      <c r="O30" s="30">
        <v>50</v>
      </c>
      <c r="P30" s="30">
        <v>100</v>
      </c>
      <c r="Q30" s="30">
        <v>100</v>
      </c>
      <c r="R30" s="30">
        <v>100</v>
      </c>
      <c r="S30" s="30">
        <v>100</v>
      </c>
      <c r="T30" s="30">
        <v>100</v>
      </c>
      <c r="U30" s="30" t="s">
        <v>96</v>
      </c>
      <c r="V30" s="30" t="s">
        <v>97</v>
      </c>
      <c r="W30" s="24" t="s">
        <v>188</v>
      </c>
      <c r="X30" s="38">
        <f t="shared" si="7"/>
        <v>0</v>
      </c>
      <c r="Y30" s="38">
        <v>0</v>
      </c>
      <c r="Z30" s="38">
        <v>0</v>
      </c>
      <c r="AA30" s="38">
        <v>0</v>
      </c>
      <c r="AB30" s="38">
        <v>0</v>
      </c>
      <c r="AC30" s="24" t="s">
        <v>98</v>
      </c>
      <c r="AD30" s="24" t="s">
        <v>98</v>
      </c>
      <c r="AE30" s="36" t="s">
        <v>91</v>
      </c>
      <c r="AF30" s="36" t="s">
        <v>91</v>
      </c>
      <c r="AG30" s="20">
        <f t="shared" si="8"/>
        <v>100</v>
      </c>
      <c r="AH30" s="21">
        <f>+X30</f>
        <v>0</v>
      </c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22">
        <v>0</v>
      </c>
      <c r="BC30" s="22">
        <v>60</v>
      </c>
      <c r="BD30" s="27">
        <v>0</v>
      </c>
      <c r="BE30" s="27">
        <v>0</v>
      </c>
      <c r="BF30" s="27"/>
      <c r="BG30" s="27"/>
      <c r="BH30" s="22"/>
      <c r="BI30" s="22"/>
      <c r="BJ30" s="22"/>
      <c r="BK30" s="22"/>
      <c r="BL30" s="22"/>
      <c r="BM30" s="28">
        <f t="shared" si="14"/>
        <v>0.6</v>
      </c>
      <c r="BN30" s="36"/>
      <c r="BO30" s="29"/>
      <c r="BP30" s="29"/>
      <c r="BQ30" s="29"/>
      <c r="BR30" s="29"/>
      <c r="BS30" s="28">
        <f t="shared" si="10"/>
        <v>0.6</v>
      </c>
      <c r="BT30" s="22">
        <f t="shared" si="11"/>
        <v>100</v>
      </c>
      <c r="BU30" s="22"/>
      <c r="BV30" s="22"/>
      <c r="BW30" s="22"/>
      <c r="BX30" s="22"/>
      <c r="BY30" s="22"/>
      <c r="BZ30" s="22"/>
      <c r="CA30" s="22"/>
      <c r="CB30" s="22"/>
      <c r="CC30" s="22"/>
      <c r="CD30" s="22">
        <v>0</v>
      </c>
      <c r="CE30" s="23">
        <v>50</v>
      </c>
      <c r="CF30" s="23">
        <v>75</v>
      </c>
      <c r="CG30" s="23">
        <v>75</v>
      </c>
      <c r="CH30" s="28">
        <v>0.75</v>
      </c>
      <c r="CI30" s="27">
        <v>142460315</v>
      </c>
      <c r="CJ30" s="27"/>
      <c r="CK30" s="27">
        <v>142460315</v>
      </c>
      <c r="CL30" s="22"/>
      <c r="CM30" s="22"/>
      <c r="CN30" s="22"/>
      <c r="CO30" s="22"/>
      <c r="CP30" s="22"/>
      <c r="CQ30" s="22"/>
      <c r="CR30" s="36"/>
      <c r="CS30" s="28">
        <f t="shared" si="12"/>
        <v>0.75</v>
      </c>
      <c r="CT30" s="28">
        <f>((BC30+CG30))/2/P30</f>
        <v>0.67500000000000004</v>
      </c>
      <c r="CU30" s="68"/>
      <c r="CV30" s="68"/>
      <c r="CW30" s="72">
        <f t="shared" si="6"/>
        <v>100</v>
      </c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</row>
    <row r="31" spans="1:121" s="14" customFormat="1" ht="67.5" x14ac:dyDescent="0.2">
      <c r="A31" s="22">
        <v>2</v>
      </c>
      <c r="B31" s="26" t="s">
        <v>94</v>
      </c>
      <c r="C31" s="30" t="s">
        <v>227</v>
      </c>
      <c r="D31" s="26" t="s">
        <v>228</v>
      </c>
      <c r="E31" s="30" t="s">
        <v>241</v>
      </c>
      <c r="F31" s="68"/>
      <c r="G31" s="68"/>
      <c r="H31" s="68"/>
      <c r="I31" s="30" t="s">
        <v>250</v>
      </c>
      <c r="J31" s="24" t="s">
        <v>244</v>
      </c>
      <c r="K31" s="25" t="s">
        <v>245</v>
      </c>
      <c r="L31" s="24" t="s">
        <v>251</v>
      </c>
      <c r="M31" s="26" t="s">
        <v>252</v>
      </c>
      <c r="N31" s="24" t="s">
        <v>88</v>
      </c>
      <c r="O31" s="30">
        <v>18</v>
      </c>
      <c r="P31" s="30">
        <v>45</v>
      </c>
      <c r="Q31" s="30">
        <v>20</v>
      </c>
      <c r="R31" s="30">
        <v>10</v>
      </c>
      <c r="S31" s="30">
        <v>10</v>
      </c>
      <c r="T31" s="30">
        <v>5</v>
      </c>
      <c r="U31" s="30" t="s">
        <v>96</v>
      </c>
      <c r="V31" s="30" t="s">
        <v>97</v>
      </c>
      <c r="W31" s="24" t="s">
        <v>188</v>
      </c>
      <c r="X31" s="38">
        <f t="shared" si="7"/>
        <v>0</v>
      </c>
      <c r="Y31" s="38">
        <v>0</v>
      </c>
      <c r="Z31" s="38">
        <v>0</v>
      </c>
      <c r="AA31" s="38">
        <v>0</v>
      </c>
      <c r="AB31" s="38">
        <v>0</v>
      </c>
      <c r="AC31" s="24" t="s">
        <v>98</v>
      </c>
      <c r="AD31" s="24" t="s">
        <v>98</v>
      </c>
      <c r="AE31" s="24">
        <v>0</v>
      </c>
      <c r="AF31" s="24">
        <v>0</v>
      </c>
      <c r="AG31" s="20">
        <f t="shared" si="8"/>
        <v>20</v>
      </c>
      <c r="AH31" s="2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22">
        <v>22</v>
      </c>
      <c r="BC31" s="22">
        <v>20</v>
      </c>
      <c r="BD31" s="27">
        <v>0</v>
      </c>
      <c r="BE31" s="27">
        <v>0</v>
      </c>
      <c r="BF31" s="27"/>
      <c r="BG31" s="27"/>
      <c r="BH31" s="22"/>
      <c r="BI31" s="22"/>
      <c r="BJ31" s="22"/>
      <c r="BK31" s="22"/>
      <c r="BL31" s="22"/>
      <c r="BM31" s="28">
        <f t="shared" si="14"/>
        <v>1</v>
      </c>
      <c r="BN31" s="36"/>
      <c r="BO31" s="29"/>
      <c r="BP31" s="29"/>
      <c r="BQ31" s="29"/>
      <c r="BR31" s="29"/>
      <c r="BS31" s="28">
        <f t="shared" si="10"/>
        <v>0.44444444444444442</v>
      </c>
      <c r="BT31" s="22">
        <f t="shared" si="11"/>
        <v>10</v>
      </c>
      <c r="BU31" s="22"/>
      <c r="BV31" s="22"/>
      <c r="BW31" s="22"/>
      <c r="BX31" s="22"/>
      <c r="BY31" s="22"/>
      <c r="BZ31" s="22"/>
      <c r="CA31" s="22"/>
      <c r="CB31" s="22"/>
      <c r="CC31" s="22"/>
      <c r="CD31" s="22">
        <v>0</v>
      </c>
      <c r="CE31" s="23">
        <v>6</v>
      </c>
      <c r="CF31" s="23">
        <v>9</v>
      </c>
      <c r="CG31" s="23">
        <v>9</v>
      </c>
      <c r="CH31" s="28">
        <v>0.32</v>
      </c>
      <c r="CI31" s="27">
        <v>142460315</v>
      </c>
      <c r="CJ31" s="27"/>
      <c r="CK31" s="27">
        <v>142460315</v>
      </c>
      <c r="CL31" s="22"/>
      <c r="CM31" s="22"/>
      <c r="CN31" s="22"/>
      <c r="CO31" s="22"/>
      <c r="CP31" s="22"/>
      <c r="CQ31" s="22"/>
      <c r="CR31" s="36"/>
      <c r="CS31" s="28">
        <f t="shared" si="12"/>
        <v>0.9</v>
      </c>
      <c r="CT31" s="28">
        <f t="shared" si="13"/>
        <v>0.64444444444444449</v>
      </c>
      <c r="CU31" s="68"/>
      <c r="CV31" s="68"/>
      <c r="CW31" s="72">
        <f t="shared" si="6"/>
        <v>5</v>
      </c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</row>
    <row r="32" spans="1:121" s="14" customFormat="1" ht="67.5" x14ac:dyDescent="0.2">
      <c r="A32" s="22">
        <v>2</v>
      </c>
      <c r="B32" s="26" t="s">
        <v>94</v>
      </c>
      <c r="C32" s="30" t="s">
        <v>227</v>
      </c>
      <c r="D32" s="26" t="s">
        <v>228</v>
      </c>
      <c r="E32" s="30" t="s">
        <v>253</v>
      </c>
      <c r="F32" s="68" t="s">
        <v>254</v>
      </c>
      <c r="G32" s="68">
        <v>3.1</v>
      </c>
      <c r="H32" s="68">
        <v>2</v>
      </c>
      <c r="I32" s="30" t="s">
        <v>255</v>
      </c>
      <c r="J32" s="24" t="s">
        <v>256</v>
      </c>
      <c r="K32" s="25" t="s">
        <v>257</v>
      </c>
      <c r="L32" s="24" t="s">
        <v>258</v>
      </c>
      <c r="M32" s="26" t="s">
        <v>259</v>
      </c>
      <c r="N32" s="24" t="s">
        <v>88</v>
      </c>
      <c r="O32" s="30" t="s">
        <v>92</v>
      </c>
      <c r="P32" s="30">
        <v>80</v>
      </c>
      <c r="Q32" s="30">
        <v>20</v>
      </c>
      <c r="R32" s="30">
        <v>20</v>
      </c>
      <c r="S32" s="30">
        <v>20</v>
      </c>
      <c r="T32" s="30">
        <v>20</v>
      </c>
      <c r="U32" s="30" t="s">
        <v>96</v>
      </c>
      <c r="V32" s="30" t="s">
        <v>97</v>
      </c>
      <c r="W32" s="24" t="s">
        <v>188</v>
      </c>
      <c r="X32" s="38">
        <f t="shared" si="7"/>
        <v>0</v>
      </c>
      <c r="Y32" s="38">
        <v>0</v>
      </c>
      <c r="Z32" s="38">
        <v>0</v>
      </c>
      <c r="AA32" s="38">
        <v>0</v>
      </c>
      <c r="AB32" s="38">
        <v>0</v>
      </c>
      <c r="AC32" s="24" t="s">
        <v>98</v>
      </c>
      <c r="AD32" s="24" t="s">
        <v>98</v>
      </c>
      <c r="AE32" s="36" t="s">
        <v>91</v>
      </c>
      <c r="AF32" s="36" t="s">
        <v>91</v>
      </c>
      <c r="AG32" s="20">
        <f t="shared" si="8"/>
        <v>20</v>
      </c>
      <c r="AH32" s="21">
        <f>+X32</f>
        <v>0</v>
      </c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22">
        <v>0</v>
      </c>
      <c r="BC32" s="22">
        <v>20</v>
      </c>
      <c r="BD32" s="27">
        <v>1361949382</v>
      </c>
      <c r="BE32" s="27">
        <v>0</v>
      </c>
      <c r="BF32" s="27">
        <v>1310512382</v>
      </c>
      <c r="BG32" s="27">
        <v>51437000</v>
      </c>
      <c r="BH32" s="22"/>
      <c r="BI32" s="22"/>
      <c r="BJ32" s="22"/>
      <c r="BK32" s="22"/>
      <c r="BL32" s="22"/>
      <c r="BM32" s="28">
        <f t="shared" si="14"/>
        <v>1</v>
      </c>
      <c r="BN32" s="36"/>
      <c r="BO32" s="29"/>
      <c r="BP32" s="29"/>
      <c r="BQ32" s="29"/>
      <c r="BR32" s="29"/>
      <c r="BS32" s="28">
        <f t="shared" si="10"/>
        <v>0.25</v>
      </c>
      <c r="BT32" s="22">
        <f t="shared" si="11"/>
        <v>20</v>
      </c>
      <c r="BU32" s="22"/>
      <c r="BV32" s="22"/>
      <c r="BW32" s="22"/>
      <c r="BX32" s="22"/>
      <c r="BY32" s="22"/>
      <c r="BZ32" s="22"/>
      <c r="CA32" s="22"/>
      <c r="CB32" s="22"/>
      <c r="CC32" s="22"/>
      <c r="CD32" s="22">
        <v>0</v>
      </c>
      <c r="CE32" s="23">
        <v>5</v>
      </c>
      <c r="CF32" s="23">
        <v>8</v>
      </c>
      <c r="CG32" s="23">
        <v>8</v>
      </c>
      <c r="CH32" s="28">
        <v>0.9</v>
      </c>
      <c r="CI32" s="27">
        <v>670565481</v>
      </c>
      <c r="CJ32" s="27"/>
      <c r="CK32" s="27">
        <v>670565481</v>
      </c>
      <c r="CL32" s="22"/>
      <c r="CM32" s="22"/>
      <c r="CN32" s="22"/>
      <c r="CO32" s="22"/>
      <c r="CP32" s="22"/>
      <c r="CQ32" s="22"/>
      <c r="CR32" s="36"/>
      <c r="CS32" s="28">
        <f t="shared" si="12"/>
        <v>0.4</v>
      </c>
      <c r="CT32" s="28">
        <f t="shared" si="13"/>
        <v>0.35</v>
      </c>
      <c r="CU32" s="68"/>
      <c r="CV32" s="68"/>
      <c r="CW32" s="72">
        <f t="shared" si="6"/>
        <v>20</v>
      </c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</row>
    <row r="33" spans="1:121" s="14" customFormat="1" ht="67.5" x14ac:dyDescent="0.2">
      <c r="A33" s="22">
        <v>2</v>
      </c>
      <c r="B33" s="26" t="s">
        <v>94</v>
      </c>
      <c r="C33" s="30" t="s">
        <v>227</v>
      </c>
      <c r="D33" s="26" t="s">
        <v>228</v>
      </c>
      <c r="E33" s="30" t="s">
        <v>253</v>
      </c>
      <c r="F33" s="68"/>
      <c r="G33" s="68"/>
      <c r="H33" s="68"/>
      <c r="I33" s="30" t="s">
        <v>260</v>
      </c>
      <c r="J33" s="24" t="s">
        <v>256</v>
      </c>
      <c r="K33" s="25" t="s">
        <v>257</v>
      </c>
      <c r="L33" s="24" t="s">
        <v>261</v>
      </c>
      <c r="M33" s="26" t="s">
        <v>262</v>
      </c>
      <c r="N33" s="24" t="s">
        <v>88</v>
      </c>
      <c r="O33" s="30">
        <v>30</v>
      </c>
      <c r="P33" s="30">
        <v>80</v>
      </c>
      <c r="Q33" s="30">
        <v>60</v>
      </c>
      <c r="R33" s="30">
        <v>10</v>
      </c>
      <c r="S33" s="30">
        <v>10</v>
      </c>
      <c r="T33" s="30">
        <v>0</v>
      </c>
      <c r="U33" s="30" t="s">
        <v>96</v>
      </c>
      <c r="V33" s="30" t="s">
        <v>97</v>
      </c>
      <c r="W33" s="24" t="s">
        <v>188</v>
      </c>
      <c r="X33" s="38">
        <f t="shared" si="7"/>
        <v>0</v>
      </c>
      <c r="Y33" s="38">
        <v>0</v>
      </c>
      <c r="Z33" s="38">
        <v>0</v>
      </c>
      <c r="AA33" s="38">
        <v>0</v>
      </c>
      <c r="AB33" s="38">
        <v>0</v>
      </c>
      <c r="AC33" s="24" t="s">
        <v>98</v>
      </c>
      <c r="AD33" s="24" t="s">
        <v>98</v>
      </c>
      <c r="AE33" s="36" t="s">
        <v>91</v>
      </c>
      <c r="AF33" s="36" t="s">
        <v>91</v>
      </c>
      <c r="AG33" s="20">
        <f t="shared" si="8"/>
        <v>60</v>
      </c>
      <c r="AH33" s="21">
        <f>+X33</f>
        <v>0</v>
      </c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22">
        <v>30</v>
      </c>
      <c r="BC33" s="22">
        <v>60</v>
      </c>
      <c r="BD33" s="27">
        <v>0</v>
      </c>
      <c r="BE33" s="27">
        <v>0</v>
      </c>
      <c r="BF33" s="27">
        <v>0</v>
      </c>
      <c r="BG33" s="27"/>
      <c r="BH33" s="22"/>
      <c r="BI33" s="22"/>
      <c r="BJ33" s="22"/>
      <c r="BK33" s="22"/>
      <c r="BL33" s="22"/>
      <c r="BM33" s="28">
        <f t="shared" si="14"/>
        <v>1</v>
      </c>
      <c r="BN33" s="36"/>
      <c r="BO33" s="29"/>
      <c r="BP33" s="29"/>
      <c r="BQ33" s="29"/>
      <c r="BR33" s="29"/>
      <c r="BS33" s="28">
        <f t="shared" si="10"/>
        <v>0.75</v>
      </c>
      <c r="BT33" s="22">
        <f t="shared" si="11"/>
        <v>10</v>
      </c>
      <c r="BU33" s="22"/>
      <c r="BV33" s="22"/>
      <c r="BW33" s="22"/>
      <c r="BX33" s="22"/>
      <c r="BY33" s="22"/>
      <c r="BZ33" s="22"/>
      <c r="CA33" s="22"/>
      <c r="CB33" s="22"/>
      <c r="CC33" s="22"/>
      <c r="CD33" s="22">
        <v>0</v>
      </c>
      <c r="CE33" s="23">
        <v>5</v>
      </c>
      <c r="CF33" s="23">
        <v>8</v>
      </c>
      <c r="CG33" s="23">
        <v>8</v>
      </c>
      <c r="CH33" s="28">
        <v>0</v>
      </c>
      <c r="CI33" s="27">
        <v>1273153793</v>
      </c>
      <c r="CJ33" s="27"/>
      <c r="CK33" s="27">
        <v>1273153793</v>
      </c>
      <c r="CL33" s="22"/>
      <c r="CM33" s="22"/>
      <c r="CN33" s="22"/>
      <c r="CO33" s="22"/>
      <c r="CP33" s="22"/>
      <c r="CQ33" s="22"/>
      <c r="CR33" s="36"/>
      <c r="CS33" s="28">
        <f t="shared" si="12"/>
        <v>0.8</v>
      </c>
      <c r="CT33" s="28">
        <f t="shared" si="13"/>
        <v>0.85</v>
      </c>
      <c r="CU33" s="68"/>
      <c r="CV33" s="68"/>
      <c r="CW33" s="72">
        <f t="shared" si="6"/>
        <v>0</v>
      </c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</row>
    <row r="34" spans="1:121" s="14" customFormat="1" ht="56.25" x14ac:dyDescent="0.2">
      <c r="A34" s="22">
        <v>2</v>
      </c>
      <c r="B34" s="26" t="s">
        <v>94</v>
      </c>
      <c r="C34" s="30" t="s">
        <v>263</v>
      </c>
      <c r="D34" s="26" t="s">
        <v>264</v>
      </c>
      <c r="E34" s="30" t="s">
        <v>265</v>
      </c>
      <c r="F34" s="67" t="s">
        <v>266</v>
      </c>
      <c r="G34" s="67">
        <v>14</v>
      </c>
      <c r="H34" s="67">
        <v>50</v>
      </c>
      <c r="I34" s="30" t="s">
        <v>267</v>
      </c>
      <c r="J34" s="24" t="s">
        <v>268</v>
      </c>
      <c r="K34" s="25" t="s">
        <v>269</v>
      </c>
      <c r="L34" s="24" t="s">
        <v>270</v>
      </c>
      <c r="M34" s="26" t="s">
        <v>271</v>
      </c>
      <c r="N34" s="24" t="s">
        <v>88</v>
      </c>
      <c r="O34" s="30">
        <v>6</v>
      </c>
      <c r="P34" s="30">
        <v>20</v>
      </c>
      <c r="Q34" s="30">
        <v>14</v>
      </c>
      <c r="R34" s="30">
        <v>6</v>
      </c>
      <c r="S34" s="30">
        <v>0</v>
      </c>
      <c r="T34" s="30">
        <v>0</v>
      </c>
      <c r="U34" s="30" t="s">
        <v>96</v>
      </c>
      <c r="V34" s="30" t="s">
        <v>97</v>
      </c>
      <c r="W34" s="24" t="s">
        <v>272</v>
      </c>
      <c r="X34" s="38">
        <f t="shared" si="7"/>
        <v>3176184583</v>
      </c>
      <c r="Y34" s="38">
        <v>759433043</v>
      </c>
      <c r="Z34" s="38">
        <v>782216034</v>
      </c>
      <c r="AA34" s="38">
        <v>805682515</v>
      </c>
      <c r="AB34" s="38">
        <v>828852991</v>
      </c>
      <c r="AC34" s="24" t="s">
        <v>98</v>
      </c>
      <c r="AD34" s="24" t="s">
        <v>98</v>
      </c>
      <c r="AE34" s="36" t="s">
        <v>91</v>
      </c>
      <c r="AF34" s="36" t="s">
        <v>91</v>
      </c>
      <c r="AG34" s="20">
        <f t="shared" si="8"/>
        <v>14</v>
      </c>
      <c r="AH34" s="21">
        <f>+X34</f>
        <v>3176184583</v>
      </c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22">
        <v>11</v>
      </c>
      <c r="BC34" s="22">
        <v>14</v>
      </c>
      <c r="BD34" s="27">
        <v>93333333</v>
      </c>
      <c r="BE34" s="27">
        <v>93333333</v>
      </c>
      <c r="BF34" s="27"/>
      <c r="BG34" s="27"/>
      <c r="BH34" s="22"/>
      <c r="BI34" s="22"/>
      <c r="BJ34" s="22"/>
      <c r="BK34" s="22"/>
      <c r="BL34" s="22"/>
      <c r="BM34" s="28">
        <f t="shared" si="14"/>
        <v>1</v>
      </c>
      <c r="BN34" s="36"/>
      <c r="BO34" s="29"/>
      <c r="BP34" s="29"/>
      <c r="BQ34" s="29"/>
      <c r="BR34" s="29"/>
      <c r="BS34" s="28">
        <f t="shared" si="10"/>
        <v>0.7</v>
      </c>
      <c r="BT34" s="22">
        <f t="shared" si="11"/>
        <v>6</v>
      </c>
      <c r="BU34" s="22"/>
      <c r="BV34" s="22"/>
      <c r="BW34" s="22"/>
      <c r="BX34" s="22"/>
      <c r="BY34" s="22"/>
      <c r="BZ34" s="22"/>
      <c r="CA34" s="22"/>
      <c r="CB34" s="22"/>
      <c r="CC34" s="22"/>
      <c r="CD34" s="22">
        <v>0</v>
      </c>
      <c r="CE34" s="23">
        <v>14</v>
      </c>
      <c r="CF34" s="23">
        <v>14</v>
      </c>
      <c r="CG34" s="23">
        <v>14</v>
      </c>
      <c r="CH34" s="28">
        <v>0.2</v>
      </c>
      <c r="CI34" s="27">
        <v>179033335</v>
      </c>
      <c r="CJ34" s="27"/>
      <c r="CK34" s="27">
        <v>179033335</v>
      </c>
      <c r="CL34" s="22"/>
      <c r="CM34" s="22"/>
      <c r="CN34" s="22"/>
      <c r="CO34" s="22"/>
      <c r="CP34" s="22"/>
      <c r="CQ34" s="22"/>
      <c r="CR34" s="36"/>
      <c r="CS34" s="28">
        <v>1</v>
      </c>
      <c r="CT34" s="28">
        <v>1</v>
      </c>
      <c r="CU34" s="67"/>
      <c r="CV34" s="67"/>
      <c r="CW34" s="72">
        <f t="shared" si="6"/>
        <v>0</v>
      </c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</row>
    <row r="35" spans="1:121" s="14" customFormat="1" ht="45" x14ac:dyDescent="0.2">
      <c r="A35" s="22">
        <v>2</v>
      </c>
      <c r="B35" s="26" t="s">
        <v>94</v>
      </c>
      <c r="C35" s="30" t="s">
        <v>263</v>
      </c>
      <c r="D35" s="26" t="s">
        <v>264</v>
      </c>
      <c r="E35" s="30" t="s">
        <v>265</v>
      </c>
      <c r="F35" s="67"/>
      <c r="G35" s="67"/>
      <c r="H35" s="67"/>
      <c r="I35" s="30" t="s">
        <v>273</v>
      </c>
      <c r="J35" s="24" t="s">
        <v>268</v>
      </c>
      <c r="K35" s="25" t="s">
        <v>269</v>
      </c>
      <c r="L35" s="24" t="s">
        <v>274</v>
      </c>
      <c r="M35" s="26" t="s">
        <v>275</v>
      </c>
      <c r="N35" s="24" t="s">
        <v>88</v>
      </c>
      <c r="O35" s="30">
        <v>0</v>
      </c>
      <c r="P35" s="30">
        <v>20</v>
      </c>
      <c r="Q35" s="30">
        <v>5</v>
      </c>
      <c r="R35" s="30">
        <v>14</v>
      </c>
      <c r="S35" s="30">
        <v>1</v>
      </c>
      <c r="T35" s="30">
        <v>0</v>
      </c>
      <c r="U35" s="30" t="s">
        <v>96</v>
      </c>
      <c r="V35" s="30" t="s">
        <v>97</v>
      </c>
      <c r="W35" s="24" t="s">
        <v>272</v>
      </c>
      <c r="X35" s="38">
        <f t="shared" si="7"/>
        <v>0</v>
      </c>
      <c r="Y35" s="38">
        <v>0</v>
      </c>
      <c r="Z35" s="38">
        <v>0</v>
      </c>
      <c r="AA35" s="38">
        <v>0</v>
      </c>
      <c r="AB35" s="38">
        <v>0</v>
      </c>
      <c r="AC35" s="24" t="s">
        <v>98</v>
      </c>
      <c r="AD35" s="24" t="s">
        <v>98</v>
      </c>
      <c r="AE35" s="36" t="s">
        <v>91</v>
      </c>
      <c r="AF35" s="36" t="s">
        <v>91</v>
      </c>
      <c r="AG35" s="20">
        <f t="shared" si="8"/>
        <v>5</v>
      </c>
      <c r="AH35" s="21">
        <f>+X35</f>
        <v>0</v>
      </c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22">
        <v>1</v>
      </c>
      <c r="BC35" s="22">
        <v>5</v>
      </c>
      <c r="BD35" s="27">
        <v>0</v>
      </c>
      <c r="BE35" s="27">
        <v>0</v>
      </c>
      <c r="BF35" s="27"/>
      <c r="BG35" s="27"/>
      <c r="BH35" s="22"/>
      <c r="BI35" s="22"/>
      <c r="BJ35" s="22"/>
      <c r="BK35" s="22"/>
      <c r="BL35" s="22"/>
      <c r="BM35" s="28">
        <f t="shared" si="14"/>
        <v>1</v>
      </c>
      <c r="BN35" s="36"/>
      <c r="BO35" s="29"/>
      <c r="BP35" s="29"/>
      <c r="BQ35" s="29"/>
      <c r="BR35" s="29"/>
      <c r="BS35" s="28">
        <f t="shared" si="10"/>
        <v>0.25</v>
      </c>
      <c r="BT35" s="22">
        <f t="shared" si="11"/>
        <v>14</v>
      </c>
      <c r="BU35" s="22"/>
      <c r="BV35" s="22"/>
      <c r="BW35" s="22"/>
      <c r="BX35" s="22"/>
      <c r="BY35" s="22"/>
      <c r="BZ35" s="22"/>
      <c r="CA35" s="22"/>
      <c r="CB35" s="22"/>
      <c r="CC35" s="22"/>
      <c r="CD35" s="22">
        <v>0</v>
      </c>
      <c r="CE35" s="23">
        <v>14</v>
      </c>
      <c r="CF35" s="23">
        <v>14</v>
      </c>
      <c r="CG35" s="23">
        <v>14</v>
      </c>
      <c r="CH35" s="28">
        <v>0.25</v>
      </c>
      <c r="CI35" s="27">
        <v>211866668</v>
      </c>
      <c r="CJ35" s="27"/>
      <c r="CK35" s="27">
        <v>211866668</v>
      </c>
      <c r="CL35" s="22"/>
      <c r="CM35" s="22"/>
      <c r="CN35" s="22"/>
      <c r="CO35" s="22"/>
      <c r="CP35" s="22"/>
      <c r="CQ35" s="22"/>
      <c r="CR35" s="36"/>
      <c r="CS35" s="28">
        <f t="shared" si="12"/>
        <v>1</v>
      </c>
      <c r="CT35" s="28">
        <f t="shared" si="13"/>
        <v>0.95</v>
      </c>
      <c r="CU35" s="67"/>
      <c r="CV35" s="67"/>
      <c r="CW35" s="72">
        <f t="shared" si="6"/>
        <v>0</v>
      </c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</row>
    <row r="36" spans="1:121" s="14" customFormat="1" ht="67.5" x14ac:dyDescent="0.2">
      <c r="A36" s="22">
        <v>2</v>
      </c>
      <c r="B36" s="26" t="s">
        <v>94</v>
      </c>
      <c r="C36" s="30" t="s">
        <v>263</v>
      </c>
      <c r="D36" s="26" t="s">
        <v>264</v>
      </c>
      <c r="E36" s="30" t="s">
        <v>265</v>
      </c>
      <c r="F36" s="67"/>
      <c r="G36" s="67"/>
      <c r="H36" s="67"/>
      <c r="I36" s="30" t="s">
        <v>276</v>
      </c>
      <c r="J36" s="24" t="s">
        <v>268</v>
      </c>
      <c r="K36" s="25" t="s">
        <v>269</v>
      </c>
      <c r="L36" s="24" t="s">
        <v>277</v>
      </c>
      <c r="M36" s="26" t="s">
        <v>278</v>
      </c>
      <c r="N36" s="24" t="s">
        <v>88</v>
      </c>
      <c r="O36" s="30">
        <v>40</v>
      </c>
      <c r="P36" s="30">
        <v>100</v>
      </c>
      <c r="Q36" s="30">
        <v>60</v>
      </c>
      <c r="R36" s="30">
        <v>10</v>
      </c>
      <c r="S36" s="30">
        <v>10</v>
      </c>
      <c r="T36" s="30">
        <v>20</v>
      </c>
      <c r="U36" s="30" t="s">
        <v>96</v>
      </c>
      <c r="V36" s="30" t="s">
        <v>97</v>
      </c>
      <c r="W36" s="24" t="s">
        <v>272</v>
      </c>
      <c r="X36" s="38">
        <f t="shared" si="7"/>
        <v>0</v>
      </c>
      <c r="Y36" s="38">
        <v>0</v>
      </c>
      <c r="Z36" s="38">
        <v>0</v>
      </c>
      <c r="AA36" s="38">
        <v>0</v>
      </c>
      <c r="AB36" s="38">
        <v>0</v>
      </c>
      <c r="AC36" s="24" t="s">
        <v>98</v>
      </c>
      <c r="AD36" s="24" t="s">
        <v>98</v>
      </c>
      <c r="AE36" s="36"/>
      <c r="AF36" s="36"/>
      <c r="AG36" s="20">
        <f t="shared" si="8"/>
        <v>60</v>
      </c>
      <c r="AH36" s="2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22">
        <v>60</v>
      </c>
      <c r="BC36" s="22">
        <v>60</v>
      </c>
      <c r="BD36" s="27">
        <v>209700000</v>
      </c>
      <c r="BE36" s="27">
        <v>209700000</v>
      </c>
      <c r="BF36" s="27"/>
      <c r="BG36" s="27"/>
      <c r="BH36" s="22"/>
      <c r="BI36" s="22"/>
      <c r="BJ36" s="22"/>
      <c r="BK36" s="22"/>
      <c r="BL36" s="22"/>
      <c r="BM36" s="28">
        <f t="shared" si="14"/>
        <v>1</v>
      </c>
      <c r="BN36" s="36"/>
      <c r="BO36" s="29"/>
      <c r="BP36" s="29"/>
      <c r="BQ36" s="29"/>
      <c r="BR36" s="29"/>
      <c r="BS36" s="28">
        <f t="shared" si="10"/>
        <v>0.6</v>
      </c>
      <c r="BT36" s="22">
        <f t="shared" si="11"/>
        <v>10</v>
      </c>
      <c r="BU36" s="22"/>
      <c r="BV36" s="22"/>
      <c r="BW36" s="22"/>
      <c r="BX36" s="22"/>
      <c r="BY36" s="22"/>
      <c r="BZ36" s="22"/>
      <c r="CA36" s="22"/>
      <c r="CB36" s="22"/>
      <c r="CC36" s="22"/>
      <c r="CD36" s="22">
        <v>0</v>
      </c>
      <c r="CE36" s="23">
        <v>10</v>
      </c>
      <c r="CF36" s="23">
        <v>10</v>
      </c>
      <c r="CG36" s="23">
        <v>10</v>
      </c>
      <c r="CH36" s="28">
        <v>0.46</v>
      </c>
      <c r="CI36" s="27"/>
      <c r="CJ36" s="27"/>
      <c r="CK36" s="27"/>
      <c r="CL36" s="22"/>
      <c r="CM36" s="22"/>
      <c r="CN36" s="22"/>
      <c r="CO36" s="22"/>
      <c r="CP36" s="22"/>
      <c r="CQ36" s="22"/>
      <c r="CR36" s="36"/>
      <c r="CS36" s="28">
        <f t="shared" si="12"/>
        <v>1</v>
      </c>
      <c r="CT36" s="28">
        <f t="shared" si="13"/>
        <v>0.7</v>
      </c>
      <c r="CU36" s="67"/>
      <c r="CV36" s="67"/>
      <c r="CW36" s="72">
        <f t="shared" si="6"/>
        <v>20</v>
      </c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</row>
    <row r="37" spans="1:121" s="14" customFormat="1" ht="45" x14ac:dyDescent="0.2">
      <c r="A37" s="22">
        <v>2</v>
      </c>
      <c r="B37" s="26" t="s">
        <v>94</v>
      </c>
      <c r="C37" s="30" t="s">
        <v>263</v>
      </c>
      <c r="D37" s="26" t="s">
        <v>264</v>
      </c>
      <c r="E37" s="30" t="s">
        <v>265</v>
      </c>
      <c r="F37" s="67"/>
      <c r="G37" s="67"/>
      <c r="H37" s="67"/>
      <c r="I37" s="30" t="s">
        <v>279</v>
      </c>
      <c r="J37" s="24" t="s">
        <v>268</v>
      </c>
      <c r="K37" s="25" t="s">
        <v>269</v>
      </c>
      <c r="L37" s="24" t="s">
        <v>280</v>
      </c>
      <c r="M37" s="26" t="s">
        <v>281</v>
      </c>
      <c r="N37" s="24" t="s">
        <v>88</v>
      </c>
      <c r="O37" s="30">
        <v>50</v>
      </c>
      <c r="P37" s="30">
        <v>100</v>
      </c>
      <c r="Q37" s="30">
        <v>60</v>
      </c>
      <c r="R37" s="30">
        <v>0</v>
      </c>
      <c r="S37" s="30">
        <v>20</v>
      </c>
      <c r="T37" s="30">
        <v>20</v>
      </c>
      <c r="U37" s="30" t="s">
        <v>96</v>
      </c>
      <c r="V37" s="30" t="s">
        <v>97</v>
      </c>
      <c r="W37" s="24" t="s">
        <v>272</v>
      </c>
      <c r="X37" s="38">
        <f t="shared" si="7"/>
        <v>0</v>
      </c>
      <c r="Y37" s="38">
        <v>0</v>
      </c>
      <c r="Z37" s="38">
        <v>0</v>
      </c>
      <c r="AA37" s="38">
        <v>0</v>
      </c>
      <c r="AB37" s="38">
        <v>0</v>
      </c>
      <c r="AC37" s="24" t="s">
        <v>98</v>
      </c>
      <c r="AD37" s="24" t="s">
        <v>98</v>
      </c>
      <c r="AE37" s="36"/>
      <c r="AF37" s="36"/>
      <c r="AG37" s="20">
        <f t="shared" si="8"/>
        <v>60</v>
      </c>
      <c r="AH37" s="2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22">
        <v>0</v>
      </c>
      <c r="BC37" s="22">
        <v>60</v>
      </c>
      <c r="BD37" s="27">
        <v>0</v>
      </c>
      <c r="BE37" s="27">
        <v>0</v>
      </c>
      <c r="BF37" s="27"/>
      <c r="BG37" s="27"/>
      <c r="BH37" s="22"/>
      <c r="BI37" s="22"/>
      <c r="BJ37" s="22"/>
      <c r="BK37" s="22"/>
      <c r="BL37" s="22"/>
      <c r="BM37" s="28">
        <f t="shared" si="14"/>
        <v>1</v>
      </c>
      <c r="BN37" s="36"/>
      <c r="BO37" s="29"/>
      <c r="BP37" s="29"/>
      <c r="BQ37" s="29"/>
      <c r="BR37" s="29"/>
      <c r="BS37" s="28">
        <f t="shared" si="10"/>
        <v>0.6</v>
      </c>
      <c r="BT37" s="22">
        <f t="shared" si="11"/>
        <v>0</v>
      </c>
      <c r="BU37" s="22"/>
      <c r="BV37" s="22"/>
      <c r="BW37" s="22"/>
      <c r="BX37" s="22"/>
      <c r="BY37" s="22"/>
      <c r="BZ37" s="22"/>
      <c r="CA37" s="22"/>
      <c r="CB37" s="22"/>
      <c r="CC37" s="22"/>
      <c r="CD37" s="22">
        <v>0</v>
      </c>
      <c r="CE37" s="23">
        <v>0</v>
      </c>
      <c r="CF37" s="23">
        <v>0</v>
      </c>
      <c r="CG37" s="23">
        <v>0</v>
      </c>
      <c r="CH37" s="28">
        <v>0</v>
      </c>
      <c r="CI37" s="27"/>
      <c r="CJ37" s="27"/>
      <c r="CK37" s="27"/>
      <c r="CL37" s="22"/>
      <c r="CM37" s="22"/>
      <c r="CN37" s="22"/>
      <c r="CO37" s="22"/>
      <c r="CP37" s="22"/>
      <c r="CQ37" s="22"/>
      <c r="CR37" s="36"/>
      <c r="CS37" s="28" t="s">
        <v>90</v>
      </c>
      <c r="CT37" s="28">
        <f t="shared" si="13"/>
        <v>0.6</v>
      </c>
      <c r="CU37" s="67"/>
      <c r="CV37" s="67"/>
      <c r="CW37" s="72">
        <f t="shared" si="6"/>
        <v>20</v>
      </c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</row>
    <row r="38" spans="1:121" s="14" customFormat="1" ht="78.75" x14ac:dyDescent="0.2">
      <c r="A38" s="22">
        <v>2</v>
      </c>
      <c r="B38" s="26" t="s">
        <v>94</v>
      </c>
      <c r="C38" s="30" t="s">
        <v>282</v>
      </c>
      <c r="D38" s="26" t="s">
        <v>283</v>
      </c>
      <c r="E38" s="30" t="s">
        <v>284</v>
      </c>
      <c r="F38" s="67" t="s">
        <v>285</v>
      </c>
      <c r="G38" s="67">
        <v>20</v>
      </c>
      <c r="H38" s="67">
        <v>50</v>
      </c>
      <c r="I38" s="30" t="s">
        <v>286</v>
      </c>
      <c r="J38" s="24" t="s">
        <v>287</v>
      </c>
      <c r="K38" s="25" t="s">
        <v>288</v>
      </c>
      <c r="L38" s="24" t="s">
        <v>289</v>
      </c>
      <c r="M38" s="26" t="s">
        <v>290</v>
      </c>
      <c r="N38" s="24" t="s">
        <v>88</v>
      </c>
      <c r="O38" s="30">
        <v>20</v>
      </c>
      <c r="P38" s="30">
        <v>12</v>
      </c>
      <c r="Q38" s="30">
        <v>3</v>
      </c>
      <c r="R38" s="30">
        <v>0</v>
      </c>
      <c r="S38" s="30">
        <v>4</v>
      </c>
      <c r="T38" s="30">
        <v>5</v>
      </c>
      <c r="U38" s="30" t="s">
        <v>96</v>
      </c>
      <c r="V38" s="30" t="s">
        <v>97</v>
      </c>
      <c r="W38" s="24" t="s">
        <v>272</v>
      </c>
      <c r="X38" s="38">
        <f t="shared" si="7"/>
        <v>627545050</v>
      </c>
      <c r="Y38" s="38">
        <v>150000000</v>
      </c>
      <c r="Z38" s="38">
        <v>154500000</v>
      </c>
      <c r="AA38" s="38">
        <v>159136000</v>
      </c>
      <c r="AB38" s="38">
        <v>163909050</v>
      </c>
      <c r="AC38" s="24" t="s">
        <v>98</v>
      </c>
      <c r="AD38" s="24" t="s">
        <v>98</v>
      </c>
      <c r="AE38" s="36" t="s">
        <v>91</v>
      </c>
      <c r="AF38" s="36" t="s">
        <v>91</v>
      </c>
      <c r="AG38" s="20">
        <f t="shared" si="8"/>
        <v>3</v>
      </c>
      <c r="AH38" s="21">
        <f t="shared" ref="AH38:AH44" si="15">+X38</f>
        <v>627545050</v>
      </c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22">
        <v>0</v>
      </c>
      <c r="BC38" s="22">
        <v>3</v>
      </c>
      <c r="BD38" s="27">
        <v>100000000</v>
      </c>
      <c r="BE38" s="27">
        <v>0</v>
      </c>
      <c r="BF38" s="27">
        <v>100000000</v>
      </c>
      <c r="BG38" s="27"/>
      <c r="BH38" s="22"/>
      <c r="BI38" s="22"/>
      <c r="BJ38" s="22"/>
      <c r="BK38" s="22"/>
      <c r="BL38" s="22"/>
      <c r="BM38" s="28">
        <f>+BC38/AG38</f>
        <v>1</v>
      </c>
      <c r="BN38" s="36"/>
      <c r="BO38" s="29"/>
      <c r="BP38" s="29"/>
      <c r="BQ38" s="29"/>
      <c r="BR38" s="29"/>
      <c r="BS38" s="28">
        <f>+BC38/P38</f>
        <v>0.25</v>
      </c>
      <c r="BT38" s="22">
        <f t="shared" si="11"/>
        <v>0</v>
      </c>
      <c r="BU38" s="22"/>
      <c r="BV38" s="22"/>
      <c r="BW38" s="22"/>
      <c r="BX38" s="22"/>
      <c r="BY38" s="22"/>
      <c r="BZ38" s="22"/>
      <c r="CA38" s="22"/>
      <c r="CB38" s="22"/>
      <c r="CC38" s="22"/>
      <c r="CD38" s="22">
        <v>0</v>
      </c>
      <c r="CE38" s="23">
        <v>0</v>
      </c>
      <c r="CF38" s="23">
        <v>0</v>
      </c>
      <c r="CG38" s="23">
        <v>0</v>
      </c>
      <c r="CH38" s="28">
        <v>0</v>
      </c>
      <c r="CI38" s="27"/>
      <c r="CJ38" s="27"/>
      <c r="CK38" s="27"/>
      <c r="CL38" s="22"/>
      <c r="CM38" s="22"/>
      <c r="CN38" s="22"/>
      <c r="CO38" s="22"/>
      <c r="CP38" s="22"/>
      <c r="CQ38" s="22"/>
      <c r="CR38" s="36"/>
      <c r="CS38" s="28" t="s">
        <v>90</v>
      </c>
      <c r="CT38" s="28">
        <f t="shared" si="13"/>
        <v>0.25</v>
      </c>
      <c r="CU38" s="67"/>
      <c r="CV38" s="67"/>
      <c r="CW38" s="72">
        <f t="shared" si="6"/>
        <v>5</v>
      </c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</row>
    <row r="39" spans="1:121" s="14" customFormat="1" ht="67.5" x14ac:dyDescent="0.2">
      <c r="A39" s="22">
        <v>2</v>
      </c>
      <c r="B39" s="26" t="s">
        <v>94</v>
      </c>
      <c r="C39" s="30" t="s">
        <v>282</v>
      </c>
      <c r="D39" s="26" t="s">
        <v>283</v>
      </c>
      <c r="E39" s="30" t="s">
        <v>284</v>
      </c>
      <c r="F39" s="67"/>
      <c r="G39" s="67"/>
      <c r="H39" s="67"/>
      <c r="I39" s="30" t="s">
        <v>291</v>
      </c>
      <c r="J39" s="24" t="s">
        <v>287</v>
      </c>
      <c r="K39" s="25" t="s">
        <v>288</v>
      </c>
      <c r="L39" s="24" t="s">
        <v>292</v>
      </c>
      <c r="M39" s="26" t="s">
        <v>293</v>
      </c>
      <c r="N39" s="24" t="s">
        <v>88</v>
      </c>
      <c r="O39" s="30">
        <v>30</v>
      </c>
      <c r="P39" s="30">
        <v>100</v>
      </c>
      <c r="Q39" s="30">
        <v>50</v>
      </c>
      <c r="R39" s="30">
        <v>50</v>
      </c>
      <c r="S39" s="30">
        <v>0</v>
      </c>
      <c r="T39" s="30">
        <v>0</v>
      </c>
      <c r="U39" s="30" t="s">
        <v>96</v>
      </c>
      <c r="V39" s="30" t="s">
        <v>97</v>
      </c>
      <c r="W39" s="24" t="s">
        <v>95</v>
      </c>
      <c r="X39" s="38">
        <f t="shared" si="7"/>
        <v>0</v>
      </c>
      <c r="Y39" s="38">
        <v>0</v>
      </c>
      <c r="Z39" s="38">
        <v>0</v>
      </c>
      <c r="AA39" s="38">
        <v>0</v>
      </c>
      <c r="AB39" s="38">
        <v>0</v>
      </c>
      <c r="AC39" s="24" t="s">
        <v>98</v>
      </c>
      <c r="AD39" s="24" t="s">
        <v>98</v>
      </c>
      <c r="AE39" s="36" t="s">
        <v>91</v>
      </c>
      <c r="AF39" s="36" t="s">
        <v>91</v>
      </c>
      <c r="AG39" s="20">
        <f t="shared" si="8"/>
        <v>50</v>
      </c>
      <c r="AH39" s="21">
        <f t="shared" si="15"/>
        <v>0</v>
      </c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22">
        <v>25</v>
      </c>
      <c r="BC39" s="22">
        <v>53.3</v>
      </c>
      <c r="BD39" s="27">
        <v>0</v>
      </c>
      <c r="BE39" s="27">
        <v>0</v>
      </c>
      <c r="BF39" s="27"/>
      <c r="BG39" s="27"/>
      <c r="BH39" s="22"/>
      <c r="BI39" s="22"/>
      <c r="BJ39" s="22"/>
      <c r="BK39" s="22"/>
      <c r="BL39" s="22"/>
      <c r="BM39" s="28">
        <v>1</v>
      </c>
      <c r="BN39" s="36"/>
      <c r="BO39" s="29"/>
      <c r="BP39" s="29"/>
      <c r="BQ39" s="29"/>
      <c r="BR39" s="29"/>
      <c r="BS39" s="28">
        <f t="shared" si="10"/>
        <v>0.53299999999999992</v>
      </c>
      <c r="BT39" s="22">
        <f t="shared" si="11"/>
        <v>50</v>
      </c>
      <c r="BU39" s="22"/>
      <c r="BV39" s="22"/>
      <c r="BW39" s="22"/>
      <c r="BX39" s="22"/>
      <c r="BY39" s="22"/>
      <c r="BZ39" s="22"/>
      <c r="CA39" s="22"/>
      <c r="CB39" s="22"/>
      <c r="CC39" s="22"/>
      <c r="CD39" s="22">
        <v>0</v>
      </c>
      <c r="CE39" s="23">
        <v>50</v>
      </c>
      <c r="CF39" s="23">
        <v>50</v>
      </c>
      <c r="CG39" s="23">
        <v>50</v>
      </c>
      <c r="CH39" s="28">
        <v>0.46</v>
      </c>
      <c r="CI39" s="27"/>
      <c r="CJ39" s="27"/>
      <c r="CK39" s="27"/>
      <c r="CL39" s="22"/>
      <c r="CM39" s="22"/>
      <c r="CN39" s="22"/>
      <c r="CO39" s="22"/>
      <c r="CP39" s="22"/>
      <c r="CQ39" s="22"/>
      <c r="CR39" s="36"/>
      <c r="CS39" s="28">
        <f t="shared" si="12"/>
        <v>1</v>
      </c>
      <c r="CT39" s="28">
        <v>1</v>
      </c>
      <c r="CU39" s="67"/>
      <c r="CV39" s="67"/>
      <c r="CW39" s="72">
        <f t="shared" si="6"/>
        <v>0</v>
      </c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</row>
    <row r="40" spans="1:121" s="14" customFormat="1" ht="67.5" x14ac:dyDescent="0.2">
      <c r="A40" s="22">
        <v>2</v>
      </c>
      <c r="B40" s="26" t="s">
        <v>94</v>
      </c>
      <c r="C40" s="30" t="s">
        <v>282</v>
      </c>
      <c r="D40" s="26" t="s">
        <v>283</v>
      </c>
      <c r="E40" s="30" t="s">
        <v>294</v>
      </c>
      <c r="F40" s="67" t="s">
        <v>295</v>
      </c>
      <c r="G40" s="67">
        <v>6.8</v>
      </c>
      <c r="H40" s="67">
        <v>6</v>
      </c>
      <c r="I40" s="30" t="s">
        <v>296</v>
      </c>
      <c r="J40" s="24" t="s">
        <v>297</v>
      </c>
      <c r="K40" s="25" t="s">
        <v>298</v>
      </c>
      <c r="L40" s="24" t="s">
        <v>299</v>
      </c>
      <c r="M40" s="26" t="s">
        <v>300</v>
      </c>
      <c r="N40" s="24" t="s">
        <v>88</v>
      </c>
      <c r="O40" s="30">
        <v>0</v>
      </c>
      <c r="P40" s="30">
        <v>12</v>
      </c>
      <c r="Q40" s="30">
        <v>0</v>
      </c>
      <c r="R40" s="30">
        <v>0</v>
      </c>
      <c r="S40" s="30">
        <v>6</v>
      </c>
      <c r="T40" s="30">
        <v>6</v>
      </c>
      <c r="U40" s="30" t="s">
        <v>96</v>
      </c>
      <c r="V40" s="30" t="s">
        <v>97</v>
      </c>
      <c r="W40" s="24" t="s">
        <v>95</v>
      </c>
      <c r="X40" s="38">
        <f t="shared" si="7"/>
        <v>0</v>
      </c>
      <c r="Y40" s="38">
        <v>0</v>
      </c>
      <c r="Z40" s="38">
        <v>0</v>
      </c>
      <c r="AA40" s="38">
        <v>0</v>
      </c>
      <c r="AB40" s="38">
        <v>0</v>
      </c>
      <c r="AC40" s="24" t="s">
        <v>98</v>
      </c>
      <c r="AD40" s="24" t="s">
        <v>98</v>
      </c>
      <c r="AE40" s="36" t="s">
        <v>91</v>
      </c>
      <c r="AF40" s="36" t="s">
        <v>91</v>
      </c>
      <c r="AG40" s="20">
        <f t="shared" si="8"/>
        <v>0</v>
      </c>
      <c r="AH40" s="21">
        <f t="shared" si="15"/>
        <v>0</v>
      </c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22">
        <v>0</v>
      </c>
      <c r="BC40" s="22">
        <v>0</v>
      </c>
      <c r="BD40" s="27">
        <v>0</v>
      </c>
      <c r="BE40" s="27">
        <v>0</v>
      </c>
      <c r="BF40" s="27"/>
      <c r="BG40" s="27"/>
      <c r="BH40" s="22"/>
      <c r="BI40" s="22"/>
      <c r="BJ40" s="22"/>
      <c r="BK40" s="22"/>
      <c r="BL40" s="22"/>
      <c r="BM40" s="28" t="e">
        <f t="shared" si="14"/>
        <v>#DIV/0!</v>
      </c>
      <c r="BN40" s="36"/>
      <c r="BO40" s="29"/>
      <c r="BP40" s="29"/>
      <c r="BQ40" s="29"/>
      <c r="BR40" s="29"/>
      <c r="BS40" s="28">
        <f t="shared" si="10"/>
        <v>0</v>
      </c>
      <c r="BT40" s="22">
        <f t="shared" si="11"/>
        <v>0</v>
      </c>
      <c r="BU40" s="22"/>
      <c r="BV40" s="22"/>
      <c r="BW40" s="22"/>
      <c r="BX40" s="22"/>
      <c r="BY40" s="22"/>
      <c r="BZ40" s="22"/>
      <c r="CA40" s="22"/>
      <c r="CB40" s="22"/>
      <c r="CC40" s="22"/>
      <c r="CD40" s="22">
        <v>0</v>
      </c>
      <c r="CE40" s="23">
        <v>0</v>
      </c>
      <c r="CF40" s="23">
        <v>0</v>
      </c>
      <c r="CG40" s="23">
        <v>0</v>
      </c>
      <c r="CH40" s="28">
        <v>0</v>
      </c>
      <c r="CI40" s="27"/>
      <c r="CJ40" s="27"/>
      <c r="CK40" s="27"/>
      <c r="CL40" s="22"/>
      <c r="CM40" s="22"/>
      <c r="CN40" s="22"/>
      <c r="CO40" s="22"/>
      <c r="CP40" s="22"/>
      <c r="CQ40" s="22"/>
      <c r="CR40" s="36"/>
      <c r="CS40" s="28" t="s">
        <v>90</v>
      </c>
      <c r="CT40" s="28">
        <f t="shared" si="13"/>
        <v>0</v>
      </c>
      <c r="CU40" s="67"/>
      <c r="CV40" s="67"/>
      <c r="CW40" s="72">
        <f t="shared" si="6"/>
        <v>6</v>
      </c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</row>
    <row r="41" spans="1:121" s="14" customFormat="1" ht="56.25" x14ac:dyDescent="0.2">
      <c r="A41" s="22">
        <v>2</v>
      </c>
      <c r="B41" s="26" t="s">
        <v>94</v>
      </c>
      <c r="C41" s="30" t="s">
        <v>282</v>
      </c>
      <c r="D41" s="26" t="s">
        <v>283</v>
      </c>
      <c r="E41" s="30" t="s">
        <v>294</v>
      </c>
      <c r="F41" s="67"/>
      <c r="G41" s="67"/>
      <c r="H41" s="67"/>
      <c r="I41" s="30" t="s">
        <v>301</v>
      </c>
      <c r="J41" s="24" t="s">
        <v>297</v>
      </c>
      <c r="K41" s="25" t="s">
        <v>298</v>
      </c>
      <c r="L41" s="24" t="s">
        <v>302</v>
      </c>
      <c r="M41" s="26" t="s">
        <v>303</v>
      </c>
      <c r="N41" s="24" t="s">
        <v>88</v>
      </c>
      <c r="O41" s="30">
        <v>6</v>
      </c>
      <c r="P41" s="30">
        <v>12</v>
      </c>
      <c r="Q41" s="30">
        <v>0</v>
      </c>
      <c r="R41" s="30">
        <v>6</v>
      </c>
      <c r="S41" s="30">
        <v>6</v>
      </c>
      <c r="T41" s="30">
        <v>0</v>
      </c>
      <c r="U41" s="30" t="s">
        <v>96</v>
      </c>
      <c r="V41" s="30" t="s">
        <v>97</v>
      </c>
      <c r="W41" s="24" t="s">
        <v>95</v>
      </c>
      <c r="X41" s="38">
        <f t="shared" si="7"/>
        <v>0</v>
      </c>
      <c r="Y41" s="38">
        <v>0</v>
      </c>
      <c r="Z41" s="38">
        <v>0</v>
      </c>
      <c r="AA41" s="38">
        <v>0</v>
      </c>
      <c r="AB41" s="38">
        <v>0</v>
      </c>
      <c r="AC41" s="24" t="s">
        <v>98</v>
      </c>
      <c r="AD41" s="24" t="s">
        <v>98</v>
      </c>
      <c r="AE41" s="36" t="s">
        <v>91</v>
      </c>
      <c r="AF41" s="36" t="s">
        <v>91</v>
      </c>
      <c r="AG41" s="20">
        <f t="shared" si="8"/>
        <v>0</v>
      </c>
      <c r="AH41" s="21">
        <f t="shared" si="15"/>
        <v>0</v>
      </c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22">
        <v>3</v>
      </c>
      <c r="BC41" s="22">
        <v>0</v>
      </c>
      <c r="BD41" s="27">
        <v>205114000</v>
      </c>
      <c r="BE41" s="27">
        <v>0</v>
      </c>
      <c r="BF41" s="27">
        <v>205114000</v>
      </c>
      <c r="BG41" s="27"/>
      <c r="BH41" s="22"/>
      <c r="BI41" s="22"/>
      <c r="BJ41" s="22"/>
      <c r="BK41" s="22"/>
      <c r="BL41" s="22"/>
      <c r="BM41" s="28" t="e">
        <f t="shared" si="14"/>
        <v>#DIV/0!</v>
      </c>
      <c r="BN41" s="36"/>
      <c r="BO41" s="29"/>
      <c r="BP41" s="29"/>
      <c r="BQ41" s="29"/>
      <c r="BR41" s="29"/>
      <c r="BS41" s="28">
        <f t="shared" si="10"/>
        <v>0</v>
      </c>
      <c r="BT41" s="22">
        <f t="shared" si="11"/>
        <v>6</v>
      </c>
      <c r="BU41" s="22"/>
      <c r="BV41" s="22"/>
      <c r="BW41" s="22"/>
      <c r="BX41" s="22"/>
      <c r="BY41" s="22"/>
      <c r="BZ41" s="22"/>
      <c r="CA41" s="22"/>
      <c r="CB41" s="22"/>
      <c r="CC41" s="22"/>
      <c r="CD41" s="22">
        <v>0</v>
      </c>
      <c r="CE41" s="23">
        <v>0</v>
      </c>
      <c r="CF41" s="23">
        <v>6</v>
      </c>
      <c r="CG41" s="23">
        <v>6</v>
      </c>
      <c r="CH41" s="28">
        <v>0.77</v>
      </c>
      <c r="CI41" s="22"/>
      <c r="CJ41" s="22"/>
      <c r="CK41" s="22"/>
      <c r="CL41" s="22"/>
      <c r="CM41" s="22"/>
      <c r="CN41" s="22"/>
      <c r="CO41" s="22"/>
      <c r="CP41" s="22"/>
      <c r="CQ41" s="22"/>
      <c r="CR41" s="36"/>
      <c r="CS41" s="28">
        <f t="shared" si="12"/>
        <v>1</v>
      </c>
      <c r="CT41" s="28">
        <f t="shared" si="13"/>
        <v>0.5</v>
      </c>
      <c r="CU41" s="67"/>
      <c r="CV41" s="67"/>
      <c r="CW41" s="72">
        <f t="shared" si="6"/>
        <v>0</v>
      </c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</row>
    <row r="42" spans="1:121" s="14" customFormat="1" ht="112.5" x14ac:dyDescent="0.2">
      <c r="A42" s="22">
        <v>2</v>
      </c>
      <c r="B42" s="26" t="s">
        <v>94</v>
      </c>
      <c r="C42" s="30" t="s">
        <v>304</v>
      </c>
      <c r="D42" s="26" t="s">
        <v>305</v>
      </c>
      <c r="E42" s="30" t="s">
        <v>306</v>
      </c>
      <c r="F42" s="26" t="s">
        <v>307</v>
      </c>
      <c r="G42" s="24">
        <v>12.3</v>
      </c>
      <c r="H42" s="24">
        <v>11.34</v>
      </c>
      <c r="I42" s="30" t="s">
        <v>308</v>
      </c>
      <c r="J42" s="24" t="s">
        <v>309</v>
      </c>
      <c r="K42" s="25" t="s">
        <v>310</v>
      </c>
      <c r="L42" s="24" t="s">
        <v>311</v>
      </c>
      <c r="M42" s="26" t="s">
        <v>312</v>
      </c>
      <c r="N42" s="24" t="s">
        <v>88</v>
      </c>
      <c r="O42" s="30">
        <v>22</v>
      </c>
      <c r="P42" s="30">
        <v>45</v>
      </c>
      <c r="Q42" s="30">
        <v>10</v>
      </c>
      <c r="R42" s="30">
        <v>5</v>
      </c>
      <c r="S42" s="30">
        <v>5</v>
      </c>
      <c r="T42" s="30">
        <v>3</v>
      </c>
      <c r="U42" s="30" t="s">
        <v>96</v>
      </c>
      <c r="V42" s="30" t="s">
        <v>97</v>
      </c>
      <c r="W42" s="24" t="s">
        <v>313</v>
      </c>
      <c r="X42" s="38">
        <f t="shared" si="7"/>
        <v>26044629991</v>
      </c>
      <c r="Y42" s="38">
        <v>6225370950</v>
      </c>
      <c r="Z42" s="38">
        <v>6412132078</v>
      </c>
      <c r="AA42" s="38">
        <v>6604496041</v>
      </c>
      <c r="AB42" s="38">
        <v>6802630922</v>
      </c>
      <c r="AC42" s="24" t="s">
        <v>98</v>
      </c>
      <c r="AD42" s="24" t="s">
        <v>98</v>
      </c>
      <c r="AE42" s="36" t="s">
        <v>91</v>
      </c>
      <c r="AF42" s="36" t="s">
        <v>91</v>
      </c>
      <c r="AG42" s="20">
        <f t="shared" si="8"/>
        <v>10</v>
      </c>
      <c r="AH42" s="21">
        <f t="shared" si="15"/>
        <v>26044629991</v>
      </c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5">
        <v>29</v>
      </c>
      <c r="BC42" s="35">
        <v>8</v>
      </c>
      <c r="BD42" s="62">
        <v>716731144</v>
      </c>
      <c r="BE42" s="62">
        <v>0</v>
      </c>
      <c r="BF42" s="27">
        <v>716731144</v>
      </c>
      <c r="BG42" s="27"/>
      <c r="BH42" s="22"/>
      <c r="BI42" s="22"/>
      <c r="BJ42" s="22"/>
      <c r="BK42" s="22"/>
      <c r="BL42" s="22"/>
      <c r="BM42" s="28">
        <f t="shared" si="14"/>
        <v>0.8</v>
      </c>
      <c r="BN42" s="36"/>
      <c r="BO42" s="29"/>
      <c r="BP42" s="29"/>
      <c r="BQ42" s="29"/>
      <c r="BR42" s="29"/>
      <c r="BS42" s="28">
        <f t="shared" si="10"/>
        <v>0.17777777777777778</v>
      </c>
      <c r="BT42" s="22">
        <f t="shared" si="11"/>
        <v>5</v>
      </c>
      <c r="BU42" s="22"/>
      <c r="BV42" s="22"/>
      <c r="BW42" s="22"/>
      <c r="BX42" s="22"/>
      <c r="BY42" s="22"/>
      <c r="BZ42" s="22"/>
      <c r="CA42" s="22"/>
      <c r="CB42" s="22"/>
      <c r="CC42" s="22"/>
      <c r="CD42" s="35">
        <v>0</v>
      </c>
      <c r="CE42" s="35">
        <v>4</v>
      </c>
      <c r="CF42" s="35">
        <v>4</v>
      </c>
      <c r="CG42" s="35">
        <v>4</v>
      </c>
      <c r="CH42" s="28">
        <v>0.56000000000000005</v>
      </c>
      <c r="CI42" s="22"/>
      <c r="CJ42" s="22"/>
      <c r="CK42" s="22"/>
      <c r="CL42" s="22"/>
      <c r="CM42" s="22"/>
      <c r="CN42" s="22"/>
      <c r="CO42" s="22"/>
      <c r="CP42" s="22"/>
      <c r="CQ42" s="22"/>
      <c r="CR42" s="36"/>
      <c r="CS42" s="28">
        <f t="shared" si="12"/>
        <v>0.8</v>
      </c>
      <c r="CT42" s="28">
        <f t="shared" si="13"/>
        <v>0.26666666666666666</v>
      </c>
      <c r="CU42" s="24"/>
      <c r="CV42" s="24"/>
      <c r="CW42" s="72">
        <f t="shared" si="6"/>
        <v>3</v>
      </c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</row>
    <row r="43" spans="1:121" s="14" customFormat="1" ht="112.5" x14ac:dyDescent="0.2">
      <c r="A43" s="22">
        <v>2</v>
      </c>
      <c r="B43" s="26" t="s">
        <v>94</v>
      </c>
      <c r="C43" s="30" t="s">
        <v>304</v>
      </c>
      <c r="D43" s="26" t="s">
        <v>305</v>
      </c>
      <c r="E43" s="30" t="s">
        <v>314</v>
      </c>
      <c r="F43" s="26" t="s">
        <v>315</v>
      </c>
      <c r="G43" s="24">
        <v>12.3</v>
      </c>
      <c r="H43" s="24">
        <v>11.34</v>
      </c>
      <c r="I43" s="30" t="s">
        <v>316</v>
      </c>
      <c r="J43" s="24" t="s">
        <v>309</v>
      </c>
      <c r="K43" s="25" t="s">
        <v>310</v>
      </c>
      <c r="L43" s="24" t="s">
        <v>317</v>
      </c>
      <c r="M43" s="26" t="s">
        <v>318</v>
      </c>
      <c r="N43" s="24" t="s">
        <v>88</v>
      </c>
      <c r="O43" s="30">
        <v>0</v>
      </c>
      <c r="P43" s="30">
        <v>4</v>
      </c>
      <c r="Q43" s="30">
        <v>0</v>
      </c>
      <c r="R43" s="30">
        <v>0</v>
      </c>
      <c r="S43" s="30">
        <v>2</v>
      </c>
      <c r="T43" s="30">
        <v>2</v>
      </c>
      <c r="U43" s="30" t="s">
        <v>96</v>
      </c>
      <c r="V43" s="30" t="s">
        <v>97</v>
      </c>
      <c r="W43" s="24" t="s">
        <v>313</v>
      </c>
      <c r="X43" s="38">
        <f t="shared" si="7"/>
        <v>0</v>
      </c>
      <c r="Y43" s="38">
        <v>0</v>
      </c>
      <c r="Z43" s="38">
        <v>0</v>
      </c>
      <c r="AA43" s="38">
        <v>0</v>
      </c>
      <c r="AB43" s="38">
        <v>0</v>
      </c>
      <c r="AC43" s="24" t="s">
        <v>98</v>
      </c>
      <c r="AD43" s="24" t="s">
        <v>98</v>
      </c>
      <c r="AE43" s="36" t="s">
        <v>91</v>
      </c>
      <c r="AF43" s="36" t="s">
        <v>91</v>
      </c>
      <c r="AG43" s="20">
        <f t="shared" si="8"/>
        <v>0</v>
      </c>
      <c r="AH43" s="21">
        <f t="shared" si="15"/>
        <v>0</v>
      </c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22">
        <v>0</v>
      </c>
      <c r="BC43" s="22">
        <v>0</v>
      </c>
      <c r="BD43" s="27">
        <v>0</v>
      </c>
      <c r="BE43" s="27">
        <v>0</v>
      </c>
      <c r="BF43" s="27"/>
      <c r="BG43" s="27"/>
      <c r="BH43" s="22"/>
      <c r="BI43" s="22"/>
      <c r="BJ43" s="22"/>
      <c r="BK43" s="22"/>
      <c r="BL43" s="22"/>
      <c r="BM43" s="28" t="e">
        <f t="shared" si="14"/>
        <v>#DIV/0!</v>
      </c>
      <c r="BN43" s="36"/>
      <c r="BO43" s="29"/>
      <c r="BP43" s="29"/>
      <c r="BQ43" s="29"/>
      <c r="BR43" s="29"/>
      <c r="BS43" s="28">
        <f t="shared" si="10"/>
        <v>0</v>
      </c>
      <c r="BT43" s="22">
        <f t="shared" si="11"/>
        <v>0</v>
      </c>
      <c r="BU43" s="22"/>
      <c r="BV43" s="22"/>
      <c r="BW43" s="22"/>
      <c r="BX43" s="22"/>
      <c r="BY43" s="22"/>
      <c r="BZ43" s="22"/>
      <c r="CA43" s="22"/>
      <c r="CB43" s="22"/>
      <c r="CC43" s="22"/>
      <c r="CD43" s="22">
        <v>0</v>
      </c>
      <c r="CE43" s="23">
        <v>0</v>
      </c>
      <c r="CF43" s="23">
        <v>0</v>
      </c>
      <c r="CG43" s="23">
        <v>0</v>
      </c>
      <c r="CH43" s="28">
        <v>0</v>
      </c>
      <c r="CI43" s="22"/>
      <c r="CJ43" s="22"/>
      <c r="CK43" s="22"/>
      <c r="CL43" s="22"/>
      <c r="CM43" s="22"/>
      <c r="CN43" s="22"/>
      <c r="CO43" s="22"/>
      <c r="CP43" s="22"/>
      <c r="CQ43" s="22"/>
      <c r="CR43" s="36"/>
      <c r="CS43" s="28" t="s">
        <v>90</v>
      </c>
      <c r="CT43" s="28">
        <f t="shared" si="13"/>
        <v>0</v>
      </c>
      <c r="CU43" s="24"/>
      <c r="CV43" s="24"/>
      <c r="CW43" s="72">
        <f t="shared" si="6"/>
        <v>2</v>
      </c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</row>
    <row r="44" spans="1:121" s="14" customFormat="1" ht="112.5" x14ac:dyDescent="0.2">
      <c r="A44" s="22">
        <v>2</v>
      </c>
      <c r="B44" s="26" t="s">
        <v>94</v>
      </c>
      <c r="C44" s="30" t="s">
        <v>304</v>
      </c>
      <c r="D44" s="26" t="s">
        <v>305</v>
      </c>
      <c r="E44" s="30" t="s">
        <v>319</v>
      </c>
      <c r="F44" s="67" t="s">
        <v>320</v>
      </c>
      <c r="G44" s="67">
        <v>15.05</v>
      </c>
      <c r="H44" s="67">
        <v>13.8</v>
      </c>
      <c r="I44" s="30" t="s">
        <v>321</v>
      </c>
      <c r="J44" s="24" t="s">
        <v>309</v>
      </c>
      <c r="K44" s="25" t="s">
        <v>310</v>
      </c>
      <c r="L44" s="24" t="s">
        <v>322</v>
      </c>
      <c r="M44" s="26" t="s">
        <v>323</v>
      </c>
      <c r="N44" s="24" t="s">
        <v>88</v>
      </c>
      <c r="O44" s="30">
        <v>10</v>
      </c>
      <c r="P44" s="30">
        <v>80</v>
      </c>
      <c r="Q44" s="30">
        <v>20</v>
      </c>
      <c r="R44" s="30">
        <v>20</v>
      </c>
      <c r="S44" s="30">
        <v>20</v>
      </c>
      <c r="T44" s="30">
        <v>20</v>
      </c>
      <c r="U44" s="30" t="s">
        <v>96</v>
      </c>
      <c r="V44" s="30" t="s">
        <v>97</v>
      </c>
      <c r="W44" s="24" t="s">
        <v>313</v>
      </c>
      <c r="X44" s="38">
        <f t="shared" si="7"/>
        <v>0</v>
      </c>
      <c r="Y44" s="38">
        <v>0</v>
      </c>
      <c r="Z44" s="38">
        <v>0</v>
      </c>
      <c r="AA44" s="38">
        <v>0</v>
      </c>
      <c r="AB44" s="38">
        <v>0</v>
      </c>
      <c r="AC44" s="24" t="s">
        <v>98</v>
      </c>
      <c r="AD44" s="24" t="s">
        <v>98</v>
      </c>
      <c r="AE44" s="36" t="s">
        <v>91</v>
      </c>
      <c r="AF44" s="36" t="s">
        <v>91</v>
      </c>
      <c r="AG44" s="20">
        <f t="shared" si="8"/>
        <v>20</v>
      </c>
      <c r="AH44" s="21">
        <f t="shared" si="15"/>
        <v>0</v>
      </c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22">
        <v>25</v>
      </c>
      <c r="BC44" s="22">
        <v>10</v>
      </c>
      <c r="BD44" s="27">
        <v>0</v>
      </c>
      <c r="BE44" s="27">
        <v>0</v>
      </c>
      <c r="BF44" s="27"/>
      <c r="BG44" s="27"/>
      <c r="BH44" s="22"/>
      <c r="BI44" s="22"/>
      <c r="BJ44" s="22"/>
      <c r="BK44" s="22"/>
      <c r="BL44" s="22"/>
      <c r="BM44" s="28">
        <v>1</v>
      </c>
      <c r="BN44" s="36"/>
      <c r="BO44" s="29"/>
      <c r="BP44" s="29"/>
      <c r="BQ44" s="29"/>
      <c r="BR44" s="29"/>
      <c r="BS44" s="28">
        <f t="shared" si="10"/>
        <v>0.125</v>
      </c>
      <c r="BT44" s="22">
        <f t="shared" si="11"/>
        <v>20</v>
      </c>
      <c r="BU44" s="22"/>
      <c r="BV44" s="22"/>
      <c r="BW44" s="22"/>
      <c r="BX44" s="22"/>
      <c r="BY44" s="22"/>
      <c r="BZ44" s="22"/>
      <c r="CA44" s="22"/>
      <c r="CB44" s="22"/>
      <c r="CC44" s="22"/>
      <c r="CD44" s="22">
        <v>0</v>
      </c>
      <c r="CE44" s="23">
        <v>17</v>
      </c>
      <c r="CF44" s="23">
        <v>17</v>
      </c>
      <c r="CG44" s="23">
        <v>17</v>
      </c>
      <c r="CH44" s="28">
        <v>0.8</v>
      </c>
      <c r="CI44" s="22"/>
      <c r="CJ44" s="22"/>
      <c r="CK44" s="22"/>
      <c r="CL44" s="22"/>
      <c r="CM44" s="22"/>
      <c r="CN44" s="22"/>
      <c r="CO44" s="22"/>
      <c r="CP44" s="22"/>
      <c r="CQ44" s="22"/>
      <c r="CR44" s="36"/>
      <c r="CS44" s="28">
        <f t="shared" si="12"/>
        <v>0.85</v>
      </c>
      <c r="CT44" s="28">
        <f t="shared" si="13"/>
        <v>0.33750000000000002</v>
      </c>
      <c r="CU44" s="67"/>
      <c r="CV44" s="67"/>
      <c r="CW44" s="72">
        <f t="shared" si="6"/>
        <v>20</v>
      </c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</row>
    <row r="45" spans="1:121" s="14" customFormat="1" ht="112.5" x14ac:dyDescent="0.2">
      <c r="A45" s="22">
        <v>2</v>
      </c>
      <c r="B45" s="26" t="s">
        <v>94</v>
      </c>
      <c r="C45" s="30" t="s">
        <v>304</v>
      </c>
      <c r="D45" s="26" t="s">
        <v>305</v>
      </c>
      <c r="E45" s="30" t="s">
        <v>319</v>
      </c>
      <c r="F45" s="67"/>
      <c r="G45" s="67"/>
      <c r="H45" s="67"/>
      <c r="I45" s="30" t="s">
        <v>324</v>
      </c>
      <c r="J45" s="24" t="s">
        <v>309</v>
      </c>
      <c r="K45" s="25" t="s">
        <v>310</v>
      </c>
      <c r="L45" s="24" t="s">
        <v>325</v>
      </c>
      <c r="M45" s="26" t="s">
        <v>326</v>
      </c>
      <c r="N45" s="24" t="s">
        <v>88</v>
      </c>
      <c r="O45" s="30">
        <v>0</v>
      </c>
      <c r="P45" s="30">
        <v>12</v>
      </c>
      <c r="Q45" s="30">
        <v>3</v>
      </c>
      <c r="R45" s="30">
        <v>3</v>
      </c>
      <c r="S45" s="30">
        <v>3</v>
      </c>
      <c r="T45" s="30">
        <v>3</v>
      </c>
      <c r="U45" s="30" t="s">
        <v>96</v>
      </c>
      <c r="V45" s="30" t="s">
        <v>97</v>
      </c>
      <c r="W45" s="24" t="s">
        <v>313</v>
      </c>
      <c r="X45" s="38">
        <f t="shared" si="7"/>
        <v>0</v>
      </c>
      <c r="Y45" s="38">
        <v>0</v>
      </c>
      <c r="Z45" s="38">
        <v>0</v>
      </c>
      <c r="AA45" s="38">
        <v>0</v>
      </c>
      <c r="AB45" s="38">
        <v>0</v>
      </c>
      <c r="AC45" s="24" t="s">
        <v>98</v>
      </c>
      <c r="AD45" s="24" t="s">
        <v>98</v>
      </c>
      <c r="AE45" s="36"/>
      <c r="AF45" s="36"/>
      <c r="AG45" s="20">
        <f t="shared" si="8"/>
        <v>3</v>
      </c>
      <c r="AH45" s="2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22">
        <v>0</v>
      </c>
      <c r="BC45" s="22">
        <v>3</v>
      </c>
      <c r="BD45" s="27">
        <v>0</v>
      </c>
      <c r="BE45" s="27">
        <v>0</v>
      </c>
      <c r="BF45" s="27"/>
      <c r="BG45" s="27"/>
      <c r="BH45" s="22"/>
      <c r="BI45" s="22"/>
      <c r="BJ45" s="22"/>
      <c r="BK45" s="22"/>
      <c r="BL45" s="22"/>
      <c r="BM45" s="28">
        <f t="shared" si="14"/>
        <v>1</v>
      </c>
      <c r="BN45" s="36"/>
      <c r="BO45" s="29"/>
      <c r="BP45" s="29"/>
      <c r="BQ45" s="29"/>
      <c r="BR45" s="29"/>
      <c r="BS45" s="28">
        <f t="shared" si="10"/>
        <v>0.25</v>
      </c>
      <c r="BT45" s="22">
        <f t="shared" si="11"/>
        <v>3</v>
      </c>
      <c r="BU45" s="22"/>
      <c r="BV45" s="22"/>
      <c r="BW45" s="22"/>
      <c r="BX45" s="22"/>
      <c r="BY45" s="22"/>
      <c r="BZ45" s="22"/>
      <c r="CA45" s="22"/>
      <c r="CB45" s="22"/>
      <c r="CC45" s="22"/>
      <c r="CD45" s="22">
        <v>0</v>
      </c>
      <c r="CE45" s="23">
        <v>1</v>
      </c>
      <c r="CF45" s="23">
        <v>1</v>
      </c>
      <c r="CG45" s="23">
        <v>1</v>
      </c>
      <c r="CH45" s="28">
        <v>0.93</v>
      </c>
      <c r="CI45" s="22"/>
      <c r="CJ45" s="22"/>
      <c r="CK45" s="22"/>
      <c r="CL45" s="22"/>
      <c r="CM45" s="22"/>
      <c r="CN45" s="22"/>
      <c r="CO45" s="22"/>
      <c r="CP45" s="22"/>
      <c r="CQ45" s="22"/>
      <c r="CR45" s="36"/>
      <c r="CS45" s="28">
        <f t="shared" si="12"/>
        <v>0.33333333333333331</v>
      </c>
      <c r="CT45" s="28">
        <f t="shared" si="13"/>
        <v>0.33333333333333331</v>
      </c>
      <c r="CU45" s="67"/>
      <c r="CV45" s="67"/>
      <c r="CW45" s="72">
        <f t="shared" si="6"/>
        <v>3</v>
      </c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</row>
    <row r="46" spans="1:121" s="14" customFormat="1" ht="123.75" x14ac:dyDescent="0.2">
      <c r="A46" s="22">
        <v>2</v>
      </c>
      <c r="B46" s="26" t="s">
        <v>94</v>
      </c>
      <c r="C46" s="30" t="s">
        <v>304</v>
      </c>
      <c r="D46" s="26" t="s">
        <v>305</v>
      </c>
      <c r="E46" s="30" t="s">
        <v>319</v>
      </c>
      <c r="F46" s="67"/>
      <c r="G46" s="67"/>
      <c r="H46" s="67"/>
      <c r="I46" s="30" t="s">
        <v>327</v>
      </c>
      <c r="J46" s="24" t="s">
        <v>309</v>
      </c>
      <c r="K46" s="25" t="s">
        <v>310</v>
      </c>
      <c r="L46" s="24" t="s">
        <v>328</v>
      </c>
      <c r="M46" s="26" t="s">
        <v>329</v>
      </c>
      <c r="N46" s="24" t="s">
        <v>88</v>
      </c>
      <c r="O46" s="30">
        <v>0</v>
      </c>
      <c r="P46" s="30">
        <v>8</v>
      </c>
      <c r="Q46" s="30">
        <v>1</v>
      </c>
      <c r="R46" s="30">
        <v>0</v>
      </c>
      <c r="S46" s="30">
        <v>3</v>
      </c>
      <c r="T46" s="30">
        <v>4</v>
      </c>
      <c r="U46" s="30" t="s">
        <v>96</v>
      </c>
      <c r="V46" s="30" t="s">
        <v>97</v>
      </c>
      <c r="W46" s="24" t="s">
        <v>313</v>
      </c>
      <c r="X46" s="38">
        <f t="shared" si="7"/>
        <v>0</v>
      </c>
      <c r="Y46" s="38">
        <v>0</v>
      </c>
      <c r="Z46" s="38">
        <v>0</v>
      </c>
      <c r="AA46" s="38">
        <v>0</v>
      </c>
      <c r="AB46" s="38">
        <v>0</v>
      </c>
      <c r="AC46" s="24" t="s">
        <v>98</v>
      </c>
      <c r="AD46" s="24" t="s">
        <v>98</v>
      </c>
      <c r="AE46" s="36" t="s">
        <v>91</v>
      </c>
      <c r="AF46" s="36" t="s">
        <v>91</v>
      </c>
      <c r="AG46" s="20">
        <f t="shared" si="8"/>
        <v>1</v>
      </c>
      <c r="AH46" s="21">
        <f t="shared" ref="AH46:AH52" si="16">+X46</f>
        <v>0</v>
      </c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22">
        <v>0</v>
      </c>
      <c r="BC46" s="22">
        <v>1</v>
      </c>
      <c r="BD46" s="27">
        <v>0</v>
      </c>
      <c r="BE46" s="27">
        <v>0</v>
      </c>
      <c r="BF46" s="27"/>
      <c r="BG46" s="27"/>
      <c r="BH46" s="22"/>
      <c r="BI46" s="22"/>
      <c r="BJ46" s="22"/>
      <c r="BK46" s="22"/>
      <c r="BL46" s="22"/>
      <c r="BM46" s="28">
        <f t="shared" si="14"/>
        <v>1</v>
      </c>
      <c r="BN46" s="36"/>
      <c r="BO46" s="29"/>
      <c r="BP46" s="29"/>
      <c r="BQ46" s="29"/>
      <c r="BR46" s="29"/>
      <c r="BS46" s="28">
        <f t="shared" si="10"/>
        <v>0.125</v>
      </c>
      <c r="BT46" s="22">
        <f t="shared" si="11"/>
        <v>0</v>
      </c>
      <c r="BU46" s="22"/>
      <c r="BV46" s="22"/>
      <c r="BW46" s="22"/>
      <c r="BX46" s="22"/>
      <c r="BY46" s="22"/>
      <c r="BZ46" s="22"/>
      <c r="CA46" s="22"/>
      <c r="CB46" s="22"/>
      <c r="CC46" s="22"/>
      <c r="CD46" s="22">
        <v>0</v>
      </c>
      <c r="CE46" s="23">
        <v>0</v>
      </c>
      <c r="CF46" s="23">
        <v>4</v>
      </c>
      <c r="CG46" s="23">
        <v>4</v>
      </c>
      <c r="CH46" s="28">
        <v>0.5</v>
      </c>
      <c r="CI46" s="22"/>
      <c r="CJ46" s="22"/>
      <c r="CK46" s="22"/>
      <c r="CL46" s="22"/>
      <c r="CM46" s="22"/>
      <c r="CN46" s="22"/>
      <c r="CO46" s="22"/>
      <c r="CP46" s="22"/>
      <c r="CQ46" s="22"/>
      <c r="CR46" s="36"/>
      <c r="CS46" s="28" t="s">
        <v>90</v>
      </c>
      <c r="CT46" s="28">
        <f t="shared" si="13"/>
        <v>0.625</v>
      </c>
      <c r="CU46" s="67"/>
      <c r="CV46" s="67"/>
      <c r="CW46" s="72">
        <f t="shared" si="6"/>
        <v>4</v>
      </c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</row>
    <row r="47" spans="1:121" s="14" customFormat="1" ht="112.5" x14ac:dyDescent="0.2">
      <c r="A47" s="22">
        <v>2</v>
      </c>
      <c r="B47" s="26" t="s">
        <v>94</v>
      </c>
      <c r="C47" s="30" t="s">
        <v>304</v>
      </c>
      <c r="D47" s="26" t="s">
        <v>305</v>
      </c>
      <c r="E47" s="30" t="s">
        <v>330</v>
      </c>
      <c r="F47" s="68" t="s">
        <v>331</v>
      </c>
      <c r="G47" s="68">
        <v>0.7</v>
      </c>
      <c r="H47" s="68">
        <v>3</v>
      </c>
      <c r="I47" s="30" t="s">
        <v>332</v>
      </c>
      <c r="J47" s="24" t="s">
        <v>333</v>
      </c>
      <c r="K47" s="25" t="s">
        <v>334</v>
      </c>
      <c r="L47" s="24" t="s">
        <v>335</v>
      </c>
      <c r="M47" s="26" t="s">
        <v>336</v>
      </c>
      <c r="N47" s="24" t="s">
        <v>88</v>
      </c>
      <c r="O47" s="30">
        <v>3</v>
      </c>
      <c r="P47" s="30">
        <v>15</v>
      </c>
      <c r="Q47" s="30">
        <v>3</v>
      </c>
      <c r="R47" s="30">
        <v>2</v>
      </c>
      <c r="S47" s="30">
        <v>5</v>
      </c>
      <c r="T47" s="30">
        <v>5</v>
      </c>
      <c r="U47" s="30" t="s">
        <v>96</v>
      </c>
      <c r="V47" s="30" t="s">
        <v>97</v>
      </c>
      <c r="W47" s="24" t="s">
        <v>313</v>
      </c>
      <c r="X47" s="38">
        <f t="shared" si="7"/>
        <v>0</v>
      </c>
      <c r="Y47" s="38">
        <v>0</v>
      </c>
      <c r="Z47" s="38">
        <v>0</v>
      </c>
      <c r="AA47" s="38">
        <v>0</v>
      </c>
      <c r="AB47" s="38">
        <v>0</v>
      </c>
      <c r="AC47" s="24" t="s">
        <v>98</v>
      </c>
      <c r="AD47" s="24" t="s">
        <v>98</v>
      </c>
      <c r="AE47" s="36" t="s">
        <v>91</v>
      </c>
      <c r="AF47" s="36" t="s">
        <v>91</v>
      </c>
      <c r="AG47" s="20">
        <f t="shared" si="8"/>
        <v>3</v>
      </c>
      <c r="AH47" s="21">
        <f t="shared" si="16"/>
        <v>0</v>
      </c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5">
        <v>0</v>
      </c>
      <c r="BC47" s="35">
        <v>3</v>
      </c>
      <c r="BD47" s="62">
        <v>0</v>
      </c>
      <c r="BE47" s="62">
        <v>0</v>
      </c>
      <c r="BF47" s="27"/>
      <c r="BG47" s="27"/>
      <c r="BH47" s="22"/>
      <c r="BI47" s="22"/>
      <c r="BJ47" s="22"/>
      <c r="BK47" s="22"/>
      <c r="BL47" s="22"/>
      <c r="BM47" s="28">
        <f>+BC47/AG47</f>
        <v>1</v>
      </c>
      <c r="BN47" s="36"/>
      <c r="BO47" s="29"/>
      <c r="BP47" s="29"/>
      <c r="BQ47" s="29"/>
      <c r="BR47" s="29"/>
      <c r="BS47" s="28">
        <f t="shared" si="10"/>
        <v>0.2</v>
      </c>
      <c r="BT47" s="22">
        <f t="shared" si="11"/>
        <v>2</v>
      </c>
      <c r="BU47" s="22"/>
      <c r="BV47" s="22"/>
      <c r="BW47" s="22"/>
      <c r="BX47" s="22"/>
      <c r="BY47" s="22"/>
      <c r="BZ47" s="22"/>
      <c r="CA47" s="22"/>
      <c r="CB47" s="22"/>
      <c r="CC47" s="22"/>
      <c r="CD47" s="35">
        <v>0</v>
      </c>
      <c r="CE47" s="35">
        <v>0</v>
      </c>
      <c r="CF47" s="35">
        <v>7</v>
      </c>
      <c r="CG47" s="35">
        <v>7</v>
      </c>
      <c r="CH47" s="28">
        <v>0.5</v>
      </c>
      <c r="CI47" s="22"/>
      <c r="CJ47" s="22"/>
      <c r="CK47" s="22"/>
      <c r="CL47" s="22"/>
      <c r="CM47" s="22"/>
      <c r="CN47" s="22"/>
      <c r="CO47" s="22"/>
      <c r="CP47" s="22"/>
      <c r="CQ47" s="22"/>
      <c r="CR47" s="36"/>
      <c r="CS47" s="28">
        <f t="shared" si="12"/>
        <v>3.5</v>
      </c>
      <c r="CT47" s="28">
        <f t="shared" si="13"/>
        <v>0.66666666666666663</v>
      </c>
      <c r="CU47" s="68"/>
      <c r="CV47" s="68"/>
      <c r="CW47" s="72">
        <f t="shared" si="6"/>
        <v>5</v>
      </c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</row>
    <row r="48" spans="1:121" s="14" customFormat="1" ht="112.5" x14ac:dyDescent="0.2">
      <c r="A48" s="22">
        <v>2</v>
      </c>
      <c r="B48" s="26" t="s">
        <v>94</v>
      </c>
      <c r="C48" s="30" t="s">
        <v>304</v>
      </c>
      <c r="D48" s="26" t="s">
        <v>305</v>
      </c>
      <c r="E48" s="30" t="s">
        <v>330</v>
      </c>
      <c r="F48" s="68"/>
      <c r="G48" s="68"/>
      <c r="H48" s="68"/>
      <c r="I48" s="30" t="s">
        <v>337</v>
      </c>
      <c r="J48" s="24" t="s">
        <v>333</v>
      </c>
      <c r="K48" s="25" t="s">
        <v>334</v>
      </c>
      <c r="L48" s="24" t="s">
        <v>338</v>
      </c>
      <c r="M48" s="26" t="s">
        <v>338</v>
      </c>
      <c r="N48" s="24" t="s">
        <v>88</v>
      </c>
      <c r="O48" s="30">
        <v>5</v>
      </c>
      <c r="P48" s="30">
        <v>50</v>
      </c>
      <c r="Q48" s="30">
        <v>2</v>
      </c>
      <c r="R48" s="30">
        <v>10</v>
      </c>
      <c r="S48" s="30">
        <v>13</v>
      </c>
      <c r="T48" s="30">
        <v>25</v>
      </c>
      <c r="U48" s="30" t="s">
        <v>96</v>
      </c>
      <c r="V48" s="30" t="s">
        <v>97</v>
      </c>
      <c r="W48" s="24" t="s">
        <v>313</v>
      </c>
      <c r="X48" s="38">
        <f t="shared" si="7"/>
        <v>0</v>
      </c>
      <c r="Y48" s="38">
        <v>0</v>
      </c>
      <c r="Z48" s="38">
        <v>0</v>
      </c>
      <c r="AA48" s="38">
        <v>0</v>
      </c>
      <c r="AB48" s="38">
        <v>0</v>
      </c>
      <c r="AC48" s="24" t="s">
        <v>98</v>
      </c>
      <c r="AD48" s="24" t="s">
        <v>98</v>
      </c>
      <c r="AE48" s="36" t="s">
        <v>91</v>
      </c>
      <c r="AF48" s="36" t="s">
        <v>91</v>
      </c>
      <c r="AG48" s="20">
        <f t="shared" si="8"/>
        <v>2</v>
      </c>
      <c r="AH48" s="21">
        <f t="shared" si="16"/>
        <v>0</v>
      </c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5">
        <v>10</v>
      </c>
      <c r="BC48" s="35">
        <v>2</v>
      </c>
      <c r="BD48" s="62">
        <v>1429999999</v>
      </c>
      <c r="BE48" s="62">
        <v>1429999999</v>
      </c>
      <c r="BF48" s="27"/>
      <c r="BG48" s="27"/>
      <c r="BH48" s="22"/>
      <c r="BI48" s="22"/>
      <c r="BJ48" s="22"/>
      <c r="BK48" s="22"/>
      <c r="BL48" s="22"/>
      <c r="BM48" s="28">
        <f>+BC48/AG48</f>
        <v>1</v>
      </c>
      <c r="BN48" s="36"/>
      <c r="BO48" s="29"/>
      <c r="BP48" s="29"/>
      <c r="BQ48" s="29"/>
      <c r="BR48" s="29"/>
      <c r="BS48" s="28">
        <f t="shared" si="10"/>
        <v>0.04</v>
      </c>
      <c r="BT48" s="22">
        <f t="shared" si="11"/>
        <v>10</v>
      </c>
      <c r="BU48" s="22"/>
      <c r="BV48" s="22"/>
      <c r="BW48" s="22"/>
      <c r="BX48" s="22"/>
      <c r="BY48" s="22"/>
      <c r="BZ48" s="22"/>
      <c r="CA48" s="22"/>
      <c r="CB48" s="22"/>
      <c r="CC48" s="22"/>
      <c r="CD48" s="35">
        <v>0</v>
      </c>
      <c r="CE48" s="35">
        <v>0</v>
      </c>
      <c r="CF48" s="35">
        <v>40</v>
      </c>
      <c r="CG48" s="35">
        <v>40</v>
      </c>
      <c r="CH48" s="28">
        <v>0.88</v>
      </c>
      <c r="CI48" s="22"/>
      <c r="CJ48" s="22"/>
      <c r="CK48" s="22"/>
      <c r="CL48" s="22"/>
      <c r="CM48" s="22"/>
      <c r="CN48" s="22"/>
      <c r="CO48" s="22"/>
      <c r="CP48" s="22"/>
      <c r="CQ48" s="22"/>
      <c r="CR48" s="36"/>
      <c r="CS48" s="28">
        <f t="shared" si="12"/>
        <v>4</v>
      </c>
      <c r="CT48" s="28">
        <f t="shared" si="13"/>
        <v>0.84</v>
      </c>
      <c r="CU48" s="68"/>
      <c r="CV48" s="68"/>
      <c r="CW48" s="72">
        <f t="shared" si="6"/>
        <v>25</v>
      </c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</row>
    <row r="49" spans="1:121" s="14" customFormat="1" ht="112.5" x14ac:dyDescent="0.2">
      <c r="A49" s="22">
        <v>2</v>
      </c>
      <c r="B49" s="26" t="s">
        <v>94</v>
      </c>
      <c r="C49" s="30" t="s">
        <v>304</v>
      </c>
      <c r="D49" s="26" t="s">
        <v>305</v>
      </c>
      <c r="E49" s="30" t="s">
        <v>330</v>
      </c>
      <c r="F49" s="68"/>
      <c r="G49" s="68"/>
      <c r="H49" s="68"/>
      <c r="I49" s="30" t="s">
        <v>339</v>
      </c>
      <c r="J49" s="24" t="s">
        <v>333</v>
      </c>
      <c r="K49" s="25" t="s">
        <v>334</v>
      </c>
      <c r="L49" s="24" t="s">
        <v>340</v>
      </c>
      <c r="M49" s="26" t="s">
        <v>340</v>
      </c>
      <c r="N49" s="24" t="s">
        <v>88</v>
      </c>
      <c r="O49" s="30">
        <v>0</v>
      </c>
      <c r="P49" s="30">
        <v>22</v>
      </c>
      <c r="Q49" s="30">
        <v>2</v>
      </c>
      <c r="R49" s="30">
        <v>10</v>
      </c>
      <c r="S49" s="30">
        <v>10</v>
      </c>
      <c r="T49" s="30">
        <v>0</v>
      </c>
      <c r="U49" s="30" t="s">
        <v>96</v>
      </c>
      <c r="V49" s="30" t="s">
        <v>97</v>
      </c>
      <c r="W49" s="24" t="s">
        <v>313</v>
      </c>
      <c r="X49" s="38">
        <f t="shared" si="7"/>
        <v>0</v>
      </c>
      <c r="Y49" s="38">
        <v>0</v>
      </c>
      <c r="Z49" s="38">
        <v>0</v>
      </c>
      <c r="AA49" s="38">
        <v>0</v>
      </c>
      <c r="AB49" s="38">
        <v>0</v>
      </c>
      <c r="AC49" s="24" t="s">
        <v>98</v>
      </c>
      <c r="AD49" s="24" t="s">
        <v>98</v>
      </c>
      <c r="AE49" s="36" t="s">
        <v>91</v>
      </c>
      <c r="AF49" s="36" t="s">
        <v>91</v>
      </c>
      <c r="AG49" s="20">
        <f t="shared" si="8"/>
        <v>2</v>
      </c>
      <c r="AH49" s="21">
        <f t="shared" si="16"/>
        <v>0</v>
      </c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5">
        <v>0</v>
      </c>
      <c r="BC49" s="35">
        <v>2</v>
      </c>
      <c r="BD49" s="62">
        <v>0</v>
      </c>
      <c r="BE49" s="62">
        <v>0</v>
      </c>
      <c r="BF49" s="27"/>
      <c r="BG49" s="27"/>
      <c r="BH49" s="22"/>
      <c r="BI49" s="22"/>
      <c r="BJ49" s="22"/>
      <c r="BK49" s="22"/>
      <c r="BL49" s="22"/>
      <c r="BM49" s="28">
        <f>+BC49/AG49</f>
        <v>1</v>
      </c>
      <c r="BN49" s="36"/>
      <c r="BO49" s="29"/>
      <c r="BP49" s="29"/>
      <c r="BQ49" s="29"/>
      <c r="BR49" s="29"/>
      <c r="BS49" s="28">
        <f t="shared" si="10"/>
        <v>9.0909090909090912E-2</v>
      </c>
      <c r="BT49" s="22">
        <f t="shared" si="11"/>
        <v>10</v>
      </c>
      <c r="BU49" s="22"/>
      <c r="BV49" s="22"/>
      <c r="BW49" s="22"/>
      <c r="BX49" s="22"/>
      <c r="BY49" s="22"/>
      <c r="BZ49" s="22"/>
      <c r="CA49" s="22"/>
      <c r="CB49" s="22"/>
      <c r="CC49" s="22"/>
      <c r="CD49" s="35">
        <v>0</v>
      </c>
      <c r="CE49" s="35">
        <v>0</v>
      </c>
      <c r="CF49" s="35">
        <v>10</v>
      </c>
      <c r="CG49" s="35">
        <v>10</v>
      </c>
      <c r="CH49" s="28">
        <v>1</v>
      </c>
      <c r="CI49" s="22"/>
      <c r="CJ49" s="22"/>
      <c r="CK49" s="22"/>
      <c r="CL49" s="22"/>
      <c r="CM49" s="22"/>
      <c r="CN49" s="22"/>
      <c r="CO49" s="22"/>
      <c r="CP49" s="22"/>
      <c r="CQ49" s="22"/>
      <c r="CR49" s="36"/>
      <c r="CS49" s="28">
        <f t="shared" si="12"/>
        <v>1</v>
      </c>
      <c r="CT49" s="28">
        <f t="shared" si="13"/>
        <v>0.54545454545454541</v>
      </c>
      <c r="CU49" s="68"/>
      <c r="CV49" s="68"/>
      <c r="CW49" s="72">
        <f t="shared" si="6"/>
        <v>0</v>
      </c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</row>
    <row r="50" spans="1:121" s="14" customFormat="1" ht="112.5" x14ac:dyDescent="0.2">
      <c r="A50" s="22">
        <v>2</v>
      </c>
      <c r="B50" s="26" t="s">
        <v>94</v>
      </c>
      <c r="C50" s="30" t="s">
        <v>304</v>
      </c>
      <c r="D50" s="26" t="s">
        <v>305</v>
      </c>
      <c r="E50" s="30" t="s">
        <v>341</v>
      </c>
      <c r="F50" s="68" t="s">
        <v>342</v>
      </c>
      <c r="G50" s="68">
        <v>10</v>
      </c>
      <c r="H50" s="68">
        <v>40</v>
      </c>
      <c r="I50" s="30" t="s">
        <v>343</v>
      </c>
      <c r="J50" s="24" t="s">
        <v>344</v>
      </c>
      <c r="K50" s="25" t="s">
        <v>345</v>
      </c>
      <c r="L50" s="24" t="s">
        <v>346</v>
      </c>
      <c r="M50" s="26" t="s">
        <v>347</v>
      </c>
      <c r="N50" s="24" t="s">
        <v>88</v>
      </c>
      <c r="O50" s="30" t="s">
        <v>92</v>
      </c>
      <c r="P50" s="30">
        <v>100</v>
      </c>
      <c r="Q50" s="30">
        <v>25</v>
      </c>
      <c r="R50" s="30">
        <v>0</v>
      </c>
      <c r="S50" s="30">
        <v>35</v>
      </c>
      <c r="T50" s="30">
        <v>40</v>
      </c>
      <c r="U50" s="30" t="s">
        <v>96</v>
      </c>
      <c r="V50" s="30" t="s">
        <v>97</v>
      </c>
      <c r="W50" s="24" t="s">
        <v>313</v>
      </c>
      <c r="X50" s="38">
        <f t="shared" si="7"/>
        <v>0</v>
      </c>
      <c r="Y50" s="38">
        <v>0</v>
      </c>
      <c r="Z50" s="38">
        <v>0</v>
      </c>
      <c r="AA50" s="38">
        <v>0</v>
      </c>
      <c r="AB50" s="38">
        <v>0</v>
      </c>
      <c r="AC50" s="24" t="s">
        <v>98</v>
      </c>
      <c r="AD50" s="24" t="s">
        <v>98</v>
      </c>
      <c r="AE50" s="36" t="s">
        <v>91</v>
      </c>
      <c r="AF50" s="36" t="s">
        <v>91</v>
      </c>
      <c r="AG50" s="20">
        <f t="shared" si="8"/>
        <v>25</v>
      </c>
      <c r="AH50" s="21">
        <f t="shared" si="16"/>
        <v>0</v>
      </c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5">
        <v>0</v>
      </c>
      <c r="BC50" s="35">
        <v>25</v>
      </c>
      <c r="BD50" s="62">
        <v>75000000</v>
      </c>
      <c r="BE50" s="62">
        <v>0</v>
      </c>
      <c r="BF50" s="27">
        <v>0</v>
      </c>
      <c r="BG50" s="27">
        <v>75000000</v>
      </c>
      <c r="BH50" s="22"/>
      <c r="BI50" s="22"/>
      <c r="BJ50" s="22"/>
      <c r="BK50" s="22"/>
      <c r="BL50" s="22"/>
      <c r="BM50" s="28">
        <f>+BC48/AG50</f>
        <v>0.08</v>
      </c>
      <c r="BN50" s="36"/>
      <c r="BO50" s="29"/>
      <c r="BP50" s="29"/>
      <c r="BQ50" s="29"/>
      <c r="BR50" s="29"/>
      <c r="BS50" s="28">
        <f t="shared" si="10"/>
        <v>0.25</v>
      </c>
      <c r="BT50" s="22">
        <f t="shared" si="11"/>
        <v>0</v>
      </c>
      <c r="BU50" s="22"/>
      <c r="BV50" s="22"/>
      <c r="BW50" s="22"/>
      <c r="BX50" s="22"/>
      <c r="BY50" s="22"/>
      <c r="BZ50" s="22"/>
      <c r="CA50" s="22"/>
      <c r="CB50" s="22"/>
      <c r="CC50" s="22"/>
      <c r="CD50" s="35">
        <v>0</v>
      </c>
      <c r="CE50" s="35">
        <v>0</v>
      </c>
      <c r="CF50" s="35">
        <v>0</v>
      </c>
      <c r="CG50" s="35">
        <v>0</v>
      </c>
      <c r="CH50" s="28">
        <v>0</v>
      </c>
      <c r="CI50" s="22"/>
      <c r="CJ50" s="22"/>
      <c r="CK50" s="22"/>
      <c r="CL50" s="22"/>
      <c r="CM50" s="22"/>
      <c r="CN50" s="22"/>
      <c r="CO50" s="22"/>
      <c r="CP50" s="22"/>
      <c r="CQ50" s="22"/>
      <c r="CR50" s="36"/>
      <c r="CS50" s="28" t="s">
        <v>90</v>
      </c>
      <c r="CT50" s="28">
        <f t="shared" si="13"/>
        <v>0.25</v>
      </c>
      <c r="CU50" s="68"/>
      <c r="CV50" s="68"/>
      <c r="CW50" s="72">
        <f t="shared" si="6"/>
        <v>40</v>
      </c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</row>
    <row r="51" spans="1:121" s="14" customFormat="1" ht="112.5" x14ac:dyDescent="0.2">
      <c r="A51" s="22">
        <v>2</v>
      </c>
      <c r="B51" s="26" t="s">
        <v>94</v>
      </c>
      <c r="C51" s="30" t="s">
        <v>304</v>
      </c>
      <c r="D51" s="26" t="s">
        <v>305</v>
      </c>
      <c r="E51" s="30" t="s">
        <v>341</v>
      </c>
      <c r="F51" s="68"/>
      <c r="G51" s="68"/>
      <c r="H51" s="68"/>
      <c r="I51" s="30" t="s">
        <v>348</v>
      </c>
      <c r="J51" s="24" t="s">
        <v>344</v>
      </c>
      <c r="K51" s="25" t="s">
        <v>345</v>
      </c>
      <c r="L51" s="24" t="s">
        <v>349</v>
      </c>
      <c r="M51" s="26" t="s">
        <v>350</v>
      </c>
      <c r="N51" s="24" t="s">
        <v>88</v>
      </c>
      <c r="O51" s="30">
        <v>0</v>
      </c>
      <c r="P51" s="30">
        <v>22</v>
      </c>
      <c r="Q51" s="30">
        <v>3</v>
      </c>
      <c r="R51" s="30">
        <v>0</v>
      </c>
      <c r="S51" s="30">
        <v>9</v>
      </c>
      <c r="T51" s="30">
        <v>10</v>
      </c>
      <c r="U51" s="30" t="s">
        <v>96</v>
      </c>
      <c r="V51" s="30" t="s">
        <v>97</v>
      </c>
      <c r="W51" s="24" t="s">
        <v>313</v>
      </c>
      <c r="X51" s="38">
        <f t="shared" si="7"/>
        <v>0</v>
      </c>
      <c r="Y51" s="38">
        <v>0</v>
      </c>
      <c r="Z51" s="38">
        <v>0</v>
      </c>
      <c r="AA51" s="38">
        <v>0</v>
      </c>
      <c r="AB51" s="38">
        <v>0</v>
      </c>
      <c r="AC51" s="24" t="s">
        <v>98</v>
      </c>
      <c r="AD51" s="24" t="s">
        <v>98</v>
      </c>
      <c r="AE51" s="36" t="s">
        <v>91</v>
      </c>
      <c r="AF51" s="36" t="s">
        <v>91</v>
      </c>
      <c r="AG51" s="20">
        <f t="shared" si="8"/>
        <v>3</v>
      </c>
      <c r="AH51" s="21">
        <f t="shared" si="16"/>
        <v>0</v>
      </c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5">
        <v>0</v>
      </c>
      <c r="BC51" s="35">
        <v>3</v>
      </c>
      <c r="BD51" s="62">
        <v>0</v>
      </c>
      <c r="BE51" s="62">
        <v>0</v>
      </c>
      <c r="BF51" s="27"/>
      <c r="BG51" s="27"/>
      <c r="BH51" s="22"/>
      <c r="BI51" s="22"/>
      <c r="BJ51" s="22"/>
      <c r="BK51" s="22"/>
      <c r="BL51" s="22"/>
      <c r="BM51" s="28">
        <f>+BC49/AG51</f>
        <v>0.66666666666666663</v>
      </c>
      <c r="BN51" s="36"/>
      <c r="BO51" s="29"/>
      <c r="BP51" s="29"/>
      <c r="BQ51" s="29"/>
      <c r="BR51" s="29"/>
      <c r="BS51" s="28">
        <f t="shared" si="10"/>
        <v>0.13636363636363635</v>
      </c>
      <c r="BT51" s="22">
        <f t="shared" si="11"/>
        <v>0</v>
      </c>
      <c r="BU51" s="22"/>
      <c r="BV51" s="22"/>
      <c r="BW51" s="22"/>
      <c r="BX51" s="22"/>
      <c r="BY51" s="22"/>
      <c r="BZ51" s="22"/>
      <c r="CA51" s="22"/>
      <c r="CB51" s="22"/>
      <c r="CC51" s="22"/>
      <c r="CD51" s="35">
        <v>0</v>
      </c>
      <c r="CE51" s="35">
        <v>0</v>
      </c>
      <c r="CF51" s="35">
        <v>0</v>
      </c>
      <c r="CG51" s="35">
        <v>0</v>
      </c>
      <c r="CH51" s="28">
        <v>0</v>
      </c>
      <c r="CI51" s="22"/>
      <c r="CJ51" s="22"/>
      <c r="CK51" s="22"/>
      <c r="CL51" s="22"/>
      <c r="CM51" s="22"/>
      <c r="CN51" s="22"/>
      <c r="CO51" s="22"/>
      <c r="CP51" s="22"/>
      <c r="CQ51" s="22"/>
      <c r="CR51" s="36"/>
      <c r="CS51" s="28" t="s">
        <v>90</v>
      </c>
      <c r="CT51" s="28">
        <f t="shared" si="13"/>
        <v>0.13636363636363635</v>
      </c>
      <c r="CU51" s="68"/>
      <c r="CV51" s="68"/>
      <c r="CW51" s="72">
        <f t="shared" si="6"/>
        <v>10</v>
      </c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</row>
    <row r="52" spans="1:121" s="14" customFormat="1" ht="112.5" x14ac:dyDescent="0.2">
      <c r="A52" s="22">
        <v>2</v>
      </c>
      <c r="B52" s="26" t="s">
        <v>94</v>
      </c>
      <c r="C52" s="30" t="s">
        <v>304</v>
      </c>
      <c r="D52" s="26" t="s">
        <v>305</v>
      </c>
      <c r="E52" s="30" t="s">
        <v>351</v>
      </c>
      <c r="F52" s="68" t="s">
        <v>352</v>
      </c>
      <c r="G52" s="68">
        <v>0</v>
      </c>
      <c r="H52" s="68">
        <v>15</v>
      </c>
      <c r="I52" s="30" t="s">
        <v>353</v>
      </c>
      <c r="J52" s="24" t="s">
        <v>354</v>
      </c>
      <c r="K52" s="25" t="s">
        <v>355</v>
      </c>
      <c r="L52" s="24" t="s">
        <v>356</v>
      </c>
      <c r="M52" s="26" t="s">
        <v>357</v>
      </c>
      <c r="N52" s="24" t="s">
        <v>88</v>
      </c>
      <c r="O52" s="30">
        <v>0</v>
      </c>
      <c r="P52" s="30">
        <v>100</v>
      </c>
      <c r="Q52" s="30">
        <v>0</v>
      </c>
      <c r="R52" s="30">
        <v>0</v>
      </c>
      <c r="S52" s="30">
        <v>50</v>
      </c>
      <c r="T52" s="30">
        <v>50</v>
      </c>
      <c r="U52" s="30" t="s">
        <v>96</v>
      </c>
      <c r="V52" s="30" t="s">
        <v>97</v>
      </c>
      <c r="W52" s="24" t="s">
        <v>313</v>
      </c>
      <c r="X52" s="38">
        <f t="shared" si="7"/>
        <v>0</v>
      </c>
      <c r="Y52" s="38">
        <v>0</v>
      </c>
      <c r="Z52" s="38">
        <v>0</v>
      </c>
      <c r="AA52" s="38">
        <v>0</v>
      </c>
      <c r="AB52" s="38">
        <v>0</v>
      </c>
      <c r="AC52" s="24" t="s">
        <v>98</v>
      </c>
      <c r="AD52" s="24" t="s">
        <v>98</v>
      </c>
      <c r="AE52" s="36" t="s">
        <v>91</v>
      </c>
      <c r="AF52" s="36" t="s">
        <v>91</v>
      </c>
      <c r="AG52" s="20">
        <f t="shared" si="8"/>
        <v>0</v>
      </c>
      <c r="AH52" s="21">
        <f t="shared" si="16"/>
        <v>0</v>
      </c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22">
        <v>0</v>
      </c>
      <c r="BC52" s="22">
        <v>0</v>
      </c>
      <c r="BD52" s="27">
        <v>0</v>
      </c>
      <c r="BE52" s="27">
        <v>0</v>
      </c>
      <c r="BF52" s="27"/>
      <c r="BG52" s="27"/>
      <c r="BH52" s="22"/>
      <c r="BI52" s="22"/>
      <c r="BJ52" s="22"/>
      <c r="BK52" s="22"/>
      <c r="BL52" s="22"/>
      <c r="BM52" s="28" t="e">
        <f>+BC50/AG52</f>
        <v>#DIV/0!</v>
      </c>
      <c r="BN52" s="36"/>
      <c r="BO52" s="29"/>
      <c r="BP52" s="29"/>
      <c r="BQ52" s="29"/>
      <c r="BR52" s="29"/>
      <c r="BS52" s="28">
        <f t="shared" si="10"/>
        <v>0</v>
      </c>
      <c r="BT52" s="22">
        <f t="shared" si="11"/>
        <v>0</v>
      </c>
      <c r="BU52" s="22"/>
      <c r="BV52" s="22"/>
      <c r="BW52" s="22"/>
      <c r="BX52" s="22"/>
      <c r="BY52" s="22"/>
      <c r="BZ52" s="22"/>
      <c r="CA52" s="22"/>
      <c r="CB52" s="22"/>
      <c r="CC52" s="22"/>
      <c r="CD52" s="22">
        <v>0</v>
      </c>
      <c r="CE52" s="23">
        <v>0</v>
      </c>
      <c r="CF52" s="23">
        <v>0</v>
      </c>
      <c r="CG52" s="23">
        <v>0</v>
      </c>
      <c r="CH52" s="28">
        <v>0</v>
      </c>
      <c r="CI52" s="22"/>
      <c r="CJ52" s="22"/>
      <c r="CK52" s="22"/>
      <c r="CL52" s="22"/>
      <c r="CM52" s="22"/>
      <c r="CN52" s="22"/>
      <c r="CO52" s="22"/>
      <c r="CP52" s="22"/>
      <c r="CQ52" s="22"/>
      <c r="CR52" s="36"/>
      <c r="CS52" s="28" t="s">
        <v>90</v>
      </c>
      <c r="CT52" s="28">
        <f t="shared" si="13"/>
        <v>0</v>
      </c>
      <c r="CU52" s="68"/>
      <c r="CV52" s="68"/>
      <c r="CW52" s="72">
        <f t="shared" si="6"/>
        <v>50</v>
      </c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</row>
    <row r="53" spans="1:121" s="14" customFormat="1" ht="101.25" x14ac:dyDescent="0.2">
      <c r="A53" s="22">
        <v>2</v>
      </c>
      <c r="B53" s="26" t="s">
        <v>94</v>
      </c>
      <c r="C53" s="30" t="s">
        <v>304</v>
      </c>
      <c r="D53" s="26" t="s">
        <v>305</v>
      </c>
      <c r="E53" s="30" t="s">
        <v>351</v>
      </c>
      <c r="F53" s="68"/>
      <c r="G53" s="68"/>
      <c r="H53" s="68"/>
      <c r="I53" s="30" t="s">
        <v>358</v>
      </c>
      <c r="J53" s="24" t="s">
        <v>354</v>
      </c>
      <c r="K53" s="25" t="s">
        <v>355</v>
      </c>
      <c r="L53" s="24" t="s">
        <v>359</v>
      </c>
      <c r="M53" s="26" t="s">
        <v>360</v>
      </c>
      <c r="N53" s="24" t="s">
        <v>88</v>
      </c>
      <c r="O53" s="30">
        <v>0</v>
      </c>
      <c r="P53" s="30">
        <v>100</v>
      </c>
      <c r="Q53" s="30">
        <v>0</v>
      </c>
      <c r="R53" s="30">
        <v>0</v>
      </c>
      <c r="S53" s="30">
        <v>50</v>
      </c>
      <c r="T53" s="30">
        <v>50</v>
      </c>
      <c r="U53" s="30" t="s">
        <v>96</v>
      </c>
      <c r="V53" s="30" t="s">
        <v>97</v>
      </c>
      <c r="W53" s="24" t="s">
        <v>361</v>
      </c>
      <c r="X53" s="38"/>
      <c r="Y53" s="38"/>
      <c r="Z53" s="38"/>
      <c r="AA53" s="38"/>
      <c r="AB53" s="38"/>
      <c r="AC53" s="24" t="s">
        <v>98</v>
      </c>
      <c r="AD53" s="24" t="s">
        <v>98</v>
      </c>
      <c r="AE53" s="36"/>
      <c r="AF53" s="36"/>
      <c r="AG53" s="20">
        <f t="shared" si="8"/>
        <v>0</v>
      </c>
      <c r="AH53" s="2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22">
        <v>0</v>
      </c>
      <c r="BC53" s="22">
        <v>0</v>
      </c>
      <c r="BD53" s="27"/>
      <c r="BE53" s="27"/>
      <c r="BF53" s="27"/>
      <c r="BG53" s="27"/>
      <c r="BH53" s="22"/>
      <c r="BI53" s="22"/>
      <c r="BJ53" s="22"/>
      <c r="BK53" s="22"/>
      <c r="BL53" s="22"/>
      <c r="BM53" s="28" t="e">
        <f t="shared" si="14"/>
        <v>#DIV/0!</v>
      </c>
      <c r="BN53" s="36"/>
      <c r="BO53" s="29"/>
      <c r="BP53" s="29"/>
      <c r="BQ53" s="29"/>
      <c r="BR53" s="29"/>
      <c r="BS53" s="28">
        <f t="shared" si="10"/>
        <v>0</v>
      </c>
      <c r="BT53" s="22">
        <f t="shared" si="11"/>
        <v>0</v>
      </c>
      <c r="BU53" s="22"/>
      <c r="BV53" s="22"/>
      <c r="BW53" s="22"/>
      <c r="BX53" s="22"/>
      <c r="BY53" s="22"/>
      <c r="BZ53" s="22"/>
      <c r="CA53" s="22"/>
      <c r="CB53" s="22"/>
      <c r="CC53" s="22"/>
      <c r="CD53" s="22">
        <v>0</v>
      </c>
      <c r="CE53" s="23">
        <v>0</v>
      </c>
      <c r="CF53" s="23">
        <v>0</v>
      </c>
      <c r="CG53" s="23">
        <v>0</v>
      </c>
      <c r="CH53" s="28">
        <v>0</v>
      </c>
      <c r="CI53" s="22"/>
      <c r="CJ53" s="22"/>
      <c r="CK53" s="22"/>
      <c r="CL53" s="22"/>
      <c r="CM53" s="22"/>
      <c r="CN53" s="22"/>
      <c r="CO53" s="22"/>
      <c r="CP53" s="22"/>
      <c r="CQ53" s="22"/>
      <c r="CR53" s="36"/>
      <c r="CS53" s="28" t="s">
        <v>90</v>
      </c>
      <c r="CT53" s="28">
        <f t="shared" si="13"/>
        <v>0</v>
      </c>
      <c r="CU53" s="68"/>
      <c r="CV53" s="68"/>
      <c r="CW53" s="72">
        <f t="shared" si="6"/>
        <v>50</v>
      </c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</row>
    <row r="54" spans="1:121" s="14" customFormat="1" ht="112.5" x14ac:dyDescent="0.2">
      <c r="A54" s="22">
        <v>2</v>
      </c>
      <c r="B54" s="26" t="s">
        <v>94</v>
      </c>
      <c r="C54" s="30" t="s">
        <v>304</v>
      </c>
      <c r="D54" s="26" t="s">
        <v>305</v>
      </c>
      <c r="E54" s="30" t="s">
        <v>362</v>
      </c>
      <c r="F54" s="67" t="s">
        <v>363</v>
      </c>
      <c r="G54" s="68">
        <v>10</v>
      </c>
      <c r="H54" s="67">
        <v>15</v>
      </c>
      <c r="I54" s="30" t="s">
        <v>364</v>
      </c>
      <c r="J54" s="24" t="s">
        <v>365</v>
      </c>
      <c r="K54" s="25" t="s">
        <v>366</v>
      </c>
      <c r="L54" s="24" t="s">
        <v>367</v>
      </c>
      <c r="M54" s="26" t="s">
        <v>367</v>
      </c>
      <c r="N54" s="24" t="s">
        <v>88</v>
      </c>
      <c r="O54" s="30">
        <v>2</v>
      </c>
      <c r="P54" s="30">
        <v>18</v>
      </c>
      <c r="Q54" s="30">
        <v>1</v>
      </c>
      <c r="R54" s="30">
        <v>10</v>
      </c>
      <c r="S54" s="30">
        <v>8</v>
      </c>
      <c r="T54" s="30">
        <v>0</v>
      </c>
      <c r="U54" s="30" t="s">
        <v>96</v>
      </c>
      <c r="V54" s="30" t="s">
        <v>97</v>
      </c>
      <c r="W54" s="24" t="s">
        <v>313</v>
      </c>
      <c r="X54" s="38">
        <f t="shared" ref="X54:X92" si="17">SUBTOTAL(9,Y54:AB54)</f>
        <v>0</v>
      </c>
      <c r="Y54" s="38">
        <v>0</v>
      </c>
      <c r="Z54" s="38">
        <v>0</v>
      </c>
      <c r="AA54" s="38">
        <v>0</v>
      </c>
      <c r="AB54" s="38">
        <v>0</v>
      </c>
      <c r="AC54" s="24" t="s">
        <v>98</v>
      </c>
      <c r="AD54" s="24" t="s">
        <v>98</v>
      </c>
      <c r="AE54" s="36" t="s">
        <v>91</v>
      </c>
      <c r="AF54" s="36" t="s">
        <v>91</v>
      </c>
      <c r="AG54" s="20">
        <f t="shared" si="8"/>
        <v>1</v>
      </c>
      <c r="AH54" s="21">
        <f>+X54</f>
        <v>0</v>
      </c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22">
        <v>0</v>
      </c>
      <c r="BC54" s="22">
        <v>1</v>
      </c>
      <c r="BD54" s="27">
        <v>0</v>
      </c>
      <c r="BE54" s="27">
        <v>0</v>
      </c>
      <c r="BF54" s="27"/>
      <c r="BG54" s="27"/>
      <c r="BH54" s="22"/>
      <c r="BI54" s="22"/>
      <c r="BJ54" s="22"/>
      <c r="BK54" s="22"/>
      <c r="BL54" s="22"/>
      <c r="BM54" s="28">
        <f t="shared" si="14"/>
        <v>1</v>
      </c>
      <c r="BN54" s="36"/>
      <c r="BO54" s="29"/>
      <c r="BP54" s="29"/>
      <c r="BQ54" s="29"/>
      <c r="BR54" s="29"/>
      <c r="BS54" s="28">
        <f t="shared" si="10"/>
        <v>5.5555555555555552E-2</v>
      </c>
      <c r="BT54" s="22">
        <f t="shared" si="11"/>
        <v>10</v>
      </c>
      <c r="BU54" s="22"/>
      <c r="BV54" s="22"/>
      <c r="BW54" s="22"/>
      <c r="BX54" s="22"/>
      <c r="BY54" s="22"/>
      <c r="BZ54" s="22"/>
      <c r="CA54" s="22"/>
      <c r="CB54" s="22"/>
      <c r="CC54" s="22"/>
      <c r="CD54" s="22">
        <v>0</v>
      </c>
      <c r="CE54" s="23">
        <v>0</v>
      </c>
      <c r="CF54" s="23">
        <v>4</v>
      </c>
      <c r="CG54" s="23">
        <v>4</v>
      </c>
      <c r="CH54" s="28">
        <v>0.95</v>
      </c>
      <c r="CI54" s="22"/>
      <c r="CJ54" s="22"/>
      <c r="CK54" s="22"/>
      <c r="CL54" s="22"/>
      <c r="CM54" s="22"/>
      <c r="CN54" s="22"/>
      <c r="CO54" s="22"/>
      <c r="CP54" s="22"/>
      <c r="CQ54" s="22"/>
      <c r="CR54" s="36"/>
      <c r="CS54" s="28">
        <f t="shared" si="12"/>
        <v>0.4</v>
      </c>
      <c r="CT54" s="28">
        <f t="shared" si="13"/>
        <v>0.27777777777777779</v>
      </c>
      <c r="CU54" s="68"/>
      <c r="CV54" s="67"/>
      <c r="CW54" s="72">
        <f t="shared" si="6"/>
        <v>0</v>
      </c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</row>
    <row r="55" spans="1:121" s="14" customFormat="1" ht="112.5" x14ac:dyDescent="0.2">
      <c r="A55" s="22">
        <v>2</v>
      </c>
      <c r="B55" s="26" t="s">
        <v>94</v>
      </c>
      <c r="C55" s="30" t="s">
        <v>304</v>
      </c>
      <c r="D55" s="26" t="s">
        <v>305</v>
      </c>
      <c r="E55" s="30" t="s">
        <v>362</v>
      </c>
      <c r="F55" s="67"/>
      <c r="G55" s="68"/>
      <c r="H55" s="67"/>
      <c r="I55" s="30" t="s">
        <v>368</v>
      </c>
      <c r="J55" s="24" t="s">
        <v>365</v>
      </c>
      <c r="K55" s="25" t="s">
        <v>366</v>
      </c>
      <c r="L55" s="24" t="s">
        <v>369</v>
      </c>
      <c r="M55" s="26" t="s">
        <v>370</v>
      </c>
      <c r="N55" s="24" t="s">
        <v>88</v>
      </c>
      <c r="O55" s="30">
        <v>2300</v>
      </c>
      <c r="P55" s="30">
        <v>2900</v>
      </c>
      <c r="Q55" s="30">
        <v>0</v>
      </c>
      <c r="R55" s="30">
        <v>0</v>
      </c>
      <c r="S55" s="30">
        <v>300</v>
      </c>
      <c r="T55" s="30">
        <v>300</v>
      </c>
      <c r="U55" s="30" t="s">
        <v>96</v>
      </c>
      <c r="V55" s="30" t="s">
        <v>97</v>
      </c>
      <c r="W55" s="24" t="s">
        <v>313</v>
      </c>
      <c r="X55" s="38">
        <f t="shared" si="17"/>
        <v>0</v>
      </c>
      <c r="Y55" s="38">
        <v>0</v>
      </c>
      <c r="Z55" s="38">
        <v>0</v>
      </c>
      <c r="AA55" s="38">
        <v>0</v>
      </c>
      <c r="AB55" s="38">
        <v>0</v>
      </c>
      <c r="AC55" s="24" t="s">
        <v>98</v>
      </c>
      <c r="AD55" s="24" t="s">
        <v>98</v>
      </c>
      <c r="AE55" s="36" t="s">
        <v>91</v>
      </c>
      <c r="AF55" s="36" t="s">
        <v>91</v>
      </c>
      <c r="AG55" s="20">
        <f t="shared" si="8"/>
        <v>0</v>
      </c>
      <c r="AH55" s="21">
        <f>+X55</f>
        <v>0</v>
      </c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22">
        <v>100</v>
      </c>
      <c r="BC55" s="22">
        <v>0</v>
      </c>
      <c r="BD55" s="27">
        <v>0</v>
      </c>
      <c r="BE55" s="27">
        <v>0</v>
      </c>
      <c r="BF55" s="27"/>
      <c r="BG55" s="27"/>
      <c r="BH55" s="22"/>
      <c r="BI55" s="22"/>
      <c r="BJ55" s="22"/>
      <c r="BK55" s="22"/>
      <c r="BL55" s="22"/>
      <c r="BM55" s="28" t="e">
        <f t="shared" si="14"/>
        <v>#DIV/0!</v>
      </c>
      <c r="BN55" s="36"/>
      <c r="BO55" s="29"/>
      <c r="BP55" s="29"/>
      <c r="BQ55" s="29"/>
      <c r="BR55" s="29"/>
      <c r="BS55" s="28">
        <f t="shared" si="10"/>
        <v>0</v>
      </c>
      <c r="BT55" s="22">
        <f t="shared" si="11"/>
        <v>0</v>
      </c>
      <c r="BU55" s="22"/>
      <c r="BV55" s="22"/>
      <c r="BW55" s="22"/>
      <c r="BX55" s="22"/>
      <c r="BY55" s="22"/>
      <c r="BZ55" s="22"/>
      <c r="CA55" s="22"/>
      <c r="CB55" s="22"/>
      <c r="CC55" s="22"/>
      <c r="CD55" s="22">
        <v>0</v>
      </c>
      <c r="CE55" s="23">
        <v>0</v>
      </c>
      <c r="CF55" s="23">
        <v>0</v>
      </c>
      <c r="CG55" s="23">
        <v>0</v>
      </c>
      <c r="CH55" s="28">
        <v>0</v>
      </c>
      <c r="CI55" s="22"/>
      <c r="CJ55" s="22"/>
      <c r="CK55" s="22"/>
      <c r="CL55" s="22"/>
      <c r="CM55" s="22"/>
      <c r="CN55" s="22"/>
      <c r="CO55" s="22"/>
      <c r="CP55" s="22"/>
      <c r="CQ55" s="22"/>
      <c r="CR55" s="36"/>
      <c r="CS55" s="28" t="s">
        <v>90</v>
      </c>
      <c r="CT55" s="28">
        <f t="shared" si="13"/>
        <v>0</v>
      </c>
      <c r="CU55" s="68"/>
      <c r="CV55" s="67"/>
      <c r="CW55" s="72">
        <f t="shared" si="6"/>
        <v>300</v>
      </c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</row>
    <row r="56" spans="1:121" s="14" customFormat="1" ht="112.5" x14ac:dyDescent="0.2">
      <c r="A56" s="22">
        <v>2</v>
      </c>
      <c r="B56" s="26" t="s">
        <v>94</v>
      </c>
      <c r="C56" s="30" t="s">
        <v>304</v>
      </c>
      <c r="D56" s="26" t="s">
        <v>305</v>
      </c>
      <c r="E56" s="30" t="s">
        <v>362</v>
      </c>
      <c r="F56" s="67"/>
      <c r="G56" s="68"/>
      <c r="H56" s="67"/>
      <c r="I56" s="30" t="s">
        <v>371</v>
      </c>
      <c r="J56" s="24" t="s">
        <v>365</v>
      </c>
      <c r="K56" s="25" t="s">
        <v>366</v>
      </c>
      <c r="L56" s="24" t="s">
        <v>372</v>
      </c>
      <c r="M56" s="26" t="s">
        <v>373</v>
      </c>
      <c r="N56" s="24" t="s">
        <v>88</v>
      </c>
      <c r="O56" s="30">
        <v>0</v>
      </c>
      <c r="P56" s="30">
        <v>1</v>
      </c>
      <c r="Q56" s="30">
        <v>0</v>
      </c>
      <c r="R56" s="30">
        <v>0</v>
      </c>
      <c r="S56" s="30">
        <v>1</v>
      </c>
      <c r="T56" s="30">
        <v>0</v>
      </c>
      <c r="U56" s="30" t="s">
        <v>96</v>
      </c>
      <c r="V56" s="30" t="s">
        <v>97</v>
      </c>
      <c r="W56" s="24" t="s">
        <v>313</v>
      </c>
      <c r="X56" s="38">
        <f t="shared" si="17"/>
        <v>0</v>
      </c>
      <c r="Y56" s="38">
        <v>0</v>
      </c>
      <c r="Z56" s="38">
        <v>0</v>
      </c>
      <c r="AA56" s="38">
        <v>0</v>
      </c>
      <c r="AB56" s="38">
        <v>0</v>
      </c>
      <c r="AC56" s="24" t="s">
        <v>98</v>
      </c>
      <c r="AD56" s="24" t="s">
        <v>98</v>
      </c>
      <c r="AE56" s="24">
        <v>0</v>
      </c>
      <c r="AF56" s="24">
        <v>0</v>
      </c>
      <c r="AG56" s="20">
        <f t="shared" si="8"/>
        <v>0</v>
      </c>
      <c r="AH56" s="2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22">
        <v>0</v>
      </c>
      <c r="BC56" s="22">
        <v>0</v>
      </c>
      <c r="BD56" s="27">
        <v>0</v>
      </c>
      <c r="BE56" s="27">
        <v>0</v>
      </c>
      <c r="BF56" s="27"/>
      <c r="BG56" s="27"/>
      <c r="BH56" s="22"/>
      <c r="BI56" s="22"/>
      <c r="BJ56" s="22"/>
      <c r="BK56" s="22"/>
      <c r="BL56" s="22"/>
      <c r="BM56" s="28" t="s">
        <v>89</v>
      </c>
      <c r="BN56" s="36"/>
      <c r="BO56" s="29"/>
      <c r="BP56" s="29"/>
      <c r="BQ56" s="29"/>
      <c r="BR56" s="29"/>
      <c r="BS56" s="28">
        <f t="shared" si="10"/>
        <v>0</v>
      </c>
      <c r="BT56" s="22">
        <f t="shared" si="11"/>
        <v>0</v>
      </c>
      <c r="BU56" s="22"/>
      <c r="BV56" s="22"/>
      <c r="BW56" s="22"/>
      <c r="BX56" s="22"/>
      <c r="BY56" s="22"/>
      <c r="BZ56" s="22"/>
      <c r="CA56" s="22"/>
      <c r="CB56" s="22"/>
      <c r="CC56" s="22"/>
      <c r="CD56" s="22">
        <v>0</v>
      </c>
      <c r="CE56" s="23">
        <v>0</v>
      </c>
      <c r="CF56" s="23">
        <v>0</v>
      </c>
      <c r="CG56" s="23">
        <v>0</v>
      </c>
      <c r="CH56" s="28">
        <v>0</v>
      </c>
      <c r="CI56" s="22"/>
      <c r="CJ56" s="22"/>
      <c r="CK56" s="22"/>
      <c r="CL56" s="22"/>
      <c r="CM56" s="22"/>
      <c r="CN56" s="22"/>
      <c r="CO56" s="22"/>
      <c r="CP56" s="22"/>
      <c r="CQ56" s="22"/>
      <c r="CR56" s="36"/>
      <c r="CS56" s="28" t="s">
        <v>90</v>
      </c>
      <c r="CT56" s="28">
        <f t="shared" si="13"/>
        <v>0</v>
      </c>
      <c r="CU56" s="68"/>
      <c r="CV56" s="67"/>
      <c r="CW56" s="72">
        <f t="shared" si="6"/>
        <v>0</v>
      </c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</row>
    <row r="57" spans="1:121" s="14" customFormat="1" ht="112.5" x14ac:dyDescent="0.2">
      <c r="A57" s="22">
        <v>2</v>
      </c>
      <c r="B57" s="26" t="s">
        <v>94</v>
      </c>
      <c r="C57" s="30" t="s">
        <v>304</v>
      </c>
      <c r="D57" s="26" t="s">
        <v>305</v>
      </c>
      <c r="E57" s="30" t="s">
        <v>362</v>
      </c>
      <c r="F57" s="67"/>
      <c r="G57" s="68"/>
      <c r="H57" s="67"/>
      <c r="I57" s="30" t="s">
        <v>374</v>
      </c>
      <c r="J57" s="24" t="s">
        <v>365</v>
      </c>
      <c r="K57" s="25" t="s">
        <v>366</v>
      </c>
      <c r="L57" s="24" t="s">
        <v>375</v>
      </c>
      <c r="M57" s="26" t="s">
        <v>376</v>
      </c>
      <c r="N57" s="24" t="s">
        <v>88</v>
      </c>
      <c r="O57" s="30">
        <v>12</v>
      </c>
      <c r="P57" s="30">
        <v>30</v>
      </c>
      <c r="Q57" s="30">
        <v>2</v>
      </c>
      <c r="R57" s="30">
        <v>8</v>
      </c>
      <c r="S57" s="30">
        <v>10</v>
      </c>
      <c r="T57" s="30">
        <v>10</v>
      </c>
      <c r="U57" s="30" t="s">
        <v>96</v>
      </c>
      <c r="V57" s="30" t="s">
        <v>97</v>
      </c>
      <c r="W57" s="24" t="s">
        <v>313</v>
      </c>
      <c r="X57" s="38">
        <f t="shared" si="17"/>
        <v>0</v>
      </c>
      <c r="Y57" s="38">
        <v>0</v>
      </c>
      <c r="Z57" s="38">
        <v>0</v>
      </c>
      <c r="AA57" s="38">
        <v>0</v>
      </c>
      <c r="AB57" s="38">
        <v>0</v>
      </c>
      <c r="AC57" s="24" t="s">
        <v>98</v>
      </c>
      <c r="AD57" s="24" t="s">
        <v>98</v>
      </c>
      <c r="AE57" s="24">
        <v>0</v>
      </c>
      <c r="AF57" s="24">
        <v>0</v>
      </c>
      <c r="AG57" s="20">
        <f t="shared" si="8"/>
        <v>2</v>
      </c>
      <c r="AH57" s="2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22">
        <v>2</v>
      </c>
      <c r="BC57" s="22">
        <v>2</v>
      </c>
      <c r="BD57" s="27">
        <v>0</v>
      </c>
      <c r="BE57" s="27">
        <v>0</v>
      </c>
      <c r="BF57" s="27"/>
      <c r="BG57" s="27"/>
      <c r="BH57" s="22"/>
      <c r="BI57" s="22"/>
      <c r="BJ57" s="22"/>
      <c r="BK57" s="22"/>
      <c r="BL57" s="22"/>
      <c r="BM57" s="28">
        <f t="shared" si="14"/>
        <v>1</v>
      </c>
      <c r="BN57" s="36"/>
      <c r="BO57" s="29"/>
      <c r="BP57" s="29"/>
      <c r="BQ57" s="29"/>
      <c r="BR57" s="29"/>
      <c r="BS57" s="28">
        <f t="shared" si="10"/>
        <v>6.6666666666666666E-2</v>
      </c>
      <c r="BT57" s="22">
        <f t="shared" si="11"/>
        <v>8</v>
      </c>
      <c r="BU57" s="22"/>
      <c r="BV57" s="22"/>
      <c r="BW57" s="22"/>
      <c r="BX57" s="22"/>
      <c r="BY57" s="22"/>
      <c r="BZ57" s="22"/>
      <c r="CA57" s="22"/>
      <c r="CB57" s="22"/>
      <c r="CC57" s="22"/>
      <c r="CD57" s="22">
        <v>0</v>
      </c>
      <c r="CE57" s="23">
        <v>0</v>
      </c>
      <c r="CF57" s="23">
        <v>6</v>
      </c>
      <c r="CG57" s="23">
        <v>6</v>
      </c>
      <c r="CH57" s="28">
        <v>0.7</v>
      </c>
      <c r="CI57" s="22"/>
      <c r="CJ57" s="22"/>
      <c r="CK57" s="22"/>
      <c r="CL57" s="22"/>
      <c r="CM57" s="22"/>
      <c r="CN57" s="22"/>
      <c r="CO57" s="22"/>
      <c r="CP57" s="22"/>
      <c r="CQ57" s="22"/>
      <c r="CR57" s="36"/>
      <c r="CS57" s="28">
        <f t="shared" si="12"/>
        <v>0.75</v>
      </c>
      <c r="CT57" s="28">
        <f t="shared" si="13"/>
        <v>0.26666666666666666</v>
      </c>
      <c r="CU57" s="68"/>
      <c r="CV57" s="67"/>
      <c r="CW57" s="72">
        <f t="shared" si="6"/>
        <v>10</v>
      </c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</row>
    <row r="58" spans="1:121" s="14" customFormat="1" ht="112.5" x14ac:dyDescent="0.2">
      <c r="A58" s="22">
        <v>2</v>
      </c>
      <c r="B58" s="26" t="s">
        <v>94</v>
      </c>
      <c r="C58" s="30" t="s">
        <v>304</v>
      </c>
      <c r="D58" s="26" t="s">
        <v>305</v>
      </c>
      <c r="E58" s="30" t="s">
        <v>362</v>
      </c>
      <c r="F58" s="67"/>
      <c r="G58" s="68"/>
      <c r="H58" s="67"/>
      <c r="I58" s="30" t="s">
        <v>377</v>
      </c>
      <c r="J58" s="24" t="s">
        <v>365</v>
      </c>
      <c r="K58" s="25" t="s">
        <v>366</v>
      </c>
      <c r="L58" s="24" t="s">
        <v>378</v>
      </c>
      <c r="M58" s="26" t="s">
        <v>379</v>
      </c>
      <c r="N58" s="24" t="s">
        <v>88</v>
      </c>
      <c r="O58" s="30">
        <v>51.4</v>
      </c>
      <c r="P58" s="30">
        <v>95</v>
      </c>
      <c r="Q58" s="30">
        <v>31</v>
      </c>
      <c r="R58" s="30">
        <v>20</v>
      </c>
      <c r="S58" s="30">
        <v>20</v>
      </c>
      <c r="T58" s="30">
        <v>24</v>
      </c>
      <c r="U58" s="30" t="s">
        <v>96</v>
      </c>
      <c r="V58" s="30" t="s">
        <v>97</v>
      </c>
      <c r="W58" s="24" t="s">
        <v>313</v>
      </c>
      <c r="X58" s="38">
        <f t="shared" si="17"/>
        <v>0</v>
      </c>
      <c r="Y58" s="38">
        <v>0</v>
      </c>
      <c r="Z58" s="38">
        <v>0</v>
      </c>
      <c r="AA58" s="38">
        <v>0</v>
      </c>
      <c r="AB58" s="38">
        <v>0</v>
      </c>
      <c r="AC58" s="24" t="s">
        <v>98</v>
      </c>
      <c r="AD58" s="24" t="s">
        <v>98</v>
      </c>
      <c r="AE58" s="36" t="s">
        <v>91</v>
      </c>
      <c r="AF58" s="36" t="s">
        <v>91</v>
      </c>
      <c r="AG58" s="20">
        <f t="shared" si="8"/>
        <v>31</v>
      </c>
      <c r="AH58" s="21">
        <f>+X58</f>
        <v>0</v>
      </c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22">
        <v>0</v>
      </c>
      <c r="BC58" s="22">
        <v>31</v>
      </c>
      <c r="BD58" s="27">
        <v>0</v>
      </c>
      <c r="BE58" s="27">
        <v>0</v>
      </c>
      <c r="BF58" s="27"/>
      <c r="BG58" s="27"/>
      <c r="BH58" s="22"/>
      <c r="BI58" s="22"/>
      <c r="BJ58" s="22"/>
      <c r="BK58" s="22"/>
      <c r="BL58" s="22"/>
      <c r="BM58" s="28">
        <f t="shared" si="14"/>
        <v>1</v>
      </c>
      <c r="BN58" s="36"/>
      <c r="BO58" s="29"/>
      <c r="BP58" s="29"/>
      <c r="BQ58" s="29"/>
      <c r="BR58" s="29"/>
      <c r="BS58" s="28">
        <f t="shared" si="10"/>
        <v>0.32631578947368423</v>
      </c>
      <c r="BT58" s="22">
        <f t="shared" si="11"/>
        <v>20</v>
      </c>
      <c r="BU58" s="22"/>
      <c r="BV58" s="22"/>
      <c r="BW58" s="22"/>
      <c r="BX58" s="22"/>
      <c r="BY58" s="22"/>
      <c r="BZ58" s="22"/>
      <c r="CA58" s="22"/>
      <c r="CB58" s="22"/>
      <c r="CC58" s="22"/>
      <c r="CD58" s="22">
        <v>0</v>
      </c>
      <c r="CE58" s="23">
        <v>10</v>
      </c>
      <c r="CF58" s="23">
        <v>15</v>
      </c>
      <c r="CG58" s="23">
        <v>15</v>
      </c>
      <c r="CH58" s="28">
        <v>0.25</v>
      </c>
      <c r="CI58" s="22"/>
      <c r="CJ58" s="22"/>
      <c r="CK58" s="22"/>
      <c r="CL58" s="22"/>
      <c r="CM58" s="22"/>
      <c r="CN58" s="22"/>
      <c r="CO58" s="22"/>
      <c r="CP58" s="22"/>
      <c r="CQ58" s="22"/>
      <c r="CR58" s="36"/>
      <c r="CS58" s="28">
        <f t="shared" si="12"/>
        <v>0.75</v>
      </c>
      <c r="CT58" s="28">
        <f t="shared" si="13"/>
        <v>0.48421052631578948</v>
      </c>
      <c r="CU58" s="68"/>
      <c r="CV58" s="67"/>
      <c r="CW58" s="72">
        <f t="shared" si="6"/>
        <v>24</v>
      </c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</row>
    <row r="59" spans="1:121" s="14" customFormat="1" ht="112.5" x14ac:dyDescent="0.2">
      <c r="A59" s="22">
        <v>2</v>
      </c>
      <c r="B59" s="26" t="s">
        <v>94</v>
      </c>
      <c r="C59" s="30" t="s">
        <v>304</v>
      </c>
      <c r="D59" s="26" t="s">
        <v>305</v>
      </c>
      <c r="E59" s="30" t="s">
        <v>380</v>
      </c>
      <c r="F59" s="67" t="s">
        <v>381</v>
      </c>
      <c r="G59" s="67">
        <v>4</v>
      </c>
      <c r="H59" s="67">
        <v>56</v>
      </c>
      <c r="I59" s="30" t="s">
        <v>382</v>
      </c>
      <c r="J59" s="24" t="s">
        <v>383</v>
      </c>
      <c r="K59" s="25" t="s">
        <v>384</v>
      </c>
      <c r="L59" s="24" t="s">
        <v>385</v>
      </c>
      <c r="M59" s="26" t="s">
        <v>386</v>
      </c>
      <c r="N59" s="24" t="s">
        <v>88</v>
      </c>
      <c r="O59" s="30">
        <v>16</v>
      </c>
      <c r="P59" s="30">
        <v>25</v>
      </c>
      <c r="Q59" s="30">
        <v>16</v>
      </c>
      <c r="R59" s="30">
        <v>0</v>
      </c>
      <c r="S59" s="30">
        <v>5</v>
      </c>
      <c r="T59" s="30">
        <v>4</v>
      </c>
      <c r="U59" s="30" t="s">
        <v>96</v>
      </c>
      <c r="V59" s="30" t="s">
        <v>97</v>
      </c>
      <c r="W59" s="24" t="s">
        <v>313</v>
      </c>
      <c r="X59" s="38">
        <f t="shared" si="17"/>
        <v>0</v>
      </c>
      <c r="Y59" s="38">
        <v>0</v>
      </c>
      <c r="Z59" s="38">
        <v>0</v>
      </c>
      <c r="AA59" s="38">
        <v>0</v>
      </c>
      <c r="AB59" s="38">
        <v>0</v>
      </c>
      <c r="AC59" s="24" t="s">
        <v>98</v>
      </c>
      <c r="AD59" s="24" t="s">
        <v>98</v>
      </c>
      <c r="AE59" s="36" t="s">
        <v>91</v>
      </c>
      <c r="AF59" s="36" t="s">
        <v>91</v>
      </c>
      <c r="AG59" s="20">
        <f t="shared" si="8"/>
        <v>16</v>
      </c>
      <c r="AH59" s="21">
        <f>+X59</f>
        <v>0</v>
      </c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5">
        <v>16</v>
      </c>
      <c r="BC59" s="35">
        <v>16</v>
      </c>
      <c r="BD59" s="62">
        <v>847371666</v>
      </c>
      <c r="BE59" s="62">
        <v>683238333</v>
      </c>
      <c r="BF59" s="27"/>
      <c r="BG59" s="27">
        <v>164133333</v>
      </c>
      <c r="BH59" s="22"/>
      <c r="BI59" s="22"/>
      <c r="BJ59" s="22"/>
      <c r="BK59" s="22"/>
      <c r="BL59" s="22"/>
      <c r="BM59" s="28">
        <v>1</v>
      </c>
      <c r="BN59" s="36"/>
      <c r="BO59" s="29"/>
      <c r="BP59" s="29"/>
      <c r="BQ59" s="29"/>
      <c r="BR59" s="29"/>
      <c r="BS59" s="28">
        <f t="shared" si="10"/>
        <v>0.64</v>
      </c>
      <c r="BT59" s="22">
        <f t="shared" si="11"/>
        <v>0</v>
      </c>
      <c r="BU59" s="22"/>
      <c r="BV59" s="22"/>
      <c r="BW59" s="22"/>
      <c r="BX59" s="22"/>
      <c r="BY59" s="22"/>
      <c r="BZ59" s="22"/>
      <c r="CA59" s="22"/>
      <c r="CB59" s="22"/>
      <c r="CC59" s="22"/>
      <c r="CD59" s="35">
        <v>0</v>
      </c>
      <c r="CE59" s="35">
        <v>0</v>
      </c>
      <c r="CF59" s="35">
        <v>9</v>
      </c>
      <c r="CG59" s="35">
        <v>9</v>
      </c>
      <c r="CH59" s="28">
        <v>1</v>
      </c>
      <c r="CI59" s="22"/>
      <c r="CJ59" s="22"/>
      <c r="CK59" s="22"/>
      <c r="CL59" s="22"/>
      <c r="CM59" s="22"/>
      <c r="CN59" s="22"/>
      <c r="CO59" s="22"/>
      <c r="CP59" s="22"/>
      <c r="CQ59" s="22"/>
      <c r="CR59" s="36"/>
      <c r="CS59" s="28" t="s">
        <v>90</v>
      </c>
      <c r="CT59" s="28">
        <f t="shared" si="13"/>
        <v>1</v>
      </c>
      <c r="CU59" s="67"/>
      <c r="CV59" s="67"/>
      <c r="CW59" s="72">
        <f t="shared" si="6"/>
        <v>4</v>
      </c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</row>
    <row r="60" spans="1:121" s="14" customFormat="1" ht="112.5" x14ac:dyDescent="0.2">
      <c r="A60" s="22">
        <v>2</v>
      </c>
      <c r="B60" s="26" t="s">
        <v>94</v>
      </c>
      <c r="C60" s="30" t="s">
        <v>304</v>
      </c>
      <c r="D60" s="26" t="s">
        <v>305</v>
      </c>
      <c r="E60" s="30" t="s">
        <v>380</v>
      </c>
      <c r="F60" s="67"/>
      <c r="G60" s="67"/>
      <c r="H60" s="67"/>
      <c r="I60" s="30" t="s">
        <v>387</v>
      </c>
      <c r="J60" s="24" t="s">
        <v>383</v>
      </c>
      <c r="K60" s="25" t="s">
        <v>384</v>
      </c>
      <c r="L60" s="24" t="s">
        <v>388</v>
      </c>
      <c r="M60" s="26" t="s">
        <v>389</v>
      </c>
      <c r="N60" s="24" t="s">
        <v>88</v>
      </c>
      <c r="O60" s="30">
        <v>20</v>
      </c>
      <c r="P60" s="30">
        <v>100</v>
      </c>
      <c r="Q60" s="30">
        <v>20</v>
      </c>
      <c r="R60" s="30">
        <v>0</v>
      </c>
      <c r="S60" s="30">
        <v>40</v>
      </c>
      <c r="T60" s="30">
        <v>40</v>
      </c>
      <c r="U60" s="30" t="s">
        <v>96</v>
      </c>
      <c r="V60" s="30" t="s">
        <v>97</v>
      </c>
      <c r="W60" s="24" t="s">
        <v>313</v>
      </c>
      <c r="X60" s="38">
        <f t="shared" si="17"/>
        <v>0</v>
      </c>
      <c r="Y60" s="38">
        <v>0</v>
      </c>
      <c r="Z60" s="38">
        <v>0</v>
      </c>
      <c r="AA60" s="38">
        <v>0</v>
      </c>
      <c r="AB60" s="38">
        <v>0</v>
      </c>
      <c r="AC60" s="24" t="s">
        <v>98</v>
      </c>
      <c r="AD60" s="24" t="s">
        <v>98</v>
      </c>
      <c r="AE60" s="36" t="s">
        <v>91</v>
      </c>
      <c r="AF60" s="36" t="s">
        <v>91</v>
      </c>
      <c r="AG60" s="20">
        <f t="shared" si="8"/>
        <v>20</v>
      </c>
      <c r="AH60" s="21">
        <f>+X60</f>
        <v>0</v>
      </c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5">
        <v>0</v>
      </c>
      <c r="BC60" s="35">
        <v>20</v>
      </c>
      <c r="BD60" s="62">
        <v>0</v>
      </c>
      <c r="BE60" s="62">
        <v>0</v>
      </c>
      <c r="BF60" s="27"/>
      <c r="BG60" s="27"/>
      <c r="BH60" s="22"/>
      <c r="BI60" s="22"/>
      <c r="BJ60" s="22"/>
      <c r="BK60" s="22"/>
      <c r="BL60" s="22"/>
      <c r="BM60" s="28">
        <f t="shared" si="14"/>
        <v>1</v>
      </c>
      <c r="BN60" s="36"/>
      <c r="BO60" s="29"/>
      <c r="BP60" s="29"/>
      <c r="BQ60" s="29"/>
      <c r="BR60" s="29"/>
      <c r="BS60" s="28">
        <f t="shared" si="10"/>
        <v>0.2</v>
      </c>
      <c r="BT60" s="22">
        <f t="shared" si="11"/>
        <v>0</v>
      </c>
      <c r="BU60" s="22"/>
      <c r="BV60" s="22"/>
      <c r="BW60" s="22"/>
      <c r="BX60" s="22"/>
      <c r="BY60" s="22"/>
      <c r="BZ60" s="22"/>
      <c r="CA60" s="22"/>
      <c r="CB60" s="22"/>
      <c r="CC60" s="22"/>
      <c r="CD60" s="35">
        <v>0</v>
      </c>
      <c r="CE60" s="35">
        <v>0</v>
      </c>
      <c r="CF60" s="35">
        <v>20</v>
      </c>
      <c r="CG60" s="35">
        <v>20</v>
      </c>
      <c r="CH60" s="28">
        <v>0.5</v>
      </c>
      <c r="CI60" s="22"/>
      <c r="CJ60" s="22"/>
      <c r="CK60" s="22"/>
      <c r="CL60" s="22"/>
      <c r="CM60" s="22"/>
      <c r="CN60" s="22"/>
      <c r="CO60" s="22"/>
      <c r="CP60" s="22"/>
      <c r="CQ60" s="22"/>
      <c r="CR60" s="36"/>
      <c r="CS60" s="28" t="s">
        <v>90</v>
      </c>
      <c r="CT60" s="28">
        <f t="shared" si="13"/>
        <v>0.4</v>
      </c>
      <c r="CU60" s="67"/>
      <c r="CV60" s="67"/>
      <c r="CW60" s="72">
        <f t="shared" si="6"/>
        <v>40</v>
      </c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</row>
    <row r="61" spans="1:121" s="14" customFormat="1" ht="112.5" x14ac:dyDescent="0.2">
      <c r="A61" s="22">
        <v>2</v>
      </c>
      <c r="B61" s="26" t="s">
        <v>94</v>
      </c>
      <c r="C61" s="30" t="s">
        <v>304</v>
      </c>
      <c r="D61" s="26" t="s">
        <v>305</v>
      </c>
      <c r="E61" s="30" t="s">
        <v>380</v>
      </c>
      <c r="F61" s="67"/>
      <c r="G61" s="67"/>
      <c r="H61" s="67"/>
      <c r="I61" s="30" t="s">
        <v>390</v>
      </c>
      <c r="J61" s="24" t="s">
        <v>383</v>
      </c>
      <c r="K61" s="25" t="s">
        <v>384</v>
      </c>
      <c r="L61" s="24" t="s">
        <v>391</v>
      </c>
      <c r="M61" s="26" t="s">
        <v>392</v>
      </c>
      <c r="N61" s="24" t="s">
        <v>88</v>
      </c>
      <c r="O61" s="30">
        <v>0</v>
      </c>
      <c r="P61" s="30">
        <v>25</v>
      </c>
      <c r="Q61" s="30">
        <v>16</v>
      </c>
      <c r="R61" s="30">
        <v>0</v>
      </c>
      <c r="S61" s="30">
        <v>5</v>
      </c>
      <c r="T61" s="30">
        <v>4</v>
      </c>
      <c r="U61" s="30" t="s">
        <v>96</v>
      </c>
      <c r="V61" s="30" t="s">
        <v>97</v>
      </c>
      <c r="W61" s="24" t="s">
        <v>313</v>
      </c>
      <c r="X61" s="38">
        <f t="shared" si="17"/>
        <v>0</v>
      </c>
      <c r="Y61" s="38">
        <v>0</v>
      </c>
      <c r="Z61" s="38">
        <v>0</v>
      </c>
      <c r="AA61" s="38">
        <v>0</v>
      </c>
      <c r="AB61" s="38">
        <v>0</v>
      </c>
      <c r="AC61" s="24" t="s">
        <v>98</v>
      </c>
      <c r="AD61" s="24" t="s">
        <v>98</v>
      </c>
      <c r="AE61" s="24">
        <v>0</v>
      </c>
      <c r="AF61" s="24">
        <v>0</v>
      </c>
      <c r="AG61" s="20">
        <f t="shared" si="8"/>
        <v>16</v>
      </c>
      <c r="AH61" s="2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5">
        <v>5</v>
      </c>
      <c r="BC61" s="35">
        <v>16</v>
      </c>
      <c r="BD61" s="62"/>
      <c r="BE61" s="62"/>
      <c r="BF61" s="27"/>
      <c r="BG61" s="27"/>
      <c r="BH61" s="22"/>
      <c r="BI61" s="22"/>
      <c r="BJ61" s="22"/>
      <c r="BK61" s="22"/>
      <c r="BL61" s="22"/>
      <c r="BM61" s="28">
        <f t="shared" si="14"/>
        <v>1</v>
      </c>
      <c r="BN61" s="36"/>
      <c r="BO61" s="29"/>
      <c r="BP61" s="29"/>
      <c r="BQ61" s="29"/>
      <c r="BR61" s="29"/>
      <c r="BS61" s="28">
        <f t="shared" si="10"/>
        <v>0.64</v>
      </c>
      <c r="BT61" s="22">
        <f t="shared" si="11"/>
        <v>0</v>
      </c>
      <c r="BU61" s="22"/>
      <c r="BV61" s="22"/>
      <c r="BW61" s="22"/>
      <c r="BX61" s="22"/>
      <c r="BY61" s="22"/>
      <c r="BZ61" s="22"/>
      <c r="CA61" s="22"/>
      <c r="CB61" s="22"/>
      <c r="CC61" s="22"/>
      <c r="CD61" s="35">
        <v>0</v>
      </c>
      <c r="CE61" s="35">
        <v>0</v>
      </c>
      <c r="CF61" s="35">
        <v>9</v>
      </c>
      <c r="CG61" s="35">
        <v>9</v>
      </c>
      <c r="CH61" s="28">
        <v>1</v>
      </c>
      <c r="CI61" s="22"/>
      <c r="CJ61" s="22"/>
      <c r="CK61" s="22"/>
      <c r="CL61" s="22"/>
      <c r="CM61" s="22"/>
      <c r="CN61" s="22"/>
      <c r="CO61" s="22"/>
      <c r="CP61" s="22"/>
      <c r="CQ61" s="22"/>
      <c r="CR61" s="36"/>
      <c r="CS61" s="28" t="s">
        <v>90</v>
      </c>
      <c r="CT61" s="28">
        <f t="shared" si="13"/>
        <v>1</v>
      </c>
      <c r="CU61" s="67"/>
      <c r="CV61" s="67"/>
      <c r="CW61" s="72">
        <f t="shared" si="6"/>
        <v>4</v>
      </c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</row>
    <row r="62" spans="1:121" s="14" customFormat="1" ht="112.5" x14ac:dyDescent="0.2">
      <c r="A62" s="22">
        <v>2</v>
      </c>
      <c r="B62" s="26" t="s">
        <v>94</v>
      </c>
      <c r="C62" s="30" t="s">
        <v>304</v>
      </c>
      <c r="D62" s="26" t="s">
        <v>305</v>
      </c>
      <c r="E62" s="30" t="s">
        <v>380</v>
      </c>
      <c r="F62" s="67"/>
      <c r="G62" s="67"/>
      <c r="H62" s="67"/>
      <c r="I62" s="30" t="s">
        <v>393</v>
      </c>
      <c r="J62" s="24" t="s">
        <v>383</v>
      </c>
      <c r="K62" s="25" t="s">
        <v>384</v>
      </c>
      <c r="L62" s="24" t="s">
        <v>394</v>
      </c>
      <c r="M62" s="26" t="s">
        <v>395</v>
      </c>
      <c r="N62" s="24" t="s">
        <v>88</v>
      </c>
      <c r="O62" s="30">
        <v>16</v>
      </c>
      <c r="P62" s="30">
        <v>25</v>
      </c>
      <c r="Q62" s="30">
        <v>16</v>
      </c>
      <c r="R62" s="30">
        <v>0</v>
      </c>
      <c r="S62" s="30">
        <v>4</v>
      </c>
      <c r="T62" s="30">
        <v>5</v>
      </c>
      <c r="U62" s="30" t="s">
        <v>96</v>
      </c>
      <c r="V62" s="30" t="s">
        <v>97</v>
      </c>
      <c r="W62" s="24" t="s">
        <v>313</v>
      </c>
      <c r="X62" s="38">
        <f t="shared" si="17"/>
        <v>0</v>
      </c>
      <c r="Y62" s="38">
        <v>0</v>
      </c>
      <c r="Z62" s="38">
        <v>0</v>
      </c>
      <c r="AA62" s="38">
        <v>0</v>
      </c>
      <c r="AB62" s="38">
        <v>0</v>
      </c>
      <c r="AC62" s="24" t="s">
        <v>98</v>
      </c>
      <c r="AD62" s="24" t="s">
        <v>98</v>
      </c>
      <c r="AE62" s="24">
        <v>0</v>
      </c>
      <c r="AF62" s="24">
        <v>0</v>
      </c>
      <c r="AG62" s="20">
        <f t="shared" si="8"/>
        <v>16</v>
      </c>
      <c r="AH62" s="2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5">
        <v>16</v>
      </c>
      <c r="BC62" s="35">
        <v>16</v>
      </c>
      <c r="BD62" s="62">
        <v>258650000</v>
      </c>
      <c r="BE62" s="62">
        <v>258650000</v>
      </c>
      <c r="BF62" s="27"/>
      <c r="BG62" s="27"/>
      <c r="BH62" s="22"/>
      <c r="BI62" s="22"/>
      <c r="BJ62" s="22"/>
      <c r="BK62" s="22"/>
      <c r="BL62" s="22"/>
      <c r="BM62" s="28">
        <v>1</v>
      </c>
      <c r="BN62" s="36"/>
      <c r="BO62" s="29"/>
      <c r="BP62" s="29"/>
      <c r="BQ62" s="29"/>
      <c r="BR62" s="29"/>
      <c r="BS62" s="28">
        <f t="shared" si="10"/>
        <v>0.64</v>
      </c>
      <c r="BT62" s="22">
        <f t="shared" si="11"/>
        <v>0</v>
      </c>
      <c r="BU62" s="22"/>
      <c r="BV62" s="22"/>
      <c r="BW62" s="22"/>
      <c r="BX62" s="22"/>
      <c r="BY62" s="22"/>
      <c r="BZ62" s="22"/>
      <c r="CA62" s="22"/>
      <c r="CB62" s="22"/>
      <c r="CC62" s="22"/>
      <c r="CD62" s="35">
        <v>0</v>
      </c>
      <c r="CE62" s="35">
        <v>0</v>
      </c>
      <c r="CF62" s="35">
        <v>9</v>
      </c>
      <c r="CG62" s="35">
        <v>9</v>
      </c>
      <c r="CH62" s="28">
        <v>1</v>
      </c>
      <c r="CI62" s="22"/>
      <c r="CJ62" s="22"/>
      <c r="CK62" s="22"/>
      <c r="CL62" s="22"/>
      <c r="CM62" s="22"/>
      <c r="CN62" s="22"/>
      <c r="CO62" s="22"/>
      <c r="CP62" s="22"/>
      <c r="CQ62" s="22"/>
      <c r="CR62" s="36"/>
      <c r="CS62" s="28" t="s">
        <v>90</v>
      </c>
      <c r="CT62" s="28">
        <f t="shared" si="13"/>
        <v>1</v>
      </c>
      <c r="CU62" s="67"/>
      <c r="CV62" s="67"/>
      <c r="CW62" s="72">
        <f t="shared" si="6"/>
        <v>5</v>
      </c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</row>
    <row r="63" spans="1:121" s="14" customFormat="1" ht="56.25" x14ac:dyDescent="0.2">
      <c r="A63" s="22">
        <v>2</v>
      </c>
      <c r="B63" s="26" t="s">
        <v>94</v>
      </c>
      <c r="C63" s="30" t="s">
        <v>396</v>
      </c>
      <c r="D63" s="26" t="s">
        <v>397</v>
      </c>
      <c r="E63" s="30" t="s">
        <v>398</v>
      </c>
      <c r="F63" s="24" t="s">
        <v>399</v>
      </c>
      <c r="G63" s="24">
        <v>60</v>
      </c>
      <c r="H63" s="24">
        <v>80</v>
      </c>
      <c r="I63" s="30" t="s">
        <v>400</v>
      </c>
      <c r="J63" s="24" t="s">
        <v>401</v>
      </c>
      <c r="K63" s="25" t="s">
        <v>402</v>
      </c>
      <c r="L63" s="24" t="s">
        <v>403</v>
      </c>
      <c r="M63" s="26" t="s">
        <v>404</v>
      </c>
      <c r="N63" s="24" t="s">
        <v>88</v>
      </c>
      <c r="O63" s="30">
        <v>40</v>
      </c>
      <c r="P63" s="30">
        <v>80</v>
      </c>
      <c r="Q63" s="30">
        <v>10</v>
      </c>
      <c r="R63" s="30">
        <v>10</v>
      </c>
      <c r="S63" s="30">
        <v>10</v>
      </c>
      <c r="T63" s="30">
        <v>10</v>
      </c>
      <c r="U63" s="30" t="s">
        <v>96</v>
      </c>
      <c r="V63" s="30" t="s">
        <v>97</v>
      </c>
      <c r="W63" s="24" t="s">
        <v>405</v>
      </c>
      <c r="X63" s="38">
        <f t="shared" si="17"/>
        <v>264808525504</v>
      </c>
      <c r="Y63" s="38">
        <v>63296399393</v>
      </c>
      <c r="Z63" s="38">
        <v>65195291375</v>
      </c>
      <c r="AA63" s="38">
        <v>67151150116</v>
      </c>
      <c r="AB63" s="38">
        <v>69165684620</v>
      </c>
      <c r="AC63" s="24" t="s">
        <v>98</v>
      </c>
      <c r="AD63" s="24" t="s">
        <v>98</v>
      </c>
      <c r="AE63" s="36" t="s">
        <v>91</v>
      </c>
      <c r="AF63" s="36" t="s">
        <v>91</v>
      </c>
      <c r="AG63" s="20">
        <v>10</v>
      </c>
      <c r="AH63" s="21">
        <f>+X63</f>
        <v>264808525504</v>
      </c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22">
        <v>70</v>
      </c>
      <c r="BC63" s="22">
        <v>72</v>
      </c>
      <c r="BD63" s="27">
        <v>292317784</v>
      </c>
      <c r="BE63" s="27">
        <v>292317784</v>
      </c>
      <c r="BF63" s="27"/>
      <c r="BG63" s="27"/>
      <c r="BH63" s="22"/>
      <c r="BI63" s="22"/>
      <c r="BJ63" s="22"/>
      <c r="BK63" s="22"/>
      <c r="BL63" s="22"/>
      <c r="BM63" s="28">
        <v>1</v>
      </c>
      <c r="BN63" s="36"/>
      <c r="BO63" s="29"/>
      <c r="BP63" s="29"/>
      <c r="BQ63" s="29"/>
      <c r="BR63" s="29"/>
      <c r="BS63" s="28">
        <f t="shared" si="10"/>
        <v>0.9</v>
      </c>
      <c r="BT63" s="22">
        <f t="shared" si="11"/>
        <v>10</v>
      </c>
      <c r="BU63" s="22"/>
      <c r="BV63" s="22"/>
      <c r="BW63" s="22"/>
      <c r="BX63" s="22"/>
      <c r="BY63" s="22"/>
      <c r="BZ63" s="22"/>
      <c r="CA63" s="22"/>
      <c r="CB63" s="22"/>
      <c r="CC63" s="22"/>
      <c r="CD63" s="22">
        <v>0</v>
      </c>
      <c r="CE63" s="23">
        <v>4</v>
      </c>
      <c r="CF63" s="23">
        <v>6</v>
      </c>
      <c r="CG63" s="23">
        <v>6</v>
      </c>
      <c r="CH63" s="28">
        <v>1</v>
      </c>
      <c r="CI63" s="27">
        <v>417383326</v>
      </c>
      <c r="CJ63" s="27"/>
      <c r="CK63" s="27">
        <v>417383326</v>
      </c>
      <c r="CL63" s="27"/>
      <c r="CM63" s="27"/>
      <c r="CN63" s="27"/>
      <c r="CO63" s="22"/>
      <c r="CP63" s="22"/>
      <c r="CQ63" s="22"/>
      <c r="CR63" s="36"/>
      <c r="CS63" s="28">
        <f t="shared" si="12"/>
        <v>0.6</v>
      </c>
      <c r="CT63" s="28">
        <f t="shared" si="13"/>
        <v>0.97499999999999998</v>
      </c>
      <c r="CU63" s="24"/>
      <c r="CV63" s="24"/>
      <c r="CW63" s="72">
        <f t="shared" si="6"/>
        <v>10</v>
      </c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</row>
    <row r="64" spans="1:121" s="14" customFormat="1" ht="67.5" x14ac:dyDescent="0.2">
      <c r="A64" s="22">
        <v>2</v>
      </c>
      <c r="B64" s="26" t="s">
        <v>94</v>
      </c>
      <c r="C64" s="30" t="s">
        <v>396</v>
      </c>
      <c r="D64" s="26" t="s">
        <v>397</v>
      </c>
      <c r="E64" s="30" t="s">
        <v>406</v>
      </c>
      <c r="F64" s="24" t="s">
        <v>407</v>
      </c>
      <c r="G64" s="24">
        <v>80</v>
      </c>
      <c r="H64" s="24">
        <v>90</v>
      </c>
      <c r="I64" s="30" t="s">
        <v>408</v>
      </c>
      <c r="J64" s="24" t="s">
        <v>409</v>
      </c>
      <c r="K64" s="25" t="s">
        <v>410</v>
      </c>
      <c r="L64" s="24" t="s">
        <v>411</v>
      </c>
      <c r="M64" s="26" t="s">
        <v>412</v>
      </c>
      <c r="N64" s="24" t="s">
        <v>88</v>
      </c>
      <c r="O64" s="30">
        <v>0</v>
      </c>
      <c r="P64" s="30">
        <v>60</v>
      </c>
      <c r="Q64" s="30">
        <v>10</v>
      </c>
      <c r="R64" s="30">
        <v>10</v>
      </c>
      <c r="S64" s="30">
        <v>20</v>
      </c>
      <c r="T64" s="30">
        <v>20</v>
      </c>
      <c r="U64" s="30" t="s">
        <v>96</v>
      </c>
      <c r="V64" s="30" t="s">
        <v>97</v>
      </c>
      <c r="W64" s="24" t="s">
        <v>405</v>
      </c>
      <c r="X64" s="38">
        <f t="shared" si="17"/>
        <v>0</v>
      </c>
      <c r="Y64" s="38">
        <v>0</v>
      </c>
      <c r="Z64" s="38">
        <v>0</v>
      </c>
      <c r="AA64" s="38">
        <v>0</v>
      </c>
      <c r="AB64" s="38">
        <v>0</v>
      </c>
      <c r="AC64" s="24" t="s">
        <v>98</v>
      </c>
      <c r="AD64" s="24" t="s">
        <v>98</v>
      </c>
      <c r="AE64" s="36" t="s">
        <v>91</v>
      </c>
      <c r="AF64" s="36" t="s">
        <v>91</v>
      </c>
      <c r="AG64" s="20">
        <f t="shared" si="8"/>
        <v>10</v>
      </c>
      <c r="AH64" s="21">
        <f>+X64</f>
        <v>0</v>
      </c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22">
        <v>0</v>
      </c>
      <c r="BC64" s="22">
        <v>10</v>
      </c>
      <c r="BD64" s="27">
        <v>0</v>
      </c>
      <c r="BE64" s="27">
        <v>0</v>
      </c>
      <c r="BF64" s="27"/>
      <c r="BG64" s="27"/>
      <c r="BH64" s="22"/>
      <c r="BI64" s="22"/>
      <c r="BJ64" s="22"/>
      <c r="BK64" s="22"/>
      <c r="BL64" s="22"/>
      <c r="BM64" s="28">
        <f t="shared" si="14"/>
        <v>1</v>
      </c>
      <c r="BN64" s="36"/>
      <c r="BO64" s="29"/>
      <c r="BP64" s="29"/>
      <c r="BQ64" s="29"/>
      <c r="BR64" s="29"/>
      <c r="BS64" s="28">
        <f t="shared" si="10"/>
        <v>0.16666666666666666</v>
      </c>
      <c r="BT64" s="22">
        <f t="shared" si="11"/>
        <v>10</v>
      </c>
      <c r="BU64" s="22"/>
      <c r="BV64" s="22"/>
      <c r="BW64" s="22"/>
      <c r="BX64" s="22"/>
      <c r="BY64" s="22"/>
      <c r="BZ64" s="22"/>
      <c r="CA64" s="22"/>
      <c r="CB64" s="22"/>
      <c r="CC64" s="22"/>
      <c r="CD64" s="22">
        <v>0</v>
      </c>
      <c r="CE64" s="23">
        <v>5</v>
      </c>
      <c r="CF64" s="23">
        <v>5</v>
      </c>
      <c r="CG64" s="23">
        <v>5</v>
      </c>
      <c r="CH64" s="28">
        <v>0.33</v>
      </c>
      <c r="CI64" s="27">
        <v>30000000</v>
      </c>
      <c r="CJ64" s="27"/>
      <c r="CK64" s="27">
        <v>30000000</v>
      </c>
      <c r="CL64" s="27"/>
      <c r="CM64" s="27"/>
      <c r="CN64" s="27"/>
      <c r="CO64" s="22"/>
      <c r="CP64" s="22"/>
      <c r="CQ64" s="22"/>
      <c r="CR64" s="36"/>
      <c r="CS64" s="28">
        <f t="shared" si="12"/>
        <v>0.5</v>
      </c>
      <c r="CT64" s="28">
        <f t="shared" si="13"/>
        <v>0.25</v>
      </c>
      <c r="CU64" s="24"/>
      <c r="CV64" s="24"/>
      <c r="CW64" s="72">
        <f t="shared" si="6"/>
        <v>20</v>
      </c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</row>
    <row r="65" spans="1:121" s="14" customFormat="1" ht="78.75" x14ac:dyDescent="0.2">
      <c r="A65" s="22">
        <v>2</v>
      </c>
      <c r="B65" s="26" t="s">
        <v>94</v>
      </c>
      <c r="C65" s="30" t="s">
        <v>396</v>
      </c>
      <c r="D65" s="26" t="s">
        <v>397</v>
      </c>
      <c r="E65" s="30" t="s">
        <v>413</v>
      </c>
      <c r="F65" s="67" t="s">
        <v>407</v>
      </c>
      <c r="G65" s="67">
        <v>80</v>
      </c>
      <c r="H65" s="67">
        <v>90</v>
      </c>
      <c r="I65" s="30" t="s">
        <v>414</v>
      </c>
      <c r="J65" s="24" t="s">
        <v>415</v>
      </c>
      <c r="K65" s="25" t="s">
        <v>416</v>
      </c>
      <c r="L65" s="24" t="s">
        <v>417</v>
      </c>
      <c r="M65" s="26" t="s">
        <v>418</v>
      </c>
      <c r="N65" s="24" t="s">
        <v>88</v>
      </c>
      <c r="O65" s="30">
        <v>16</v>
      </c>
      <c r="P65" s="30">
        <v>45</v>
      </c>
      <c r="Q65" s="30">
        <v>3</v>
      </c>
      <c r="R65" s="30">
        <v>3</v>
      </c>
      <c r="S65" s="30">
        <v>20</v>
      </c>
      <c r="T65" s="30">
        <v>19</v>
      </c>
      <c r="U65" s="30" t="s">
        <v>96</v>
      </c>
      <c r="V65" s="30" t="s">
        <v>97</v>
      </c>
      <c r="W65" s="24" t="s">
        <v>405</v>
      </c>
      <c r="X65" s="38">
        <f t="shared" si="17"/>
        <v>0</v>
      </c>
      <c r="Y65" s="38">
        <v>0</v>
      </c>
      <c r="Z65" s="38">
        <v>0</v>
      </c>
      <c r="AA65" s="38">
        <v>0</v>
      </c>
      <c r="AB65" s="38">
        <v>0</v>
      </c>
      <c r="AC65" s="24" t="s">
        <v>98</v>
      </c>
      <c r="AD65" s="24" t="s">
        <v>98</v>
      </c>
      <c r="AE65" s="36" t="s">
        <v>91</v>
      </c>
      <c r="AF65" s="36" t="s">
        <v>91</v>
      </c>
      <c r="AG65" s="20">
        <f t="shared" si="8"/>
        <v>3</v>
      </c>
      <c r="AH65" s="21">
        <f>+X65</f>
        <v>0</v>
      </c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20">
        <v>5</v>
      </c>
      <c r="BC65" s="20">
        <v>3</v>
      </c>
      <c r="BD65" s="62">
        <v>0</v>
      </c>
      <c r="BE65" s="62">
        <v>0</v>
      </c>
      <c r="BF65" s="27"/>
      <c r="BG65" s="27"/>
      <c r="BH65" s="22"/>
      <c r="BI65" s="22"/>
      <c r="BJ65" s="22"/>
      <c r="BK65" s="22"/>
      <c r="BL65" s="22"/>
      <c r="BM65" s="28">
        <f t="shared" si="14"/>
        <v>1</v>
      </c>
      <c r="BN65" s="36"/>
      <c r="BO65" s="29"/>
      <c r="BP65" s="29"/>
      <c r="BQ65" s="29"/>
      <c r="BR65" s="29"/>
      <c r="BS65" s="28">
        <f t="shared" si="10"/>
        <v>6.6666666666666666E-2</v>
      </c>
      <c r="BT65" s="22">
        <f t="shared" si="11"/>
        <v>3</v>
      </c>
      <c r="BU65" s="22"/>
      <c r="BV65" s="22"/>
      <c r="BW65" s="22"/>
      <c r="BX65" s="22"/>
      <c r="BY65" s="22"/>
      <c r="BZ65" s="22"/>
      <c r="CA65" s="22"/>
      <c r="CB65" s="22"/>
      <c r="CC65" s="22"/>
      <c r="CD65" s="20">
        <v>0</v>
      </c>
      <c r="CE65" s="20">
        <v>0</v>
      </c>
      <c r="CF65" s="20">
        <v>1</v>
      </c>
      <c r="CG65" s="20">
        <v>1</v>
      </c>
      <c r="CH65" s="28">
        <v>0.57999999999999996</v>
      </c>
      <c r="CI65" s="27">
        <v>198570000</v>
      </c>
      <c r="CJ65" s="27"/>
      <c r="CK65" s="27">
        <v>198570000</v>
      </c>
      <c r="CL65" s="27"/>
      <c r="CM65" s="27"/>
      <c r="CN65" s="27"/>
      <c r="CO65" s="22"/>
      <c r="CP65" s="22"/>
      <c r="CQ65" s="22"/>
      <c r="CR65" s="36"/>
      <c r="CS65" s="28">
        <f t="shared" si="12"/>
        <v>0.33333333333333331</v>
      </c>
      <c r="CT65" s="28">
        <f t="shared" si="13"/>
        <v>8.8888888888888892E-2</v>
      </c>
      <c r="CU65" s="67"/>
      <c r="CV65" s="67"/>
      <c r="CW65" s="72">
        <f t="shared" si="6"/>
        <v>19</v>
      </c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</row>
    <row r="66" spans="1:121" s="14" customFormat="1" ht="56.25" x14ac:dyDescent="0.2">
      <c r="A66" s="22">
        <v>2</v>
      </c>
      <c r="B66" s="26" t="s">
        <v>94</v>
      </c>
      <c r="C66" s="30" t="s">
        <v>396</v>
      </c>
      <c r="D66" s="26" t="s">
        <v>397</v>
      </c>
      <c r="E66" s="30" t="s">
        <v>413</v>
      </c>
      <c r="F66" s="67"/>
      <c r="G66" s="67"/>
      <c r="H66" s="67"/>
      <c r="I66" s="30" t="s">
        <v>419</v>
      </c>
      <c r="J66" s="24" t="s">
        <v>415</v>
      </c>
      <c r="K66" s="25" t="s">
        <v>416</v>
      </c>
      <c r="L66" s="24" t="s">
        <v>420</v>
      </c>
      <c r="M66" s="26" t="s">
        <v>421</v>
      </c>
      <c r="N66" s="24" t="s">
        <v>88</v>
      </c>
      <c r="O66" s="30" t="s">
        <v>92</v>
      </c>
      <c r="P66" s="30">
        <v>37</v>
      </c>
      <c r="Q66" s="30">
        <v>0</v>
      </c>
      <c r="R66" s="30">
        <v>0</v>
      </c>
      <c r="S66" s="30">
        <v>20</v>
      </c>
      <c r="T66" s="30">
        <v>17</v>
      </c>
      <c r="U66" s="30" t="s">
        <v>96</v>
      </c>
      <c r="V66" s="30" t="s">
        <v>97</v>
      </c>
      <c r="W66" s="24" t="s">
        <v>405</v>
      </c>
      <c r="X66" s="38">
        <f t="shared" si="17"/>
        <v>0</v>
      </c>
      <c r="Y66" s="38">
        <v>0</v>
      </c>
      <c r="Z66" s="38">
        <v>0</v>
      </c>
      <c r="AA66" s="38">
        <v>0</v>
      </c>
      <c r="AB66" s="38">
        <v>0</v>
      </c>
      <c r="AC66" s="24" t="s">
        <v>98</v>
      </c>
      <c r="AD66" s="24" t="s">
        <v>98</v>
      </c>
      <c r="AE66" s="36" t="s">
        <v>91</v>
      </c>
      <c r="AF66" s="36" t="s">
        <v>91</v>
      </c>
      <c r="AG66" s="20">
        <f t="shared" si="8"/>
        <v>0</v>
      </c>
      <c r="AH66" s="21">
        <f>+X66</f>
        <v>0</v>
      </c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20">
        <v>0</v>
      </c>
      <c r="BC66" s="20">
        <v>0</v>
      </c>
      <c r="BD66" s="62">
        <v>0</v>
      </c>
      <c r="BE66" s="62">
        <v>0</v>
      </c>
      <c r="BF66" s="27"/>
      <c r="BG66" s="27"/>
      <c r="BH66" s="22"/>
      <c r="BI66" s="22"/>
      <c r="BJ66" s="22"/>
      <c r="BK66" s="22"/>
      <c r="BL66" s="22"/>
      <c r="BM66" s="28" t="e">
        <f t="shared" si="14"/>
        <v>#DIV/0!</v>
      </c>
      <c r="BN66" s="36"/>
      <c r="BO66" s="29"/>
      <c r="BP66" s="29"/>
      <c r="BQ66" s="29"/>
      <c r="BR66" s="29"/>
      <c r="BS66" s="28">
        <f t="shared" si="10"/>
        <v>0</v>
      </c>
      <c r="BT66" s="22">
        <f t="shared" si="11"/>
        <v>0</v>
      </c>
      <c r="BU66" s="22"/>
      <c r="BV66" s="22"/>
      <c r="BW66" s="22"/>
      <c r="BX66" s="22"/>
      <c r="BY66" s="22"/>
      <c r="BZ66" s="22"/>
      <c r="CA66" s="22"/>
      <c r="CB66" s="22"/>
      <c r="CC66" s="22"/>
      <c r="CD66" s="20">
        <v>0</v>
      </c>
      <c r="CE66" s="20">
        <v>0</v>
      </c>
      <c r="CF66" s="20">
        <v>0</v>
      </c>
      <c r="CG66" s="20">
        <v>0</v>
      </c>
      <c r="CH66" s="28">
        <v>0</v>
      </c>
      <c r="CI66" s="27"/>
      <c r="CJ66" s="27"/>
      <c r="CK66" s="27"/>
      <c r="CL66" s="27"/>
      <c r="CM66" s="27"/>
      <c r="CN66" s="27"/>
      <c r="CO66" s="22"/>
      <c r="CP66" s="22"/>
      <c r="CQ66" s="22"/>
      <c r="CR66" s="36"/>
      <c r="CS66" s="28" t="s">
        <v>90</v>
      </c>
      <c r="CT66" s="28">
        <f t="shared" si="13"/>
        <v>0</v>
      </c>
      <c r="CU66" s="67"/>
      <c r="CV66" s="67"/>
      <c r="CW66" s="72">
        <f t="shared" si="6"/>
        <v>17</v>
      </c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0"/>
      <c r="DQ66" s="60"/>
    </row>
    <row r="67" spans="1:121" s="14" customFormat="1" ht="56.25" x14ac:dyDescent="0.2">
      <c r="A67" s="22">
        <v>2</v>
      </c>
      <c r="B67" s="26" t="s">
        <v>94</v>
      </c>
      <c r="C67" s="30" t="s">
        <v>396</v>
      </c>
      <c r="D67" s="26" t="s">
        <v>397</v>
      </c>
      <c r="E67" s="30" t="s">
        <v>413</v>
      </c>
      <c r="F67" s="67"/>
      <c r="G67" s="67"/>
      <c r="H67" s="67"/>
      <c r="I67" s="30" t="s">
        <v>422</v>
      </c>
      <c r="J67" s="24" t="s">
        <v>415</v>
      </c>
      <c r="K67" s="25" t="s">
        <v>416</v>
      </c>
      <c r="L67" s="24" t="s">
        <v>423</v>
      </c>
      <c r="M67" s="26" t="s">
        <v>424</v>
      </c>
      <c r="N67" s="24" t="s">
        <v>88</v>
      </c>
      <c r="O67" s="30">
        <v>10</v>
      </c>
      <c r="P67" s="30">
        <v>45</v>
      </c>
      <c r="Q67" s="30">
        <v>45</v>
      </c>
      <c r="R67" s="30">
        <v>0</v>
      </c>
      <c r="S67" s="30">
        <v>0</v>
      </c>
      <c r="T67" s="30">
        <v>0</v>
      </c>
      <c r="U67" s="30" t="s">
        <v>96</v>
      </c>
      <c r="V67" s="30" t="s">
        <v>97</v>
      </c>
      <c r="W67" s="24" t="s">
        <v>405</v>
      </c>
      <c r="X67" s="38">
        <f t="shared" si="17"/>
        <v>0</v>
      </c>
      <c r="Y67" s="38">
        <v>0</v>
      </c>
      <c r="Z67" s="38">
        <v>0</v>
      </c>
      <c r="AA67" s="38">
        <v>0</v>
      </c>
      <c r="AB67" s="38">
        <v>0</v>
      </c>
      <c r="AC67" s="24" t="s">
        <v>98</v>
      </c>
      <c r="AD67" s="24" t="s">
        <v>98</v>
      </c>
      <c r="AE67" s="36" t="s">
        <v>91</v>
      </c>
      <c r="AF67" s="36" t="s">
        <v>91</v>
      </c>
      <c r="AG67" s="20">
        <f t="shared" si="8"/>
        <v>45</v>
      </c>
      <c r="AH67" s="21">
        <f>+X67</f>
        <v>0</v>
      </c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20">
        <v>45</v>
      </c>
      <c r="BC67" s="20">
        <v>44</v>
      </c>
      <c r="BD67" s="62">
        <v>813483350</v>
      </c>
      <c r="BE67" s="62"/>
      <c r="BF67" s="62">
        <v>813483330</v>
      </c>
      <c r="BG67" s="27"/>
      <c r="BH67" s="22"/>
      <c r="BI67" s="22"/>
      <c r="BJ67" s="22"/>
      <c r="BK67" s="22"/>
      <c r="BL67" s="22"/>
      <c r="BM67" s="28">
        <f>+BC67/AG67</f>
        <v>0.97777777777777775</v>
      </c>
      <c r="BN67" s="36"/>
      <c r="BO67" s="29"/>
      <c r="BP67" s="29"/>
      <c r="BQ67" s="29"/>
      <c r="BR67" s="29"/>
      <c r="BS67" s="28">
        <f t="shared" si="10"/>
        <v>0.97777777777777775</v>
      </c>
      <c r="BT67" s="22">
        <f t="shared" si="11"/>
        <v>0</v>
      </c>
      <c r="BU67" s="22"/>
      <c r="BV67" s="22"/>
      <c r="BW67" s="22"/>
      <c r="BX67" s="22"/>
      <c r="BY67" s="22"/>
      <c r="BZ67" s="22"/>
      <c r="CA67" s="22"/>
      <c r="CB67" s="22"/>
      <c r="CC67" s="22"/>
      <c r="CD67" s="20">
        <v>0</v>
      </c>
      <c r="CE67" s="20">
        <v>0</v>
      </c>
      <c r="CF67" s="20">
        <v>0</v>
      </c>
      <c r="CG67" s="20">
        <v>0</v>
      </c>
      <c r="CH67" s="28">
        <v>0</v>
      </c>
      <c r="CI67" s="27">
        <v>198570000</v>
      </c>
      <c r="CJ67" s="27"/>
      <c r="CK67" s="27">
        <v>198570000</v>
      </c>
      <c r="CL67" s="27"/>
      <c r="CM67" s="27"/>
      <c r="CN67" s="27"/>
      <c r="CO67" s="22"/>
      <c r="CP67" s="22"/>
      <c r="CQ67" s="22"/>
      <c r="CR67" s="36"/>
      <c r="CS67" s="28" t="s">
        <v>90</v>
      </c>
      <c r="CT67" s="28">
        <f t="shared" si="13"/>
        <v>0.97777777777777775</v>
      </c>
      <c r="CU67" s="67"/>
      <c r="CV67" s="67"/>
      <c r="CW67" s="72">
        <f t="shared" ref="CW67:CW92" si="18">+T67</f>
        <v>0</v>
      </c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</row>
    <row r="68" spans="1:121" s="14" customFormat="1" ht="56.25" x14ac:dyDescent="0.2">
      <c r="A68" s="22">
        <v>2</v>
      </c>
      <c r="B68" s="26" t="s">
        <v>94</v>
      </c>
      <c r="C68" s="30" t="s">
        <v>396</v>
      </c>
      <c r="D68" s="26" t="s">
        <v>397</v>
      </c>
      <c r="E68" s="30" t="s">
        <v>425</v>
      </c>
      <c r="F68" s="67" t="s">
        <v>407</v>
      </c>
      <c r="G68" s="67">
        <v>80</v>
      </c>
      <c r="H68" s="67">
        <v>90</v>
      </c>
      <c r="I68" s="30" t="s">
        <v>426</v>
      </c>
      <c r="J68" s="24" t="s">
        <v>427</v>
      </c>
      <c r="K68" s="25" t="s">
        <v>428</v>
      </c>
      <c r="L68" s="24" t="s">
        <v>429</v>
      </c>
      <c r="M68" s="26" t="s">
        <v>430</v>
      </c>
      <c r="N68" s="24" t="s">
        <v>93</v>
      </c>
      <c r="O68" s="30">
        <v>100</v>
      </c>
      <c r="P68" s="30">
        <v>100</v>
      </c>
      <c r="Q68" s="30">
        <v>100</v>
      </c>
      <c r="R68" s="30">
        <v>100</v>
      </c>
      <c r="S68" s="30">
        <v>100</v>
      </c>
      <c r="T68" s="30">
        <v>100</v>
      </c>
      <c r="U68" s="30" t="s">
        <v>96</v>
      </c>
      <c r="V68" s="30" t="s">
        <v>97</v>
      </c>
      <c r="W68" s="24" t="s">
        <v>405</v>
      </c>
      <c r="X68" s="38">
        <f t="shared" si="17"/>
        <v>0</v>
      </c>
      <c r="Y68" s="38">
        <v>0</v>
      </c>
      <c r="Z68" s="38">
        <v>0</v>
      </c>
      <c r="AA68" s="38">
        <v>0</v>
      </c>
      <c r="AB68" s="38">
        <v>0</v>
      </c>
      <c r="AC68" s="24" t="s">
        <v>98</v>
      </c>
      <c r="AD68" s="24" t="s">
        <v>98</v>
      </c>
      <c r="AE68" s="24">
        <v>0</v>
      </c>
      <c r="AF68" s="24">
        <v>0</v>
      </c>
      <c r="AG68" s="20">
        <f t="shared" ref="AG68:AG92" si="19">+Q68</f>
        <v>100</v>
      </c>
      <c r="AH68" s="2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22">
        <v>70</v>
      </c>
      <c r="BC68" s="22">
        <v>100</v>
      </c>
      <c r="BD68" s="27">
        <v>362712658</v>
      </c>
      <c r="BE68" s="27">
        <v>362712658</v>
      </c>
      <c r="BF68" s="27"/>
      <c r="BG68" s="27"/>
      <c r="BH68" s="22"/>
      <c r="BI68" s="22"/>
      <c r="BJ68" s="22"/>
      <c r="BK68" s="22"/>
      <c r="BL68" s="22"/>
      <c r="BM68" s="28">
        <f t="shared" ref="BM68:BM90" si="20">+BC68/AG68</f>
        <v>1</v>
      </c>
      <c r="BN68" s="36"/>
      <c r="BO68" s="29"/>
      <c r="BP68" s="29"/>
      <c r="BQ68" s="29"/>
      <c r="BR68" s="29"/>
      <c r="BS68" s="28">
        <f t="shared" si="10"/>
        <v>1</v>
      </c>
      <c r="BT68" s="22">
        <f t="shared" si="11"/>
        <v>100</v>
      </c>
      <c r="BU68" s="22"/>
      <c r="BV68" s="22"/>
      <c r="BW68" s="22"/>
      <c r="BX68" s="22"/>
      <c r="BY68" s="22"/>
      <c r="BZ68" s="22"/>
      <c r="CA68" s="22"/>
      <c r="CB68" s="22"/>
      <c r="CC68" s="22"/>
      <c r="CD68" s="22">
        <v>0</v>
      </c>
      <c r="CE68" s="23">
        <v>50</v>
      </c>
      <c r="CF68" s="23">
        <v>75</v>
      </c>
      <c r="CG68" s="23">
        <v>75</v>
      </c>
      <c r="CH68" s="28">
        <v>0.98</v>
      </c>
      <c r="CI68" s="27">
        <v>198570000</v>
      </c>
      <c r="CJ68" s="27"/>
      <c r="CK68" s="27">
        <v>198570000</v>
      </c>
      <c r="CL68" s="27"/>
      <c r="CM68" s="27"/>
      <c r="CN68" s="27"/>
      <c r="CO68" s="22"/>
      <c r="CP68" s="22"/>
      <c r="CQ68" s="22"/>
      <c r="CR68" s="36"/>
      <c r="CS68" s="28">
        <f t="shared" si="12"/>
        <v>0.75</v>
      </c>
      <c r="CT68" s="28">
        <f>((BC68+CG68))/2/P68</f>
        <v>0.875</v>
      </c>
      <c r="CU68" s="67"/>
      <c r="CV68" s="67"/>
      <c r="CW68" s="72">
        <f t="shared" si="18"/>
        <v>100</v>
      </c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</row>
    <row r="69" spans="1:121" s="14" customFormat="1" ht="56.25" x14ac:dyDescent="0.2">
      <c r="A69" s="22">
        <v>2</v>
      </c>
      <c r="B69" s="26" t="s">
        <v>94</v>
      </c>
      <c r="C69" s="30" t="s">
        <v>396</v>
      </c>
      <c r="D69" s="26" t="s">
        <v>397</v>
      </c>
      <c r="E69" s="30" t="s">
        <v>425</v>
      </c>
      <c r="F69" s="67"/>
      <c r="G69" s="67"/>
      <c r="H69" s="67"/>
      <c r="I69" s="30" t="s">
        <v>431</v>
      </c>
      <c r="J69" s="24" t="s">
        <v>427</v>
      </c>
      <c r="K69" s="25" t="s">
        <v>428</v>
      </c>
      <c r="L69" s="24" t="s">
        <v>432</v>
      </c>
      <c r="M69" s="26" t="s">
        <v>433</v>
      </c>
      <c r="N69" s="24" t="s">
        <v>88</v>
      </c>
      <c r="O69" s="30">
        <v>40</v>
      </c>
      <c r="P69" s="30">
        <v>80</v>
      </c>
      <c r="Q69" s="30">
        <v>10</v>
      </c>
      <c r="R69" s="30">
        <v>20</v>
      </c>
      <c r="S69" s="30">
        <v>20</v>
      </c>
      <c r="T69" s="30">
        <v>30</v>
      </c>
      <c r="U69" s="30" t="s">
        <v>96</v>
      </c>
      <c r="V69" s="30" t="s">
        <v>97</v>
      </c>
      <c r="W69" s="24" t="s">
        <v>405</v>
      </c>
      <c r="X69" s="38">
        <f t="shared" si="17"/>
        <v>0</v>
      </c>
      <c r="Y69" s="38">
        <v>0</v>
      </c>
      <c r="Z69" s="38">
        <v>0</v>
      </c>
      <c r="AA69" s="38">
        <v>0</v>
      </c>
      <c r="AB69" s="38">
        <v>0</v>
      </c>
      <c r="AC69" s="24" t="s">
        <v>98</v>
      </c>
      <c r="AD69" s="24" t="s">
        <v>98</v>
      </c>
      <c r="AE69" s="24">
        <v>0</v>
      </c>
      <c r="AF69" s="24">
        <v>0</v>
      </c>
      <c r="AG69" s="20">
        <f t="shared" si="19"/>
        <v>10</v>
      </c>
      <c r="AH69" s="2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22">
        <v>0</v>
      </c>
      <c r="BC69" s="22">
        <v>10</v>
      </c>
      <c r="BD69" s="27">
        <v>0</v>
      </c>
      <c r="BE69" s="27">
        <v>0</v>
      </c>
      <c r="BF69" s="27"/>
      <c r="BG69" s="27"/>
      <c r="BH69" s="22"/>
      <c r="BI69" s="22"/>
      <c r="BJ69" s="22"/>
      <c r="BK69" s="22"/>
      <c r="BL69" s="22"/>
      <c r="BM69" s="28">
        <f t="shared" si="20"/>
        <v>1</v>
      </c>
      <c r="BN69" s="36"/>
      <c r="BO69" s="29"/>
      <c r="BP69" s="29"/>
      <c r="BQ69" s="29"/>
      <c r="BR69" s="29"/>
      <c r="BS69" s="28">
        <f t="shared" si="10"/>
        <v>0.125</v>
      </c>
      <c r="BT69" s="22">
        <f t="shared" si="11"/>
        <v>20</v>
      </c>
      <c r="BU69" s="22"/>
      <c r="BV69" s="22"/>
      <c r="BW69" s="22"/>
      <c r="BX69" s="22"/>
      <c r="BY69" s="22"/>
      <c r="BZ69" s="22"/>
      <c r="CA69" s="22"/>
      <c r="CB69" s="22"/>
      <c r="CC69" s="22"/>
      <c r="CD69" s="22">
        <v>0</v>
      </c>
      <c r="CE69" s="23">
        <v>5</v>
      </c>
      <c r="CF69" s="23">
        <v>7</v>
      </c>
      <c r="CG69" s="23">
        <v>7</v>
      </c>
      <c r="CH69" s="28">
        <v>1</v>
      </c>
      <c r="CI69" s="27">
        <v>198570000</v>
      </c>
      <c r="CJ69" s="27"/>
      <c r="CK69" s="27">
        <v>198570000</v>
      </c>
      <c r="CL69" s="27"/>
      <c r="CM69" s="27"/>
      <c r="CN69" s="27"/>
      <c r="CO69" s="22"/>
      <c r="CP69" s="22"/>
      <c r="CQ69" s="22"/>
      <c r="CR69" s="36"/>
      <c r="CS69" s="28">
        <f t="shared" si="12"/>
        <v>0.35</v>
      </c>
      <c r="CT69" s="28">
        <f t="shared" si="13"/>
        <v>0.21249999999999999</v>
      </c>
      <c r="CU69" s="67"/>
      <c r="CV69" s="67"/>
      <c r="CW69" s="72">
        <f t="shared" si="18"/>
        <v>30</v>
      </c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0"/>
    </row>
    <row r="70" spans="1:121" s="14" customFormat="1" ht="101.25" x14ac:dyDescent="0.2">
      <c r="A70" s="22">
        <v>2</v>
      </c>
      <c r="B70" s="26" t="s">
        <v>94</v>
      </c>
      <c r="C70" s="30" t="s">
        <v>396</v>
      </c>
      <c r="D70" s="26" t="s">
        <v>397</v>
      </c>
      <c r="E70" s="30" t="s">
        <v>434</v>
      </c>
      <c r="F70" s="67" t="s">
        <v>435</v>
      </c>
      <c r="G70" s="67">
        <v>95</v>
      </c>
      <c r="H70" s="67">
        <v>95</v>
      </c>
      <c r="I70" s="30" t="s">
        <v>436</v>
      </c>
      <c r="J70" s="24" t="s">
        <v>437</v>
      </c>
      <c r="K70" s="25" t="s">
        <v>438</v>
      </c>
      <c r="L70" s="24" t="s">
        <v>439</v>
      </c>
      <c r="M70" s="26" t="s">
        <v>440</v>
      </c>
      <c r="N70" s="24" t="s">
        <v>88</v>
      </c>
      <c r="O70" s="30">
        <v>60</v>
      </c>
      <c r="P70" s="30">
        <v>80</v>
      </c>
      <c r="Q70" s="30">
        <v>5</v>
      </c>
      <c r="R70" s="30">
        <v>75</v>
      </c>
      <c r="S70" s="30">
        <v>0</v>
      </c>
      <c r="T70" s="30">
        <v>0</v>
      </c>
      <c r="U70" s="30" t="s">
        <v>96</v>
      </c>
      <c r="V70" s="30" t="s">
        <v>97</v>
      </c>
      <c r="W70" s="24" t="s">
        <v>405</v>
      </c>
      <c r="X70" s="38">
        <f t="shared" si="17"/>
        <v>0</v>
      </c>
      <c r="Y70" s="38">
        <v>0</v>
      </c>
      <c r="Z70" s="38">
        <v>0</v>
      </c>
      <c r="AA70" s="38">
        <v>0</v>
      </c>
      <c r="AB70" s="38">
        <v>0</v>
      </c>
      <c r="AC70" s="24" t="s">
        <v>98</v>
      </c>
      <c r="AD70" s="24" t="s">
        <v>98</v>
      </c>
      <c r="AE70" s="24"/>
      <c r="AF70" s="24"/>
      <c r="AG70" s="20">
        <f t="shared" si="19"/>
        <v>5</v>
      </c>
      <c r="AH70" s="2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20">
        <v>0</v>
      </c>
      <c r="BC70" s="20">
        <v>5</v>
      </c>
      <c r="BD70" s="62">
        <v>1328193374</v>
      </c>
      <c r="BE70" s="62">
        <v>0</v>
      </c>
      <c r="BF70" s="27">
        <v>1328193374</v>
      </c>
      <c r="BG70" s="27"/>
      <c r="BH70" s="22"/>
      <c r="BI70" s="22"/>
      <c r="BJ70" s="22"/>
      <c r="BK70" s="22"/>
      <c r="BL70" s="22"/>
      <c r="BM70" s="28">
        <f t="shared" si="20"/>
        <v>1</v>
      </c>
      <c r="BN70" s="36"/>
      <c r="BO70" s="29"/>
      <c r="BP70" s="29"/>
      <c r="BQ70" s="29"/>
      <c r="BR70" s="29"/>
      <c r="BS70" s="28">
        <f t="shared" si="10"/>
        <v>6.25E-2</v>
      </c>
      <c r="BT70" s="22">
        <f t="shared" si="11"/>
        <v>75</v>
      </c>
      <c r="BU70" s="22"/>
      <c r="BV70" s="22"/>
      <c r="BW70" s="22"/>
      <c r="BX70" s="22"/>
      <c r="BY70" s="22"/>
      <c r="BZ70" s="22"/>
      <c r="CA70" s="22"/>
      <c r="CB70" s="22"/>
      <c r="CC70" s="22"/>
      <c r="CD70" s="20">
        <v>25</v>
      </c>
      <c r="CE70" s="20">
        <v>0</v>
      </c>
      <c r="CF70" s="20">
        <v>70</v>
      </c>
      <c r="CG70" s="20">
        <v>70</v>
      </c>
      <c r="CH70" s="28">
        <v>0.38</v>
      </c>
      <c r="CI70" s="27">
        <v>322454546</v>
      </c>
      <c r="CJ70" s="27"/>
      <c r="CK70" s="27">
        <v>322454546</v>
      </c>
      <c r="CL70" s="27"/>
      <c r="CM70" s="27"/>
      <c r="CN70" s="27"/>
      <c r="CO70" s="22"/>
      <c r="CP70" s="22"/>
      <c r="CQ70" s="22"/>
      <c r="CR70" s="36"/>
      <c r="CS70" s="28">
        <f t="shared" si="12"/>
        <v>0.93333333333333335</v>
      </c>
      <c r="CT70" s="28">
        <f t="shared" si="13"/>
        <v>0.9375</v>
      </c>
      <c r="CU70" s="67"/>
      <c r="CV70" s="67"/>
      <c r="CW70" s="72">
        <f t="shared" si="18"/>
        <v>0</v>
      </c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Q70" s="60"/>
    </row>
    <row r="71" spans="1:121" s="14" customFormat="1" ht="56.25" x14ac:dyDescent="0.2">
      <c r="A71" s="22">
        <v>2</v>
      </c>
      <c r="B71" s="26" t="s">
        <v>94</v>
      </c>
      <c r="C71" s="30" t="s">
        <v>396</v>
      </c>
      <c r="D71" s="26" t="s">
        <v>397</v>
      </c>
      <c r="E71" s="30" t="s">
        <v>434</v>
      </c>
      <c r="F71" s="67"/>
      <c r="G71" s="67"/>
      <c r="H71" s="67"/>
      <c r="I71" s="30" t="s">
        <v>441</v>
      </c>
      <c r="J71" s="24" t="s">
        <v>437</v>
      </c>
      <c r="K71" s="25" t="s">
        <v>438</v>
      </c>
      <c r="L71" s="24" t="s">
        <v>442</v>
      </c>
      <c r="M71" s="26" t="s">
        <v>443</v>
      </c>
      <c r="N71" s="24" t="s">
        <v>88</v>
      </c>
      <c r="O71" s="30">
        <v>4</v>
      </c>
      <c r="P71" s="30">
        <v>24</v>
      </c>
      <c r="Q71" s="30">
        <v>0</v>
      </c>
      <c r="R71" s="30">
        <v>5</v>
      </c>
      <c r="S71" s="30">
        <v>10</v>
      </c>
      <c r="T71" s="30">
        <v>9</v>
      </c>
      <c r="U71" s="30" t="s">
        <v>96</v>
      </c>
      <c r="V71" s="30" t="s">
        <v>97</v>
      </c>
      <c r="W71" s="24" t="s">
        <v>405</v>
      </c>
      <c r="X71" s="38">
        <f t="shared" si="17"/>
        <v>0</v>
      </c>
      <c r="Y71" s="38">
        <v>0</v>
      </c>
      <c r="Z71" s="38">
        <v>0</v>
      </c>
      <c r="AA71" s="38">
        <v>0</v>
      </c>
      <c r="AB71" s="38">
        <v>0</v>
      </c>
      <c r="AC71" s="24" t="s">
        <v>98</v>
      </c>
      <c r="AD71" s="24" t="s">
        <v>98</v>
      </c>
      <c r="AE71" s="24"/>
      <c r="AF71" s="24"/>
      <c r="AG71" s="20">
        <f t="shared" si="19"/>
        <v>0</v>
      </c>
      <c r="AH71" s="2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20">
        <v>5</v>
      </c>
      <c r="BC71" s="20">
        <v>0</v>
      </c>
      <c r="BD71" s="27">
        <v>0</v>
      </c>
      <c r="BE71" s="27">
        <v>0</v>
      </c>
      <c r="BF71" s="27"/>
      <c r="BG71" s="27"/>
      <c r="BH71" s="22"/>
      <c r="BI71" s="22"/>
      <c r="BJ71" s="22"/>
      <c r="BK71" s="22"/>
      <c r="BL71" s="22"/>
      <c r="BM71" s="28" t="e">
        <f t="shared" si="20"/>
        <v>#DIV/0!</v>
      </c>
      <c r="BN71" s="36"/>
      <c r="BO71" s="29"/>
      <c r="BP71" s="29"/>
      <c r="BQ71" s="29"/>
      <c r="BR71" s="29"/>
      <c r="BS71" s="28">
        <f t="shared" si="10"/>
        <v>0</v>
      </c>
      <c r="BT71" s="22">
        <f t="shared" si="11"/>
        <v>5</v>
      </c>
      <c r="BU71" s="22"/>
      <c r="BV71" s="22"/>
      <c r="BW71" s="22"/>
      <c r="BX71" s="22"/>
      <c r="BY71" s="22"/>
      <c r="BZ71" s="22"/>
      <c r="CA71" s="22"/>
      <c r="CB71" s="22"/>
      <c r="CC71" s="22"/>
      <c r="CD71" s="20">
        <v>0</v>
      </c>
      <c r="CE71" s="20">
        <v>0</v>
      </c>
      <c r="CF71" s="20">
        <v>0</v>
      </c>
      <c r="CG71" s="20">
        <v>0</v>
      </c>
      <c r="CH71" s="28">
        <v>0</v>
      </c>
      <c r="CI71" s="27">
        <v>965600000</v>
      </c>
      <c r="CJ71" s="27"/>
      <c r="CK71" s="27">
        <v>965600000</v>
      </c>
      <c r="CL71" s="27"/>
      <c r="CM71" s="27"/>
      <c r="CN71" s="27"/>
      <c r="CO71" s="22"/>
      <c r="CP71" s="22"/>
      <c r="CQ71" s="22"/>
      <c r="CR71" s="36"/>
      <c r="CS71" s="28">
        <f t="shared" si="12"/>
        <v>0</v>
      </c>
      <c r="CT71" s="28">
        <f t="shared" si="13"/>
        <v>0</v>
      </c>
      <c r="CU71" s="67"/>
      <c r="CV71" s="67"/>
      <c r="CW71" s="72">
        <f t="shared" si="18"/>
        <v>9</v>
      </c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60"/>
    </row>
    <row r="72" spans="1:121" s="14" customFormat="1" ht="56.25" x14ac:dyDescent="0.2">
      <c r="A72" s="22">
        <v>2</v>
      </c>
      <c r="B72" s="26" t="s">
        <v>94</v>
      </c>
      <c r="C72" s="30" t="s">
        <v>396</v>
      </c>
      <c r="D72" s="26" t="s">
        <v>397</v>
      </c>
      <c r="E72" s="30" t="s">
        <v>434</v>
      </c>
      <c r="F72" s="67"/>
      <c r="G72" s="67"/>
      <c r="H72" s="67"/>
      <c r="I72" s="30" t="s">
        <v>444</v>
      </c>
      <c r="J72" s="24" t="s">
        <v>437</v>
      </c>
      <c r="K72" s="25" t="s">
        <v>438</v>
      </c>
      <c r="L72" s="24" t="s">
        <v>445</v>
      </c>
      <c r="M72" s="26" t="s">
        <v>445</v>
      </c>
      <c r="N72" s="24" t="s">
        <v>88</v>
      </c>
      <c r="O72" s="30">
        <v>90</v>
      </c>
      <c r="P72" s="30">
        <v>95</v>
      </c>
      <c r="Q72" s="30">
        <v>95</v>
      </c>
      <c r="R72" s="30">
        <v>95</v>
      </c>
      <c r="S72" s="30">
        <v>95</v>
      </c>
      <c r="T72" s="30">
        <v>95</v>
      </c>
      <c r="U72" s="30" t="s">
        <v>96</v>
      </c>
      <c r="V72" s="30" t="s">
        <v>97</v>
      </c>
      <c r="W72" s="24" t="s">
        <v>405</v>
      </c>
      <c r="X72" s="38">
        <f t="shared" si="17"/>
        <v>0</v>
      </c>
      <c r="Y72" s="38">
        <v>0</v>
      </c>
      <c r="Z72" s="38">
        <v>0</v>
      </c>
      <c r="AA72" s="38">
        <v>0</v>
      </c>
      <c r="AB72" s="38">
        <v>0</v>
      </c>
      <c r="AC72" s="24" t="s">
        <v>98</v>
      </c>
      <c r="AD72" s="24" t="s">
        <v>98</v>
      </c>
      <c r="AE72" s="24"/>
      <c r="AF72" s="24"/>
      <c r="AG72" s="20">
        <f t="shared" si="19"/>
        <v>95</v>
      </c>
      <c r="AH72" s="2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20">
        <v>95</v>
      </c>
      <c r="BC72" s="20">
        <v>97</v>
      </c>
      <c r="BD72" s="27">
        <v>991283315</v>
      </c>
      <c r="BE72" s="27">
        <v>0</v>
      </c>
      <c r="BF72" s="27">
        <v>991283315</v>
      </c>
      <c r="BG72" s="27"/>
      <c r="BH72" s="22"/>
      <c r="BI72" s="22"/>
      <c r="BJ72" s="22"/>
      <c r="BK72" s="22"/>
      <c r="BL72" s="22"/>
      <c r="BM72" s="28">
        <v>1</v>
      </c>
      <c r="BN72" s="36"/>
      <c r="BO72" s="29"/>
      <c r="BP72" s="29"/>
      <c r="BQ72" s="29"/>
      <c r="BR72" s="29"/>
      <c r="BS72" s="28">
        <v>1</v>
      </c>
      <c r="BT72" s="22">
        <f t="shared" si="11"/>
        <v>95</v>
      </c>
      <c r="BU72" s="22"/>
      <c r="BV72" s="22"/>
      <c r="BW72" s="22"/>
      <c r="BX72" s="22"/>
      <c r="BY72" s="22"/>
      <c r="BZ72" s="22"/>
      <c r="CA72" s="22"/>
      <c r="CB72" s="22"/>
      <c r="CC72" s="22"/>
      <c r="CD72" s="20">
        <v>36</v>
      </c>
      <c r="CE72" s="20">
        <v>0</v>
      </c>
      <c r="CF72" s="20">
        <v>100</v>
      </c>
      <c r="CG72" s="20">
        <v>100</v>
      </c>
      <c r="CH72" s="28">
        <v>1</v>
      </c>
      <c r="CI72" s="27">
        <v>1763638</v>
      </c>
      <c r="CJ72" s="27"/>
      <c r="CK72" s="27">
        <v>1763638</v>
      </c>
      <c r="CL72" s="27"/>
      <c r="CM72" s="27"/>
      <c r="CN72" s="27"/>
      <c r="CO72" s="22"/>
      <c r="CP72" s="22"/>
      <c r="CQ72" s="22"/>
      <c r="CR72" s="36"/>
      <c r="CS72" s="28">
        <f t="shared" si="12"/>
        <v>1.0526315789473684</v>
      </c>
      <c r="CT72" s="28">
        <v>1</v>
      </c>
      <c r="CU72" s="67"/>
      <c r="CV72" s="67"/>
      <c r="CW72" s="72">
        <f t="shared" si="18"/>
        <v>95</v>
      </c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Q72" s="60"/>
    </row>
    <row r="73" spans="1:121" s="14" customFormat="1" ht="56.25" x14ac:dyDescent="0.2">
      <c r="A73" s="22">
        <v>2</v>
      </c>
      <c r="B73" s="26" t="s">
        <v>94</v>
      </c>
      <c r="C73" s="30" t="s">
        <v>396</v>
      </c>
      <c r="D73" s="26" t="s">
        <v>397</v>
      </c>
      <c r="E73" s="30" t="s">
        <v>434</v>
      </c>
      <c r="F73" s="67"/>
      <c r="G73" s="67"/>
      <c r="H73" s="67"/>
      <c r="I73" s="30" t="s">
        <v>446</v>
      </c>
      <c r="J73" s="24" t="s">
        <v>437</v>
      </c>
      <c r="K73" s="25" t="s">
        <v>438</v>
      </c>
      <c r="L73" s="24" t="s">
        <v>447</v>
      </c>
      <c r="M73" s="26" t="s">
        <v>448</v>
      </c>
      <c r="N73" s="24" t="s">
        <v>88</v>
      </c>
      <c r="O73" s="30">
        <v>30</v>
      </c>
      <c r="P73" s="30">
        <v>100</v>
      </c>
      <c r="Q73" s="30">
        <v>10</v>
      </c>
      <c r="R73" s="30">
        <v>30</v>
      </c>
      <c r="S73" s="30">
        <v>30</v>
      </c>
      <c r="T73" s="30">
        <v>30</v>
      </c>
      <c r="U73" s="30" t="s">
        <v>96</v>
      </c>
      <c r="V73" s="30" t="s">
        <v>97</v>
      </c>
      <c r="W73" s="24" t="s">
        <v>405</v>
      </c>
      <c r="X73" s="38">
        <f t="shared" si="17"/>
        <v>0</v>
      </c>
      <c r="Y73" s="38">
        <v>0</v>
      </c>
      <c r="Z73" s="38">
        <v>0</v>
      </c>
      <c r="AA73" s="38">
        <v>0</v>
      </c>
      <c r="AB73" s="38">
        <v>0</v>
      </c>
      <c r="AC73" s="24" t="s">
        <v>98</v>
      </c>
      <c r="AD73" s="24" t="s">
        <v>98</v>
      </c>
      <c r="AE73" s="24"/>
      <c r="AF73" s="24"/>
      <c r="AG73" s="20">
        <f t="shared" si="19"/>
        <v>10</v>
      </c>
      <c r="AH73" s="2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20">
        <v>10</v>
      </c>
      <c r="BC73" s="20">
        <v>10</v>
      </c>
      <c r="BD73" s="27">
        <v>2377604247</v>
      </c>
      <c r="BE73" s="27">
        <v>0</v>
      </c>
      <c r="BF73" s="27">
        <v>2377604247</v>
      </c>
      <c r="BG73" s="27"/>
      <c r="BH73" s="22"/>
      <c r="BI73" s="22"/>
      <c r="BJ73" s="22"/>
      <c r="BK73" s="22"/>
      <c r="BL73" s="22"/>
      <c r="BM73" s="28">
        <f t="shared" si="20"/>
        <v>1</v>
      </c>
      <c r="BN73" s="36"/>
      <c r="BO73" s="29"/>
      <c r="BP73" s="29"/>
      <c r="BQ73" s="29"/>
      <c r="BR73" s="29"/>
      <c r="BS73" s="28">
        <f t="shared" si="10"/>
        <v>0.1</v>
      </c>
      <c r="BT73" s="22">
        <f t="shared" si="11"/>
        <v>30</v>
      </c>
      <c r="BU73" s="22"/>
      <c r="BV73" s="22"/>
      <c r="BW73" s="22"/>
      <c r="BX73" s="22"/>
      <c r="BY73" s="22"/>
      <c r="BZ73" s="22"/>
      <c r="CA73" s="22"/>
      <c r="CB73" s="22"/>
      <c r="CC73" s="22"/>
      <c r="CD73" s="20">
        <v>0</v>
      </c>
      <c r="CE73" s="20">
        <v>0</v>
      </c>
      <c r="CF73" s="20">
        <v>0</v>
      </c>
      <c r="CG73" s="20">
        <v>0</v>
      </c>
      <c r="CH73" s="28">
        <v>0</v>
      </c>
      <c r="CI73" s="27">
        <v>410216617</v>
      </c>
      <c r="CJ73" s="27"/>
      <c r="CK73" s="27">
        <v>410216617</v>
      </c>
      <c r="CL73" s="27"/>
      <c r="CM73" s="27"/>
      <c r="CN73" s="27"/>
      <c r="CO73" s="22"/>
      <c r="CP73" s="22"/>
      <c r="CQ73" s="22"/>
      <c r="CR73" s="36"/>
      <c r="CS73" s="28">
        <f t="shared" si="12"/>
        <v>0</v>
      </c>
      <c r="CT73" s="28">
        <f t="shared" si="13"/>
        <v>0.1</v>
      </c>
      <c r="CU73" s="67"/>
      <c r="CV73" s="67"/>
      <c r="CW73" s="72">
        <f t="shared" si="18"/>
        <v>30</v>
      </c>
      <c r="CX73" s="60"/>
      <c r="CY73" s="60"/>
      <c r="CZ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0"/>
      <c r="DQ73" s="60"/>
    </row>
    <row r="74" spans="1:121" s="14" customFormat="1" ht="67.5" x14ac:dyDescent="0.2">
      <c r="A74" s="22">
        <v>2</v>
      </c>
      <c r="B74" s="26" t="s">
        <v>94</v>
      </c>
      <c r="C74" s="30" t="s">
        <v>396</v>
      </c>
      <c r="D74" s="26" t="s">
        <v>397</v>
      </c>
      <c r="E74" s="30" t="s">
        <v>434</v>
      </c>
      <c r="F74" s="67"/>
      <c r="G74" s="67"/>
      <c r="H74" s="67"/>
      <c r="I74" s="30" t="s">
        <v>449</v>
      </c>
      <c r="J74" s="24" t="s">
        <v>437</v>
      </c>
      <c r="K74" s="25" t="s">
        <v>438</v>
      </c>
      <c r="L74" s="24" t="s">
        <v>450</v>
      </c>
      <c r="M74" s="26" t="s">
        <v>451</v>
      </c>
      <c r="N74" s="24" t="s">
        <v>88</v>
      </c>
      <c r="O74" s="30">
        <v>20</v>
      </c>
      <c r="P74" s="30">
        <v>60</v>
      </c>
      <c r="Q74" s="30">
        <v>10</v>
      </c>
      <c r="R74" s="30">
        <v>10</v>
      </c>
      <c r="S74" s="30">
        <v>10</v>
      </c>
      <c r="T74" s="30">
        <v>10</v>
      </c>
      <c r="U74" s="30" t="s">
        <v>96</v>
      </c>
      <c r="V74" s="30" t="s">
        <v>97</v>
      </c>
      <c r="W74" s="24" t="s">
        <v>405</v>
      </c>
      <c r="X74" s="38">
        <f t="shared" si="17"/>
        <v>0</v>
      </c>
      <c r="Y74" s="38">
        <v>0</v>
      </c>
      <c r="Z74" s="38">
        <v>0</v>
      </c>
      <c r="AA74" s="38">
        <v>0</v>
      </c>
      <c r="AB74" s="38">
        <v>0</v>
      </c>
      <c r="AC74" s="24" t="s">
        <v>98</v>
      </c>
      <c r="AD74" s="24" t="s">
        <v>98</v>
      </c>
      <c r="AE74" s="24"/>
      <c r="AF74" s="24"/>
      <c r="AG74" s="20">
        <f t="shared" si="19"/>
        <v>10</v>
      </c>
      <c r="AH74" s="2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20">
        <v>10</v>
      </c>
      <c r="BC74" s="20">
        <v>10</v>
      </c>
      <c r="BD74" s="27">
        <v>0</v>
      </c>
      <c r="BE74" s="27">
        <v>0</v>
      </c>
      <c r="BF74" s="27">
        <v>0</v>
      </c>
      <c r="BG74" s="27"/>
      <c r="BH74" s="22"/>
      <c r="BI74" s="22"/>
      <c r="BJ74" s="22"/>
      <c r="BK74" s="22"/>
      <c r="BL74" s="22"/>
      <c r="BM74" s="28">
        <f t="shared" si="20"/>
        <v>1</v>
      </c>
      <c r="BN74" s="36"/>
      <c r="BO74" s="29"/>
      <c r="BP74" s="29"/>
      <c r="BQ74" s="29"/>
      <c r="BR74" s="29"/>
      <c r="BS74" s="28">
        <f t="shared" si="10"/>
        <v>0.16666666666666666</v>
      </c>
      <c r="BT74" s="22">
        <f t="shared" si="11"/>
        <v>10</v>
      </c>
      <c r="BU74" s="22"/>
      <c r="BV74" s="22"/>
      <c r="BW74" s="22"/>
      <c r="BX74" s="22"/>
      <c r="BY74" s="22"/>
      <c r="BZ74" s="22"/>
      <c r="CA74" s="22"/>
      <c r="CB74" s="22"/>
      <c r="CC74" s="22"/>
      <c r="CD74" s="20">
        <v>0</v>
      </c>
      <c r="CE74" s="20">
        <v>0</v>
      </c>
      <c r="CF74" s="20">
        <v>5</v>
      </c>
      <c r="CG74" s="20">
        <v>10</v>
      </c>
      <c r="CH74" s="28">
        <v>0.33</v>
      </c>
      <c r="CI74" s="27">
        <v>410216617</v>
      </c>
      <c r="CJ74" s="27"/>
      <c r="CK74" s="27">
        <v>410216617</v>
      </c>
      <c r="CL74" s="27"/>
      <c r="CM74" s="27"/>
      <c r="CN74" s="27"/>
      <c r="CO74" s="22"/>
      <c r="CP74" s="22"/>
      <c r="CQ74" s="22"/>
      <c r="CR74" s="36"/>
      <c r="CS74" s="28">
        <f t="shared" si="12"/>
        <v>1</v>
      </c>
      <c r="CT74" s="28">
        <f t="shared" si="13"/>
        <v>0.33333333333333331</v>
      </c>
      <c r="CU74" s="67"/>
      <c r="CV74" s="67"/>
      <c r="CW74" s="72">
        <f t="shared" si="18"/>
        <v>10</v>
      </c>
      <c r="CX74" s="60"/>
      <c r="CY74" s="60"/>
      <c r="CZ74" s="60"/>
      <c r="DA74" s="60"/>
      <c r="DB74" s="60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0"/>
      <c r="DQ74" s="60"/>
    </row>
    <row r="75" spans="1:121" s="14" customFormat="1" ht="56.25" x14ac:dyDescent="0.2">
      <c r="A75" s="22">
        <v>2</v>
      </c>
      <c r="B75" s="26" t="s">
        <v>94</v>
      </c>
      <c r="C75" s="30" t="s">
        <v>396</v>
      </c>
      <c r="D75" s="26" t="s">
        <v>397</v>
      </c>
      <c r="E75" s="30" t="s">
        <v>452</v>
      </c>
      <c r="F75" s="67" t="s">
        <v>453</v>
      </c>
      <c r="G75" s="67">
        <v>93.3</v>
      </c>
      <c r="H75" s="67">
        <v>97</v>
      </c>
      <c r="I75" s="30" t="s">
        <v>454</v>
      </c>
      <c r="J75" s="24" t="s">
        <v>455</v>
      </c>
      <c r="K75" s="25" t="s">
        <v>456</v>
      </c>
      <c r="L75" s="24" t="s">
        <v>457</v>
      </c>
      <c r="M75" s="26" t="s">
        <v>458</v>
      </c>
      <c r="N75" s="24" t="s">
        <v>93</v>
      </c>
      <c r="O75" s="30">
        <v>100</v>
      </c>
      <c r="P75" s="30">
        <v>100</v>
      </c>
      <c r="Q75" s="30">
        <v>100</v>
      </c>
      <c r="R75" s="30">
        <v>100</v>
      </c>
      <c r="S75" s="30">
        <v>100</v>
      </c>
      <c r="T75" s="30">
        <v>100</v>
      </c>
      <c r="U75" s="30" t="s">
        <v>96</v>
      </c>
      <c r="V75" s="30" t="s">
        <v>97</v>
      </c>
      <c r="W75" s="24" t="s">
        <v>405</v>
      </c>
      <c r="X75" s="38">
        <f t="shared" si="17"/>
        <v>0</v>
      </c>
      <c r="Y75" s="38">
        <v>0</v>
      </c>
      <c r="Z75" s="38">
        <v>0</v>
      </c>
      <c r="AA75" s="38">
        <v>0</v>
      </c>
      <c r="AB75" s="38">
        <v>0</v>
      </c>
      <c r="AC75" s="24" t="s">
        <v>98</v>
      </c>
      <c r="AD75" s="24" t="s">
        <v>98</v>
      </c>
      <c r="AE75" s="36" t="s">
        <v>91</v>
      </c>
      <c r="AF75" s="36" t="s">
        <v>91</v>
      </c>
      <c r="AG75" s="20">
        <f t="shared" si="19"/>
        <v>100</v>
      </c>
      <c r="AH75" s="21">
        <f t="shared" ref="AH75:AH80" si="21">+X75</f>
        <v>0</v>
      </c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22">
        <v>100</v>
      </c>
      <c r="BC75" s="22">
        <v>100</v>
      </c>
      <c r="BD75" s="27">
        <v>21026472547</v>
      </c>
      <c r="BE75" s="27">
        <v>21026472547</v>
      </c>
      <c r="BF75" s="27"/>
      <c r="BG75" s="27"/>
      <c r="BH75" s="22"/>
      <c r="BI75" s="22"/>
      <c r="BJ75" s="22"/>
      <c r="BK75" s="22"/>
      <c r="BL75" s="22"/>
      <c r="BM75" s="28">
        <f t="shared" si="20"/>
        <v>1</v>
      </c>
      <c r="BN75" s="36"/>
      <c r="BO75" s="29"/>
      <c r="BP75" s="29"/>
      <c r="BQ75" s="29"/>
      <c r="BR75" s="29"/>
      <c r="BS75" s="28">
        <f t="shared" si="10"/>
        <v>1</v>
      </c>
      <c r="BT75" s="22">
        <f t="shared" si="11"/>
        <v>100</v>
      </c>
      <c r="BU75" s="22"/>
      <c r="BV75" s="22"/>
      <c r="BW75" s="22"/>
      <c r="BX75" s="22"/>
      <c r="BY75" s="22"/>
      <c r="BZ75" s="22"/>
      <c r="CA75" s="22"/>
      <c r="CB75" s="22"/>
      <c r="CC75" s="22"/>
      <c r="CD75" s="22">
        <v>0</v>
      </c>
      <c r="CE75" s="23">
        <v>100</v>
      </c>
      <c r="CF75" s="23">
        <v>100</v>
      </c>
      <c r="CG75" s="23">
        <v>100</v>
      </c>
      <c r="CH75" s="28">
        <v>1</v>
      </c>
      <c r="CI75" s="27">
        <f>+CJ75+CK75</f>
        <v>9438017646</v>
      </c>
      <c r="CJ75" s="27">
        <f>1697261491+5460910978</f>
        <v>7158172469</v>
      </c>
      <c r="CK75" s="27">
        <v>2279845177</v>
      </c>
      <c r="CL75" s="27"/>
      <c r="CM75" s="27"/>
      <c r="CN75" s="27"/>
      <c r="CO75" s="22"/>
      <c r="CP75" s="22"/>
      <c r="CQ75" s="22"/>
      <c r="CR75" s="36"/>
      <c r="CS75" s="28">
        <f t="shared" si="12"/>
        <v>1</v>
      </c>
      <c r="CT75" s="28">
        <v>1</v>
      </c>
      <c r="CU75" s="67"/>
      <c r="CV75" s="67"/>
      <c r="CW75" s="72">
        <f t="shared" si="18"/>
        <v>100</v>
      </c>
      <c r="CX75" s="60"/>
      <c r="CY75" s="60"/>
      <c r="CZ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0"/>
      <c r="DQ75" s="60"/>
    </row>
    <row r="76" spans="1:121" s="14" customFormat="1" ht="56.25" x14ac:dyDescent="0.2">
      <c r="A76" s="22">
        <v>2</v>
      </c>
      <c r="B76" s="26" t="s">
        <v>94</v>
      </c>
      <c r="C76" s="30" t="s">
        <v>396</v>
      </c>
      <c r="D76" s="26" t="s">
        <v>397</v>
      </c>
      <c r="E76" s="30" t="s">
        <v>452</v>
      </c>
      <c r="F76" s="67"/>
      <c r="G76" s="67"/>
      <c r="H76" s="67"/>
      <c r="I76" s="30" t="s">
        <v>459</v>
      </c>
      <c r="J76" s="24" t="s">
        <v>455</v>
      </c>
      <c r="K76" s="25" t="s">
        <v>456</v>
      </c>
      <c r="L76" s="24" t="s">
        <v>460</v>
      </c>
      <c r="M76" s="26" t="s">
        <v>461</v>
      </c>
      <c r="N76" s="24" t="s">
        <v>93</v>
      </c>
      <c r="O76" s="30">
        <v>45</v>
      </c>
      <c r="P76" s="30">
        <v>45</v>
      </c>
      <c r="Q76" s="30">
        <v>45</v>
      </c>
      <c r="R76" s="30">
        <v>45</v>
      </c>
      <c r="S76" s="30">
        <v>45</v>
      </c>
      <c r="T76" s="30">
        <v>45</v>
      </c>
      <c r="U76" s="30" t="s">
        <v>96</v>
      </c>
      <c r="V76" s="30" t="s">
        <v>97</v>
      </c>
      <c r="W76" s="24" t="s">
        <v>405</v>
      </c>
      <c r="X76" s="38">
        <f t="shared" si="17"/>
        <v>0</v>
      </c>
      <c r="Y76" s="38">
        <v>0</v>
      </c>
      <c r="Z76" s="38">
        <v>0</v>
      </c>
      <c r="AA76" s="38">
        <v>0</v>
      </c>
      <c r="AB76" s="38">
        <v>0</v>
      </c>
      <c r="AC76" s="24" t="s">
        <v>98</v>
      </c>
      <c r="AD76" s="24" t="s">
        <v>98</v>
      </c>
      <c r="AE76" s="36" t="s">
        <v>91</v>
      </c>
      <c r="AF76" s="36" t="s">
        <v>91</v>
      </c>
      <c r="AG76" s="20">
        <f t="shared" si="19"/>
        <v>45</v>
      </c>
      <c r="AH76" s="21">
        <f t="shared" si="21"/>
        <v>0</v>
      </c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22">
        <v>45</v>
      </c>
      <c r="BC76" s="22">
        <v>45</v>
      </c>
      <c r="BD76" s="27">
        <v>0</v>
      </c>
      <c r="BE76" s="27">
        <v>0</v>
      </c>
      <c r="BF76" s="27"/>
      <c r="BG76" s="27"/>
      <c r="BH76" s="22"/>
      <c r="BI76" s="22"/>
      <c r="BJ76" s="22"/>
      <c r="BK76" s="22"/>
      <c r="BL76" s="22"/>
      <c r="BM76" s="28">
        <f t="shared" si="20"/>
        <v>1</v>
      </c>
      <c r="BN76" s="36"/>
      <c r="BO76" s="29"/>
      <c r="BP76" s="29"/>
      <c r="BQ76" s="29"/>
      <c r="BR76" s="29"/>
      <c r="BS76" s="28">
        <f t="shared" ref="BS76:BS92" si="22">+BC76/P76</f>
        <v>1</v>
      </c>
      <c r="BT76" s="22">
        <f t="shared" ref="BT76:BT92" si="23">+R76</f>
        <v>45</v>
      </c>
      <c r="BU76" s="22"/>
      <c r="BV76" s="22"/>
      <c r="BW76" s="22"/>
      <c r="BX76" s="22"/>
      <c r="BY76" s="22"/>
      <c r="BZ76" s="22"/>
      <c r="CA76" s="22"/>
      <c r="CB76" s="22"/>
      <c r="CC76" s="22"/>
      <c r="CD76" s="22">
        <v>45</v>
      </c>
      <c r="CE76" s="23">
        <v>45</v>
      </c>
      <c r="CF76" s="23">
        <v>45</v>
      </c>
      <c r="CG76" s="23">
        <v>45</v>
      </c>
      <c r="CH76" s="28">
        <v>1</v>
      </c>
      <c r="CI76" s="27">
        <v>61000000</v>
      </c>
      <c r="CJ76" s="27">
        <v>61000000</v>
      </c>
      <c r="CK76" s="27"/>
      <c r="CL76" s="27"/>
      <c r="CM76" s="27"/>
      <c r="CN76" s="27"/>
      <c r="CO76" s="22"/>
      <c r="CP76" s="22"/>
      <c r="CQ76" s="22"/>
      <c r="CR76" s="36"/>
      <c r="CS76" s="28">
        <f t="shared" ref="CS76:CS92" si="24">+CG76/BT76</f>
        <v>1</v>
      </c>
      <c r="CT76" s="28">
        <v>1</v>
      </c>
      <c r="CU76" s="67"/>
      <c r="CV76" s="67"/>
      <c r="CW76" s="72">
        <f t="shared" si="18"/>
        <v>45</v>
      </c>
      <c r="CX76" s="60"/>
      <c r="CY76" s="60"/>
      <c r="CZ76" s="60"/>
      <c r="DA76" s="60"/>
      <c r="DB76" s="60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0"/>
      <c r="DQ76" s="60"/>
    </row>
    <row r="77" spans="1:121" s="14" customFormat="1" ht="56.25" x14ac:dyDescent="0.2">
      <c r="A77" s="22">
        <v>2</v>
      </c>
      <c r="B77" s="26" t="s">
        <v>94</v>
      </c>
      <c r="C77" s="30" t="s">
        <v>396</v>
      </c>
      <c r="D77" s="26" t="s">
        <v>397</v>
      </c>
      <c r="E77" s="30" t="s">
        <v>452</v>
      </c>
      <c r="F77" s="67"/>
      <c r="G77" s="67"/>
      <c r="H77" s="67"/>
      <c r="I77" s="30" t="s">
        <v>462</v>
      </c>
      <c r="J77" s="24" t="s">
        <v>455</v>
      </c>
      <c r="K77" s="25" t="s">
        <v>456</v>
      </c>
      <c r="L77" s="24" t="s">
        <v>463</v>
      </c>
      <c r="M77" s="26" t="s">
        <v>464</v>
      </c>
      <c r="N77" s="24" t="s">
        <v>88</v>
      </c>
      <c r="O77" s="30">
        <v>86</v>
      </c>
      <c r="P77" s="30">
        <v>97</v>
      </c>
      <c r="Q77" s="30">
        <v>97</v>
      </c>
      <c r="R77" s="30">
        <v>97</v>
      </c>
      <c r="S77" s="30">
        <v>97</v>
      </c>
      <c r="T77" s="30">
        <v>97</v>
      </c>
      <c r="U77" s="30" t="s">
        <v>96</v>
      </c>
      <c r="V77" s="30" t="s">
        <v>97</v>
      </c>
      <c r="W77" s="24" t="s">
        <v>405</v>
      </c>
      <c r="X77" s="38">
        <f t="shared" si="17"/>
        <v>0</v>
      </c>
      <c r="Y77" s="38">
        <v>0</v>
      </c>
      <c r="Z77" s="38">
        <v>0</v>
      </c>
      <c r="AA77" s="38">
        <v>0</v>
      </c>
      <c r="AB77" s="38">
        <v>0</v>
      </c>
      <c r="AC77" s="24" t="s">
        <v>98</v>
      </c>
      <c r="AD77" s="24" t="s">
        <v>98</v>
      </c>
      <c r="AE77" s="36" t="s">
        <v>91</v>
      </c>
      <c r="AF77" s="36" t="s">
        <v>91</v>
      </c>
      <c r="AG77" s="20">
        <f t="shared" si="19"/>
        <v>97</v>
      </c>
      <c r="AH77" s="21">
        <f t="shared" si="21"/>
        <v>0</v>
      </c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22">
        <v>97</v>
      </c>
      <c r="BC77" s="22">
        <v>97</v>
      </c>
      <c r="BD77" s="27">
        <v>0</v>
      </c>
      <c r="BE77" s="27">
        <v>0</v>
      </c>
      <c r="BF77" s="27"/>
      <c r="BG77" s="27"/>
      <c r="BH77" s="22"/>
      <c r="BI77" s="22"/>
      <c r="BJ77" s="22"/>
      <c r="BK77" s="22"/>
      <c r="BL77" s="22"/>
      <c r="BM77" s="28">
        <f t="shared" si="20"/>
        <v>1</v>
      </c>
      <c r="BN77" s="36"/>
      <c r="BO77" s="29"/>
      <c r="BP77" s="29"/>
      <c r="BQ77" s="29"/>
      <c r="BR77" s="29"/>
      <c r="BS77" s="28">
        <f t="shared" si="22"/>
        <v>1</v>
      </c>
      <c r="BT77" s="22">
        <f t="shared" si="23"/>
        <v>97</v>
      </c>
      <c r="BU77" s="22"/>
      <c r="BV77" s="22"/>
      <c r="BW77" s="22"/>
      <c r="BX77" s="22"/>
      <c r="BY77" s="22"/>
      <c r="BZ77" s="22"/>
      <c r="CA77" s="22"/>
      <c r="CB77" s="22"/>
      <c r="CC77" s="22"/>
      <c r="CD77" s="22">
        <v>97</v>
      </c>
      <c r="CE77" s="23">
        <v>97</v>
      </c>
      <c r="CF77" s="23">
        <v>97</v>
      </c>
      <c r="CG77" s="23">
        <v>97</v>
      </c>
      <c r="CH77" s="28">
        <v>1</v>
      </c>
      <c r="CI77" s="27">
        <v>61000000</v>
      </c>
      <c r="CJ77" s="27">
        <v>61000000</v>
      </c>
      <c r="CK77" s="27"/>
      <c r="CL77" s="27"/>
      <c r="CM77" s="27"/>
      <c r="CN77" s="27"/>
      <c r="CO77" s="22"/>
      <c r="CP77" s="22"/>
      <c r="CQ77" s="22"/>
      <c r="CR77" s="36"/>
      <c r="CS77" s="28">
        <f t="shared" si="24"/>
        <v>1</v>
      </c>
      <c r="CT77" s="28">
        <v>1</v>
      </c>
      <c r="CU77" s="67"/>
      <c r="CV77" s="67"/>
      <c r="CW77" s="72">
        <f t="shared" si="18"/>
        <v>97</v>
      </c>
      <c r="CX77" s="60"/>
      <c r="CY77" s="60"/>
      <c r="CZ77" s="60"/>
      <c r="DA77" s="60"/>
      <c r="DB77" s="60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0"/>
      <c r="DQ77" s="60"/>
    </row>
    <row r="78" spans="1:121" s="14" customFormat="1" ht="56.25" x14ac:dyDescent="0.2">
      <c r="A78" s="22">
        <v>2</v>
      </c>
      <c r="B78" s="26" t="s">
        <v>94</v>
      </c>
      <c r="C78" s="30" t="s">
        <v>396</v>
      </c>
      <c r="D78" s="26" t="s">
        <v>397</v>
      </c>
      <c r="E78" s="30" t="s">
        <v>465</v>
      </c>
      <c r="F78" s="67" t="s">
        <v>466</v>
      </c>
      <c r="G78" s="67">
        <v>0</v>
      </c>
      <c r="H78" s="67">
        <v>100</v>
      </c>
      <c r="I78" s="30" t="s">
        <v>467</v>
      </c>
      <c r="J78" s="24" t="s">
        <v>468</v>
      </c>
      <c r="K78" s="37" t="s">
        <v>469</v>
      </c>
      <c r="L78" s="24" t="s">
        <v>470</v>
      </c>
      <c r="M78" s="26" t="s">
        <v>471</v>
      </c>
      <c r="N78" s="24" t="s">
        <v>93</v>
      </c>
      <c r="O78" s="30">
        <v>100</v>
      </c>
      <c r="P78" s="30">
        <v>100</v>
      </c>
      <c r="Q78" s="30">
        <v>100</v>
      </c>
      <c r="R78" s="30">
        <v>100</v>
      </c>
      <c r="S78" s="30">
        <v>100</v>
      </c>
      <c r="T78" s="30">
        <v>100</v>
      </c>
      <c r="U78" s="30" t="s">
        <v>96</v>
      </c>
      <c r="V78" s="30" t="s">
        <v>97</v>
      </c>
      <c r="W78" s="24" t="s">
        <v>405</v>
      </c>
      <c r="X78" s="38">
        <f t="shared" si="17"/>
        <v>0</v>
      </c>
      <c r="Y78" s="38">
        <v>0</v>
      </c>
      <c r="Z78" s="38">
        <v>0</v>
      </c>
      <c r="AA78" s="38">
        <v>0</v>
      </c>
      <c r="AB78" s="38">
        <v>0</v>
      </c>
      <c r="AC78" s="24" t="s">
        <v>98</v>
      </c>
      <c r="AD78" s="24" t="s">
        <v>98</v>
      </c>
      <c r="AE78" s="36" t="s">
        <v>91</v>
      </c>
      <c r="AF78" s="36" t="s">
        <v>91</v>
      </c>
      <c r="AG78" s="20">
        <f t="shared" si="19"/>
        <v>100</v>
      </c>
      <c r="AH78" s="21">
        <f t="shared" si="21"/>
        <v>0</v>
      </c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22">
        <v>100</v>
      </c>
      <c r="BC78" s="22">
        <v>100</v>
      </c>
      <c r="BD78" s="27">
        <v>0</v>
      </c>
      <c r="BE78" s="27">
        <v>0</v>
      </c>
      <c r="BF78" s="27"/>
      <c r="BG78" s="27"/>
      <c r="BH78" s="22"/>
      <c r="BI78" s="22"/>
      <c r="BJ78" s="22"/>
      <c r="BK78" s="22"/>
      <c r="BL78" s="22"/>
      <c r="BM78" s="28">
        <f t="shared" si="20"/>
        <v>1</v>
      </c>
      <c r="BN78" s="36"/>
      <c r="BO78" s="29"/>
      <c r="BP78" s="29"/>
      <c r="BQ78" s="29"/>
      <c r="BR78" s="29"/>
      <c r="BS78" s="28">
        <f t="shared" si="22"/>
        <v>1</v>
      </c>
      <c r="BT78" s="22">
        <f t="shared" si="23"/>
        <v>100</v>
      </c>
      <c r="BU78" s="22"/>
      <c r="BV78" s="22"/>
      <c r="BW78" s="22"/>
      <c r="BX78" s="22"/>
      <c r="BY78" s="22"/>
      <c r="BZ78" s="22"/>
      <c r="CA78" s="22"/>
      <c r="CB78" s="22"/>
      <c r="CC78" s="22"/>
      <c r="CD78" s="22">
        <v>0</v>
      </c>
      <c r="CE78" s="23">
        <v>0</v>
      </c>
      <c r="CF78" s="23">
        <v>100</v>
      </c>
      <c r="CG78" s="23">
        <v>100</v>
      </c>
      <c r="CH78" s="28">
        <v>1</v>
      </c>
      <c r="CI78" s="32">
        <v>260633333</v>
      </c>
      <c r="CJ78" s="32">
        <v>260633333</v>
      </c>
      <c r="CK78" s="22"/>
      <c r="CL78" s="22"/>
      <c r="CM78" s="22"/>
      <c r="CN78" s="22"/>
      <c r="CO78" s="22"/>
      <c r="CP78" s="22"/>
      <c r="CQ78" s="22"/>
      <c r="CR78" s="36"/>
      <c r="CS78" s="28">
        <f t="shared" si="24"/>
        <v>1</v>
      </c>
      <c r="CT78" s="28">
        <v>1</v>
      </c>
      <c r="CU78" s="67"/>
      <c r="CV78" s="67"/>
      <c r="CW78" s="72">
        <f t="shared" si="18"/>
        <v>100</v>
      </c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Q78" s="60"/>
    </row>
    <row r="79" spans="1:121" s="14" customFormat="1" ht="123.75" x14ac:dyDescent="0.2">
      <c r="A79" s="22">
        <v>2</v>
      </c>
      <c r="B79" s="26" t="s">
        <v>94</v>
      </c>
      <c r="C79" s="30" t="s">
        <v>396</v>
      </c>
      <c r="D79" s="26" t="s">
        <v>397</v>
      </c>
      <c r="E79" s="30" t="s">
        <v>465</v>
      </c>
      <c r="F79" s="67"/>
      <c r="G79" s="67"/>
      <c r="H79" s="67"/>
      <c r="I79" s="30" t="s">
        <v>472</v>
      </c>
      <c r="J79" s="24" t="s">
        <v>468</v>
      </c>
      <c r="K79" s="37" t="s">
        <v>469</v>
      </c>
      <c r="L79" s="24" t="s">
        <v>473</v>
      </c>
      <c r="M79" s="26" t="s">
        <v>473</v>
      </c>
      <c r="N79" s="24" t="s">
        <v>93</v>
      </c>
      <c r="O79" s="30">
        <v>0</v>
      </c>
      <c r="P79" s="30">
        <v>100</v>
      </c>
      <c r="Q79" s="30">
        <v>100</v>
      </c>
      <c r="R79" s="30">
        <v>100</v>
      </c>
      <c r="S79" s="30">
        <v>100</v>
      </c>
      <c r="T79" s="30">
        <v>100</v>
      </c>
      <c r="U79" s="30" t="s">
        <v>96</v>
      </c>
      <c r="V79" s="30" t="s">
        <v>97</v>
      </c>
      <c r="W79" s="24" t="s">
        <v>405</v>
      </c>
      <c r="X79" s="38">
        <f t="shared" si="17"/>
        <v>0</v>
      </c>
      <c r="Y79" s="38">
        <v>0</v>
      </c>
      <c r="Z79" s="38">
        <v>0</v>
      </c>
      <c r="AA79" s="38">
        <v>0</v>
      </c>
      <c r="AB79" s="38">
        <v>0</v>
      </c>
      <c r="AC79" s="24" t="s">
        <v>98</v>
      </c>
      <c r="AD79" s="24" t="s">
        <v>98</v>
      </c>
      <c r="AE79" s="36" t="s">
        <v>91</v>
      </c>
      <c r="AF79" s="36" t="s">
        <v>91</v>
      </c>
      <c r="AG79" s="20">
        <f t="shared" si="19"/>
        <v>100</v>
      </c>
      <c r="AH79" s="21">
        <f t="shared" si="21"/>
        <v>0</v>
      </c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22">
        <v>1</v>
      </c>
      <c r="BC79" s="22">
        <v>100</v>
      </c>
      <c r="BD79" s="27">
        <v>998416664</v>
      </c>
      <c r="BE79" s="27">
        <v>998416664</v>
      </c>
      <c r="BF79" s="27"/>
      <c r="BG79" s="27"/>
      <c r="BH79" s="22"/>
      <c r="BI79" s="22"/>
      <c r="BJ79" s="22"/>
      <c r="BK79" s="22"/>
      <c r="BL79" s="22"/>
      <c r="BM79" s="28">
        <f t="shared" si="20"/>
        <v>1</v>
      </c>
      <c r="BN79" s="36"/>
      <c r="BO79" s="29"/>
      <c r="BP79" s="29"/>
      <c r="BQ79" s="29"/>
      <c r="BR79" s="29"/>
      <c r="BS79" s="28">
        <f t="shared" si="22"/>
        <v>1</v>
      </c>
      <c r="BT79" s="22">
        <f t="shared" si="23"/>
        <v>100</v>
      </c>
      <c r="BU79" s="22"/>
      <c r="BV79" s="22"/>
      <c r="BW79" s="22"/>
      <c r="BX79" s="22"/>
      <c r="BY79" s="22"/>
      <c r="BZ79" s="22"/>
      <c r="CA79" s="22"/>
      <c r="CB79" s="22"/>
      <c r="CC79" s="22"/>
      <c r="CD79" s="22">
        <v>0</v>
      </c>
      <c r="CE79" s="23">
        <v>0</v>
      </c>
      <c r="CF79" s="23">
        <v>50</v>
      </c>
      <c r="CG79" s="23">
        <v>50</v>
      </c>
      <c r="CH79" s="28">
        <v>0.5</v>
      </c>
      <c r="CI79" s="32">
        <v>260633333</v>
      </c>
      <c r="CJ79" s="32">
        <v>260633333</v>
      </c>
      <c r="CK79" s="22"/>
      <c r="CL79" s="22"/>
      <c r="CM79" s="22"/>
      <c r="CN79" s="22"/>
      <c r="CO79" s="22"/>
      <c r="CP79" s="22"/>
      <c r="CQ79" s="22"/>
      <c r="CR79" s="36"/>
      <c r="CS79" s="28">
        <f t="shared" si="24"/>
        <v>0.5</v>
      </c>
      <c r="CT79" s="28">
        <v>0.5</v>
      </c>
      <c r="CU79" s="67"/>
      <c r="CV79" s="67"/>
      <c r="CW79" s="72">
        <f t="shared" si="18"/>
        <v>100</v>
      </c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</row>
    <row r="80" spans="1:121" s="14" customFormat="1" ht="56.25" x14ac:dyDescent="0.2">
      <c r="A80" s="22">
        <v>2</v>
      </c>
      <c r="B80" s="26" t="s">
        <v>94</v>
      </c>
      <c r="C80" s="30" t="s">
        <v>396</v>
      </c>
      <c r="D80" s="26" t="s">
        <v>397</v>
      </c>
      <c r="E80" s="30" t="s">
        <v>474</v>
      </c>
      <c r="F80" s="26" t="s">
        <v>475</v>
      </c>
      <c r="G80" s="24">
        <v>40</v>
      </c>
      <c r="H80" s="24">
        <v>80</v>
      </c>
      <c r="I80" s="30" t="s">
        <v>476</v>
      </c>
      <c r="J80" s="24" t="s">
        <v>468</v>
      </c>
      <c r="K80" s="37" t="s">
        <v>469</v>
      </c>
      <c r="L80" s="24" t="s">
        <v>477</v>
      </c>
      <c r="M80" s="26" t="s">
        <v>478</v>
      </c>
      <c r="N80" s="24" t="s">
        <v>88</v>
      </c>
      <c r="O80" s="30">
        <v>10</v>
      </c>
      <c r="P80" s="30">
        <v>100</v>
      </c>
      <c r="Q80" s="30">
        <v>10</v>
      </c>
      <c r="R80" s="30">
        <v>30</v>
      </c>
      <c r="S80" s="30">
        <v>30</v>
      </c>
      <c r="T80" s="30">
        <v>20</v>
      </c>
      <c r="U80" s="30" t="s">
        <v>96</v>
      </c>
      <c r="V80" s="30" t="s">
        <v>97</v>
      </c>
      <c r="W80" s="24" t="s">
        <v>405</v>
      </c>
      <c r="X80" s="38">
        <f t="shared" si="17"/>
        <v>0</v>
      </c>
      <c r="Y80" s="38">
        <v>0</v>
      </c>
      <c r="Z80" s="38">
        <v>0</v>
      </c>
      <c r="AA80" s="38">
        <v>0</v>
      </c>
      <c r="AB80" s="38">
        <v>0</v>
      </c>
      <c r="AC80" s="24" t="s">
        <v>98</v>
      </c>
      <c r="AD80" s="24" t="s">
        <v>98</v>
      </c>
      <c r="AE80" s="36" t="s">
        <v>91</v>
      </c>
      <c r="AF80" s="36" t="s">
        <v>91</v>
      </c>
      <c r="AG80" s="20">
        <f t="shared" si="19"/>
        <v>10</v>
      </c>
      <c r="AH80" s="21">
        <f t="shared" si="21"/>
        <v>0</v>
      </c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22">
        <v>0</v>
      </c>
      <c r="BC80" s="22">
        <v>10</v>
      </c>
      <c r="BD80" s="27">
        <v>0</v>
      </c>
      <c r="BE80" s="27">
        <v>0</v>
      </c>
      <c r="BF80" s="27"/>
      <c r="BG80" s="27"/>
      <c r="BH80" s="22"/>
      <c r="BI80" s="22"/>
      <c r="BJ80" s="22"/>
      <c r="BK80" s="22"/>
      <c r="BL80" s="22"/>
      <c r="BM80" s="28">
        <f t="shared" si="20"/>
        <v>1</v>
      </c>
      <c r="BN80" s="36"/>
      <c r="BO80" s="29"/>
      <c r="BP80" s="29"/>
      <c r="BQ80" s="29"/>
      <c r="BR80" s="29"/>
      <c r="BS80" s="28">
        <f t="shared" si="22"/>
        <v>0.1</v>
      </c>
      <c r="BT80" s="22">
        <f t="shared" si="23"/>
        <v>30</v>
      </c>
      <c r="BU80" s="22"/>
      <c r="BV80" s="22"/>
      <c r="BW80" s="22"/>
      <c r="BX80" s="22"/>
      <c r="BY80" s="22"/>
      <c r="BZ80" s="22"/>
      <c r="CA80" s="22"/>
      <c r="CB80" s="22"/>
      <c r="CC80" s="22"/>
      <c r="CD80" s="22">
        <v>0</v>
      </c>
      <c r="CE80" s="23">
        <v>0</v>
      </c>
      <c r="CF80" s="23">
        <v>20</v>
      </c>
      <c r="CG80" s="23">
        <v>20</v>
      </c>
      <c r="CH80" s="28">
        <v>0.3</v>
      </c>
      <c r="CI80" s="32">
        <v>260633333</v>
      </c>
      <c r="CJ80" s="32">
        <v>260633333</v>
      </c>
      <c r="CK80" s="22"/>
      <c r="CL80" s="22"/>
      <c r="CM80" s="22"/>
      <c r="CN80" s="22"/>
      <c r="CO80" s="22"/>
      <c r="CP80" s="22"/>
      <c r="CQ80" s="22"/>
      <c r="CR80" s="36"/>
      <c r="CS80" s="28">
        <f t="shared" si="24"/>
        <v>0.66666666666666663</v>
      </c>
      <c r="CT80" s="28">
        <f t="shared" ref="CT80:CT91" si="25">(BC80+CG80)/P80</f>
        <v>0.3</v>
      </c>
      <c r="CU80" s="24"/>
      <c r="CV80" s="24"/>
      <c r="CW80" s="72">
        <f t="shared" si="18"/>
        <v>20</v>
      </c>
      <c r="CX80" s="60"/>
      <c r="CY80" s="60"/>
      <c r="CZ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0"/>
      <c r="DQ80" s="60"/>
    </row>
    <row r="81" spans="1:121" s="14" customFormat="1" ht="67.5" x14ac:dyDescent="0.2">
      <c r="A81" s="22">
        <v>2</v>
      </c>
      <c r="B81" s="26" t="s">
        <v>94</v>
      </c>
      <c r="C81" s="30" t="s">
        <v>396</v>
      </c>
      <c r="D81" s="26" t="s">
        <v>397</v>
      </c>
      <c r="E81" s="30" t="s">
        <v>479</v>
      </c>
      <c r="F81" s="26" t="s">
        <v>480</v>
      </c>
      <c r="G81" s="24">
        <v>10</v>
      </c>
      <c r="H81" s="24">
        <v>74</v>
      </c>
      <c r="I81" s="30" t="s">
        <v>481</v>
      </c>
      <c r="J81" s="24" t="s">
        <v>468</v>
      </c>
      <c r="K81" s="37" t="s">
        <v>469</v>
      </c>
      <c r="L81" s="24" t="s">
        <v>482</v>
      </c>
      <c r="M81" s="26" t="s">
        <v>483</v>
      </c>
      <c r="N81" s="24" t="s">
        <v>88</v>
      </c>
      <c r="O81" s="30">
        <v>4</v>
      </c>
      <c r="P81" s="30">
        <v>28</v>
      </c>
      <c r="Q81" s="30">
        <v>6</v>
      </c>
      <c r="R81" s="30">
        <v>7</v>
      </c>
      <c r="S81" s="30">
        <v>7</v>
      </c>
      <c r="T81" s="30">
        <v>4</v>
      </c>
      <c r="U81" s="30" t="s">
        <v>96</v>
      </c>
      <c r="V81" s="30" t="s">
        <v>97</v>
      </c>
      <c r="W81" s="24" t="s">
        <v>405</v>
      </c>
      <c r="X81" s="38">
        <f t="shared" si="17"/>
        <v>0</v>
      </c>
      <c r="Y81" s="38">
        <v>0</v>
      </c>
      <c r="Z81" s="38">
        <v>0</v>
      </c>
      <c r="AA81" s="38">
        <v>0</v>
      </c>
      <c r="AB81" s="38">
        <v>0</v>
      </c>
      <c r="AC81" s="24" t="s">
        <v>98</v>
      </c>
      <c r="AD81" s="24" t="s">
        <v>98</v>
      </c>
      <c r="AE81" s="24">
        <v>0</v>
      </c>
      <c r="AF81" s="24">
        <v>0</v>
      </c>
      <c r="AG81" s="20">
        <f t="shared" si="19"/>
        <v>6</v>
      </c>
      <c r="AH81" s="2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22">
        <v>0</v>
      </c>
      <c r="BC81" s="22">
        <v>4</v>
      </c>
      <c r="BD81" s="27">
        <v>438431479</v>
      </c>
      <c r="BE81" s="27">
        <v>438431479</v>
      </c>
      <c r="BF81" s="27"/>
      <c r="BG81" s="27"/>
      <c r="BH81" s="22"/>
      <c r="BI81" s="22"/>
      <c r="BJ81" s="22"/>
      <c r="BK81" s="22"/>
      <c r="BL81" s="22"/>
      <c r="BM81" s="28">
        <f t="shared" si="20"/>
        <v>0.66666666666666663</v>
      </c>
      <c r="BN81" s="36"/>
      <c r="BO81" s="29"/>
      <c r="BP81" s="29"/>
      <c r="BQ81" s="29"/>
      <c r="BR81" s="29"/>
      <c r="BS81" s="28">
        <f t="shared" si="22"/>
        <v>0.14285714285714285</v>
      </c>
      <c r="BT81" s="22">
        <f t="shared" si="23"/>
        <v>7</v>
      </c>
      <c r="BU81" s="22"/>
      <c r="BV81" s="22"/>
      <c r="BW81" s="22"/>
      <c r="BX81" s="22"/>
      <c r="BY81" s="22"/>
      <c r="BZ81" s="22"/>
      <c r="CA81" s="22"/>
      <c r="CB81" s="22"/>
      <c r="CC81" s="22"/>
      <c r="CD81" s="22">
        <v>0</v>
      </c>
      <c r="CE81" s="23">
        <v>0</v>
      </c>
      <c r="CF81" s="23">
        <v>4</v>
      </c>
      <c r="CG81" s="23">
        <v>4</v>
      </c>
      <c r="CH81" s="28">
        <v>0.46</v>
      </c>
      <c r="CI81" s="32"/>
      <c r="CJ81" s="32"/>
      <c r="CK81" s="22"/>
      <c r="CL81" s="22"/>
      <c r="CM81" s="22"/>
      <c r="CN81" s="22"/>
      <c r="CO81" s="22"/>
      <c r="CP81" s="22"/>
      <c r="CQ81" s="22"/>
      <c r="CR81" s="36"/>
      <c r="CS81" s="28">
        <f t="shared" si="24"/>
        <v>0.5714285714285714</v>
      </c>
      <c r="CT81" s="28">
        <f t="shared" si="25"/>
        <v>0.2857142857142857</v>
      </c>
      <c r="CU81" s="24"/>
      <c r="CV81" s="24"/>
      <c r="CW81" s="72">
        <f t="shared" si="18"/>
        <v>4</v>
      </c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0"/>
      <c r="DQ81" s="60"/>
    </row>
    <row r="82" spans="1:121" s="14" customFormat="1" ht="101.25" x14ac:dyDescent="0.2">
      <c r="A82" s="22">
        <v>2</v>
      </c>
      <c r="B82" s="26" t="s">
        <v>94</v>
      </c>
      <c r="C82" s="30" t="s">
        <v>396</v>
      </c>
      <c r="D82" s="26" t="s">
        <v>397</v>
      </c>
      <c r="E82" s="30" t="s">
        <v>484</v>
      </c>
      <c r="F82" s="67" t="s">
        <v>485</v>
      </c>
      <c r="G82" s="67">
        <v>0</v>
      </c>
      <c r="H82" s="67">
        <v>80</v>
      </c>
      <c r="I82" s="30" t="s">
        <v>486</v>
      </c>
      <c r="J82" s="24" t="s">
        <v>468</v>
      </c>
      <c r="K82" s="37" t="s">
        <v>469</v>
      </c>
      <c r="L82" s="24" t="s">
        <v>487</v>
      </c>
      <c r="M82" s="26" t="s">
        <v>488</v>
      </c>
      <c r="N82" s="24" t="s">
        <v>88</v>
      </c>
      <c r="O82" s="30">
        <v>5</v>
      </c>
      <c r="P82" s="30">
        <v>100</v>
      </c>
      <c r="Q82" s="30">
        <v>10</v>
      </c>
      <c r="R82" s="30">
        <v>20</v>
      </c>
      <c r="S82" s="30">
        <v>30</v>
      </c>
      <c r="T82" s="30">
        <v>40</v>
      </c>
      <c r="U82" s="30" t="s">
        <v>96</v>
      </c>
      <c r="V82" s="30" t="s">
        <v>97</v>
      </c>
      <c r="W82" s="24" t="s">
        <v>405</v>
      </c>
      <c r="X82" s="38">
        <f t="shared" si="17"/>
        <v>0</v>
      </c>
      <c r="Y82" s="38">
        <v>0</v>
      </c>
      <c r="Z82" s="38">
        <v>0</v>
      </c>
      <c r="AA82" s="38">
        <v>0</v>
      </c>
      <c r="AB82" s="38">
        <v>0</v>
      </c>
      <c r="AC82" s="24" t="s">
        <v>98</v>
      </c>
      <c r="AD82" s="24" t="s">
        <v>98</v>
      </c>
      <c r="AE82" s="24">
        <v>0</v>
      </c>
      <c r="AF82" s="24">
        <v>0</v>
      </c>
      <c r="AG82" s="20">
        <f t="shared" si="19"/>
        <v>10</v>
      </c>
      <c r="AH82" s="2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22">
        <v>0</v>
      </c>
      <c r="BC82" s="22">
        <v>10</v>
      </c>
      <c r="BD82" s="27">
        <v>0</v>
      </c>
      <c r="BE82" s="27">
        <v>0</v>
      </c>
      <c r="BF82" s="27"/>
      <c r="BG82" s="27"/>
      <c r="BH82" s="22"/>
      <c r="BI82" s="22"/>
      <c r="BJ82" s="22"/>
      <c r="BK82" s="22"/>
      <c r="BL82" s="22"/>
      <c r="BM82" s="28">
        <f t="shared" si="20"/>
        <v>1</v>
      </c>
      <c r="BN82" s="36"/>
      <c r="BO82" s="29"/>
      <c r="BP82" s="29"/>
      <c r="BQ82" s="29"/>
      <c r="BR82" s="29"/>
      <c r="BS82" s="28">
        <f t="shared" si="22"/>
        <v>0.1</v>
      </c>
      <c r="BT82" s="22">
        <f t="shared" si="23"/>
        <v>20</v>
      </c>
      <c r="BU82" s="22"/>
      <c r="BV82" s="22"/>
      <c r="BW82" s="22"/>
      <c r="BX82" s="22"/>
      <c r="BY82" s="22"/>
      <c r="BZ82" s="22"/>
      <c r="CA82" s="22"/>
      <c r="CB82" s="22"/>
      <c r="CC82" s="22"/>
      <c r="CD82" s="22">
        <v>0</v>
      </c>
      <c r="CE82" s="23">
        <v>0</v>
      </c>
      <c r="CF82" s="23">
        <v>5</v>
      </c>
      <c r="CG82" s="23">
        <v>5</v>
      </c>
      <c r="CH82" s="28">
        <v>0.1</v>
      </c>
      <c r="CI82" s="32"/>
      <c r="CJ82" s="32"/>
      <c r="CK82" s="22"/>
      <c r="CL82" s="22"/>
      <c r="CM82" s="22"/>
      <c r="CN82" s="22"/>
      <c r="CO82" s="22"/>
      <c r="CP82" s="22"/>
      <c r="CQ82" s="22"/>
      <c r="CR82" s="36"/>
      <c r="CS82" s="28">
        <f t="shared" si="24"/>
        <v>0.25</v>
      </c>
      <c r="CT82" s="28">
        <f t="shared" si="25"/>
        <v>0.15</v>
      </c>
      <c r="CU82" s="67"/>
      <c r="CV82" s="67"/>
      <c r="CW82" s="72">
        <f t="shared" si="18"/>
        <v>40</v>
      </c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</row>
    <row r="83" spans="1:121" s="14" customFormat="1" ht="56.25" x14ac:dyDescent="0.2">
      <c r="A83" s="22">
        <v>2</v>
      </c>
      <c r="B83" s="26" t="s">
        <v>94</v>
      </c>
      <c r="C83" s="30" t="s">
        <v>396</v>
      </c>
      <c r="D83" s="26" t="s">
        <v>397</v>
      </c>
      <c r="E83" s="30" t="s">
        <v>484</v>
      </c>
      <c r="F83" s="67"/>
      <c r="G83" s="67"/>
      <c r="H83" s="67"/>
      <c r="I83" s="30" t="s">
        <v>489</v>
      </c>
      <c r="J83" s="24" t="s">
        <v>468</v>
      </c>
      <c r="K83" s="37" t="s">
        <v>469</v>
      </c>
      <c r="L83" s="24" t="s">
        <v>490</v>
      </c>
      <c r="M83" s="26" t="s">
        <v>491</v>
      </c>
      <c r="N83" s="24" t="s">
        <v>88</v>
      </c>
      <c r="O83" s="30">
        <v>6</v>
      </c>
      <c r="P83" s="30">
        <v>12</v>
      </c>
      <c r="Q83" s="30">
        <v>6</v>
      </c>
      <c r="R83" s="30">
        <v>2</v>
      </c>
      <c r="S83" s="30">
        <v>2</v>
      </c>
      <c r="T83" s="30">
        <v>2</v>
      </c>
      <c r="U83" s="30" t="s">
        <v>96</v>
      </c>
      <c r="V83" s="30" t="s">
        <v>97</v>
      </c>
      <c r="W83" s="24" t="s">
        <v>405</v>
      </c>
      <c r="X83" s="38">
        <f t="shared" si="17"/>
        <v>0</v>
      </c>
      <c r="Y83" s="38">
        <v>0</v>
      </c>
      <c r="Z83" s="38">
        <v>0</v>
      </c>
      <c r="AA83" s="38">
        <v>0</v>
      </c>
      <c r="AB83" s="38">
        <v>0</v>
      </c>
      <c r="AC83" s="24" t="s">
        <v>98</v>
      </c>
      <c r="AD83" s="24" t="s">
        <v>98</v>
      </c>
      <c r="AE83" s="24">
        <v>0</v>
      </c>
      <c r="AF83" s="24">
        <v>0</v>
      </c>
      <c r="AG83" s="20">
        <f t="shared" si="19"/>
        <v>6</v>
      </c>
      <c r="AH83" s="2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22">
        <v>0</v>
      </c>
      <c r="BC83" s="22">
        <v>6</v>
      </c>
      <c r="BD83" s="27">
        <v>0</v>
      </c>
      <c r="BE83" s="27">
        <v>0</v>
      </c>
      <c r="BF83" s="27"/>
      <c r="BG83" s="27"/>
      <c r="BH83" s="22"/>
      <c r="BI83" s="22"/>
      <c r="BJ83" s="22"/>
      <c r="BK83" s="22"/>
      <c r="BL83" s="22"/>
      <c r="BM83" s="28">
        <f t="shared" si="20"/>
        <v>1</v>
      </c>
      <c r="BN83" s="36"/>
      <c r="BO83" s="29"/>
      <c r="BP83" s="29"/>
      <c r="BQ83" s="29"/>
      <c r="BR83" s="29"/>
      <c r="BS83" s="28">
        <f t="shared" si="22"/>
        <v>0.5</v>
      </c>
      <c r="BT83" s="22">
        <f t="shared" si="23"/>
        <v>2</v>
      </c>
      <c r="BU83" s="22"/>
      <c r="BV83" s="22"/>
      <c r="BW83" s="22"/>
      <c r="BX83" s="22"/>
      <c r="BY83" s="22"/>
      <c r="BZ83" s="22"/>
      <c r="CA83" s="22"/>
      <c r="CB83" s="22"/>
      <c r="CC83" s="22"/>
      <c r="CD83" s="22">
        <v>0</v>
      </c>
      <c r="CE83" s="23">
        <v>0</v>
      </c>
      <c r="CF83" s="23">
        <v>0</v>
      </c>
      <c r="CG83" s="23">
        <v>0</v>
      </c>
      <c r="CH83" s="28">
        <v>0</v>
      </c>
      <c r="CI83" s="32"/>
      <c r="CJ83" s="32"/>
      <c r="CK83" s="22"/>
      <c r="CL83" s="22"/>
      <c r="CM83" s="22"/>
      <c r="CN83" s="22"/>
      <c r="CO83" s="22"/>
      <c r="CP83" s="22"/>
      <c r="CQ83" s="22"/>
      <c r="CR83" s="36"/>
      <c r="CS83" s="28">
        <f t="shared" si="24"/>
        <v>0</v>
      </c>
      <c r="CT83" s="28">
        <f t="shared" si="25"/>
        <v>0.5</v>
      </c>
      <c r="CU83" s="67"/>
      <c r="CV83" s="67"/>
      <c r="CW83" s="72">
        <f t="shared" si="18"/>
        <v>2</v>
      </c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Q83" s="60"/>
    </row>
    <row r="84" spans="1:121" s="14" customFormat="1" ht="90" x14ac:dyDescent="0.2">
      <c r="A84" s="22">
        <v>2</v>
      </c>
      <c r="B84" s="26" t="s">
        <v>94</v>
      </c>
      <c r="C84" s="30" t="s">
        <v>396</v>
      </c>
      <c r="D84" s="26" t="s">
        <v>397</v>
      </c>
      <c r="E84" s="30" t="s">
        <v>484</v>
      </c>
      <c r="F84" s="67"/>
      <c r="G84" s="67"/>
      <c r="H84" s="67"/>
      <c r="I84" s="30" t="s">
        <v>492</v>
      </c>
      <c r="J84" s="24" t="s">
        <v>468</v>
      </c>
      <c r="K84" s="37" t="s">
        <v>469</v>
      </c>
      <c r="L84" s="24" t="s">
        <v>493</v>
      </c>
      <c r="M84" s="26" t="s">
        <v>494</v>
      </c>
      <c r="N84" s="24" t="s">
        <v>88</v>
      </c>
      <c r="O84" s="30">
        <v>10</v>
      </c>
      <c r="P84" s="30">
        <v>100</v>
      </c>
      <c r="Q84" s="30">
        <v>10</v>
      </c>
      <c r="R84" s="30">
        <v>20</v>
      </c>
      <c r="S84" s="30">
        <v>30</v>
      </c>
      <c r="T84" s="30">
        <v>40</v>
      </c>
      <c r="U84" s="30" t="s">
        <v>96</v>
      </c>
      <c r="V84" s="30" t="s">
        <v>97</v>
      </c>
      <c r="W84" s="24" t="s">
        <v>405</v>
      </c>
      <c r="X84" s="38">
        <f t="shared" si="17"/>
        <v>0</v>
      </c>
      <c r="Y84" s="38">
        <v>0</v>
      </c>
      <c r="Z84" s="38">
        <v>0</v>
      </c>
      <c r="AA84" s="38">
        <v>0</v>
      </c>
      <c r="AB84" s="38">
        <v>0</v>
      </c>
      <c r="AC84" s="24" t="s">
        <v>98</v>
      </c>
      <c r="AD84" s="24" t="s">
        <v>98</v>
      </c>
      <c r="AE84" s="36" t="s">
        <v>91</v>
      </c>
      <c r="AF84" s="36" t="s">
        <v>91</v>
      </c>
      <c r="AG84" s="20">
        <f t="shared" si="19"/>
        <v>10</v>
      </c>
      <c r="AH84" s="21">
        <f>+X84</f>
        <v>0</v>
      </c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22">
        <v>0</v>
      </c>
      <c r="BC84" s="22">
        <v>10</v>
      </c>
      <c r="BD84" s="27">
        <v>0</v>
      </c>
      <c r="BE84" s="27">
        <v>0</v>
      </c>
      <c r="BF84" s="27"/>
      <c r="BG84" s="27"/>
      <c r="BH84" s="22"/>
      <c r="BI84" s="22"/>
      <c r="BJ84" s="22"/>
      <c r="BK84" s="22"/>
      <c r="BL84" s="22"/>
      <c r="BM84" s="28">
        <f t="shared" si="20"/>
        <v>1</v>
      </c>
      <c r="BN84" s="36"/>
      <c r="BO84" s="29"/>
      <c r="BP84" s="29"/>
      <c r="BQ84" s="29"/>
      <c r="BR84" s="29"/>
      <c r="BS84" s="28">
        <f t="shared" si="22"/>
        <v>0.1</v>
      </c>
      <c r="BT84" s="22">
        <f t="shared" si="23"/>
        <v>20</v>
      </c>
      <c r="BU84" s="22"/>
      <c r="BV84" s="22"/>
      <c r="BW84" s="22"/>
      <c r="BX84" s="22"/>
      <c r="BY84" s="22"/>
      <c r="BZ84" s="22"/>
      <c r="CA84" s="22"/>
      <c r="CB84" s="22"/>
      <c r="CC84" s="22"/>
      <c r="CD84" s="22">
        <v>0</v>
      </c>
      <c r="CE84" s="23">
        <v>0</v>
      </c>
      <c r="CF84" s="23">
        <v>5</v>
      </c>
      <c r="CG84" s="23">
        <v>5</v>
      </c>
      <c r="CH84" s="28">
        <v>0.5</v>
      </c>
      <c r="CI84" s="32"/>
      <c r="CJ84" s="32"/>
      <c r="CK84" s="22"/>
      <c r="CL84" s="22"/>
      <c r="CM84" s="22"/>
      <c r="CN84" s="22"/>
      <c r="CO84" s="22"/>
      <c r="CP84" s="22"/>
      <c r="CQ84" s="22"/>
      <c r="CR84" s="36"/>
      <c r="CS84" s="28">
        <f t="shared" si="24"/>
        <v>0.25</v>
      </c>
      <c r="CT84" s="28">
        <f t="shared" si="25"/>
        <v>0.15</v>
      </c>
      <c r="CU84" s="67"/>
      <c r="CV84" s="67"/>
      <c r="CW84" s="72">
        <f t="shared" si="18"/>
        <v>40</v>
      </c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</row>
    <row r="85" spans="1:121" s="14" customFormat="1" ht="56.25" x14ac:dyDescent="0.2">
      <c r="A85" s="22">
        <v>2</v>
      </c>
      <c r="B85" s="26" t="s">
        <v>94</v>
      </c>
      <c r="C85" s="30" t="s">
        <v>396</v>
      </c>
      <c r="D85" s="26" t="s">
        <v>397</v>
      </c>
      <c r="E85" s="30" t="s">
        <v>495</v>
      </c>
      <c r="F85" s="67" t="s">
        <v>496</v>
      </c>
      <c r="G85" s="67">
        <v>60</v>
      </c>
      <c r="H85" s="67">
        <v>100</v>
      </c>
      <c r="I85" s="30" t="s">
        <v>497</v>
      </c>
      <c r="J85" s="24" t="s">
        <v>498</v>
      </c>
      <c r="K85" s="37" t="s">
        <v>499</v>
      </c>
      <c r="L85" s="24" t="s">
        <v>500</v>
      </c>
      <c r="M85" s="26" t="s">
        <v>501</v>
      </c>
      <c r="N85" s="24" t="s">
        <v>93</v>
      </c>
      <c r="O85" s="30">
        <v>100</v>
      </c>
      <c r="P85" s="30">
        <v>100</v>
      </c>
      <c r="Q85" s="30">
        <v>100</v>
      </c>
      <c r="R85" s="30">
        <v>100</v>
      </c>
      <c r="S85" s="30">
        <v>100</v>
      </c>
      <c r="T85" s="30">
        <v>100</v>
      </c>
      <c r="U85" s="30" t="s">
        <v>96</v>
      </c>
      <c r="V85" s="30" t="s">
        <v>97</v>
      </c>
      <c r="W85" s="24" t="s">
        <v>405</v>
      </c>
      <c r="X85" s="38">
        <f t="shared" si="17"/>
        <v>0</v>
      </c>
      <c r="Y85" s="38">
        <v>0</v>
      </c>
      <c r="Z85" s="38">
        <v>0</v>
      </c>
      <c r="AA85" s="38">
        <v>0</v>
      </c>
      <c r="AB85" s="38">
        <v>0</v>
      </c>
      <c r="AC85" s="24" t="s">
        <v>98</v>
      </c>
      <c r="AD85" s="24" t="s">
        <v>98</v>
      </c>
      <c r="AE85" s="36" t="s">
        <v>91</v>
      </c>
      <c r="AF85" s="36" t="s">
        <v>91</v>
      </c>
      <c r="AG85" s="20">
        <f t="shared" si="19"/>
        <v>100</v>
      </c>
      <c r="AH85" s="21">
        <f>+X85</f>
        <v>0</v>
      </c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22">
        <v>90</v>
      </c>
      <c r="BC85" s="22">
        <v>100</v>
      </c>
      <c r="BD85" s="27">
        <v>700488903</v>
      </c>
      <c r="BE85" s="27">
        <v>0</v>
      </c>
      <c r="BF85" s="27">
        <v>700488903</v>
      </c>
      <c r="BG85" s="27"/>
      <c r="BH85" s="22"/>
      <c r="BI85" s="22"/>
      <c r="BJ85" s="22"/>
      <c r="BK85" s="22"/>
      <c r="BL85" s="22"/>
      <c r="BM85" s="28">
        <f t="shared" si="20"/>
        <v>1</v>
      </c>
      <c r="BN85" s="36"/>
      <c r="BO85" s="29"/>
      <c r="BP85" s="29"/>
      <c r="BQ85" s="29"/>
      <c r="BR85" s="29"/>
      <c r="BS85" s="28">
        <f t="shared" si="22"/>
        <v>1</v>
      </c>
      <c r="BT85" s="22">
        <f t="shared" si="23"/>
        <v>100</v>
      </c>
      <c r="BU85" s="22"/>
      <c r="BV85" s="22"/>
      <c r="BW85" s="22"/>
      <c r="BX85" s="22"/>
      <c r="BY85" s="22"/>
      <c r="BZ85" s="22"/>
      <c r="CA85" s="22"/>
      <c r="CB85" s="22"/>
      <c r="CC85" s="22"/>
      <c r="CD85" s="22">
        <v>100</v>
      </c>
      <c r="CE85" s="23">
        <v>100</v>
      </c>
      <c r="CF85" s="23">
        <v>100</v>
      </c>
      <c r="CG85" s="23">
        <v>100</v>
      </c>
      <c r="CH85" s="28">
        <v>1</v>
      </c>
      <c r="CI85" s="32">
        <v>192347791</v>
      </c>
      <c r="CJ85" s="32"/>
      <c r="CK85" s="32">
        <v>192347791</v>
      </c>
      <c r="CL85" s="22"/>
      <c r="CM85" s="22"/>
      <c r="CN85" s="22"/>
      <c r="CO85" s="22"/>
      <c r="CP85" s="22"/>
      <c r="CQ85" s="22"/>
      <c r="CR85" s="36"/>
      <c r="CS85" s="28">
        <f t="shared" si="24"/>
        <v>1</v>
      </c>
      <c r="CT85" s="28">
        <v>1</v>
      </c>
      <c r="CU85" s="67"/>
      <c r="CV85" s="67"/>
      <c r="CW85" s="72">
        <f t="shared" si="18"/>
        <v>100</v>
      </c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0"/>
      <c r="DQ85" s="60"/>
    </row>
    <row r="86" spans="1:121" s="14" customFormat="1" ht="56.25" x14ac:dyDescent="0.2">
      <c r="A86" s="22">
        <v>2</v>
      </c>
      <c r="B86" s="26" t="s">
        <v>94</v>
      </c>
      <c r="C86" s="30" t="s">
        <v>396</v>
      </c>
      <c r="D86" s="26" t="s">
        <v>397</v>
      </c>
      <c r="E86" s="30" t="s">
        <v>495</v>
      </c>
      <c r="F86" s="67"/>
      <c r="G86" s="67"/>
      <c r="H86" s="67"/>
      <c r="I86" s="30" t="s">
        <v>502</v>
      </c>
      <c r="J86" s="24" t="s">
        <v>498</v>
      </c>
      <c r="K86" s="37" t="s">
        <v>499</v>
      </c>
      <c r="L86" s="24" t="s">
        <v>503</v>
      </c>
      <c r="M86" s="26" t="s">
        <v>504</v>
      </c>
      <c r="N86" s="24" t="s">
        <v>93</v>
      </c>
      <c r="O86" s="30">
        <v>100</v>
      </c>
      <c r="P86" s="30">
        <v>100</v>
      </c>
      <c r="Q86" s="30">
        <v>100</v>
      </c>
      <c r="R86" s="30">
        <v>100</v>
      </c>
      <c r="S86" s="30">
        <v>100</v>
      </c>
      <c r="T86" s="30">
        <v>100</v>
      </c>
      <c r="U86" s="30" t="s">
        <v>96</v>
      </c>
      <c r="V86" s="30" t="s">
        <v>97</v>
      </c>
      <c r="W86" s="24" t="s">
        <v>405</v>
      </c>
      <c r="X86" s="38">
        <f t="shared" si="17"/>
        <v>0</v>
      </c>
      <c r="Y86" s="38">
        <v>0</v>
      </c>
      <c r="Z86" s="38">
        <v>0</v>
      </c>
      <c r="AA86" s="38">
        <v>0</v>
      </c>
      <c r="AB86" s="38">
        <v>0</v>
      </c>
      <c r="AC86" s="24" t="s">
        <v>98</v>
      </c>
      <c r="AD86" s="24" t="s">
        <v>98</v>
      </c>
      <c r="AE86" s="24">
        <v>0</v>
      </c>
      <c r="AF86" s="24">
        <v>0</v>
      </c>
      <c r="AG86" s="20">
        <f t="shared" si="19"/>
        <v>100</v>
      </c>
      <c r="AH86" s="2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22">
        <v>100</v>
      </c>
      <c r="BC86" s="22">
        <v>100</v>
      </c>
      <c r="BD86" s="27">
        <v>203360466</v>
      </c>
      <c r="BE86" s="27">
        <v>203360466</v>
      </c>
      <c r="BF86" s="27"/>
      <c r="BG86" s="27"/>
      <c r="BH86" s="22"/>
      <c r="BI86" s="22"/>
      <c r="BJ86" s="22"/>
      <c r="BK86" s="22"/>
      <c r="BL86" s="22"/>
      <c r="BM86" s="28">
        <f t="shared" si="20"/>
        <v>1</v>
      </c>
      <c r="BN86" s="36"/>
      <c r="BO86" s="29"/>
      <c r="BP86" s="29"/>
      <c r="BQ86" s="29"/>
      <c r="BR86" s="29"/>
      <c r="BS86" s="28">
        <f t="shared" si="22"/>
        <v>1</v>
      </c>
      <c r="BT86" s="22">
        <f t="shared" si="23"/>
        <v>100</v>
      </c>
      <c r="BU86" s="22"/>
      <c r="BV86" s="22"/>
      <c r="BW86" s="22"/>
      <c r="BX86" s="22"/>
      <c r="BY86" s="22"/>
      <c r="BZ86" s="22"/>
      <c r="CA86" s="22"/>
      <c r="CB86" s="22"/>
      <c r="CC86" s="22"/>
      <c r="CD86" s="22">
        <v>100</v>
      </c>
      <c r="CE86" s="23">
        <v>100</v>
      </c>
      <c r="CF86" s="23">
        <v>100</v>
      </c>
      <c r="CG86" s="23">
        <v>100</v>
      </c>
      <c r="CH86" s="28">
        <v>1</v>
      </c>
      <c r="CI86" s="32">
        <v>192347791</v>
      </c>
      <c r="CJ86" s="32"/>
      <c r="CK86" s="32">
        <v>192347791</v>
      </c>
      <c r="CL86" s="22"/>
      <c r="CM86" s="22"/>
      <c r="CN86" s="22"/>
      <c r="CO86" s="22"/>
      <c r="CP86" s="22"/>
      <c r="CQ86" s="22"/>
      <c r="CR86" s="36"/>
      <c r="CS86" s="28">
        <f t="shared" si="24"/>
        <v>1</v>
      </c>
      <c r="CT86" s="28">
        <v>1</v>
      </c>
      <c r="CU86" s="67"/>
      <c r="CV86" s="67"/>
      <c r="CW86" s="72">
        <f t="shared" si="18"/>
        <v>100</v>
      </c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0"/>
      <c r="DQ86" s="60"/>
    </row>
    <row r="87" spans="1:121" s="14" customFormat="1" ht="56.25" x14ac:dyDescent="0.2">
      <c r="A87" s="22">
        <v>2</v>
      </c>
      <c r="B87" s="26" t="s">
        <v>94</v>
      </c>
      <c r="C87" s="30" t="s">
        <v>396</v>
      </c>
      <c r="D87" s="26" t="s">
        <v>397</v>
      </c>
      <c r="E87" s="30" t="s">
        <v>495</v>
      </c>
      <c r="F87" s="67"/>
      <c r="G87" s="67"/>
      <c r="H87" s="67"/>
      <c r="I87" s="30" t="s">
        <v>505</v>
      </c>
      <c r="J87" s="24" t="s">
        <v>498</v>
      </c>
      <c r="K87" s="37" t="s">
        <v>499</v>
      </c>
      <c r="L87" s="24" t="s">
        <v>506</v>
      </c>
      <c r="M87" s="26" t="s">
        <v>507</v>
      </c>
      <c r="N87" s="24" t="s">
        <v>93</v>
      </c>
      <c r="O87" s="30">
        <v>100</v>
      </c>
      <c r="P87" s="30">
        <v>100</v>
      </c>
      <c r="Q87" s="30">
        <v>100</v>
      </c>
      <c r="R87" s="30">
        <v>100</v>
      </c>
      <c r="S87" s="30">
        <v>100</v>
      </c>
      <c r="T87" s="30">
        <v>100</v>
      </c>
      <c r="U87" s="30" t="s">
        <v>96</v>
      </c>
      <c r="V87" s="30" t="s">
        <v>97</v>
      </c>
      <c r="W87" s="24" t="s">
        <v>405</v>
      </c>
      <c r="X87" s="38">
        <f t="shared" si="17"/>
        <v>0</v>
      </c>
      <c r="Y87" s="38">
        <v>0</v>
      </c>
      <c r="Z87" s="38">
        <v>0</v>
      </c>
      <c r="AA87" s="38">
        <v>0</v>
      </c>
      <c r="AB87" s="38">
        <v>0</v>
      </c>
      <c r="AC87" s="24" t="s">
        <v>98</v>
      </c>
      <c r="AD87" s="24" t="s">
        <v>98</v>
      </c>
      <c r="AE87" s="24">
        <v>0</v>
      </c>
      <c r="AF87" s="24">
        <v>0</v>
      </c>
      <c r="AG87" s="20">
        <f t="shared" si="19"/>
        <v>100</v>
      </c>
      <c r="AH87" s="2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22">
        <v>20</v>
      </c>
      <c r="BC87" s="22">
        <v>100</v>
      </c>
      <c r="BD87" s="27">
        <v>670680260</v>
      </c>
      <c r="BE87" s="27">
        <v>670680270</v>
      </c>
      <c r="BF87" s="27"/>
      <c r="BG87" s="27"/>
      <c r="BH87" s="22"/>
      <c r="BI87" s="22"/>
      <c r="BJ87" s="22"/>
      <c r="BK87" s="22"/>
      <c r="BL87" s="22"/>
      <c r="BM87" s="28">
        <f t="shared" si="20"/>
        <v>1</v>
      </c>
      <c r="BN87" s="36"/>
      <c r="BO87" s="29"/>
      <c r="BP87" s="29"/>
      <c r="BQ87" s="29"/>
      <c r="BR87" s="29"/>
      <c r="BS87" s="28">
        <f t="shared" si="22"/>
        <v>1</v>
      </c>
      <c r="BT87" s="22">
        <f t="shared" si="23"/>
        <v>100</v>
      </c>
      <c r="BU87" s="22"/>
      <c r="BV87" s="22"/>
      <c r="BW87" s="22"/>
      <c r="BX87" s="22"/>
      <c r="BY87" s="22"/>
      <c r="BZ87" s="22"/>
      <c r="CA87" s="22"/>
      <c r="CB87" s="22"/>
      <c r="CC87" s="22"/>
      <c r="CD87" s="22">
        <v>4</v>
      </c>
      <c r="CE87" s="23">
        <v>0</v>
      </c>
      <c r="CF87" s="23">
        <v>52</v>
      </c>
      <c r="CG87" s="23">
        <v>52</v>
      </c>
      <c r="CH87" s="28">
        <v>0.52</v>
      </c>
      <c r="CI87" s="32">
        <v>136033427</v>
      </c>
      <c r="CJ87" s="32">
        <v>136033427</v>
      </c>
      <c r="CK87" s="22"/>
      <c r="CL87" s="22"/>
      <c r="CM87" s="22"/>
      <c r="CN87" s="22"/>
      <c r="CO87" s="22"/>
      <c r="CP87" s="22"/>
      <c r="CQ87" s="22"/>
      <c r="CR87" s="36"/>
      <c r="CS87" s="28">
        <f t="shared" si="24"/>
        <v>0.52</v>
      </c>
      <c r="CT87" s="28">
        <v>0.52</v>
      </c>
      <c r="CU87" s="67"/>
      <c r="CV87" s="67"/>
      <c r="CW87" s="72">
        <f t="shared" si="18"/>
        <v>100</v>
      </c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0"/>
      <c r="DQ87" s="60"/>
    </row>
    <row r="88" spans="1:121" s="14" customFormat="1" ht="78.75" x14ac:dyDescent="0.2">
      <c r="A88" s="22">
        <v>2</v>
      </c>
      <c r="B88" s="26" t="s">
        <v>94</v>
      </c>
      <c r="C88" s="30" t="s">
        <v>396</v>
      </c>
      <c r="D88" s="26" t="s">
        <v>397</v>
      </c>
      <c r="E88" s="30" t="s">
        <v>495</v>
      </c>
      <c r="F88" s="67"/>
      <c r="G88" s="67"/>
      <c r="H88" s="67"/>
      <c r="I88" s="30" t="s">
        <v>508</v>
      </c>
      <c r="J88" s="24" t="s">
        <v>498</v>
      </c>
      <c r="K88" s="37" t="s">
        <v>499</v>
      </c>
      <c r="L88" s="24" t="s">
        <v>509</v>
      </c>
      <c r="M88" s="26" t="s">
        <v>510</v>
      </c>
      <c r="N88" s="24" t="s">
        <v>88</v>
      </c>
      <c r="O88" s="30">
        <v>30</v>
      </c>
      <c r="P88" s="30">
        <v>100</v>
      </c>
      <c r="Q88" s="30">
        <v>10</v>
      </c>
      <c r="R88" s="30">
        <v>30</v>
      </c>
      <c r="S88" s="30">
        <v>30</v>
      </c>
      <c r="T88" s="30">
        <v>30</v>
      </c>
      <c r="U88" s="30" t="s">
        <v>96</v>
      </c>
      <c r="V88" s="30" t="s">
        <v>97</v>
      </c>
      <c r="W88" s="24" t="s">
        <v>405</v>
      </c>
      <c r="X88" s="38">
        <f t="shared" si="17"/>
        <v>0</v>
      </c>
      <c r="Y88" s="38">
        <v>0</v>
      </c>
      <c r="Z88" s="38">
        <v>0</v>
      </c>
      <c r="AA88" s="38">
        <v>0</v>
      </c>
      <c r="AB88" s="38">
        <v>0</v>
      </c>
      <c r="AC88" s="24" t="s">
        <v>98</v>
      </c>
      <c r="AD88" s="24" t="s">
        <v>98</v>
      </c>
      <c r="AE88" s="36" t="s">
        <v>91</v>
      </c>
      <c r="AF88" s="36" t="s">
        <v>91</v>
      </c>
      <c r="AG88" s="20">
        <f>+Q88</f>
        <v>10</v>
      </c>
      <c r="AH88" s="21">
        <f>+X88</f>
        <v>0</v>
      </c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22">
        <v>0</v>
      </c>
      <c r="BC88" s="22">
        <v>10</v>
      </c>
      <c r="BD88" s="27">
        <v>0</v>
      </c>
      <c r="BE88" s="27">
        <v>0</v>
      </c>
      <c r="BF88" s="27"/>
      <c r="BG88" s="27"/>
      <c r="BH88" s="22"/>
      <c r="BI88" s="22"/>
      <c r="BJ88" s="22"/>
      <c r="BK88" s="22"/>
      <c r="BL88" s="22"/>
      <c r="BM88" s="28">
        <f t="shared" si="20"/>
        <v>1</v>
      </c>
      <c r="BN88" s="36"/>
      <c r="BO88" s="29"/>
      <c r="BP88" s="29"/>
      <c r="BQ88" s="29"/>
      <c r="BR88" s="29"/>
      <c r="BS88" s="28">
        <f t="shared" si="22"/>
        <v>0.1</v>
      </c>
      <c r="BT88" s="22">
        <f t="shared" si="23"/>
        <v>30</v>
      </c>
      <c r="BU88" s="22"/>
      <c r="BV88" s="22"/>
      <c r="BW88" s="22"/>
      <c r="BX88" s="22"/>
      <c r="BY88" s="22"/>
      <c r="BZ88" s="22"/>
      <c r="CA88" s="22"/>
      <c r="CB88" s="22"/>
      <c r="CC88" s="22"/>
      <c r="CD88" s="22">
        <v>4</v>
      </c>
      <c r="CE88" s="23">
        <v>4</v>
      </c>
      <c r="CF88" s="23">
        <v>4</v>
      </c>
      <c r="CG88" s="23">
        <v>4</v>
      </c>
      <c r="CH88" s="28">
        <v>0.14000000000000001</v>
      </c>
      <c r="CI88" s="32">
        <v>136033427</v>
      </c>
      <c r="CJ88" s="32">
        <v>136033427</v>
      </c>
      <c r="CK88" s="22"/>
      <c r="CL88" s="22"/>
      <c r="CM88" s="22"/>
      <c r="CN88" s="22"/>
      <c r="CO88" s="22"/>
      <c r="CP88" s="22"/>
      <c r="CQ88" s="22"/>
      <c r="CR88" s="36"/>
      <c r="CS88" s="28">
        <f t="shared" si="24"/>
        <v>0.13333333333333333</v>
      </c>
      <c r="CT88" s="28">
        <f t="shared" si="25"/>
        <v>0.14000000000000001</v>
      </c>
      <c r="CU88" s="67"/>
      <c r="CV88" s="67"/>
      <c r="CW88" s="72">
        <f t="shared" si="18"/>
        <v>30</v>
      </c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0"/>
      <c r="DQ88" s="60"/>
    </row>
    <row r="89" spans="1:121" s="14" customFormat="1" ht="56.25" x14ac:dyDescent="0.2">
      <c r="A89" s="22">
        <v>2</v>
      </c>
      <c r="B89" s="26" t="s">
        <v>94</v>
      </c>
      <c r="C89" s="30" t="s">
        <v>396</v>
      </c>
      <c r="D89" s="26" t="s">
        <v>397</v>
      </c>
      <c r="E89" s="30" t="s">
        <v>495</v>
      </c>
      <c r="F89" s="67"/>
      <c r="G89" s="67"/>
      <c r="H89" s="67"/>
      <c r="I89" s="30" t="s">
        <v>511</v>
      </c>
      <c r="J89" s="24" t="s">
        <v>498</v>
      </c>
      <c r="K89" s="37" t="s">
        <v>499</v>
      </c>
      <c r="L89" s="24" t="s">
        <v>512</v>
      </c>
      <c r="M89" s="26" t="s">
        <v>513</v>
      </c>
      <c r="N89" s="24" t="s">
        <v>88</v>
      </c>
      <c r="O89" s="30">
        <v>50</v>
      </c>
      <c r="P89" s="30">
        <v>100</v>
      </c>
      <c r="Q89" s="30">
        <v>10</v>
      </c>
      <c r="R89" s="30">
        <v>50</v>
      </c>
      <c r="S89" s="30">
        <v>20</v>
      </c>
      <c r="T89" s="30">
        <v>20</v>
      </c>
      <c r="U89" s="30" t="s">
        <v>96</v>
      </c>
      <c r="V89" s="30" t="s">
        <v>97</v>
      </c>
      <c r="W89" s="24" t="s">
        <v>405</v>
      </c>
      <c r="X89" s="38">
        <f t="shared" si="17"/>
        <v>0</v>
      </c>
      <c r="Y89" s="38">
        <v>0</v>
      </c>
      <c r="Z89" s="38">
        <v>0</v>
      </c>
      <c r="AA89" s="38">
        <v>0</v>
      </c>
      <c r="AB89" s="38">
        <v>0</v>
      </c>
      <c r="AC89" s="24" t="s">
        <v>98</v>
      </c>
      <c r="AD89" s="24" t="s">
        <v>98</v>
      </c>
      <c r="AE89" s="36" t="s">
        <v>91</v>
      </c>
      <c r="AF89" s="36" t="s">
        <v>91</v>
      </c>
      <c r="AG89" s="20">
        <f t="shared" si="19"/>
        <v>10</v>
      </c>
      <c r="AH89" s="21">
        <f>+X89</f>
        <v>0</v>
      </c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22">
        <v>24</v>
      </c>
      <c r="BC89" s="22">
        <v>10</v>
      </c>
      <c r="BD89" s="27">
        <v>0</v>
      </c>
      <c r="BE89" s="27">
        <v>0</v>
      </c>
      <c r="BF89" s="27"/>
      <c r="BG89" s="27"/>
      <c r="BH89" s="22"/>
      <c r="BI89" s="22"/>
      <c r="BJ89" s="22"/>
      <c r="BK89" s="22"/>
      <c r="BL89" s="22"/>
      <c r="BM89" s="28">
        <v>1</v>
      </c>
      <c r="BN89" s="36"/>
      <c r="BO89" s="29"/>
      <c r="BP89" s="29"/>
      <c r="BQ89" s="29"/>
      <c r="BR89" s="29"/>
      <c r="BS89" s="28">
        <f t="shared" si="22"/>
        <v>0.1</v>
      </c>
      <c r="BT89" s="22">
        <f t="shared" si="23"/>
        <v>50</v>
      </c>
      <c r="BU89" s="22"/>
      <c r="BV89" s="22"/>
      <c r="BW89" s="22"/>
      <c r="BX89" s="22"/>
      <c r="BY89" s="22"/>
      <c r="BZ89" s="22"/>
      <c r="CA89" s="22"/>
      <c r="CB89" s="22"/>
      <c r="CC89" s="22"/>
      <c r="CD89" s="22">
        <v>0</v>
      </c>
      <c r="CE89" s="23">
        <v>8</v>
      </c>
      <c r="CF89" s="23">
        <v>50</v>
      </c>
      <c r="CG89" s="23">
        <v>50</v>
      </c>
      <c r="CH89" s="28">
        <v>1</v>
      </c>
      <c r="CI89" s="32">
        <v>136033427</v>
      </c>
      <c r="CJ89" s="32">
        <v>136033427</v>
      </c>
      <c r="CK89" s="22"/>
      <c r="CL89" s="22"/>
      <c r="CM89" s="22"/>
      <c r="CN89" s="22"/>
      <c r="CO89" s="22"/>
      <c r="CP89" s="22"/>
      <c r="CQ89" s="22"/>
      <c r="CR89" s="36"/>
      <c r="CS89" s="28">
        <f t="shared" si="24"/>
        <v>1</v>
      </c>
      <c r="CT89" s="28">
        <f t="shared" si="25"/>
        <v>0.6</v>
      </c>
      <c r="CU89" s="67"/>
      <c r="CV89" s="67"/>
      <c r="CW89" s="72">
        <f t="shared" si="18"/>
        <v>20</v>
      </c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0"/>
      <c r="DQ89" s="60"/>
    </row>
    <row r="90" spans="1:121" s="14" customFormat="1" ht="56.25" x14ac:dyDescent="0.2">
      <c r="A90" s="22">
        <v>2</v>
      </c>
      <c r="B90" s="26" t="s">
        <v>94</v>
      </c>
      <c r="C90" s="30" t="s">
        <v>396</v>
      </c>
      <c r="D90" s="26" t="s">
        <v>397</v>
      </c>
      <c r="E90" s="30" t="s">
        <v>495</v>
      </c>
      <c r="F90" s="67"/>
      <c r="G90" s="67"/>
      <c r="H90" s="67"/>
      <c r="I90" s="30" t="s">
        <v>514</v>
      </c>
      <c r="J90" s="24" t="s">
        <v>498</v>
      </c>
      <c r="K90" s="37" t="s">
        <v>499</v>
      </c>
      <c r="L90" s="24" t="s">
        <v>515</v>
      </c>
      <c r="M90" s="26" t="s">
        <v>516</v>
      </c>
      <c r="N90" s="24" t="s">
        <v>93</v>
      </c>
      <c r="O90" s="30">
        <v>100</v>
      </c>
      <c r="P90" s="30">
        <v>100</v>
      </c>
      <c r="Q90" s="30">
        <v>100</v>
      </c>
      <c r="R90" s="30">
        <v>100</v>
      </c>
      <c r="S90" s="30">
        <v>100</v>
      </c>
      <c r="T90" s="30">
        <v>100</v>
      </c>
      <c r="U90" s="30" t="s">
        <v>96</v>
      </c>
      <c r="V90" s="30" t="s">
        <v>97</v>
      </c>
      <c r="W90" s="24" t="s">
        <v>405</v>
      </c>
      <c r="X90" s="38">
        <f t="shared" si="17"/>
        <v>0</v>
      </c>
      <c r="Y90" s="38">
        <v>0</v>
      </c>
      <c r="Z90" s="38">
        <v>0</v>
      </c>
      <c r="AA90" s="38">
        <v>0</v>
      </c>
      <c r="AB90" s="38">
        <v>0</v>
      </c>
      <c r="AC90" s="24" t="s">
        <v>98</v>
      </c>
      <c r="AD90" s="24" t="s">
        <v>98</v>
      </c>
      <c r="AE90" s="24">
        <v>0</v>
      </c>
      <c r="AF90" s="24">
        <v>0</v>
      </c>
      <c r="AG90" s="20">
        <f t="shared" si="19"/>
        <v>100</v>
      </c>
      <c r="AH90" s="2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22">
        <v>20</v>
      </c>
      <c r="BC90" s="22">
        <v>100</v>
      </c>
      <c r="BD90" s="27">
        <v>404714227</v>
      </c>
      <c r="BE90" s="27">
        <v>404714227</v>
      </c>
      <c r="BF90" s="27"/>
      <c r="BG90" s="27"/>
      <c r="BH90" s="22"/>
      <c r="BI90" s="22"/>
      <c r="BJ90" s="22"/>
      <c r="BK90" s="22"/>
      <c r="BL90" s="22"/>
      <c r="BM90" s="28">
        <f t="shared" si="20"/>
        <v>1</v>
      </c>
      <c r="BN90" s="36"/>
      <c r="BO90" s="29"/>
      <c r="BP90" s="29"/>
      <c r="BQ90" s="29"/>
      <c r="BR90" s="29"/>
      <c r="BS90" s="28">
        <f t="shared" si="22"/>
        <v>1</v>
      </c>
      <c r="BT90" s="22">
        <f t="shared" si="23"/>
        <v>100</v>
      </c>
      <c r="BU90" s="22"/>
      <c r="BV90" s="22"/>
      <c r="BW90" s="22"/>
      <c r="BX90" s="22"/>
      <c r="BY90" s="22"/>
      <c r="BZ90" s="22"/>
      <c r="CA90" s="22"/>
      <c r="CB90" s="22"/>
      <c r="CC90" s="22"/>
      <c r="CD90" s="22">
        <v>0</v>
      </c>
      <c r="CE90" s="23">
        <v>0</v>
      </c>
      <c r="CF90" s="23">
        <v>70</v>
      </c>
      <c r="CG90" s="23">
        <v>70</v>
      </c>
      <c r="CH90" s="28">
        <v>0.7</v>
      </c>
      <c r="CI90" s="32">
        <v>136033427</v>
      </c>
      <c r="CJ90" s="32">
        <v>136033427</v>
      </c>
      <c r="CK90" s="22"/>
      <c r="CL90" s="22"/>
      <c r="CM90" s="22"/>
      <c r="CN90" s="22"/>
      <c r="CO90" s="22"/>
      <c r="CP90" s="22"/>
      <c r="CQ90" s="22"/>
      <c r="CR90" s="36"/>
      <c r="CS90" s="28">
        <f t="shared" si="24"/>
        <v>0.7</v>
      </c>
      <c r="CT90" s="28">
        <v>0.7</v>
      </c>
      <c r="CU90" s="67"/>
      <c r="CV90" s="67"/>
      <c r="CW90" s="72">
        <f t="shared" si="18"/>
        <v>100</v>
      </c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0"/>
      <c r="DQ90" s="60"/>
    </row>
    <row r="91" spans="1:121" s="14" customFormat="1" ht="67.5" x14ac:dyDescent="0.2">
      <c r="A91" s="22">
        <v>2</v>
      </c>
      <c r="B91" s="26" t="s">
        <v>94</v>
      </c>
      <c r="C91" s="30" t="s">
        <v>396</v>
      </c>
      <c r="D91" s="26" t="s">
        <v>397</v>
      </c>
      <c r="E91" s="30" t="s">
        <v>495</v>
      </c>
      <c r="F91" s="67"/>
      <c r="G91" s="67"/>
      <c r="H91" s="67"/>
      <c r="I91" s="30" t="s">
        <v>517</v>
      </c>
      <c r="J91" s="24" t="s">
        <v>498</v>
      </c>
      <c r="K91" s="37" t="s">
        <v>499</v>
      </c>
      <c r="L91" s="24" t="s">
        <v>518</v>
      </c>
      <c r="M91" s="26" t="s">
        <v>519</v>
      </c>
      <c r="N91" s="24" t="s">
        <v>88</v>
      </c>
      <c r="O91" s="30">
        <v>20</v>
      </c>
      <c r="P91" s="30">
        <v>100</v>
      </c>
      <c r="Q91" s="30">
        <v>20</v>
      </c>
      <c r="R91" s="30">
        <v>20</v>
      </c>
      <c r="S91" s="30">
        <v>20</v>
      </c>
      <c r="T91" s="30">
        <v>40</v>
      </c>
      <c r="U91" s="30" t="s">
        <v>96</v>
      </c>
      <c r="V91" s="30" t="s">
        <v>97</v>
      </c>
      <c r="W91" s="24" t="s">
        <v>405</v>
      </c>
      <c r="X91" s="38">
        <f t="shared" si="17"/>
        <v>0</v>
      </c>
      <c r="Y91" s="38">
        <v>0</v>
      </c>
      <c r="Z91" s="38">
        <v>0</v>
      </c>
      <c r="AA91" s="38">
        <v>0</v>
      </c>
      <c r="AB91" s="38">
        <v>0</v>
      </c>
      <c r="AC91" s="24" t="s">
        <v>98</v>
      </c>
      <c r="AD91" s="24" t="s">
        <v>98</v>
      </c>
      <c r="AE91" s="24">
        <v>0</v>
      </c>
      <c r="AF91" s="24">
        <v>0</v>
      </c>
      <c r="AG91" s="20">
        <f t="shared" si="19"/>
        <v>20</v>
      </c>
      <c r="AH91" s="2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22">
        <v>50</v>
      </c>
      <c r="BC91" s="22">
        <v>20</v>
      </c>
      <c r="BD91" s="27">
        <v>0</v>
      </c>
      <c r="BE91" s="27">
        <v>0</v>
      </c>
      <c r="BF91" s="27"/>
      <c r="BG91" s="27"/>
      <c r="BH91" s="22"/>
      <c r="BI91" s="22"/>
      <c r="BJ91" s="22"/>
      <c r="BK91" s="22"/>
      <c r="BL91" s="22"/>
      <c r="BM91" s="28">
        <v>1</v>
      </c>
      <c r="BN91" s="36"/>
      <c r="BO91" s="29"/>
      <c r="BP91" s="29"/>
      <c r="BQ91" s="29"/>
      <c r="BR91" s="29"/>
      <c r="BS91" s="28">
        <f t="shared" si="22"/>
        <v>0.2</v>
      </c>
      <c r="BT91" s="22">
        <f t="shared" si="23"/>
        <v>20</v>
      </c>
      <c r="BU91" s="22"/>
      <c r="BV91" s="22"/>
      <c r="BW91" s="22"/>
      <c r="BX91" s="22"/>
      <c r="BY91" s="22"/>
      <c r="BZ91" s="22"/>
      <c r="CA91" s="22"/>
      <c r="CB91" s="22"/>
      <c r="CC91" s="22"/>
      <c r="CD91" s="22">
        <v>0</v>
      </c>
      <c r="CE91" s="23">
        <v>0</v>
      </c>
      <c r="CF91" s="23">
        <v>0</v>
      </c>
      <c r="CG91" s="23">
        <v>0</v>
      </c>
      <c r="CH91" s="28">
        <v>0</v>
      </c>
      <c r="CI91" s="32">
        <v>136033427</v>
      </c>
      <c r="CJ91" s="32">
        <v>136033427</v>
      </c>
      <c r="CK91" s="22"/>
      <c r="CL91" s="22"/>
      <c r="CM91" s="22"/>
      <c r="CN91" s="22"/>
      <c r="CO91" s="22"/>
      <c r="CP91" s="22"/>
      <c r="CQ91" s="22"/>
      <c r="CR91" s="36"/>
      <c r="CS91" s="28">
        <f t="shared" si="24"/>
        <v>0</v>
      </c>
      <c r="CT91" s="28">
        <f t="shared" si="25"/>
        <v>0.2</v>
      </c>
      <c r="CU91" s="67"/>
      <c r="CV91" s="67"/>
      <c r="CW91" s="72">
        <f t="shared" si="18"/>
        <v>40</v>
      </c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0"/>
      <c r="DQ91" s="60"/>
    </row>
    <row r="92" spans="1:121" s="14" customFormat="1" ht="56.25" x14ac:dyDescent="0.2">
      <c r="A92" s="22">
        <v>2</v>
      </c>
      <c r="B92" s="26" t="s">
        <v>94</v>
      </c>
      <c r="C92" s="30" t="s">
        <v>396</v>
      </c>
      <c r="D92" s="26" t="s">
        <v>397</v>
      </c>
      <c r="E92" s="30" t="s">
        <v>495</v>
      </c>
      <c r="F92" s="67"/>
      <c r="G92" s="67"/>
      <c r="H92" s="67"/>
      <c r="I92" s="30" t="s">
        <v>520</v>
      </c>
      <c r="J92" s="24" t="s">
        <v>498</v>
      </c>
      <c r="K92" s="37" t="s">
        <v>499</v>
      </c>
      <c r="L92" s="24" t="s">
        <v>521</v>
      </c>
      <c r="M92" s="26" t="s">
        <v>522</v>
      </c>
      <c r="N92" s="24" t="s">
        <v>88</v>
      </c>
      <c r="O92" s="30">
        <v>30</v>
      </c>
      <c r="P92" s="30">
        <v>100</v>
      </c>
      <c r="Q92" s="30">
        <v>100</v>
      </c>
      <c r="R92" s="30">
        <v>100</v>
      </c>
      <c r="S92" s="30">
        <v>100</v>
      </c>
      <c r="T92" s="30">
        <v>100</v>
      </c>
      <c r="U92" s="30" t="s">
        <v>96</v>
      </c>
      <c r="V92" s="30" t="s">
        <v>97</v>
      </c>
      <c r="W92" s="24" t="s">
        <v>405</v>
      </c>
      <c r="X92" s="38">
        <f t="shared" si="17"/>
        <v>0</v>
      </c>
      <c r="Y92" s="38">
        <v>0</v>
      </c>
      <c r="Z92" s="38">
        <v>0</v>
      </c>
      <c r="AA92" s="38">
        <v>0</v>
      </c>
      <c r="AB92" s="38">
        <v>0</v>
      </c>
      <c r="AC92" s="24" t="s">
        <v>98</v>
      </c>
      <c r="AD92" s="24" t="s">
        <v>98</v>
      </c>
      <c r="AE92" s="36" t="s">
        <v>91</v>
      </c>
      <c r="AF92" s="36" t="s">
        <v>91</v>
      </c>
      <c r="AG92" s="20">
        <f t="shared" si="19"/>
        <v>100</v>
      </c>
      <c r="AH92" s="21">
        <f t="shared" ref="AH92" si="26">+X92</f>
        <v>0</v>
      </c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22">
        <v>0</v>
      </c>
      <c r="BC92" s="22">
        <v>100</v>
      </c>
      <c r="BD92" s="27">
        <v>0</v>
      </c>
      <c r="BE92" s="27">
        <v>0</v>
      </c>
      <c r="BF92" s="27"/>
      <c r="BG92" s="27"/>
      <c r="BH92" s="22"/>
      <c r="BI92" s="22"/>
      <c r="BJ92" s="22"/>
      <c r="BK92" s="22"/>
      <c r="BL92" s="22"/>
      <c r="BM92" s="28">
        <v>1</v>
      </c>
      <c r="BN92" s="36"/>
      <c r="BO92" s="29"/>
      <c r="BP92" s="29"/>
      <c r="BQ92" s="29"/>
      <c r="BR92" s="29"/>
      <c r="BS92" s="28">
        <f t="shared" si="22"/>
        <v>1</v>
      </c>
      <c r="BT92" s="22">
        <f t="shared" si="23"/>
        <v>100</v>
      </c>
      <c r="BU92" s="22"/>
      <c r="BV92" s="22"/>
      <c r="BW92" s="22"/>
      <c r="BX92" s="22"/>
      <c r="BY92" s="22"/>
      <c r="BZ92" s="22"/>
      <c r="CA92" s="22"/>
      <c r="CB92" s="22"/>
      <c r="CC92" s="22"/>
      <c r="CD92" s="22">
        <v>0</v>
      </c>
      <c r="CE92" s="23">
        <v>0</v>
      </c>
      <c r="CF92" s="23">
        <v>75</v>
      </c>
      <c r="CG92" s="23">
        <v>75</v>
      </c>
      <c r="CH92" s="28">
        <v>0.75</v>
      </c>
      <c r="CI92" s="32">
        <v>136033427</v>
      </c>
      <c r="CJ92" s="32">
        <v>136033427</v>
      </c>
      <c r="CK92" s="22"/>
      <c r="CL92" s="22"/>
      <c r="CM92" s="22"/>
      <c r="CN92" s="22"/>
      <c r="CO92" s="22"/>
      <c r="CP92" s="22"/>
      <c r="CQ92" s="22"/>
      <c r="CR92" s="36"/>
      <c r="CS92" s="28">
        <f t="shared" si="24"/>
        <v>0.75</v>
      </c>
      <c r="CT92" s="28">
        <v>0.75</v>
      </c>
      <c r="CU92" s="67"/>
      <c r="CV92" s="67"/>
      <c r="CW92" s="72">
        <f t="shared" si="18"/>
        <v>100</v>
      </c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0"/>
      <c r="DQ92" s="60"/>
    </row>
    <row r="93" spans="1:121" ht="12" customHeight="1" x14ac:dyDescent="0.2">
      <c r="BH93" s="51">
        <f>17668357894+174368302732</f>
        <v>192036660626</v>
      </c>
      <c r="CI93" s="39"/>
      <c r="CJ93" s="39"/>
      <c r="CS93" s="47"/>
    </row>
    <row r="95" spans="1:121" x14ac:dyDescent="0.2">
      <c r="L95" s="52"/>
    </row>
    <row r="1039860" spans="3:3" x14ac:dyDescent="0.2">
      <c r="C1039860" s="55"/>
    </row>
  </sheetData>
  <mergeCells count="113">
    <mergeCell ref="CW1:DQ1"/>
    <mergeCell ref="F82:F84"/>
    <mergeCell ref="G82:G84"/>
    <mergeCell ref="H82:H84"/>
    <mergeCell ref="CU82:CU84"/>
    <mergeCell ref="CV82:CV84"/>
    <mergeCell ref="F85:F92"/>
    <mergeCell ref="G85:G92"/>
    <mergeCell ref="H85:H92"/>
    <mergeCell ref="CU85:CU92"/>
    <mergeCell ref="CV85:CV92"/>
    <mergeCell ref="F75:F77"/>
    <mergeCell ref="G75:G77"/>
    <mergeCell ref="H75:H77"/>
    <mergeCell ref="CU75:CU77"/>
    <mergeCell ref="CV75:CV77"/>
    <mergeCell ref="F78:F79"/>
    <mergeCell ref="G78:G79"/>
    <mergeCell ref="H78:H79"/>
    <mergeCell ref="CU78:CU79"/>
    <mergeCell ref="CV78:CV79"/>
    <mergeCell ref="F68:F69"/>
    <mergeCell ref="G68:G69"/>
    <mergeCell ref="H68:H69"/>
    <mergeCell ref="CU68:CU69"/>
    <mergeCell ref="CV68:CV69"/>
    <mergeCell ref="F70:F74"/>
    <mergeCell ref="G70:G74"/>
    <mergeCell ref="H70:H74"/>
    <mergeCell ref="CU70:CU74"/>
    <mergeCell ref="CV70:CV74"/>
    <mergeCell ref="F59:F62"/>
    <mergeCell ref="G59:G62"/>
    <mergeCell ref="H59:H62"/>
    <mergeCell ref="CU59:CU62"/>
    <mergeCell ref="CV59:CV62"/>
    <mergeCell ref="F65:F67"/>
    <mergeCell ref="G65:G67"/>
    <mergeCell ref="H65:H67"/>
    <mergeCell ref="CU65:CU67"/>
    <mergeCell ref="CV65:CV67"/>
    <mergeCell ref="F52:F53"/>
    <mergeCell ref="G52:G53"/>
    <mergeCell ref="H52:H53"/>
    <mergeCell ref="CU52:CU53"/>
    <mergeCell ref="CV52:CV53"/>
    <mergeCell ref="F54:F58"/>
    <mergeCell ref="G54:G58"/>
    <mergeCell ref="H54:H58"/>
    <mergeCell ref="CU54:CU58"/>
    <mergeCell ref="CV54:CV58"/>
    <mergeCell ref="F47:F49"/>
    <mergeCell ref="G47:G49"/>
    <mergeCell ref="H47:H49"/>
    <mergeCell ref="CU47:CU49"/>
    <mergeCell ref="CV47:CV49"/>
    <mergeCell ref="F50:F51"/>
    <mergeCell ref="G50:G51"/>
    <mergeCell ref="H50:H51"/>
    <mergeCell ref="CU50:CU51"/>
    <mergeCell ref="CV50:CV51"/>
    <mergeCell ref="F40:F41"/>
    <mergeCell ref="G40:G41"/>
    <mergeCell ref="H40:H41"/>
    <mergeCell ref="CU40:CU41"/>
    <mergeCell ref="CV40:CV41"/>
    <mergeCell ref="F44:F46"/>
    <mergeCell ref="G44:G46"/>
    <mergeCell ref="H44:H46"/>
    <mergeCell ref="CU44:CU46"/>
    <mergeCell ref="CV44:CV46"/>
    <mergeCell ref="F34:F37"/>
    <mergeCell ref="G34:G37"/>
    <mergeCell ref="H34:H37"/>
    <mergeCell ref="CU34:CU37"/>
    <mergeCell ref="CV34:CV37"/>
    <mergeCell ref="F38:F39"/>
    <mergeCell ref="G38:G39"/>
    <mergeCell ref="H38:H39"/>
    <mergeCell ref="CU38:CU39"/>
    <mergeCell ref="CV38:CV39"/>
    <mergeCell ref="F29:F31"/>
    <mergeCell ref="G29:G31"/>
    <mergeCell ref="H29:H31"/>
    <mergeCell ref="CU29:CU31"/>
    <mergeCell ref="CV29:CV31"/>
    <mergeCell ref="F32:F33"/>
    <mergeCell ref="G32:G33"/>
    <mergeCell ref="H32:H33"/>
    <mergeCell ref="CU32:CU33"/>
    <mergeCell ref="CV32:CV33"/>
    <mergeCell ref="F12:F13"/>
    <mergeCell ref="G12:G13"/>
    <mergeCell ref="H12:H13"/>
    <mergeCell ref="CU12:CU13"/>
    <mergeCell ref="CV12:CV13"/>
    <mergeCell ref="F19:F23"/>
    <mergeCell ref="G19:G23"/>
    <mergeCell ref="H19:H23"/>
    <mergeCell ref="CU19:CU23"/>
    <mergeCell ref="CV19:CV23"/>
    <mergeCell ref="AG1:BS1"/>
    <mergeCell ref="BT1:CT1"/>
    <mergeCell ref="F3:F4"/>
    <mergeCell ref="G3:G4"/>
    <mergeCell ref="H3:H4"/>
    <mergeCell ref="CU3:CU4"/>
    <mergeCell ref="CV3:CV4"/>
    <mergeCell ref="F6:F8"/>
    <mergeCell ref="G6:G8"/>
    <mergeCell ref="H6:H8"/>
    <mergeCell ref="CU6:CU8"/>
    <mergeCell ref="CV6:CV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2017-12-15T17:07:46Z</dcterms:created>
  <dcterms:modified xsi:type="dcterms:W3CDTF">2018-02-26T18:38:37Z</dcterms:modified>
</cp:coreProperties>
</file>