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Transito y Transporte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3" i="1" l="1"/>
  <c r="CW4" i="1"/>
  <c r="CW5" i="1"/>
  <c r="CW6" i="1"/>
  <c r="CW7" i="1"/>
  <c r="CW8" i="1"/>
  <c r="CW9" i="1"/>
  <c r="CW10" i="1"/>
  <c r="CW11" i="1"/>
  <c r="CW12" i="1"/>
  <c r="BH13" i="1"/>
  <c r="CT12" i="1"/>
  <c r="BT12" i="1"/>
  <c r="BS12" i="1"/>
  <c r="X12" i="1"/>
  <c r="AH12" i="1" s="1"/>
  <c r="CT11" i="1"/>
  <c r="BT11" i="1"/>
  <c r="BS11" i="1"/>
  <c r="X11" i="1"/>
  <c r="AH11" i="1" s="1"/>
  <c r="CT10" i="1"/>
  <c r="BT10" i="1"/>
  <c r="CS10" i="1" s="1"/>
  <c r="BS10" i="1"/>
  <c r="X10" i="1"/>
  <c r="AH10" i="1" s="1"/>
  <c r="CV9" i="1"/>
  <c r="CT9" i="1"/>
  <c r="BT9" i="1"/>
  <c r="BS9" i="1"/>
  <c r="X9" i="1"/>
  <c r="AH9" i="1" s="1"/>
  <c r="CT8" i="1"/>
  <c r="BT8" i="1"/>
  <c r="CS8" i="1" s="1"/>
  <c r="BS8" i="1"/>
  <c r="X8" i="1"/>
  <c r="AH8" i="1" s="1"/>
  <c r="CT7" i="1"/>
  <c r="BT7" i="1"/>
  <c r="BS7" i="1"/>
  <c r="AG7" i="1"/>
  <c r="X7" i="1"/>
  <c r="AH7" i="1" s="1"/>
  <c r="CT6" i="1"/>
  <c r="BT6" i="1"/>
  <c r="CS6" i="1" s="1"/>
  <c r="BS6" i="1"/>
  <c r="BM6" i="1"/>
  <c r="X6" i="1"/>
  <c r="AH6" i="1" s="1"/>
  <c r="BT5" i="1"/>
  <c r="BS5" i="1"/>
  <c r="BM5" i="1"/>
  <c r="X5" i="1"/>
  <c r="AH5" i="1" s="1"/>
  <c r="X4" i="1"/>
  <c r="AH4" i="1" s="1"/>
  <c r="CT3" i="1"/>
  <c r="BT3" i="1"/>
  <c r="BS3" i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<sst xmlns="http://schemas.openxmlformats.org/spreadsheetml/2006/main" count="311" uniqueCount="168">
  <si>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</si>
  <si>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</si>
  <si>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</si>
  <si>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</si>
  <si>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</si>
  <si>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</si>
  <si>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</si>
  <si>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</si>
  <si>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</si>
  <si>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</si>
  <si>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</si>
  <si>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</si>
  <si>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</si>
  <si>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</si>
  <si>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</si>
  <si>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</si>
  <si>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</si>
  <si>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</si>
  <si>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</si>
  <si>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</si>
  <si>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</si>
  <si>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</si>
  <si>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</si>
  <si>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</si>
  <si>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</si>
  <si>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</si>
  <si>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</si>
  <si>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</si>
  <si>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</si>
  <si>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</si>
  <si>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</si>
  <si>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</si>
  <si>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</si>
  <si>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</si>
  <si>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</si>
  <si>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</si>
  <si>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</si>
  <si>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</si>
  <si>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</si>
  <si>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</si>
  <si>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</si>
  <si>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</si>
  <si>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</si>
  <si>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</si>
  <si>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</si>
  <si>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</si>
  <si>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</si>
  <si>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</si>
  <si>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</si>
  <si>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</si>
  <si>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</si>
  <si>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</si>
  <si>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</si>
  <si>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</si>
  <si>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</si>
  <si>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</si>
  <si>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</si>
  <si>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</si>
  <si>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</si>
  <si>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</si>
  <si>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</si>
  <si>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</si>
  <si>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</si>
  <si>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</si>
  <si>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</si>
  <si>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</si>
  <si>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</si>
  <si>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</si>
  <si>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</si>
  <si>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</si>
  <si>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</si>
  <si>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</si>
  <si>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</si>
  <si>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</si>
  <si>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</si>
  <si>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</si>
  <si>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</si>
  <si>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</si>
  <si>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</si>
  <si>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</si>
  <si>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</si>
  <si>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</si>
  <si>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</si>
  <si>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</si>
  <si>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</si>
  <si>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</si>
  <si>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</si>
  <si>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</si>
  <si>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</si>
  <si>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</si>
  <si>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</si>
  <si>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</si>
  <si>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</si>
  <si>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</si>
  <si>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>ND</t>
  </si>
  <si>
    <t xml:space="preserve">INFRAESTRUCTURA Y TRANSPORTE </t>
  </si>
  <si>
    <t>TRANSPORTE</t>
  </si>
  <si>
    <t>A.9</t>
  </si>
  <si>
    <t>4.2</t>
  </si>
  <si>
    <t>BOLIVAR SÍ AVANZA CON MOVILIDAD SEGURA</t>
  </si>
  <si>
    <t>A.9.4</t>
  </si>
  <si>
    <t>Reducir en un 30% el índice de accidentalidad del Departamento</t>
  </si>
  <si>
    <t>A.9.4.1</t>
  </si>
  <si>
    <t>4.2.1</t>
  </si>
  <si>
    <t>Observatorio De Seguridad Vial</t>
  </si>
  <si>
    <t>Un Observatorio de la Seguridad Vial Departamental</t>
  </si>
  <si>
    <t>Observatorio de la Seguridad Vial Departamental</t>
  </si>
  <si>
    <t>SECRETARÍA DE TRANSITO</t>
  </si>
  <si>
    <t>SECRETARIA DE MOVILIDAD</t>
  </si>
  <si>
    <t>Fue notificado para el camobio en el plan de Desarrollo POR QUE SE DEBE TENER UN SOLO OBSERVATORIO DEL DEPARTAMENTO</t>
  </si>
  <si>
    <t>A.9.4.2</t>
  </si>
  <si>
    <t>Cuatro (4) Auditorias de seguridad vial a la infraestructura de transporte del Departamento</t>
  </si>
  <si>
    <t>Auditorias de seguridad vial a la infraestructura de transporte del Departamento</t>
  </si>
  <si>
    <t>se han hecho revisiones a vias importtantes en el departamento</t>
  </si>
  <si>
    <t>A.9.4.3</t>
  </si>
  <si>
    <t>Cuatro (4) Diseño de mapas de riesgo y puntos de accidentalidad</t>
  </si>
  <si>
    <t>Diseño de mapas de riesgo y puntos de accidentalidad</t>
  </si>
  <si>
    <t>5 municipios elaboramos proyectos de señalizacion y señalizacion, turbaco, arjona, san juan,  mompox</t>
  </si>
  <si>
    <t>A.9.4.4</t>
  </si>
  <si>
    <t>Cuatro (4) Campañas para la seguridad vial</t>
  </si>
  <si>
    <t>Campañas para la seguridad vial</t>
  </si>
  <si>
    <t>se realizo una campaña de sensibilizacion y educacion vial en Lomita Arena y otra campaña de Educacion vial en ssensibilizacuon de espacios y puntos estrategios viales</t>
  </si>
  <si>
    <t>A.9.4.5</t>
  </si>
  <si>
    <t>Un Plan Departamental de seguridad vial</t>
  </si>
  <si>
    <t>Plan Departamental de seguridad vial</t>
  </si>
  <si>
    <t>A.9.4.6</t>
  </si>
  <si>
    <t>34 Señales verticales, demarcaciones, intercepciones semaforizadas en los municipios, cámaras de detección electrónica móviles</t>
  </si>
  <si>
    <t>Señales verticales, demarcaciones, intercepciones semaforizadas en los municipios, cámaras de detección electrónica móviles</t>
  </si>
  <si>
    <t>SEÑALIZACION EN LOMITA ARENA - GALARAZAMBA Y Se  esta adelantando semaforizacion  en Magangue y Carmen de Bolivar que esta  en proceso de licitacion de la interventoria</t>
  </si>
  <si>
    <t>A.9.5</t>
  </si>
  <si>
    <t>Promover la adopción de medios de transporte amigables con el medio ambiente en al menos tres municipios del Departamento</t>
  </si>
  <si>
    <t>A.9.5.1</t>
  </si>
  <si>
    <t>4.2.2</t>
  </si>
  <si>
    <t>Movilidad Sostenible</t>
  </si>
  <si>
    <t>Gestionar la construcción de 5 kilómetros de ciclorutas</t>
  </si>
  <si>
    <t>A.9.5.2</t>
  </si>
  <si>
    <t>2000 bicicletas regaladas a jóvenes de instituciones públicas del departamento para transporte escolar.</t>
  </si>
  <si>
    <t>Numero de  2000 regaladas bicicletas a jóvenes de instituciones públicas del departamento para transporte escolar.</t>
  </si>
  <si>
    <t>A.9.6</t>
  </si>
  <si>
    <t>Implementar  en un 50% un Sistema moderno y eficiente de movilidad y transporte multimodal, orientado a fortalecer el desarrollo de la zona intervenida, la competitividad y la inserción en los mercados, locales, nacionales e internacionales</t>
  </si>
  <si>
    <t>A.9.6.1</t>
  </si>
  <si>
    <t>4.2.3</t>
  </si>
  <si>
    <t>Transporte Multimodal</t>
  </si>
  <si>
    <t>Realizar convenios con al menos 3 municipios para implementación de transporte multimodal</t>
  </si>
  <si>
    <t>A.9.7</t>
  </si>
  <si>
    <t>Intervenir la infraestructura de transporte terrestre, aéreo y fluvial  de por lo menos el 50% de las terminales del Departamento</t>
  </si>
  <si>
    <t>A.9.7.1</t>
  </si>
  <si>
    <t>4.2.4</t>
  </si>
  <si>
    <t xml:space="preserve">Infraestructura de Transporte </t>
  </si>
  <si>
    <t>Intervención al 50% de la infraestructura de las terminales terrestres, aéreas y fluviales del Departamento.</t>
  </si>
  <si>
    <t>Se ha Logrado Intervenir 2 aerodromos el del Cramen de Bolivar y Mompox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</si>
  <si>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</si>
  <si>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</si>
  <si>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</si>
  <si>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</si>
  <si>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</si>
  <si>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Valor PROG meta para  2018</t>
  </si>
  <si>
    <t>Total Recursos PROYECTADOS_ 2018</t>
  </si>
  <si>
    <t>Rpproyectados  2018</t>
  </si>
  <si>
    <t>SGPproyectados 2018</t>
  </si>
  <si>
    <t>CNproyectados  2018</t>
  </si>
  <si>
    <t>Cdproyectados 2018</t>
  </si>
  <si>
    <t>SGRproyectados 2018</t>
  </si>
  <si>
    <t>CreditoProyectado  2018</t>
  </si>
  <si>
    <t>OtrosProyectado 2018</t>
  </si>
  <si>
    <t>Rec Gestionados  2018</t>
  </si>
  <si>
    <t>PROYECTO  2018</t>
  </si>
  <si>
    <t>OBJETIVOS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</si>
</sst>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sz val="8"/>
      <color rgb="FF000000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9" fontId="5" fillId="0" borderId="5" xfId="2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5" fillId="7" borderId="5" xfId="0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9" fontId="5" fillId="8" borderId="5" xfId="2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4" fontId="6" fillId="9" borderId="5" xfId="1" applyNumberFormat="1" applyFont="1" applyFill="1" applyBorder="1" applyAlignment="1">
      <alignment horizontal="center"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9" fontId="7" fillId="0" borderId="5" xfId="2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80"/>
  <sheetViews>
    <sheetView tabSelected="1" topLeftCell="CQ1" workbookViewId="0">
      <selection activeCell="DI2" sqref="DI2"/>
    </sheetView>
  </sheetViews>
  <sheetFormatPr baseColWidth="10" defaultRowHeight="12" x14ac:dyDescent="0.2"/>
  <cols>
    <col min="1" max="1" width="5.140625" style="42" customWidth="1"/>
    <col min="2" max="2" width="19.85546875" style="43" customWidth="1"/>
    <col min="3" max="3" width="5.42578125" style="44" customWidth="1"/>
    <col min="4" max="4" width="18.28515625" style="43" customWidth="1"/>
    <col min="5" max="5" width="8.42578125" style="43" hidden="1" customWidth="1"/>
    <col min="6" max="6" width="18" style="45" customWidth="1"/>
    <col min="7" max="8" width="6.85546875" style="45" customWidth="1"/>
    <col min="9" max="9" width="9.140625" style="45" hidden="1" customWidth="1"/>
    <col min="10" max="10" width="6.7109375" style="46" customWidth="1"/>
    <col min="11" max="11" width="18.85546875" style="47" customWidth="1"/>
    <col min="12" max="12" width="21.5703125" style="48" customWidth="1"/>
    <col min="13" max="13" width="23.140625" style="49" hidden="1" customWidth="1"/>
    <col min="14" max="14" width="8.42578125" style="48" customWidth="1"/>
    <col min="15" max="15" width="5.7109375" style="42" customWidth="1"/>
    <col min="16" max="16" width="5.5703125" style="42" customWidth="1"/>
    <col min="17" max="20" width="5.28515625" style="42" customWidth="1"/>
    <col min="21" max="21" width="12.42578125" style="50" customWidth="1"/>
    <col min="22" max="22" width="5.42578125" style="50" customWidth="1"/>
    <col min="23" max="23" width="6.140625" style="42" customWidth="1"/>
    <col min="24" max="24" width="11" style="42" customWidth="1"/>
    <col min="25" max="27" width="9.42578125" style="42" customWidth="1"/>
    <col min="28" max="28" width="7" style="42" customWidth="1"/>
    <col min="29" max="29" width="11.140625" style="51" customWidth="1"/>
    <col min="30" max="30" width="12" style="51" customWidth="1"/>
    <col min="31" max="31" width="13.28515625" style="50" hidden="1" customWidth="1"/>
    <col min="32" max="32" width="13.42578125" style="50" hidden="1" customWidth="1"/>
    <col min="33" max="33" width="11" style="52" customWidth="1"/>
    <col min="34" max="34" width="15.7109375" style="52" hidden="1" customWidth="1"/>
    <col min="35" max="35" width="14.28515625" style="52" hidden="1" customWidth="1"/>
    <col min="36" max="36" width="15.5703125" style="52" hidden="1" customWidth="1"/>
    <col min="37" max="37" width="15.140625" style="52" hidden="1" customWidth="1"/>
    <col min="38" max="38" width="14.7109375" style="52" hidden="1" customWidth="1"/>
    <col min="39" max="39" width="14.5703125" style="52" hidden="1" customWidth="1"/>
    <col min="40" max="40" width="13.7109375" style="52" hidden="1" customWidth="1"/>
    <col min="41" max="42" width="13.140625" style="52" hidden="1" customWidth="1"/>
    <col min="43" max="43" width="24.42578125" style="52" hidden="1" customWidth="1"/>
    <col min="44" max="44" width="20.7109375" style="52" hidden="1" customWidth="1"/>
    <col min="45" max="45" width="19.42578125" style="52" hidden="1" customWidth="1"/>
    <col min="46" max="46" width="17.7109375" style="52" hidden="1" customWidth="1"/>
    <col min="47" max="47" width="17.5703125" style="52" hidden="1" customWidth="1"/>
    <col min="48" max="48" width="16.85546875" style="52" hidden="1" customWidth="1"/>
    <col min="49" max="49" width="18.7109375" style="52" hidden="1" customWidth="1"/>
    <col min="50" max="50" width="16" style="52" hidden="1" customWidth="1"/>
    <col min="51" max="51" width="19.85546875" style="52" hidden="1" customWidth="1"/>
    <col min="52" max="52" width="17.42578125" style="52" hidden="1" customWidth="1"/>
    <col min="53" max="53" width="14" style="52" hidden="1" customWidth="1"/>
    <col min="54" max="54" width="11" style="42" hidden="1" customWidth="1"/>
    <col min="55" max="55" width="10.7109375" style="42" customWidth="1"/>
    <col min="56" max="56" width="17" style="53" hidden="1" customWidth="1"/>
    <col min="57" max="57" width="16.140625" style="53" hidden="1" customWidth="1"/>
    <col min="58" max="58" width="15.85546875" style="53" hidden="1" customWidth="1"/>
    <col min="59" max="59" width="16" style="53" hidden="1" customWidth="1"/>
    <col min="60" max="60" width="18.7109375" style="42" hidden="1" customWidth="1"/>
    <col min="61" max="61" width="17.85546875" style="42" hidden="1" customWidth="1"/>
    <col min="62" max="62" width="13.28515625" style="42" hidden="1" customWidth="1"/>
    <col min="63" max="63" width="16.5703125" style="42" hidden="1" customWidth="1"/>
    <col min="64" max="64" width="13.28515625" style="42" hidden="1" customWidth="1"/>
    <col min="65" max="65" width="8.7109375" style="42" hidden="1" customWidth="1"/>
    <col min="66" max="66" width="19" style="50" hidden="1" customWidth="1"/>
    <col min="67" max="70" width="11.42578125" style="4" hidden="1" customWidth="1"/>
    <col min="71" max="71" width="7" style="42" customWidth="1"/>
    <col min="72" max="72" width="9.28515625" style="42" customWidth="1"/>
    <col min="73" max="80" width="13.28515625" style="42" customWidth="1"/>
    <col min="81" max="81" width="9.7109375" style="42" customWidth="1"/>
    <col min="82" max="82" width="9.140625" style="42" customWidth="1"/>
    <col min="83" max="84" width="9.42578125" style="42" customWidth="1"/>
    <col min="85" max="85" width="9" style="42" customWidth="1"/>
    <col min="86" max="86" width="7" style="42" customWidth="1"/>
    <col min="87" max="87" width="13.7109375" style="56" customWidth="1"/>
    <col min="88" max="88" width="13.85546875" style="56" customWidth="1"/>
    <col min="89" max="89" width="14.42578125" style="42" customWidth="1"/>
    <col min="90" max="91" width="13.28515625" style="42" customWidth="1"/>
    <col min="92" max="92" width="13.5703125" style="42" customWidth="1"/>
    <col min="93" max="94" width="13.28515625" style="42" customWidth="1"/>
    <col min="95" max="95" width="14.85546875" style="42" customWidth="1"/>
    <col min="96" max="96" width="41.85546875" style="50" customWidth="1"/>
    <col min="97" max="97" width="10.5703125" style="57" hidden="1" customWidth="1"/>
    <col min="98" max="98" width="8.7109375" style="42" hidden="1" customWidth="1"/>
    <col min="99" max="99" width="7.7109375" style="45" hidden="1" customWidth="1"/>
    <col min="100" max="100" width="10" style="45" hidden="1" customWidth="1"/>
    <col min="101" max="16384" width="11.42578125" style="4"/>
  </cols>
  <sheetData>
    <row r="1" spans="1:121" ht="33.75" x14ac:dyDescent="0.2">
      <c r="A1" s="1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4">
        <v>2016</v>
      </c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6" t="s">
        <v>153</v>
      </c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7"/>
      <c r="CT1" s="66"/>
      <c r="CU1" s="2"/>
      <c r="CV1" s="2"/>
      <c r="CW1" s="70" t="s">
        <v>154</v>
      </c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2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151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59" t="s">
        <v>156</v>
      </c>
      <c r="CX2" s="60" t="s">
        <v>157</v>
      </c>
      <c r="CY2" s="61" t="s">
        <v>158</v>
      </c>
      <c r="CZ2" s="61" t="s">
        <v>159</v>
      </c>
      <c r="DA2" s="61" t="s">
        <v>160</v>
      </c>
      <c r="DB2" s="61" t="s">
        <v>161</v>
      </c>
      <c r="DC2" s="61" t="s">
        <v>162</v>
      </c>
      <c r="DD2" s="61" t="s">
        <v>163</v>
      </c>
      <c r="DE2" s="61" t="s">
        <v>164</v>
      </c>
      <c r="DF2" s="61" t="s">
        <v>165</v>
      </c>
      <c r="DG2" s="62" t="s">
        <v>166</v>
      </c>
      <c r="DH2" s="62" t="s">
        <v>167</v>
      </c>
      <c r="DI2" s="62" t="s">
        <v>152</v>
      </c>
      <c r="DJ2" s="62" t="s">
        <v>41</v>
      </c>
      <c r="DK2" s="62" t="s">
        <v>42</v>
      </c>
      <c r="DL2" s="62" t="s">
        <v>43</v>
      </c>
      <c r="DM2" s="62" t="s">
        <v>44</v>
      </c>
      <c r="DN2" s="62" t="s">
        <v>45</v>
      </c>
      <c r="DO2" s="62" t="s">
        <v>46</v>
      </c>
      <c r="DP2" s="62" t="s">
        <v>47</v>
      </c>
      <c r="DQ2" s="62" t="s">
        <v>48</v>
      </c>
    </row>
    <row r="3" spans="1:121" s="14" customFormat="1" ht="33.75" customHeight="1" x14ac:dyDescent="0.2">
      <c r="A3" s="26">
        <v>4</v>
      </c>
      <c r="B3" s="30" t="s">
        <v>95</v>
      </c>
      <c r="C3" s="31" t="s">
        <v>98</v>
      </c>
      <c r="D3" s="30" t="s">
        <v>99</v>
      </c>
      <c r="E3" s="31" t="s">
        <v>100</v>
      </c>
      <c r="F3" s="68" t="s">
        <v>101</v>
      </c>
      <c r="G3" s="68">
        <v>112</v>
      </c>
      <c r="H3" s="68">
        <v>78</v>
      </c>
      <c r="I3" s="31" t="s">
        <v>102</v>
      </c>
      <c r="J3" s="20" t="s">
        <v>103</v>
      </c>
      <c r="K3" s="32" t="s">
        <v>104</v>
      </c>
      <c r="L3" s="20" t="s">
        <v>105</v>
      </c>
      <c r="M3" s="34" t="s">
        <v>106</v>
      </c>
      <c r="N3" s="20" t="s">
        <v>88</v>
      </c>
      <c r="O3" s="31">
        <v>0</v>
      </c>
      <c r="P3" s="35">
        <v>1</v>
      </c>
      <c r="Q3" s="35">
        <v>0</v>
      </c>
      <c r="R3" s="35">
        <v>0</v>
      </c>
      <c r="S3" s="35">
        <v>0</v>
      </c>
      <c r="T3" s="35">
        <v>1</v>
      </c>
      <c r="U3" s="31" t="s">
        <v>96</v>
      </c>
      <c r="V3" s="31" t="s">
        <v>97</v>
      </c>
      <c r="W3" s="21" t="s">
        <v>89</v>
      </c>
      <c r="X3" s="39">
        <f t="shared" ref="X3:X12" si="0">SUM(Y3:AB3)</f>
        <v>0</v>
      </c>
      <c r="Y3" s="31">
        <v>0</v>
      </c>
      <c r="Z3" s="31">
        <v>0</v>
      </c>
      <c r="AA3" s="31">
        <v>0</v>
      </c>
      <c r="AB3" s="31">
        <v>0</v>
      </c>
      <c r="AC3" s="20" t="s">
        <v>107</v>
      </c>
      <c r="AD3" s="20" t="s">
        <v>108</v>
      </c>
      <c r="AE3" s="22" t="s">
        <v>93</v>
      </c>
      <c r="AF3" s="22" t="s">
        <v>93</v>
      </c>
      <c r="AG3" s="23">
        <v>0</v>
      </c>
      <c r="AH3" s="24">
        <f t="shared" ref="AH3:AH12" si="1">+X3</f>
        <v>0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25">
        <v>0</v>
      </c>
      <c r="BC3" s="25">
        <v>0</v>
      </c>
      <c r="BD3" s="26"/>
      <c r="BE3" s="26"/>
      <c r="BF3" s="26"/>
      <c r="BG3" s="26"/>
      <c r="BH3" s="26"/>
      <c r="BI3" s="26"/>
      <c r="BJ3" s="26"/>
      <c r="BK3" s="26"/>
      <c r="BL3" s="26"/>
      <c r="BM3" s="27" t="s">
        <v>91</v>
      </c>
      <c r="BN3" s="22"/>
      <c r="BS3" s="27">
        <f t="shared" ref="BS3:BS12" si="2">+BC3/P3</f>
        <v>0</v>
      </c>
      <c r="BT3" s="25">
        <f t="shared" ref="BT3:BT12" si="3">+R3</f>
        <v>0</v>
      </c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>
        <v>0</v>
      </c>
      <c r="CF3" s="25">
        <v>0</v>
      </c>
      <c r="CG3" s="73">
        <v>0</v>
      </c>
      <c r="CH3" s="27">
        <v>0</v>
      </c>
      <c r="CI3" s="25">
        <v>0</v>
      </c>
      <c r="CJ3" s="25"/>
      <c r="CK3" s="25"/>
      <c r="CL3" s="25"/>
      <c r="CM3" s="25"/>
      <c r="CN3" s="25"/>
      <c r="CO3" s="25"/>
      <c r="CP3" s="25"/>
      <c r="CQ3" s="25"/>
      <c r="CR3" s="33" t="s">
        <v>109</v>
      </c>
      <c r="CS3" s="40" t="s">
        <v>92</v>
      </c>
      <c r="CT3" s="27">
        <f t="shared" ref="CT3:CT12" si="4">(BC3+CG3)/P3</f>
        <v>0</v>
      </c>
      <c r="CU3" s="68"/>
      <c r="CV3" s="68"/>
      <c r="CW3" s="28">
        <f t="shared" ref="CW3:CW12" si="5">+S3</f>
        <v>0</v>
      </c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</row>
    <row r="4" spans="1:121" s="14" customFormat="1" ht="42.75" customHeight="1" x14ac:dyDescent="0.2">
      <c r="A4" s="26">
        <v>4</v>
      </c>
      <c r="B4" s="30" t="s">
        <v>95</v>
      </c>
      <c r="C4" s="31" t="s">
        <v>98</v>
      </c>
      <c r="D4" s="30" t="s">
        <v>99</v>
      </c>
      <c r="E4" s="31" t="s">
        <v>100</v>
      </c>
      <c r="F4" s="68"/>
      <c r="G4" s="68"/>
      <c r="H4" s="68"/>
      <c r="I4" s="31" t="s">
        <v>110</v>
      </c>
      <c r="J4" s="20" t="s">
        <v>103</v>
      </c>
      <c r="K4" s="32" t="s">
        <v>104</v>
      </c>
      <c r="L4" s="20" t="s">
        <v>111</v>
      </c>
      <c r="M4" s="34" t="s">
        <v>112</v>
      </c>
      <c r="N4" s="20" t="s">
        <v>88</v>
      </c>
      <c r="O4" s="31">
        <v>0</v>
      </c>
      <c r="P4" s="35">
        <v>4</v>
      </c>
      <c r="Q4" s="35">
        <v>4</v>
      </c>
      <c r="R4" s="35">
        <v>0</v>
      </c>
      <c r="S4" s="35">
        <v>0</v>
      </c>
      <c r="T4" s="35">
        <v>0</v>
      </c>
      <c r="U4" s="31" t="s">
        <v>96</v>
      </c>
      <c r="V4" s="31" t="s">
        <v>97</v>
      </c>
      <c r="W4" s="21" t="s">
        <v>89</v>
      </c>
      <c r="X4" s="39">
        <f t="shared" si="0"/>
        <v>0</v>
      </c>
      <c r="Y4" s="31">
        <v>0</v>
      </c>
      <c r="Z4" s="31">
        <v>0</v>
      </c>
      <c r="AA4" s="31">
        <v>0</v>
      </c>
      <c r="AB4" s="31">
        <v>0</v>
      </c>
      <c r="AC4" s="20" t="s">
        <v>107</v>
      </c>
      <c r="AD4" s="20" t="s">
        <v>108</v>
      </c>
      <c r="AE4" s="22" t="s">
        <v>93</v>
      </c>
      <c r="AF4" s="22" t="s">
        <v>93</v>
      </c>
      <c r="AG4" s="23">
        <v>4</v>
      </c>
      <c r="AH4" s="24">
        <f t="shared" si="1"/>
        <v>0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25">
        <v>5</v>
      </c>
      <c r="BC4" s="25">
        <v>5</v>
      </c>
      <c r="BD4" s="26"/>
      <c r="BE4" s="26"/>
      <c r="BF4" s="26"/>
      <c r="BG4" s="26"/>
      <c r="BH4" s="26"/>
      <c r="BI4" s="26"/>
      <c r="BJ4" s="26"/>
      <c r="BK4" s="26"/>
      <c r="BL4" s="26"/>
      <c r="BM4" s="27">
        <v>1</v>
      </c>
      <c r="BN4" s="22"/>
      <c r="BS4" s="27">
        <v>1</v>
      </c>
      <c r="BT4" s="25">
        <v>1</v>
      </c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>
        <v>4</v>
      </c>
      <c r="CF4" s="25">
        <v>4</v>
      </c>
      <c r="CG4" s="73">
        <v>4</v>
      </c>
      <c r="CH4" s="27">
        <v>1</v>
      </c>
      <c r="CI4" s="25">
        <v>0</v>
      </c>
      <c r="CJ4" s="25"/>
      <c r="CK4" s="25"/>
      <c r="CL4" s="25"/>
      <c r="CM4" s="25"/>
      <c r="CN4" s="25"/>
      <c r="CO4" s="25"/>
      <c r="CP4" s="25"/>
      <c r="CQ4" s="25"/>
      <c r="CR4" s="41" t="s">
        <v>113</v>
      </c>
      <c r="CS4" s="40">
        <v>1</v>
      </c>
      <c r="CT4" s="27">
        <v>1</v>
      </c>
      <c r="CU4" s="68"/>
      <c r="CV4" s="68"/>
      <c r="CW4" s="28">
        <f t="shared" si="5"/>
        <v>0</v>
      </c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</row>
    <row r="5" spans="1:121" s="14" customFormat="1" ht="51" customHeight="1" x14ac:dyDescent="0.2">
      <c r="A5" s="26">
        <v>4</v>
      </c>
      <c r="B5" s="30" t="s">
        <v>95</v>
      </c>
      <c r="C5" s="31" t="s">
        <v>98</v>
      </c>
      <c r="D5" s="30" t="s">
        <v>99</v>
      </c>
      <c r="E5" s="31" t="s">
        <v>100</v>
      </c>
      <c r="F5" s="68"/>
      <c r="G5" s="68"/>
      <c r="H5" s="68"/>
      <c r="I5" s="31" t="s">
        <v>114</v>
      </c>
      <c r="J5" s="20" t="s">
        <v>103</v>
      </c>
      <c r="K5" s="32" t="s">
        <v>104</v>
      </c>
      <c r="L5" s="20" t="s">
        <v>115</v>
      </c>
      <c r="M5" s="34" t="s">
        <v>116</v>
      </c>
      <c r="N5" s="20" t="s">
        <v>88</v>
      </c>
      <c r="O5" s="31">
        <v>0</v>
      </c>
      <c r="P5" s="35">
        <v>4</v>
      </c>
      <c r="Q5" s="35">
        <v>2</v>
      </c>
      <c r="R5" s="35">
        <v>1</v>
      </c>
      <c r="S5" s="35">
        <v>1</v>
      </c>
      <c r="T5" s="35">
        <v>1</v>
      </c>
      <c r="U5" s="31" t="s">
        <v>96</v>
      </c>
      <c r="V5" s="31" t="s">
        <v>97</v>
      </c>
      <c r="W5" s="21" t="s">
        <v>89</v>
      </c>
      <c r="X5" s="39">
        <f t="shared" si="0"/>
        <v>0</v>
      </c>
      <c r="Y5" s="31">
        <v>0</v>
      </c>
      <c r="Z5" s="31">
        <v>0</v>
      </c>
      <c r="AA5" s="31">
        <v>0</v>
      </c>
      <c r="AB5" s="31">
        <v>0</v>
      </c>
      <c r="AC5" s="20" t="s">
        <v>107</v>
      </c>
      <c r="AD5" s="20" t="s">
        <v>108</v>
      </c>
      <c r="AE5" s="22" t="s">
        <v>93</v>
      </c>
      <c r="AF5" s="22" t="s">
        <v>93</v>
      </c>
      <c r="AG5" s="23">
        <v>2</v>
      </c>
      <c r="AH5" s="24">
        <f t="shared" si="1"/>
        <v>0</v>
      </c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25">
        <v>2</v>
      </c>
      <c r="BC5" s="25">
        <v>2</v>
      </c>
      <c r="BD5" s="26"/>
      <c r="BE5" s="26"/>
      <c r="BF5" s="26"/>
      <c r="BG5" s="26"/>
      <c r="BH5" s="26"/>
      <c r="BI5" s="26"/>
      <c r="BJ5" s="26"/>
      <c r="BK5" s="26"/>
      <c r="BL5" s="26"/>
      <c r="BM5" s="27">
        <f>+BC5/AG5</f>
        <v>1</v>
      </c>
      <c r="BN5" s="22"/>
      <c r="BS5" s="27">
        <f t="shared" si="2"/>
        <v>0.5</v>
      </c>
      <c r="BT5" s="25">
        <f t="shared" si="3"/>
        <v>1</v>
      </c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>
        <v>4</v>
      </c>
      <c r="CF5" s="25">
        <v>4</v>
      </c>
      <c r="CG5" s="73">
        <v>4</v>
      </c>
      <c r="CH5" s="27">
        <v>1</v>
      </c>
      <c r="CI5" s="25">
        <v>0</v>
      </c>
      <c r="CJ5" s="25"/>
      <c r="CK5" s="25"/>
      <c r="CL5" s="25"/>
      <c r="CM5" s="25"/>
      <c r="CN5" s="25"/>
      <c r="CO5" s="25"/>
      <c r="CP5" s="25"/>
      <c r="CQ5" s="25"/>
      <c r="CR5" s="41" t="s">
        <v>117</v>
      </c>
      <c r="CS5" s="29">
        <v>1</v>
      </c>
      <c r="CT5" s="27">
        <v>1</v>
      </c>
      <c r="CU5" s="68"/>
      <c r="CV5" s="68"/>
      <c r="CW5" s="28">
        <f t="shared" si="5"/>
        <v>1</v>
      </c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</row>
    <row r="6" spans="1:121" s="14" customFormat="1" ht="46.5" customHeight="1" x14ac:dyDescent="0.2">
      <c r="A6" s="26">
        <v>4</v>
      </c>
      <c r="B6" s="30" t="s">
        <v>95</v>
      </c>
      <c r="C6" s="31" t="s">
        <v>98</v>
      </c>
      <c r="D6" s="30" t="s">
        <v>99</v>
      </c>
      <c r="E6" s="31" t="s">
        <v>100</v>
      </c>
      <c r="F6" s="68"/>
      <c r="G6" s="68"/>
      <c r="H6" s="68"/>
      <c r="I6" s="31" t="s">
        <v>118</v>
      </c>
      <c r="J6" s="20" t="s">
        <v>103</v>
      </c>
      <c r="K6" s="32" t="s">
        <v>104</v>
      </c>
      <c r="L6" s="20" t="s">
        <v>119</v>
      </c>
      <c r="M6" s="34" t="s">
        <v>120</v>
      </c>
      <c r="N6" s="20" t="s">
        <v>88</v>
      </c>
      <c r="O6" s="31">
        <v>0</v>
      </c>
      <c r="P6" s="35">
        <v>4</v>
      </c>
      <c r="Q6" s="35">
        <v>2</v>
      </c>
      <c r="R6" s="35">
        <v>2</v>
      </c>
      <c r="S6" s="35">
        <v>0</v>
      </c>
      <c r="T6" s="35">
        <v>0</v>
      </c>
      <c r="U6" s="31" t="s">
        <v>96</v>
      </c>
      <c r="V6" s="31" t="s">
        <v>97</v>
      </c>
      <c r="W6" s="21" t="s">
        <v>89</v>
      </c>
      <c r="X6" s="39">
        <f t="shared" si="0"/>
        <v>0</v>
      </c>
      <c r="Y6" s="31">
        <v>0</v>
      </c>
      <c r="Z6" s="31">
        <v>0</v>
      </c>
      <c r="AA6" s="31">
        <v>0</v>
      </c>
      <c r="AB6" s="31">
        <v>0</v>
      </c>
      <c r="AC6" s="20" t="s">
        <v>107</v>
      </c>
      <c r="AD6" s="20" t="s">
        <v>108</v>
      </c>
      <c r="AE6" s="22" t="s">
        <v>93</v>
      </c>
      <c r="AF6" s="22" t="s">
        <v>93</v>
      </c>
      <c r="AG6" s="23">
        <v>2</v>
      </c>
      <c r="AH6" s="24">
        <f t="shared" si="1"/>
        <v>0</v>
      </c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25">
        <v>2</v>
      </c>
      <c r="BC6" s="25">
        <v>2</v>
      </c>
      <c r="BD6" s="26"/>
      <c r="BE6" s="26"/>
      <c r="BF6" s="26"/>
      <c r="BG6" s="26"/>
      <c r="BH6" s="26"/>
      <c r="BI6" s="26"/>
      <c r="BJ6" s="26"/>
      <c r="BK6" s="26"/>
      <c r="BL6" s="26"/>
      <c r="BM6" s="27">
        <f>+BC6/AG6</f>
        <v>1</v>
      </c>
      <c r="BN6" s="22"/>
      <c r="BS6" s="27">
        <f t="shared" si="2"/>
        <v>0.5</v>
      </c>
      <c r="BT6" s="25">
        <f t="shared" si="3"/>
        <v>2</v>
      </c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>
        <v>0</v>
      </c>
      <c r="CF6" s="25">
        <v>2</v>
      </c>
      <c r="CG6" s="73">
        <v>2</v>
      </c>
      <c r="CH6" s="27">
        <v>1</v>
      </c>
      <c r="CI6" s="38">
        <v>35000000</v>
      </c>
      <c r="CJ6" s="38">
        <v>35000000</v>
      </c>
      <c r="CK6" s="25"/>
      <c r="CL6" s="25"/>
      <c r="CM6" s="25"/>
      <c r="CN6" s="25"/>
      <c r="CO6" s="25"/>
      <c r="CP6" s="25"/>
      <c r="CQ6" s="25"/>
      <c r="CR6" s="37" t="s">
        <v>121</v>
      </c>
      <c r="CS6" s="29">
        <f t="shared" ref="CS6:CS10" si="6">+CG6/BT6</f>
        <v>1</v>
      </c>
      <c r="CT6" s="27">
        <f t="shared" si="4"/>
        <v>1</v>
      </c>
      <c r="CU6" s="68"/>
      <c r="CV6" s="68"/>
      <c r="CW6" s="28">
        <f t="shared" si="5"/>
        <v>0</v>
      </c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</row>
    <row r="7" spans="1:121" s="14" customFormat="1" ht="33.75" customHeight="1" x14ac:dyDescent="0.2">
      <c r="A7" s="26">
        <v>4</v>
      </c>
      <c r="B7" s="30" t="s">
        <v>95</v>
      </c>
      <c r="C7" s="31" t="s">
        <v>98</v>
      </c>
      <c r="D7" s="30" t="s">
        <v>99</v>
      </c>
      <c r="E7" s="31" t="s">
        <v>100</v>
      </c>
      <c r="F7" s="68"/>
      <c r="G7" s="68"/>
      <c r="H7" s="68"/>
      <c r="I7" s="31" t="s">
        <v>122</v>
      </c>
      <c r="J7" s="20" t="s">
        <v>103</v>
      </c>
      <c r="K7" s="32" t="s">
        <v>104</v>
      </c>
      <c r="L7" s="20" t="s">
        <v>123</v>
      </c>
      <c r="M7" s="34" t="s">
        <v>124</v>
      </c>
      <c r="N7" s="20" t="s">
        <v>88</v>
      </c>
      <c r="O7" s="31">
        <v>0</v>
      </c>
      <c r="P7" s="35">
        <v>1</v>
      </c>
      <c r="Q7" s="35">
        <v>0</v>
      </c>
      <c r="R7" s="35">
        <v>0</v>
      </c>
      <c r="S7" s="35">
        <v>1</v>
      </c>
      <c r="T7" s="35">
        <v>0</v>
      </c>
      <c r="U7" s="31" t="s">
        <v>96</v>
      </c>
      <c r="V7" s="31" t="s">
        <v>97</v>
      </c>
      <c r="W7" s="21" t="s">
        <v>89</v>
      </c>
      <c r="X7" s="39">
        <f t="shared" si="0"/>
        <v>0</v>
      </c>
      <c r="Y7" s="31">
        <v>0</v>
      </c>
      <c r="Z7" s="31">
        <v>0</v>
      </c>
      <c r="AA7" s="31">
        <v>0</v>
      </c>
      <c r="AB7" s="31">
        <v>0</v>
      </c>
      <c r="AC7" s="20" t="s">
        <v>107</v>
      </c>
      <c r="AD7" s="20" t="s">
        <v>108</v>
      </c>
      <c r="AE7" s="22" t="s">
        <v>93</v>
      </c>
      <c r="AF7" s="22" t="s">
        <v>93</v>
      </c>
      <c r="AG7" s="23">
        <f>+Q7</f>
        <v>0</v>
      </c>
      <c r="AH7" s="24">
        <f t="shared" si="1"/>
        <v>0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25">
        <v>0</v>
      </c>
      <c r="BC7" s="25">
        <v>0</v>
      </c>
      <c r="BD7" s="26"/>
      <c r="BE7" s="26"/>
      <c r="BF7" s="26"/>
      <c r="BG7" s="26"/>
      <c r="BH7" s="26"/>
      <c r="BI7" s="26"/>
      <c r="BJ7" s="26"/>
      <c r="BK7" s="26"/>
      <c r="BL7" s="26"/>
      <c r="BM7" s="27" t="s">
        <v>91</v>
      </c>
      <c r="BN7" s="22"/>
      <c r="BS7" s="27">
        <f t="shared" si="2"/>
        <v>0</v>
      </c>
      <c r="BT7" s="25">
        <f t="shared" si="3"/>
        <v>0</v>
      </c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>
        <v>0</v>
      </c>
      <c r="CF7" s="25">
        <v>0</v>
      </c>
      <c r="CG7" s="73">
        <v>0</v>
      </c>
      <c r="CH7" s="27">
        <v>0</v>
      </c>
      <c r="CI7" s="25">
        <v>0</v>
      </c>
      <c r="CJ7" s="25"/>
      <c r="CK7" s="25"/>
      <c r="CL7" s="25"/>
      <c r="CM7" s="25"/>
      <c r="CN7" s="25"/>
      <c r="CO7" s="25"/>
      <c r="CP7" s="25"/>
      <c r="CQ7" s="25"/>
      <c r="CR7" s="33"/>
      <c r="CS7" s="29" t="s">
        <v>92</v>
      </c>
      <c r="CT7" s="27">
        <f t="shared" si="4"/>
        <v>0</v>
      </c>
      <c r="CU7" s="68"/>
      <c r="CV7" s="68"/>
      <c r="CW7" s="28">
        <f t="shared" si="5"/>
        <v>1</v>
      </c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</row>
    <row r="8" spans="1:121" s="14" customFormat="1" ht="58.5" customHeight="1" x14ac:dyDescent="0.2">
      <c r="A8" s="26">
        <v>4</v>
      </c>
      <c r="B8" s="30" t="s">
        <v>95</v>
      </c>
      <c r="C8" s="31" t="s">
        <v>98</v>
      </c>
      <c r="D8" s="30" t="s">
        <v>99</v>
      </c>
      <c r="E8" s="31" t="s">
        <v>100</v>
      </c>
      <c r="F8" s="68"/>
      <c r="G8" s="68"/>
      <c r="H8" s="68"/>
      <c r="I8" s="31" t="s">
        <v>125</v>
      </c>
      <c r="J8" s="20" t="s">
        <v>103</v>
      </c>
      <c r="K8" s="32" t="s">
        <v>104</v>
      </c>
      <c r="L8" s="20" t="s">
        <v>126</v>
      </c>
      <c r="M8" s="34" t="s">
        <v>127</v>
      </c>
      <c r="N8" s="20" t="s">
        <v>88</v>
      </c>
      <c r="O8" s="31">
        <v>0</v>
      </c>
      <c r="P8" s="35">
        <v>34</v>
      </c>
      <c r="Q8" s="35">
        <v>0</v>
      </c>
      <c r="R8" s="35">
        <v>34</v>
      </c>
      <c r="S8" s="35">
        <v>0</v>
      </c>
      <c r="T8" s="35">
        <v>0</v>
      </c>
      <c r="U8" s="31" t="s">
        <v>96</v>
      </c>
      <c r="V8" s="31" t="s">
        <v>97</v>
      </c>
      <c r="W8" s="21" t="s">
        <v>89</v>
      </c>
      <c r="X8" s="39">
        <f t="shared" si="0"/>
        <v>0</v>
      </c>
      <c r="Y8" s="31">
        <v>0</v>
      </c>
      <c r="Z8" s="31">
        <v>0</v>
      </c>
      <c r="AA8" s="31">
        <v>0</v>
      </c>
      <c r="AB8" s="31">
        <v>0</v>
      </c>
      <c r="AC8" s="20" t="s">
        <v>107</v>
      </c>
      <c r="AD8" s="20" t="s">
        <v>108</v>
      </c>
      <c r="AE8" s="22" t="s">
        <v>93</v>
      </c>
      <c r="AF8" s="22" t="s">
        <v>93</v>
      </c>
      <c r="AG8" s="23">
        <v>0</v>
      </c>
      <c r="AH8" s="24">
        <f t="shared" si="1"/>
        <v>0</v>
      </c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25">
        <v>0</v>
      </c>
      <c r="BC8" s="25">
        <v>0</v>
      </c>
      <c r="BD8" s="26"/>
      <c r="BE8" s="26"/>
      <c r="BF8" s="26"/>
      <c r="BG8" s="26"/>
      <c r="BH8" s="26"/>
      <c r="BI8" s="26"/>
      <c r="BJ8" s="26"/>
      <c r="BK8" s="26"/>
      <c r="BL8" s="26"/>
      <c r="BM8" s="27" t="s">
        <v>91</v>
      </c>
      <c r="BN8" s="22"/>
      <c r="BS8" s="27">
        <f t="shared" si="2"/>
        <v>0</v>
      </c>
      <c r="BT8" s="25">
        <f t="shared" si="3"/>
        <v>34</v>
      </c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>
        <v>0</v>
      </c>
      <c r="CF8" s="25">
        <v>34</v>
      </c>
      <c r="CG8" s="73">
        <v>34</v>
      </c>
      <c r="CH8" s="27">
        <v>1</v>
      </c>
      <c r="CI8" s="38">
        <v>35000000</v>
      </c>
      <c r="CJ8" s="38">
        <v>35000000</v>
      </c>
      <c r="CK8" s="25"/>
      <c r="CL8" s="25"/>
      <c r="CM8" s="25"/>
      <c r="CN8" s="25"/>
      <c r="CO8" s="25"/>
      <c r="CP8" s="25"/>
      <c r="CQ8" s="25"/>
      <c r="CR8" s="37" t="s">
        <v>128</v>
      </c>
      <c r="CS8" s="29">
        <f t="shared" si="6"/>
        <v>1</v>
      </c>
      <c r="CT8" s="27">
        <f t="shared" si="4"/>
        <v>1</v>
      </c>
      <c r="CU8" s="68"/>
      <c r="CV8" s="68"/>
      <c r="CW8" s="28">
        <f t="shared" si="5"/>
        <v>0</v>
      </c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</row>
    <row r="9" spans="1:121" s="14" customFormat="1" ht="36" customHeight="1" x14ac:dyDescent="0.2">
      <c r="A9" s="26">
        <v>4</v>
      </c>
      <c r="B9" s="30" t="s">
        <v>95</v>
      </c>
      <c r="C9" s="31" t="s">
        <v>98</v>
      </c>
      <c r="D9" s="30" t="s">
        <v>99</v>
      </c>
      <c r="E9" s="31" t="s">
        <v>129</v>
      </c>
      <c r="F9" s="68" t="s">
        <v>130</v>
      </c>
      <c r="G9" s="68" t="s">
        <v>94</v>
      </c>
      <c r="H9" s="68">
        <v>3</v>
      </c>
      <c r="I9" s="31" t="s">
        <v>131</v>
      </c>
      <c r="J9" s="20" t="s">
        <v>132</v>
      </c>
      <c r="K9" s="32" t="s">
        <v>133</v>
      </c>
      <c r="L9" s="20" t="s">
        <v>134</v>
      </c>
      <c r="M9" s="34" t="s">
        <v>134</v>
      </c>
      <c r="N9" s="20" t="s">
        <v>88</v>
      </c>
      <c r="O9" s="31">
        <v>0</v>
      </c>
      <c r="P9" s="35">
        <v>5</v>
      </c>
      <c r="Q9" s="35">
        <v>0</v>
      </c>
      <c r="R9" s="35">
        <v>0</v>
      </c>
      <c r="S9" s="35">
        <v>3</v>
      </c>
      <c r="T9" s="35">
        <v>2</v>
      </c>
      <c r="U9" s="31" t="s">
        <v>96</v>
      </c>
      <c r="V9" s="31" t="s">
        <v>97</v>
      </c>
      <c r="W9" s="21" t="s">
        <v>89</v>
      </c>
      <c r="X9" s="39">
        <f t="shared" si="0"/>
        <v>0</v>
      </c>
      <c r="Y9" s="31">
        <v>0</v>
      </c>
      <c r="Z9" s="31">
        <v>0</v>
      </c>
      <c r="AA9" s="31">
        <v>0</v>
      </c>
      <c r="AB9" s="31">
        <v>0</v>
      </c>
      <c r="AC9" s="20" t="s">
        <v>107</v>
      </c>
      <c r="AD9" s="20" t="s">
        <v>108</v>
      </c>
      <c r="AE9" s="22" t="s">
        <v>93</v>
      </c>
      <c r="AF9" s="22" t="s">
        <v>90</v>
      </c>
      <c r="AG9" s="23">
        <v>0</v>
      </c>
      <c r="AH9" s="24">
        <f t="shared" si="1"/>
        <v>0</v>
      </c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25">
        <v>0</v>
      </c>
      <c r="BC9" s="25">
        <v>0</v>
      </c>
      <c r="BD9" s="26"/>
      <c r="BE9" s="26"/>
      <c r="BF9" s="26"/>
      <c r="BG9" s="26"/>
      <c r="BH9" s="26"/>
      <c r="BI9" s="26"/>
      <c r="BJ9" s="26"/>
      <c r="BK9" s="26"/>
      <c r="BL9" s="26"/>
      <c r="BM9" s="27" t="s">
        <v>91</v>
      </c>
      <c r="BN9" s="22"/>
      <c r="BS9" s="27">
        <f t="shared" si="2"/>
        <v>0</v>
      </c>
      <c r="BT9" s="25">
        <f t="shared" si="3"/>
        <v>0</v>
      </c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>
        <v>0</v>
      </c>
      <c r="CF9" s="25">
        <v>0</v>
      </c>
      <c r="CG9" s="73">
        <v>0</v>
      </c>
      <c r="CH9" s="27">
        <v>0</v>
      </c>
      <c r="CI9" s="25">
        <v>0</v>
      </c>
      <c r="CJ9" s="25"/>
      <c r="CK9" s="25"/>
      <c r="CL9" s="25"/>
      <c r="CM9" s="25"/>
      <c r="CN9" s="25"/>
      <c r="CO9" s="25"/>
      <c r="CP9" s="25"/>
      <c r="CQ9" s="25"/>
      <c r="CR9" s="33"/>
      <c r="CS9" s="29" t="s">
        <v>92</v>
      </c>
      <c r="CT9" s="27">
        <f t="shared" si="4"/>
        <v>0</v>
      </c>
      <c r="CU9" s="68">
        <v>3</v>
      </c>
      <c r="CV9" s="69">
        <f>+CU9/H9</f>
        <v>1</v>
      </c>
      <c r="CW9" s="28">
        <f t="shared" si="5"/>
        <v>3</v>
      </c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</row>
    <row r="10" spans="1:121" s="14" customFormat="1" ht="54.75" customHeight="1" x14ac:dyDescent="0.2">
      <c r="A10" s="26">
        <v>4</v>
      </c>
      <c r="B10" s="30" t="s">
        <v>95</v>
      </c>
      <c r="C10" s="31" t="s">
        <v>98</v>
      </c>
      <c r="D10" s="30" t="s">
        <v>99</v>
      </c>
      <c r="E10" s="31" t="s">
        <v>129</v>
      </c>
      <c r="F10" s="68"/>
      <c r="G10" s="68"/>
      <c r="H10" s="68"/>
      <c r="I10" s="31" t="s">
        <v>135</v>
      </c>
      <c r="J10" s="20" t="s">
        <v>132</v>
      </c>
      <c r="K10" s="32" t="s">
        <v>133</v>
      </c>
      <c r="L10" s="20" t="s">
        <v>136</v>
      </c>
      <c r="M10" s="34" t="s">
        <v>137</v>
      </c>
      <c r="N10" s="20" t="s">
        <v>88</v>
      </c>
      <c r="O10" s="31" t="s">
        <v>94</v>
      </c>
      <c r="P10" s="35">
        <v>2000</v>
      </c>
      <c r="Q10" s="35">
        <v>0</v>
      </c>
      <c r="R10" s="35">
        <v>1000</v>
      </c>
      <c r="S10" s="35">
        <v>500</v>
      </c>
      <c r="T10" s="35">
        <v>500</v>
      </c>
      <c r="U10" s="31" t="s">
        <v>96</v>
      </c>
      <c r="V10" s="31" t="s">
        <v>97</v>
      </c>
      <c r="W10" s="21" t="s">
        <v>89</v>
      </c>
      <c r="X10" s="39">
        <f>SUM(Y10:AB10)</f>
        <v>0</v>
      </c>
      <c r="Y10" s="31">
        <v>0</v>
      </c>
      <c r="Z10" s="31">
        <v>0</v>
      </c>
      <c r="AA10" s="31">
        <v>0</v>
      </c>
      <c r="AB10" s="31">
        <v>0</v>
      </c>
      <c r="AC10" s="20" t="s">
        <v>107</v>
      </c>
      <c r="AD10" s="20" t="s">
        <v>108</v>
      </c>
      <c r="AE10" s="22" t="s">
        <v>93</v>
      </c>
      <c r="AF10" s="22" t="s">
        <v>90</v>
      </c>
      <c r="AG10" s="23">
        <v>0</v>
      </c>
      <c r="AH10" s="24">
        <f t="shared" si="1"/>
        <v>0</v>
      </c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25">
        <v>0</v>
      </c>
      <c r="BC10" s="25">
        <v>0</v>
      </c>
      <c r="BD10" s="26"/>
      <c r="BE10" s="26"/>
      <c r="BF10" s="26"/>
      <c r="BG10" s="26"/>
      <c r="BH10" s="26"/>
      <c r="BI10" s="26"/>
      <c r="BJ10" s="26"/>
      <c r="BK10" s="26"/>
      <c r="BL10" s="26"/>
      <c r="BM10" s="27" t="s">
        <v>91</v>
      </c>
      <c r="BN10" s="22"/>
      <c r="BS10" s="27">
        <f t="shared" si="2"/>
        <v>0</v>
      </c>
      <c r="BT10" s="25">
        <f t="shared" si="3"/>
        <v>1000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>
        <v>0</v>
      </c>
      <c r="CF10" s="25">
        <v>700</v>
      </c>
      <c r="CG10" s="73">
        <v>700</v>
      </c>
      <c r="CH10" s="27">
        <v>0.35</v>
      </c>
      <c r="CI10" s="38">
        <v>354700000</v>
      </c>
      <c r="CJ10" s="38">
        <v>354700000</v>
      </c>
      <c r="CK10" s="25"/>
      <c r="CL10" s="25"/>
      <c r="CM10" s="25"/>
      <c r="CN10" s="25"/>
      <c r="CO10" s="25"/>
      <c r="CP10" s="25"/>
      <c r="CQ10" s="25"/>
      <c r="CR10" s="33"/>
      <c r="CS10" s="29">
        <f t="shared" si="6"/>
        <v>0.7</v>
      </c>
      <c r="CT10" s="27">
        <f t="shared" si="4"/>
        <v>0.35</v>
      </c>
      <c r="CU10" s="68"/>
      <c r="CV10" s="69"/>
      <c r="CW10" s="28">
        <f t="shared" si="5"/>
        <v>500</v>
      </c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</row>
    <row r="11" spans="1:121" s="14" customFormat="1" ht="87" customHeight="1" x14ac:dyDescent="0.2">
      <c r="A11" s="26">
        <v>4</v>
      </c>
      <c r="B11" s="30" t="s">
        <v>95</v>
      </c>
      <c r="C11" s="31" t="s">
        <v>98</v>
      </c>
      <c r="D11" s="30" t="s">
        <v>99</v>
      </c>
      <c r="E11" s="31" t="s">
        <v>138</v>
      </c>
      <c r="F11" s="20" t="s">
        <v>139</v>
      </c>
      <c r="G11" s="20">
        <v>0</v>
      </c>
      <c r="H11" s="20">
        <v>50</v>
      </c>
      <c r="I11" s="31" t="s">
        <v>140</v>
      </c>
      <c r="J11" s="20" t="s">
        <v>141</v>
      </c>
      <c r="K11" s="32" t="s">
        <v>142</v>
      </c>
      <c r="L11" s="20" t="s">
        <v>143</v>
      </c>
      <c r="M11" s="34" t="s">
        <v>143</v>
      </c>
      <c r="N11" s="20" t="s">
        <v>88</v>
      </c>
      <c r="O11" s="31">
        <v>0</v>
      </c>
      <c r="P11" s="35">
        <v>3</v>
      </c>
      <c r="Q11" s="35">
        <v>0</v>
      </c>
      <c r="R11" s="35">
        <v>0</v>
      </c>
      <c r="S11" s="35">
        <v>1</v>
      </c>
      <c r="T11" s="35">
        <v>2</v>
      </c>
      <c r="U11" s="31" t="s">
        <v>96</v>
      </c>
      <c r="V11" s="31" t="s">
        <v>97</v>
      </c>
      <c r="W11" s="21" t="s">
        <v>89</v>
      </c>
      <c r="X11" s="39">
        <f t="shared" si="0"/>
        <v>0</v>
      </c>
      <c r="Y11" s="31">
        <v>0</v>
      </c>
      <c r="Z11" s="31">
        <v>0</v>
      </c>
      <c r="AA11" s="31">
        <v>0</v>
      </c>
      <c r="AB11" s="31">
        <v>0</v>
      </c>
      <c r="AC11" s="20" t="s">
        <v>107</v>
      </c>
      <c r="AD11" s="20" t="s">
        <v>108</v>
      </c>
      <c r="AE11" s="22" t="s">
        <v>93</v>
      </c>
      <c r="AF11" s="22" t="s">
        <v>93</v>
      </c>
      <c r="AG11" s="23">
        <v>0</v>
      </c>
      <c r="AH11" s="24">
        <f t="shared" si="1"/>
        <v>0</v>
      </c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25">
        <v>0</v>
      </c>
      <c r="BC11" s="25">
        <v>0</v>
      </c>
      <c r="BD11" s="26"/>
      <c r="BE11" s="26"/>
      <c r="BF11" s="26"/>
      <c r="BG11" s="26"/>
      <c r="BH11" s="26"/>
      <c r="BI11" s="26"/>
      <c r="BJ11" s="26"/>
      <c r="BK11" s="26"/>
      <c r="BL11" s="26"/>
      <c r="BM11" s="27" t="s">
        <v>91</v>
      </c>
      <c r="BN11" s="22"/>
      <c r="BS11" s="27">
        <f t="shared" si="2"/>
        <v>0</v>
      </c>
      <c r="BT11" s="25">
        <f t="shared" si="3"/>
        <v>0</v>
      </c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>
        <v>0</v>
      </c>
      <c r="CF11" s="25">
        <v>0</v>
      </c>
      <c r="CG11" s="73">
        <v>0</v>
      </c>
      <c r="CH11" s="27">
        <v>0</v>
      </c>
      <c r="CI11" s="25">
        <v>0</v>
      </c>
      <c r="CJ11" s="25"/>
      <c r="CK11" s="25"/>
      <c r="CL11" s="25"/>
      <c r="CM11" s="25"/>
      <c r="CN11" s="25"/>
      <c r="CO11" s="25"/>
      <c r="CP11" s="25"/>
      <c r="CQ11" s="25"/>
      <c r="CR11" s="33"/>
      <c r="CS11" s="29" t="s">
        <v>92</v>
      </c>
      <c r="CT11" s="27">
        <f t="shared" si="4"/>
        <v>0</v>
      </c>
      <c r="CU11" s="20"/>
      <c r="CV11" s="20"/>
      <c r="CW11" s="28">
        <f t="shared" si="5"/>
        <v>1</v>
      </c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</row>
    <row r="12" spans="1:121" s="14" customFormat="1" ht="58.5" customHeight="1" x14ac:dyDescent="0.2">
      <c r="A12" s="26">
        <v>4</v>
      </c>
      <c r="B12" s="30" t="s">
        <v>95</v>
      </c>
      <c r="C12" s="31" t="s">
        <v>98</v>
      </c>
      <c r="D12" s="30" t="s">
        <v>99</v>
      </c>
      <c r="E12" s="31" t="s">
        <v>144</v>
      </c>
      <c r="F12" s="20" t="s">
        <v>145</v>
      </c>
      <c r="G12" s="20" t="s">
        <v>94</v>
      </c>
      <c r="H12" s="20">
        <v>50</v>
      </c>
      <c r="I12" s="31" t="s">
        <v>146</v>
      </c>
      <c r="J12" s="20" t="s">
        <v>147</v>
      </c>
      <c r="K12" s="32" t="s">
        <v>148</v>
      </c>
      <c r="L12" s="20" t="s">
        <v>149</v>
      </c>
      <c r="M12" s="34" t="s">
        <v>149</v>
      </c>
      <c r="N12" s="20" t="s">
        <v>88</v>
      </c>
      <c r="O12" s="31">
        <v>0</v>
      </c>
      <c r="P12" s="35">
        <v>50</v>
      </c>
      <c r="Q12" s="35">
        <v>0</v>
      </c>
      <c r="R12" s="35">
        <v>0</v>
      </c>
      <c r="S12" s="35">
        <v>30</v>
      </c>
      <c r="T12" s="35">
        <v>20</v>
      </c>
      <c r="U12" s="31" t="s">
        <v>96</v>
      </c>
      <c r="V12" s="31" t="s">
        <v>97</v>
      </c>
      <c r="W12" s="21" t="s">
        <v>89</v>
      </c>
      <c r="X12" s="39">
        <f t="shared" si="0"/>
        <v>0</v>
      </c>
      <c r="Y12" s="31">
        <v>0</v>
      </c>
      <c r="Z12" s="31">
        <v>0</v>
      </c>
      <c r="AA12" s="31">
        <v>0</v>
      </c>
      <c r="AB12" s="31">
        <v>0</v>
      </c>
      <c r="AC12" s="20" t="s">
        <v>107</v>
      </c>
      <c r="AD12" s="20" t="s">
        <v>108</v>
      </c>
      <c r="AE12" s="22" t="s">
        <v>93</v>
      </c>
      <c r="AF12" s="22" t="s">
        <v>93</v>
      </c>
      <c r="AG12" s="23">
        <v>0</v>
      </c>
      <c r="AH12" s="24">
        <f t="shared" si="1"/>
        <v>0</v>
      </c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25">
        <v>0</v>
      </c>
      <c r="BC12" s="25">
        <v>0</v>
      </c>
      <c r="BD12" s="26"/>
      <c r="BE12" s="26"/>
      <c r="BF12" s="26"/>
      <c r="BG12" s="26"/>
      <c r="BH12" s="26"/>
      <c r="BI12" s="26"/>
      <c r="BJ12" s="26"/>
      <c r="BK12" s="26"/>
      <c r="BL12" s="26"/>
      <c r="BM12" s="27" t="s">
        <v>91</v>
      </c>
      <c r="BN12" s="22"/>
      <c r="BS12" s="27">
        <f t="shared" si="2"/>
        <v>0</v>
      </c>
      <c r="BT12" s="25">
        <f t="shared" si="3"/>
        <v>0</v>
      </c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>
        <v>0</v>
      </c>
      <c r="CF12" s="25">
        <v>0</v>
      </c>
      <c r="CG12" s="73">
        <v>0</v>
      </c>
      <c r="CH12" s="27">
        <v>0</v>
      </c>
      <c r="CI12" s="25"/>
      <c r="CJ12" s="25"/>
      <c r="CK12" s="25"/>
      <c r="CL12" s="25"/>
      <c r="CM12" s="25"/>
      <c r="CN12" s="25"/>
      <c r="CO12" s="25"/>
      <c r="CP12" s="25"/>
      <c r="CQ12" s="25"/>
      <c r="CR12" s="37" t="s">
        <v>150</v>
      </c>
      <c r="CS12" s="29" t="s">
        <v>92</v>
      </c>
      <c r="CT12" s="27">
        <f t="shared" si="4"/>
        <v>0</v>
      </c>
      <c r="CU12" s="20"/>
      <c r="CV12" s="20"/>
      <c r="CW12" s="28">
        <f t="shared" si="5"/>
        <v>30</v>
      </c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</row>
    <row r="13" spans="1:121" ht="12" customHeight="1" x14ac:dyDescent="0.2">
      <c r="BH13" s="54">
        <f>17668357894+174368302732</f>
        <v>192036660626</v>
      </c>
      <c r="CI13" s="42"/>
      <c r="CJ13" s="42"/>
      <c r="CS13" s="50"/>
    </row>
    <row r="15" spans="1:121" x14ac:dyDescent="0.2">
      <c r="L15" s="55"/>
    </row>
    <row r="1039780" spans="3:3" x14ac:dyDescent="0.2">
      <c r="C1039780" s="58"/>
    </row>
  </sheetData>
  <mergeCells count="13">
    <mergeCell ref="CW1:DQ1"/>
    <mergeCell ref="CU3:CU8"/>
    <mergeCell ref="CV3:CV8"/>
    <mergeCell ref="F9:F10"/>
    <mergeCell ref="G9:G10"/>
    <mergeCell ref="H9:H10"/>
    <mergeCell ref="CU9:CU10"/>
    <mergeCell ref="CV9:CV10"/>
    <mergeCell ref="AG1:BS1"/>
    <mergeCell ref="BT1:CT1"/>
    <mergeCell ref="F3:F8"/>
    <mergeCell ref="G3:G8"/>
    <mergeCell ref="H3:H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2018-02-26T18:41:50Z</dcterms:modified>
</cp:coreProperties>
</file>