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hernandezv\Documents\PLANES DE ACCION 2018\secretaria de planeacion REV\"/>
    </mc:Choice>
  </mc:AlternateContent>
  <bookViews>
    <workbookView xWindow="0" yWindow="0" windowWidth="21810" windowHeight="990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H38" i="1" l="1"/>
  <c r="CT37" i="1"/>
  <c r="CS37" i="1"/>
  <c r="BS37" i="1"/>
  <c r="AG37" i="1"/>
  <c r="X37" i="1"/>
  <c r="AH37" i="1" s="1"/>
  <c r="CT36" i="1"/>
  <c r="BS36" i="1"/>
  <c r="AG36" i="1"/>
  <c r="BM36" i="1" s="1"/>
  <c r="X36" i="1"/>
  <c r="AH36" i="1" s="1"/>
  <c r="CT35" i="1"/>
  <c r="BS35" i="1"/>
  <c r="AG35" i="1"/>
  <c r="X35" i="1"/>
  <c r="AH35" i="1" s="1"/>
  <c r="CT34" i="1"/>
  <c r="BS34" i="1"/>
  <c r="AG34" i="1"/>
  <c r="X34" i="1"/>
  <c r="AH34" i="1" s="1"/>
  <c r="CT33" i="1"/>
  <c r="BS33" i="1"/>
  <c r="BM33" i="1"/>
  <c r="X33" i="1"/>
  <c r="AH33" i="1" s="1"/>
  <c r="CT32" i="1"/>
  <c r="BS32" i="1"/>
  <c r="BM32" i="1"/>
  <c r="X32" i="1"/>
  <c r="AH32" i="1" s="1"/>
  <c r="CT31" i="1"/>
  <c r="BS31" i="1"/>
  <c r="BM31" i="1"/>
  <c r="X31" i="1"/>
  <c r="AH31" i="1" s="1"/>
  <c r="CT30" i="1"/>
  <c r="BS30" i="1"/>
  <c r="X30" i="1"/>
  <c r="AH30" i="1" s="1"/>
  <c r="CT29" i="1"/>
  <c r="BS29" i="1"/>
  <c r="AG29" i="1"/>
  <c r="BM29" i="1" s="1"/>
  <c r="X29" i="1"/>
  <c r="AH29" i="1" s="1"/>
  <c r="CT28" i="1"/>
  <c r="BS28" i="1"/>
  <c r="AG28" i="1"/>
  <c r="X28" i="1"/>
  <c r="AH28" i="1" s="1"/>
  <c r="BS27" i="1"/>
  <c r="BM27" i="1"/>
  <c r="X27" i="1"/>
  <c r="AH27" i="1" s="1"/>
  <c r="CT26" i="1"/>
  <c r="BS26" i="1"/>
  <c r="AG26" i="1"/>
  <c r="X26" i="1"/>
  <c r="AH26" i="1" s="1"/>
  <c r="CT25" i="1"/>
  <c r="BS25" i="1"/>
  <c r="AG25" i="1"/>
  <c r="X25" i="1"/>
  <c r="AH25" i="1" s="1"/>
  <c r="CT24" i="1"/>
  <c r="BS24" i="1"/>
  <c r="BM24" i="1"/>
  <c r="X24" i="1"/>
  <c r="AH24" i="1" s="1"/>
  <c r="CT23" i="1"/>
  <c r="BS23" i="1"/>
  <c r="AG23" i="1"/>
  <c r="X23" i="1"/>
  <c r="AH23" i="1" s="1"/>
  <c r="CT22" i="1"/>
  <c r="BS22" i="1"/>
  <c r="AG22" i="1"/>
  <c r="X22" i="1"/>
  <c r="AH22" i="1" s="1"/>
  <c r="CT21" i="1"/>
  <c r="BS21" i="1"/>
  <c r="AG21" i="1"/>
  <c r="X21" i="1"/>
  <c r="AH21" i="1" s="1"/>
  <c r="CT20" i="1"/>
  <c r="BS20" i="1"/>
  <c r="AG20" i="1"/>
  <c r="X20" i="1"/>
  <c r="AH20" i="1" s="1"/>
  <c r="CT19" i="1"/>
  <c r="BS19" i="1"/>
  <c r="AG19" i="1"/>
  <c r="X19" i="1"/>
  <c r="AH19" i="1" s="1"/>
  <c r="CT18" i="1"/>
  <c r="BS18" i="1"/>
  <c r="AG18" i="1"/>
  <c r="X18" i="1"/>
  <c r="AH18" i="1" s="1"/>
  <c r="CT17" i="1"/>
  <c r="BS17" i="1"/>
  <c r="AG17" i="1"/>
  <c r="X17" i="1"/>
  <c r="AH17" i="1" s="1"/>
  <c r="BS16" i="1"/>
  <c r="BM16" i="1"/>
  <c r="X16" i="1"/>
  <c r="AH16" i="1" s="1"/>
  <c r="BS15" i="1"/>
  <c r="BM15" i="1"/>
  <c r="X15" i="1"/>
  <c r="AH15" i="1" s="1"/>
  <c r="CT14" i="1"/>
  <c r="BS14" i="1"/>
  <c r="AG14" i="1"/>
  <c r="BM14" i="1" s="1"/>
  <c r="X14" i="1"/>
  <c r="AH14" i="1" s="1"/>
  <c r="CT13" i="1"/>
  <c r="BS13" i="1"/>
  <c r="AG13" i="1"/>
  <c r="X13" i="1"/>
  <c r="AH13" i="1" s="1"/>
  <c r="BS12" i="1"/>
  <c r="BM12" i="1"/>
  <c r="X12" i="1"/>
  <c r="AH12" i="1" s="1"/>
  <c r="CT11" i="1"/>
  <c r="CS11" i="1"/>
  <c r="BS11" i="1"/>
  <c r="BM11" i="1"/>
  <c r="X11" i="1"/>
  <c r="AH11" i="1" s="1"/>
  <c r="CT10" i="1"/>
  <c r="BS10" i="1"/>
  <c r="AG10" i="1"/>
  <c r="BM10" i="1" s="1"/>
  <c r="X10" i="1"/>
  <c r="AH10" i="1" s="1"/>
  <c r="CT9" i="1"/>
  <c r="CS9" i="1"/>
  <c r="BS9" i="1"/>
  <c r="AG9" i="1"/>
  <c r="BM9" i="1" s="1"/>
  <c r="X9" i="1"/>
  <c r="AH9" i="1" s="1"/>
  <c r="CT8" i="1"/>
  <c r="BS8" i="1"/>
  <c r="AG8" i="1"/>
  <c r="X8" i="1"/>
  <c r="AH8" i="1" s="1"/>
  <c r="CT7" i="1"/>
  <c r="BS7" i="1"/>
  <c r="AG7" i="1"/>
  <c r="X7" i="1"/>
  <c r="AH7" i="1" s="1"/>
  <c r="CT6" i="1"/>
  <c r="BS6" i="1"/>
  <c r="AG6" i="1"/>
  <c r="X6" i="1"/>
  <c r="AH6" i="1" s="1"/>
  <c r="CT5" i="1"/>
  <c r="BS5" i="1"/>
  <c r="AG5" i="1"/>
  <c r="X5" i="1"/>
  <c r="AH5" i="1" s="1"/>
  <c r="CT4" i="1"/>
  <c r="BS4" i="1"/>
  <c r="AG4" i="1"/>
  <c r="BM4" i="1" s="1"/>
  <c r="X4" i="1"/>
  <c r="AH4" i="1" s="1"/>
  <c r="CT3" i="1"/>
  <c r="BS3" i="1"/>
  <c r="AG3" i="1"/>
  <c r="X3" i="1"/>
  <c r="AH3" i="1" s="1"/>
</calcChain>
</file>

<file path=xl/comments1.xml><?xml version="1.0" encoding="utf-8"?>
<comments xmlns="http://schemas.openxmlformats.org/spreadsheetml/2006/main">
  <authors>
    <author>Sandra Gonzalez Barrios</author>
  </authors>
  <commentList>
    <comment ref="CY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Recursos Propios proyectados</t>
        </r>
      </text>
    </comment>
    <comment ref="CZ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Sistema General de Participaciones </t>
        </r>
      </text>
    </comment>
    <comment ref="DA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cofinaciación de la Nación </t>
        </r>
      </text>
    </comment>
    <comment ref="DB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Coofinanciación del Departamento</t>
        </r>
      </text>
    </comment>
    <comment ref="DC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Sistema General de Regalias </t>
        </r>
      </text>
    </comment>
    <comment ref="DD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CREDITOS</t>
        </r>
      </text>
    </comment>
    <comment ref="DE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OTROS RECURSOS </t>
        </r>
      </text>
    </comment>
    <comment ref="DF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RECURSOS GESTIONADOS</t>
        </r>
      </text>
    </comment>
    <comment ref="DG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NOMBRE DE PROYECTO PARA CUMPLIR CON LA META </t>
        </r>
      </text>
    </comment>
    <comment ref="DH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OBJETIVOS DEL PROYECTO </t>
        </r>
      </text>
    </comment>
    <comment ref="DJ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INDICADORES DE GESTION DEL PROYECTO</t>
        </r>
      </text>
    </comment>
  </commentList>
</comments>
</file>

<file path=xl/sharedStrings.xml><?xml version="1.0" encoding="utf-8"?>
<sst xmlns="http://schemas.openxmlformats.org/spreadsheetml/2006/main" count="784" uniqueCount="302">
  <si>
    <t>No.</t>
  </si>
  <si>
    <t xml:space="preserve">EJE ESTRATEGICO </t>
  </si>
  <si>
    <t>No. Programa</t>
  </si>
  <si>
    <t xml:space="preserve">PROGRAMA </t>
  </si>
  <si>
    <t>CODIGO META RESULTADO</t>
  </si>
  <si>
    <t xml:space="preserve">META DE RESULTADO </t>
  </si>
  <si>
    <t xml:space="preserve"> Línea Base  Resultado</t>
  </si>
  <si>
    <t xml:space="preserve"> Meta  Res Cuatrenio 2019</t>
  </si>
  <si>
    <t xml:space="preserve">CODIGO META PRODUCTO </t>
  </si>
  <si>
    <t>No. Sub Programa</t>
  </si>
  <si>
    <t xml:space="preserve">SUBPROGRAMA </t>
  </si>
  <si>
    <t xml:space="preserve">META DE PRODUCTO </t>
  </si>
  <si>
    <t xml:space="preserve">INDICADOR DE PRODUCTO </t>
  </si>
  <si>
    <t xml:space="preserve">TIPO DE META </t>
  </si>
  <si>
    <t>LINEA BASE</t>
  </si>
  <si>
    <t>META PARA EL CUTRIENIO</t>
  </si>
  <si>
    <t>META AÑO 1</t>
  </si>
  <si>
    <t>META AÑO 2</t>
  </si>
  <si>
    <t>META AÑO 3</t>
  </si>
  <si>
    <t>META AÑO 4</t>
  </si>
  <si>
    <t>SECTOR COMPETENCIA</t>
  </si>
  <si>
    <t>CODIGO FUT</t>
  </si>
  <si>
    <t>Fuente</t>
  </si>
  <si>
    <t xml:space="preserve">TOTAL CUATRIENIO </t>
  </si>
  <si>
    <t>Secretaría</t>
  </si>
  <si>
    <t>MODIFICACION DECRETO 54 DE 2017</t>
  </si>
  <si>
    <t xml:space="preserve">OBSERVACIONES META DE PRODUCTO </t>
  </si>
  <si>
    <t>OBSERVACION META DE RESULTADO</t>
  </si>
  <si>
    <t>Valor PROG meta para  2016</t>
  </si>
  <si>
    <t>Total Recursos PROYECTADOS_2016</t>
  </si>
  <si>
    <t>RPproyectados2016</t>
  </si>
  <si>
    <t>SGPproyectados2016</t>
  </si>
  <si>
    <t>CNproyectados2016</t>
  </si>
  <si>
    <t>CDproyectados2016</t>
  </si>
  <si>
    <t>SGRproyectados2016</t>
  </si>
  <si>
    <t>CreditoProyectado2016</t>
  </si>
  <si>
    <t>OtrosProyectado2016</t>
  </si>
  <si>
    <t>Rec Gestionados 2016</t>
  </si>
  <si>
    <t>PROYECTO 2016</t>
  </si>
  <si>
    <t>OBJETIVOS 2016</t>
  </si>
  <si>
    <t>ACTIVIDADES</t>
  </si>
  <si>
    <t xml:space="preserve">INDICADORES DE GESTION </t>
  </si>
  <si>
    <t xml:space="preserve">RESPONSABLE </t>
  </si>
  <si>
    <t>FECHA DE TERMINACION DE LA ACTIVIDAD</t>
  </si>
  <si>
    <t>RUBRO PRESUPUESTAL</t>
  </si>
  <si>
    <t>FUENTE</t>
  </si>
  <si>
    <t xml:space="preserve">MONTO </t>
  </si>
  <si>
    <t>TOTAL</t>
  </si>
  <si>
    <t>OBSEVACIONES</t>
  </si>
  <si>
    <t>Valor Ejecucion de la Meta a sep 2016</t>
  </si>
  <si>
    <t>Valor Ejecucion de la Meta a dic 2016</t>
  </si>
  <si>
    <t>Total Recursos ejecutados dic_2016</t>
  </si>
  <si>
    <t>Rpejecutados dic 2016</t>
  </si>
  <si>
    <t>SGPejecutados dic 2016</t>
  </si>
  <si>
    <t>Cnejecutados dic 2016</t>
  </si>
  <si>
    <t>Cdejecutados dic 2016</t>
  </si>
  <si>
    <t>SGRejecutados dic 2016</t>
  </si>
  <si>
    <t>Creditoejecutado dic 2016</t>
  </si>
  <si>
    <t>Otrosejecutados dic 2016</t>
  </si>
  <si>
    <t>Rec Gestionados dic 2016</t>
  </si>
  <si>
    <t>% CUMP META 2016</t>
  </si>
  <si>
    <t>OBSERVACIONES</t>
  </si>
  <si>
    <t>CUMP DEL PDD</t>
  </si>
  <si>
    <t>Valor PROG meta para  2017</t>
  </si>
  <si>
    <t>Total Recursos PROYECTADOS_2017</t>
  </si>
  <si>
    <t>Rpproyectados 2017</t>
  </si>
  <si>
    <t>SGPproyectados2017</t>
  </si>
  <si>
    <t>CNproyectados 2017</t>
  </si>
  <si>
    <t>Cdproyectados 2017</t>
  </si>
  <si>
    <t>SGRproyectados2017</t>
  </si>
  <si>
    <t>CreditoProyectado 2017</t>
  </si>
  <si>
    <t>OtrosProyectado2017</t>
  </si>
  <si>
    <t>Rec Gestionados 2017</t>
  </si>
  <si>
    <t>Valor Ejecucion de la Meta a MARZO 2017</t>
  </si>
  <si>
    <t>Valor Ejecucion de la Meta a JUNIO 2017</t>
  </si>
  <si>
    <t>Valor Ejecucion de la Meta a SEP 2017</t>
  </si>
  <si>
    <t>Total Recursos ejecutados SEP_2017</t>
  </si>
  <si>
    <t>Rpejecutados SEP_2017</t>
  </si>
  <si>
    <t>SGPejecutados  SEP_2017</t>
  </si>
  <si>
    <t>Cnejecutados SEP_2017</t>
  </si>
  <si>
    <t>Cdejecutados  SEP_2017</t>
  </si>
  <si>
    <t>SGRejecutados  SEP_2017</t>
  </si>
  <si>
    <t>Creditoejecutado  SEP_2017</t>
  </si>
  <si>
    <t>Otrosejecutados  SEP_2017</t>
  </si>
  <si>
    <t>Rec Gestionados  SEP_2017</t>
  </si>
  <si>
    <t>% EJECUCION META PROG 2017</t>
  </si>
  <si>
    <t>META RESULTADO A SEP 2017</t>
  </si>
  <si>
    <t>% EJECUCION META RESULTADOS SEP  2017</t>
  </si>
  <si>
    <t>INCREMENTO</t>
  </si>
  <si>
    <t>ICLD</t>
  </si>
  <si>
    <t>NO ES META DE RESULTADO</t>
  </si>
  <si>
    <t>NA</t>
  </si>
  <si>
    <t>NP</t>
  </si>
  <si>
    <t>OK</t>
  </si>
  <si>
    <t>ND</t>
  </si>
  <si>
    <t>DESARROLLO ECONÓMICO Y COMPETITIVIDAD</t>
  </si>
  <si>
    <t>3.2</t>
  </si>
  <si>
    <t>BOLIVAR SÍ AVANZA EN CIENCIA, TECNOLOGÍA E INNOVACIÓN (CTeI)</t>
  </si>
  <si>
    <t>A.13.1</t>
  </si>
  <si>
    <t>Aumentar en un 30%  el número de investigadores, centros de investigación y programas de movilidad</t>
  </si>
  <si>
    <t>A.13.1.1</t>
  </si>
  <si>
    <t>3.2.1</t>
  </si>
  <si>
    <t>Producción Científica Ambiciosa Con Enfoque, Gerencia Y Disciplina</t>
  </si>
  <si>
    <t>Treinta (30) personas beneficiadas con estudios de posgrado y/o pasantías en áreas de ciencia, tecnología en investigación.</t>
  </si>
  <si>
    <t>No. De personas beneficiadas con estudios de posgrado y/o pasantías en áreas de ciencia, tecnología en investigación.</t>
  </si>
  <si>
    <t>PROMOCION DEL DESARROLLO</t>
  </si>
  <si>
    <t>A.13</t>
  </si>
  <si>
    <t>SGR</t>
  </si>
  <si>
    <t>SECRETARIA DE PLANEACIÓN</t>
  </si>
  <si>
    <t>SECRETARIA DE PLANEACION</t>
  </si>
  <si>
    <t>Este proyecto fue aprobado  "FORTALECIMIENTO DEL TALENTO HUMANO DE ALTO NIVEL, CREDITOS CONDONABLES"  tiene un plazo de ejecución hasta diciembre del año 2020</t>
  </si>
  <si>
    <t>A.13.1.2</t>
  </si>
  <si>
    <t>Dos (2) Centros de Desarrollo Científico, Tecnológico e Investigativo en el Departamento.</t>
  </si>
  <si>
    <t>Centros de Desarrollo Científico, Tecnológico e Investigativo en el Departamento.</t>
  </si>
  <si>
    <t xml:space="preserve">Esta en proceso de evaluacion de la mesa tecnica de COLCIENCIAS </t>
  </si>
  <si>
    <t>A.13.2</t>
  </si>
  <si>
    <t>5 Empresas en Bolívar  (excluyendo Cartagena) que incorporan la innovación como mecanismo para aumentar competitividad</t>
  </si>
  <si>
    <t>A.13.2.1</t>
  </si>
  <si>
    <t>3.2.2</t>
  </si>
  <si>
    <t>Empresas Más Innovadoras Y Competitivas</t>
  </si>
  <si>
    <t>Cuatro (4) proyectos desarrollados para el fortalecimiento del sistema sectorial de innovación pertinentes a las apuestas productivas del departamento</t>
  </si>
  <si>
    <t>No. de proyectos desarrollados para el fortalecimiento del sistema sectorial de innovación pertinentes a las apuestas productivas del departamento</t>
  </si>
  <si>
    <t>Proyecto aprobado 31 de mayo de 2017 por Regalias - colciencias $ 27,744,451,662</t>
  </si>
  <si>
    <t>A.13.3</t>
  </si>
  <si>
    <t>Aumentar a 3 los proyectos para la apropiación social del conocimiento</t>
  </si>
  <si>
    <t>A.13.3.1</t>
  </si>
  <si>
    <t>3.2.3</t>
  </si>
  <si>
    <t>Cultura Que Valora y Gestiona El Conocimiento</t>
  </si>
  <si>
    <t>Un proyectos que fortalezcan y amplíen la apropiación social de ciencia, tecnología e innovación</t>
  </si>
  <si>
    <t>No. de proyectos que fortalezcan y amplíen la apropiación social de ciencia, tecnología e innovación</t>
  </si>
  <si>
    <t>Proyecto en proceso de aprobación debe quedar listo en septiembre 2017 por la Suma de $ 12,000,000,000 de Colciencias</t>
  </si>
  <si>
    <t>A.13.3.2</t>
  </si>
  <si>
    <t>Un  proyectos para intercambios universitarios que favorezcan la gestión del conocimiento a nivel local, nacional e internacional.</t>
  </si>
  <si>
    <t>No. de proyectos para intercambios universitarios que favorezcan la gestión del conocimiento a nivel local, nacional e internacional.</t>
  </si>
  <si>
    <t>A.13.4</t>
  </si>
  <si>
    <t>Implementar una iniciativa que dote al departamento de Bolívar de conocimiento científico, planificación estratégica, intercambio del conocimiento y observación de políticas publicas</t>
  </si>
  <si>
    <t>A.13.4.1</t>
  </si>
  <si>
    <t>3.2.4</t>
  </si>
  <si>
    <t>Gestión Del Conocimiento, La Investigación Y La Planeación Estratégica</t>
  </si>
  <si>
    <t>Una iniciativas para la producción de conocimiento científico implementadas</t>
  </si>
  <si>
    <t>Nùmero de iniciativas para la producción de conocimiento científico implementadas</t>
  </si>
  <si>
    <t>Proyecto Ciudadanía Digital y de Nuevos conocimientos , recursos gestionados del Ministerio TIC con convenio de memorando de entendimiento</t>
  </si>
  <si>
    <t>3.3</t>
  </si>
  <si>
    <t xml:space="preserve">TIC COMO PLATAFORMA PARA LA EDUCACIÓN, EQUIDAD Y COMPETITIVIDAD </t>
  </si>
  <si>
    <t>A.13.5</t>
  </si>
  <si>
    <t>Aumentar al 100% los municipios beneficiados con acceso a TICs (LB 51%)</t>
  </si>
  <si>
    <t>A.13.5.1</t>
  </si>
  <si>
    <t>3.3.1</t>
  </si>
  <si>
    <t>Infraestructura TIC</t>
  </si>
  <si>
    <t>45 municipios beneficiados con conexiones de banda ancha, fija y móvil en hogares, escuelas y Mipymes</t>
  </si>
  <si>
    <t>No. de municipios beneficiados con conexiones de banda ancha, fija y móvil en hogares, escuelas y Mipymes</t>
  </si>
  <si>
    <t>SECRETARIA GENERAL - TIC</t>
  </si>
  <si>
    <t>Gestionados con el convenio fibra para todos del Ministerio de las TIC</t>
  </si>
  <si>
    <t>A.13.5.2</t>
  </si>
  <si>
    <t>Quince (15)  municipios que incluyen decreto de despliegue de redes de comunicación en sus POT/EOT.</t>
  </si>
  <si>
    <t>No. de municipios que incluyen decreto de despliegue de redes de comunicación en sus POT/EOT.</t>
  </si>
  <si>
    <t>Proyecto en tramite</t>
  </si>
  <si>
    <t>A.13.5.3</t>
  </si>
  <si>
    <t>Cien (100)  quioscos y puntos Vive Digital instalados</t>
  </si>
  <si>
    <t>No. de quioscos y puntos Vive Digital instalados</t>
  </si>
  <si>
    <t xml:space="preserve">convenio con el Ministerio de las TIC , donación </t>
  </si>
  <si>
    <t>A.13.5.4</t>
  </si>
  <si>
    <t>34 municipios con zonas wifi gratuitas</t>
  </si>
  <si>
    <t>No. de municipios con zonas wifi gratuitas</t>
  </si>
  <si>
    <t>A.13.6</t>
  </si>
  <si>
    <t>10 Contenidos digitales para mejorar acciones de comunicación, gestión del conocimiento, tecnología e innovación y gobierno en línea</t>
  </si>
  <si>
    <t>A.13.6.1</t>
  </si>
  <si>
    <t>3.3.2</t>
  </si>
  <si>
    <t>Aplicaciones Tic</t>
  </si>
  <si>
    <t>Diez (10) apps desarrolladas para el fortalecimiento del gobierno en línea, la gestión del conocimiento tecnología e innovación y gobierno en línea</t>
  </si>
  <si>
    <t>No. de apps desarrolladas para el fortalecimiento del gobierno en línea, la gestión del conocimiento tecnología e innovación y gobierno en línea</t>
  </si>
  <si>
    <t xml:space="preserve">Proyecto en Trámite </t>
  </si>
  <si>
    <t>A.13.6.2</t>
  </si>
  <si>
    <t xml:space="preserve">Un  laboratorio de alta tecnología, desarrollo de industria, contenidos digitales implementado </t>
  </si>
  <si>
    <t>Implementar un laboratorio de alta tecnología, desarrollo de industria, contenidos digitales</t>
  </si>
  <si>
    <t>Meta cumplida</t>
  </si>
  <si>
    <t>A.13.6.3</t>
  </si>
  <si>
    <t>Cien (100)  jóvenes beneficiados estudios carreras TICs en Bolívar</t>
  </si>
  <si>
    <t>No. de jóvenes beneficiados estudios carreras TICs en Bolívar</t>
  </si>
  <si>
    <t>Meta cumplida en su totalidad. Becas otorgadas por el Ministerio de las TIC al Departamento de Bolívar mediante convenio de Memorando de Entendimiento 2016</t>
  </si>
  <si>
    <t>3.4</t>
  </si>
  <si>
    <t>BOLIVAR EMPRENDEDOR -FOMENTO DEL EMPLEO Y EL TRABAJO DECENTE</t>
  </si>
  <si>
    <t>A.13.7</t>
  </si>
  <si>
    <t>1 política pública de trabajo decente, que enfatice en cuatro elementos estratégicos: promoción y creación de empleo, la protección social, los derechos de trabajadores y el diálogo social.</t>
  </si>
  <si>
    <t>A.13.7.1</t>
  </si>
  <si>
    <t>3.4.1</t>
  </si>
  <si>
    <t>Promoción De La Formalización Laboral</t>
  </si>
  <si>
    <t>Cuatro (4)  mesas de concertación para la construcción de la Política Pública para el trabajo decente en Bolívar realizadas</t>
  </si>
  <si>
    <t>No. de mesas de concertación para la construcción de la Política Pública para el trabajo decente en Bolívar</t>
  </si>
  <si>
    <t>A.13.7.2</t>
  </si>
  <si>
    <t>Número de convenios para la caracterización de trabajadores informales rurales</t>
  </si>
  <si>
    <t>A.13.7.3</t>
  </si>
  <si>
    <t>Proyecto de identificación de las barreras de acceso a la formalización Laboral</t>
  </si>
  <si>
    <t>A.13.7.4</t>
  </si>
  <si>
    <t>Número de Convenios interinstitucionales para la promoción de empleo firmados</t>
  </si>
  <si>
    <t>A.13.7.5</t>
  </si>
  <si>
    <t>Número de proyectos de Reconversión Laboral realizados</t>
  </si>
  <si>
    <t>A.13.8</t>
  </si>
  <si>
    <t>Promover en los 45 municipios la inclusión en igualdad de condiciones para toda la población de acuerdo a sus capacidades</t>
  </si>
  <si>
    <t>A.13.8.1</t>
  </si>
  <si>
    <t>3.4.2</t>
  </si>
  <si>
    <t>Empleo Como Servicio Público</t>
  </si>
  <si>
    <t>Número de proyectos de Innovación y competitividad Laboral</t>
  </si>
  <si>
    <t>A.13.8.2</t>
  </si>
  <si>
    <t>Observatorio Regional de Mercado de Trabajo</t>
  </si>
  <si>
    <t>A.13.8.3</t>
  </si>
  <si>
    <t>Servicio Público de Empleo</t>
  </si>
  <si>
    <t>A.13.8.4</t>
  </si>
  <si>
    <t>Sistema de Gestión de Empleo</t>
  </si>
  <si>
    <t>A.13.9</t>
  </si>
  <si>
    <t>Implementación de 1 sistema de prevención de accidentes de trabajo y enfermedades laborales a través de planes de salud ocupacional y prevención de riesgos.</t>
  </si>
  <si>
    <t>A.13.9.1</t>
  </si>
  <si>
    <t>3.4.3</t>
  </si>
  <si>
    <t>Seguridad y Salud en el Trabajo</t>
  </si>
  <si>
    <t>Sistemas de Gestión de Seguridad y Salud en el Trabajo</t>
  </si>
  <si>
    <t>A.13.10</t>
  </si>
  <si>
    <t>1 Programa para generar oportunidades laborales y productivas a la población con discapacidad.</t>
  </si>
  <si>
    <t>A.13.10.1</t>
  </si>
  <si>
    <t>3.4.4</t>
  </si>
  <si>
    <t>Oportunidades Laborales Y Productivas A Población Con Discapacidad</t>
  </si>
  <si>
    <t>Caracterización de la población discapacitada</t>
  </si>
  <si>
    <t>A.13.10.2</t>
  </si>
  <si>
    <t>Emprendimiento</t>
  </si>
  <si>
    <t>A.13.10.3</t>
  </si>
  <si>
    <t>Perfiles Ocupacional</t>
  </si>
  <si>
    <t>A.13.11</t>
  </si>
  <si>
    <t>Implementar en el departamento de Bolívar, 1 pacto de Teletrabajo que permita a la población prioritaria acceder a empleos dignos en empresas Públicas o Privadas.</t>
  </si>
  <si>
    <t>A.13.11.1</t>
  </si>
  <si>
    <t>3.4.5</t>
  </si>
  <si>
    <t>Promoción De La Implementación Del Teletrabajo</t>
  </si>
  <si>
    <t>Proyecto para la identificación e Implementación del Teletrabajo</t>
  </si>
  <si>
    <t>3.5</t>
  </si>
  <si>
    <t>BOLIÍVAR SÍ AVANZA CON ALIANZAS PÚBLICO PRIVADAS Y COOPERACIÓN INTERNACIONAL</t>
  </si>
  <si>
    <t>A.13.12</t>
  </si>
  <si>
    <t>Creación y funcionamiento de la Agencia de Cooperación Internacional de Bolívar.</t>
  </si>
  <si>
    <t>A.13.12.1</t>
  </si>
  <si>
    <t>3.5.1</t>
  </si>
  <si>
    <t>Cooperación Y Desarrollo Para Bolívar</t>
  </si>
  <si>
    <t>una  Agencia de Cooperación Internacional para el Departamento de Bolívar creada</t>
  </si>
  <si>
    <t>Crear la Agencia de Cooperación Internacional para el Departamento de Bolívar</t>
  </si>
  <si>
    <t>A.13.12.2</t>
  </si>
  <si>
    <t>Cinco (5) Proyectos para el Desarrollo de Bolívar financiados con Cooperación Internacional Formulados,  Gestionados e implementados .</t>
  </si>
  <si>
    <t>Numero de  Proyectos para el Desarrollo de Bolívar financiados con Cooperación Internacional Formulados,  Gestionados e implementados .</t>
  </si>
  <si>
    <t>A.13.13</t>
  </si>
  <si>
    <t>Proyectos formulados y en ejecución bajo el esquema de Alianzas Público Privadas</t>
  </si>
  <si>
    <t>A.13.13.1</t>
  </si>
  <si>
    <t>3.5.2</t>
  </si>
  <si>
    <t>Alianzas público privadas y Cooperación Intyernacional</t>
  </si>
  <si>
    <t>Cinco (5) Proyectos para el Desarrollo de Bolívar mediante el esquema de APP en diseño, construcción, reparamiento, mejoramiento o equipamiento de infraestructura, prestación de servicios públicos en diferentes sectores donde se presente la necesidad de la Alianza formulados, gestionados y ejecutados.</t>
  </si>
  <si>
    <t>Numero de Proyectos para el Desarrollo de Bolívar mediante el esquema de APP en diseño, construcción, reparamiento, mejoramiento o equipamiento de infraestructura, prestación de servicios públicos en diferentes sectores donde se presente la necesidad de la Alianza formulados, gestionados y ejecutados.</t>
  </si>
  <si>
    <t>3.6</t>
  </si>
  <si>
    <t>BOLÍVAR SÍ AVANZA EN LA PROMOCIÓN DE INVERSIONES PARA EL DESARROLLO</t>
  </si>
  <si>
    <t>A.13.14</t>
  </si>
  <si>
    <t>Creación y funcionamiento de la Agencia de Inversiones y Desarrollo de Bolívar</t>
  </si>
  <si>
    <t>A.13.14.1</t>
  </si>
  <si>
    <t>3.6.1</t>
  </si>
  <si>
    <t xml:space="preserve">Agencia de Inversiones y Desarrollo de Bolívar </t>
  </si>
  <si>
    <t>Una Agencia de Inversión y Desarrollo de Bolívar creada</t>
  </si>
  <si>
    <t>Numero de Agencias de Inversiones y Desarrollo de Bolívar creadas</t>
  </si>
  <si>
    <t>A.13.14.2</t>
  </si>
  <si>
    <t>Cien (100)  Procesos de acompañamiento en su fase de exploración e instalación a inversionistas en Bolívar</t>
  </si>
  <si>
    <t>Número de Procesos de acompañamiento en su fase de exploración e instalación a inversionistas en Bolívar</t>
  </si>
  <si>
    <t>A.13.14.3</t>
  </si>
  <si>
    <t xml:space="preserve">Cinco (5) Empresas instaladas en Bolívar </t>
  </si>
  <si>
    <t xml:space="preserve">No. de Empresas instaladas en Bolívar </t>
  </si>
  <si>
    <t xml:space="preserve">TERRITORIO Y AMBIENTE </t>
  </si>
  <si>
    <t>5.3</t>
  </si>
  <si>
    <t>BOLÍVAR SÍ AVANZA EN PLANIFICACIÓN TERRITORIAL</t>
  </si>
  <si>
    <t xml:space="preserve">FORTALECIMIENTO INSTITUCIONAL </t>
  </si>
  <si>
    <t>A.17</t>
  </si>
  <si>
    <t>A.17.3</t>
  </si>
  <si>
    <t>Formular un contrato Plan con el Departamento de Sucre</t>
  </si>
  <si>
    <t>A.17.3.1</t>
  </si>
  <si>
    <t>5.3.3</t>
  </si>
  <si>
    <t xml:space="preserve">Contrato Plan  Bolívar-Sucre </t>
  </si>
  <si>
    <t xml:space="preserve">Un Contrato Plan firmado </t>
  </si>
  <si>
    <t xml:space="preserve">Contrato Plan firmado </t>
  </si>
  <si>
    <t>A.17.4</t>
  </si>
  <si>
    <t>Prestar acompañamiento a 15 municipios para estratificación socioeconomica</t>
  </si>
  <si>
    <t>A.17.4.1</t>
  </si>
  <si>
    <t>5.3.4</t>
  </si>
  <si>
    <t>Municipios Estratificados</t>
  </si>
  <si>
    <t>Quince (15) Estratificación socioeconomica municipal realizado</t>
  </si>
  <si>
    <t>Estratificación socioeconomica municipal</t>
  </si>
  <si>
    <t>Valor Ejecucion de la Meta a DIC 2017</t>
  </si>
  <si>
    <t xml:space="preserve">ACTIVIDADES DEL PROYECTO </t>
  </si>
  <si>
    <t>EJECUCION PLAN DE ACCION 2017 - CORTE A DICIEMBRE 31 DE 2017</t>
  </si>
  <si>
    <t>PROGRAMACION PLAN DE ACCION 2018</t>
  </si>
  <si>
    <t>EJECUCION PLAN DE ACCION  CON CORTE A 30 DE DICIEMBRE DE 2017</t>
  </si>
  <si>
    <t>Valor PROG meta para  2018</t>
  </si>
  <si>
    <t>Total Recursos PROYECTADOS_2018</t>
  </si>
  <si>
    <t>Rpproyectados 2018</t>
  </si>
  <si>
    <t>SGPproyectados2018</t>
  </si>
  <si>
    <t>CNproyectados 2018</t>
  </si>
  <si>
    <t>Cdproyectados 2018</t>
  </si>
  <si>
    <t>SGRproyectados2018</t>
  </si>
  <si>
    <t>CreditoProyectado2018</t>
  </si>
  <si>
    <t>OtrosProyectado2018</t>
  </si>
  <si>
    <t>Rec Gestionados 2018</t>
  </si>
  <si>
    <t>PROYECTO 2018</t>
  </si>
  <si>
    <t>OBJETIVOS2018</t>
  </si>
  <si>
    <t>en tramite la parte contractual del 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</si>
</sst>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name val="Calibri"/>
      <family val="2"/>
      <scheme val="minor"/>
    </font>
    <font>
      <sz val="9"/>
      <color theme="1"/>
      <name val="Corbe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3" fontId="5" fillId="0" borderId="5" xfId="0" applyNumberFormat="1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/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Border="1"/>
    <xf numFmtId="43" fontId="3" fillId="0" borderId="0" xfId="1" applyFont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9" fontId="3" fillId="0" borderId="0" xfId="2" applyFont="1" applyFill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9" fontId="3" fillId="0" borderId="0" xfId="2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3" fontId="5" fillId="10" borderId="5" xfId="0" applyNumberFormat="1" applyFont="1" applyFill="1" applyBorder="1" applyAlignment="1">
      <alignment horizontal="center" vertical="center" wrapText="1"/>
    </xf>
    <xf numFmtId="3" fontId="5" fillId="10" borderId="5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5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textRotation="90" wrapText="1"/>
    </xf>
    <xf numFmtId="0" fontId="11" fillId="4" borderId="5" xfId="0" applyFont="1" applyFill="1" applyBorder="1" applyAlignment="1">
      <alignment horizontal="center" vertical="center" wrapText="1"/>
    </xf>
    <xf numFmtId="3" fontId="12" fillId="5" borderId="5" xfId="0" applyNumberFormat="1" applyFont="1" applyFill="1" applyBorder="1" applyAlignment="1">
      <alignment horizontal="center" vertical="center" wrapText="1"/>
    </xf>
    <xf numFmtId="4" fontId="12" fillId="5" borderId="5" xfId="0" applyNumberFormat="1" applyFont="1" applyFill="1" applyBorder="1" applyAlignment="1">
      <alignment horizontal="center" vertical="center" wrapText="1"/>
    </xf>
    <xf numFmtId="4" fontId="12" fillId="5" borderId="5" xfId="1" applyNumberFormat="1" applyFont="1" applyFill="1" applyBorder="1" applyAlignment="1">
      <alignment horizontal="center" vertical="center" wrapText="1"/>
    </xf>
    <xf numFmtId="2" fontId="12" fillId="5" borderId="5" xfId="0" applyNumberFormat="1" applyFont="1" applyFill="1" applyBorder="1" applyAlignment="1">
      <alignment horizontal="center" vertical="center" wrapText="1"/>
    </xf>
    <xf numFmtId="43" fontId="12" fillId="5" borderId="5" xfId="1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3" fontId="12" fillId="6" borderId="5" xfId="0" applyNumberFormat="1" applyFont="1" applyFill="1" applyBorder="1" applyAlignment="1">
      <alignment horizontal="center" vertical="center" wrapText="1"/>
    </xf>
    <xf numFmtId="4" fontId="12" fillId="6" borderId="5" xfId="0" applyNumberFormat="1" applyFont="1" applyFill="1" applyBorder="1" applyAlignment="1">
      <alignment horizontal="center" vertical="center" wrapText="1"/>
    </xf>
    <xf numFmtId="4" fontId="12" fillId="6" borderId="5" xfId="1" applyNumberFormat="1" applyFont="1" applyFill="1" applyBorder="1" applyAlignment="1">
      <alignment horizontal="center" vertical="center" wrapText="1"/>
    </xf>
    <xf numFmtId="164" fontId="12" fillId="5" borderId="5" xfId="1" applyNumberFormat="1" applyFont="1" applyFill="1" applyBorder="1" applyAlignment="1">
      <alignment horizontal="center" vertical="center" wrapText="1"/>
    </xf>
    <xf numFmtId="9" fontId="10" fillId="5" borderId="5" xfId="2" applyFont="1" applyFill="1" applyBorder="1" applyAlignment="1">
      <alignment horizontal="center" vertical="center" wrapText="1"/>
    </xf>
    <xf numFmtId="3" fontId="12" fillId="9" borderId="5" xfId="0" applyNumberFormat="1" applyFont="1" applyFill="1" applyBorder="1" applyAlignment="1">
      <alignment horizontal="center" vertical="center" wrapText="1"/>
    </xf>
    <xf numFmtId="4" fontId="12" fillId="9" borderId="5" xfId="0" applyNumberFormat="1" applyFont="1" applyFill="1" applyBorder="1" applyAlignment="1">
      <alignment horizontal="center" vertical="center" wrapText="1"/>
    </xf>
    <xf numFmtId="4" fontId="12" fillId="9" borderId="5" xfId="1" applyNumberFormat="1" applyFont="1" applyFill="1" applyBorder="1" applyAlignment="1">
      <alignment horizontal="center" vertical="center" wrapText="1"/>
    </xf>
    <xf numFmtId="2" fontId="12" fillId="9" borderId="5" xfId="0" applyNumberFormat="1" applyFont="1" applyFill="1" applyBorder="1" applyAlignment="1">
      <alignment horizontal="center" vertical="center" wrapText="1"/>
    </xf>
    <xf numFmtId="0" fontId="11" fillId="10" borderId="5" xfId="0" applyFont="1" applyFill="1" applyBorder="1" applyAlignment="1">
      <alignment vertical="center" wrapText="1"/>
    </xf>
    <xf numFmtId="0" fontId="11" fillId="10" borderId="5" xfId="0" applyFont="1" applyFill="1" applyBorder="1" applyAlignment="1">
      <alignment horizontal="center" vertical="center" wrapText="1"/>
    </xf>
    <xf numFmtId="0" fontId="11" fillId="10" borderId="5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9" fontId="11" fillId="0" borderId="5" xfId="2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3" fontId="11" fillId="10" borderId="5" xfId="0" applyNumberFormat="1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wrapText="1"/>
    </xf>
    <xf numFmtId="9" fontId="11" fillId="10" borderId="5" xfId="2" applyFont="1" applyFill="1" applyBorder="1" applyAlignment="1">
      <alignment horizontal="center" vertical="center" wrapText="1"/>
    </xf>
    <xf numFmtId="0" fontId="11" fillId="10" borderId="0" xfId="0" applyFont="1" applyFill="1" applyAlignment="1">
      <alignment wrapText="1"/>
    </xf>
    <xf numFmtId="0" fontId="5" fillId="0" borderId="5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wrapText="1"/>
    </xf>
    <xf numFmtId="3" fontId="11" fillId="0" borderId="5" xfId="0" applyNumberFormat="1" applyFont="1" applyBorder="1" applyAlignment="1">
      <alignment horizontal="center" vertical="center" wrapText="1"/>
    </xf>
    <xf numFmtId="0" fontId="5" fillId="0" borderId="5" xfId="0" applyFont="1" applyFill="1" applyBorder="1" applyAlignment="1">
      <alignment wrapText="1"/>
    </xf>
    <xf numFmtId="43" fontId="11" fillId="0" borderId="5" xfId="1" applyFont="1" applyFill="1" applyBorder="1" applyAlignment="1">
      <alignment horizontal="center" vertical="center" wrapText="1"/>
    </xf>
    <xf numFmtId="9" fontId="5" fillId="8" borderId="5" xfId="2" applyFont="1" applyFill="1" applyBorder="1" applyAlignment="1">
      <alignment horizontal="center" vertical="center" wrapText="1"/>
    </xf>
    <xf numFmtId="9" fontId="11" fillId="8" borderId="5" xfId="2" applyFont="1" applyFill="1" applyBorder="1" applyAlignment="1">
      <alignment horizontal="center" vertical="center" wrapText="1"/>
    </xf>
    <xf numFmtId="16" fontId="11" fillId="0" borderId="5" xfId="0" applyNumberFormat="1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9" fontId="2" fillId="3" borderId="4" xfId="2" applyFont="1" applyFill="1" applyBorder="1" applyAlignment="1">
      <alignment horizontal="left" vertical="center"/>
    </xf>
    <xf numFmtId="0" fontId="11" fillId="1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left" vertical="center"/>
    </xf>
    <xf numFmtId="0" fontId="2" fillId="9" borderId="7" xfId="0" applyFont="1" applyFill="1" applyBorder="1" applyAlignment="1">
      <alignment horizontal="left" vertical="center"/>
    </xf>
    <xf numFmtId="0" fontId="2" fillId="9" borderId="8" xfId="0" applyFont="1" applyFill="1" applyBorder="1" applyAlignment="1">
      <alignment horizontal="left" vertical="center"/>
    </xf>
    <xf numFmtId="0" fontId="11" fillId="7" borderId="5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Q1039805"/>
  <sheetViews>
    <sheetView tabSelected="1" topLeftCell="DB1" workbookViewId="0">
      <selection activeCell="DQ37" sqref="DQ37"/>
    </sheetView>
  </sheetViews>
  <sheetFormatPr baseColWidth="10" defaultRowHeight="12" x14ac:dyDescent="0.2"/>
  <cols>
    <col min="1" max="1" width="5.140625" style="8" customWidth="1"/>
    <col min="2" max="2" width="19.85546875" style="9" customWidth="1"/>
    <col min="3" max="3" width="5.42578125" style="10" customWidth="1"/>
    <col min="4" max="4" width="18.28515625" style="9" customWidth="1"/>
    <col min="5" max="5" width="8.42578125" style="9" hidden="1" customWidth="1"/>
    <col min="6" max="6" width="18" style="11" customWidth="1"/>
    <col min="7" max="8" width="6.85546875" style="11" customWidth="1"/>
    <col min="9" max="9" width="9.140625" style="11" hidden="1" customWidth="1"/>
    <col min="10" max="10" width="6.7109375" style="12" customWidth="1"/>
    <col min="11" max="11" width="18.85546875" style="13" customWidth="1"/>
    <col min="12" max="12" width="21.5703125" style="14" customWidth="1"/>
    <col min="13" max="13" width="23.140625" style="15" hidden="1" customWidth="1"/>
    <col min="14" max="14" width="8.42578125" style="14" customWidth="1"/>
    <col min="15" max="15" width="5.7109375" style="8" customWidth="1"/>
    <col min="16" max="16" width="5.5703125" style="8" customWidth="1"/>
    <col min="17" max="20" width="5.28515625" style="8" customWidth="1"/>
    <col min="21" max="21" width="12.42578125" style="16" customWidth="1"/>
    <col min="22" max="22" width="6.5703125" style="16" customWidth="1"/>
    <col min="23" max="23" width="6.140625" style="8" customWidth="1"/>
    <col min="24" max="25" width="12.5703125" style="8" bestFit="1" customWidth="1"/>
    <col min="26" max="27" width="11.7109375" style="8" bestFit="1" customWidth="1"/>
    <col min="28" max="28" width="9.7109375" style="8" bestFit="1" customWidth="1"/>
    <col min="29" max="29" width="11.140625" style="17" customWidth="1"/>
    <col min="30" max="30" width="12" style="17" customWidth="1"/>
    <col min="31" max="31" width="13.28515625" style="16" hidden="1" customWidth="1"/>
    <col min="32" max="32" width="13.42578125" style="16" hidden="1" customWidth="1"/>
    <col min="33" max="33" width="11" style="18" customWidth="1"/>
    <col min="34" max="34" width="15.7109375" style="18" hidden="1" customWidth="1"/>
    <col min="35" max="35" width="14.28515625" style="18" hidden="1" customWidth="1"/>
    <col min="36" max="36" width="15.5703125" style="18" hidden="1" customWidth="1"/>
    <col min="37" max="37" width="15.140625" style="18" hidden="1" customWidth="1"/>
    <col min="38" max="38" width="14.7109375" style="18" hidden="1" customWidth="1"/>
    <col min="39" max="39" width="14.5703125" style="18" hidden="1" customWidth="1"/>
    <col min="40" max="40" width="13.7109375" style="18" hidden="1" customWidth="1"/>
    <col min="41" max="42" width="13.140625" style="18" hidden="1" customWidth="1"/>
    <col min="43" max="43" width="24.42578125" style="18" hidden="1" customWidth="1"/>
    <col min="44" max="44" width="20.7109375" style="18" hidden="1" customWidth="1"/>
    <col min="45" max="45" width="9.85546875" style="18" bestFit="1" customWidth="1"/>
    <col min="46" max="46" width="12" style="18" bestFit="1" customWidth="1"/>
    <col min="47" max="47" width="10.140625" style="18" bestFit="1" customWidth="1"/>
    <col min="48" max="48" width="14.42578125" style="18" bestFit="1" customWidth="1"/>
    <col min="49" max="49" width="15.7109375" style="18" bestFit="1" customWidth="1"/>
    <col min="50" max="50" width="5.85546875" style="18" bestFit="1" customWidth="1"/>
    <col min="51" max="51" width="6.140625" style="18" bestFit="1" customWidth="1"/>
    <col min="52" max="52" width="5.140625" style="18" bestFit="1" customWidth="1"/>
    <col min="53" max="53" width="11" style="18" bestFit="1" customWidth="1"/>
    <col min="54" max="54" width="11" style="8" bestFit="1" customWidth="1"/>
    <col min="55" max="55" width="10.7109375" style="8" customWidth="1"/>
    <col min="56" max="56" width="17" style="19" hidden="1" customWidth="1"/>
    <col min="57" max="57" width="16.140625" style="19" hidden="1" customWidth="1"/>
    <col min="58" max="58" width="15.85546875" style="19" hidden="1" customWidth="1"/>
    <col min="59" max="59" width="16" style="19" hidden="1" customWidth="1"/>
    <col min="60" max="60" width="18.7109375" style="8" hidden="1" customWidth="1"/>
    <col min="61" max="61" width="17.85546875" style="8" hidden="1" customWidth="1"/>
    <col min="62" max="62" width="13.28515625" style="8" hidden="1" customWidth="1"/>
    <col min="63" max="63" width="16.5703125" style="8" hidden="1" customWidth="1"/>
    <col min="64" max="64" width="13.28515625" style="8" hidden="1" customWidth="1"/>
    <col min="65" max="65" width="8.7109375" style="8" hidden="1" customWidth="1"/>
    <col min="66" max="66" width="19" style="16" hidden="1" customWidth="1"/>
    <col min="67" max="70" width="11.42578125" style="4" hidden="1" customWidth="1"/>
    <col min="71" max="71" width="7" style="8" customWidth="1"/>
    <col min="72" max="72" width="9.28515625" style="8" customWidth="1"/>
    <col min="73" max="80" width="13.28515625" style="8" customWidth="1"/>
    <col min="81" max="81" width="9.7109375" style="8" customWidth="1"/>
    <col min="82" max="82" width="9.140625" style="8" customWidth="1"/>
    <col min="83" max="84" width="9.42578125" style="8" customWidth="1"/>
    <col min="85" max="85" width="9" style="8" customWidth="1"/>
    <col min="86" max="86" width="7.7109375" style="8" bestFit="1" customWidth="1"/>
    <col min="87" max="87" width="13.7109375" style="22" customWidth="1"/>
    <col min="88" max="88" width="13.85546875" style="22" customWidth="1"/>
    <col min="89" max="89" width="14.42578125" style="8" customWidth="1"/>
    <col min="90" max="91" width="13.28515625" style="8" customWidth="1"/>
    <col min="92" max="92" width="13.5703125" style="8" customWidth="1"/>
    <col min="93" max="94" width="13.28515625" style="8" customWidth="1"/>
    <col min="95" max="95" width="14.85546875" style="8" customWidth="1"/>
    <col min="96" max="96" width="41.85546875" style="16" customWidth="1"/>
    <col min="97" max="97" width="10.5703125" style="23" hidden="1" customWidth="1"/>
    <col min="98" max="98" width="8.7109375" style="8" hidden="1" customWidth="1"/>
    <col min="99" max="99" width="7.7109375" style="11" hidden="1" customWidth="1"/>
    <col min="100" max="100" width="10" style="11" hidden="1" customWidth="1"/>
    <col min="101" max="101" width="10.85546875" style="4" bestFit="1" customWidth="1"/>
    <col min="102" max="102" width="11.28515625" style="4" bestFit="1" customWidth="1"/>
    <col min="103" max="103" width="10.85546875" style="4" bestFit="1" customWidth="1"/>
    <col min="104" max="109" width="11.42578125" style="4"/>
    <col min="110" max="110" width="11.5703125" style="4" bestFit="1" customWidth="1"/>
    <col min="111" max="115" width="11.42578125" style="4"/>
    <col min="116" max="117" width="11.5703125" style="4" bestFit="1" customWidth="1"/>
    <col min="118" max="118" width="11.42578125" style="4"/>
    <col min="119" max="119" width="11.5703125" style="4" bestFit="1" customWidth="1"/>
    <col min="120" max="16384" width="11.42578125" style="4"/>
  </cols>
  <sheetData>
    <row r="1" spans="1:121" ht="33.75" x14ac:dyDescent="0.2">
      <c r="A1" s="1" t="s">
        <v>288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3"/>
      <c r="AG1" s="69">
        <v>2016</v>
      </c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1" t="s">
        <v>286</v>
      </c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2"/>
      <c r="CT1" s="71"/>
      <c r="CU1" s="2"/>
      <c r="CV1" s="2"/>
      <c r="CW1" s="75" t="s">
        <v>287</v>
      </c>
      <c r="CX1" s="76"/>
      <c r="CY1" s="76"/>
      <c r="CZ1" s="76"/>
      <c r="DA1" s="76"/>
      <c r="DB1" s="76"/>
      <c r="DC1" s="76"/>
      <c r="DD1" s="76"/>
      <c r="DE1" s="76"/>
      <c r="DF1" s="76"/>
      <c r="DG1" s="76"/>
      <c r="DH1" s="76"/>
      <c r="DI1" s="76"/>
      <c r="DJ1" s="76"/>
      <c r="DK1" s="76"/>
      <c r="DL1" s="76"/>
      <c r="DM1" s="76"/>
      <c r="DN1" s="76"/>
      <c r="DO1" s="76"/>
      <c r="DP1" s="76"/>
      <c r="DQ1" s="77"/>
    </row>
    <row r="2" spans="1:121" s="5" customFormat="1" ht="62.25" customHeight="1" x14ac:dyDescent="0.2">
      <c r="A2" s="27" t="s">
        <v>0</v>
      </c>
      <c r="B2" s="27" t="s">
        <v>1</v>
      </c>
      <c r="C2" s="27" t="s">
        <v>2</v>
      </c>
      <c r="D2" s="27" t="s">
        <v>3</v>
      </c>
      <c r="E2" s="28" t="s">
        <v>4</v>
      </c>
      <c r="F2" s="27" t="s">
        <v>5</v>
      </c>
      <c r="G2" s="27" t="s">
        <v>6</v>
      </c>
      <c r="H2" s="27" t="s">
        <v>7</v>
      </c>
      <c r="I2" s="28" t="s">
        <v>8</v>
      </c>
      <c r="J2" s="27" t="s">
        <v>9</v>
      </c>
      <c r="K2" s="27" t="s">
        <v>10</v>
      </c>
      <c r="L2" s="27" t="s">
        <v>11</v>
      </c>
      <c r="M2" s="27" t="s">
        <v>12</v>
      </c>
      <c r="N2" s="27" t="s">
        <v>13</v>
      </c>
      <c r="O2" s="27" t="s">
        <v>14</v>
      </c>
      <c r="P2" s="28" t="s">
        <v>15</v>
      </c>
      <c r="Q2" s="28" t="s">
        <v>16</v>
      </c>
      <c r="R2" s="28" t="s">
        <v>17</v>
      </c>
      <c r="S2" s="28" t="s">
        <v>18</v>
      </c>
      <c r="T2" s="28" t="s">
        <v>19</v>
      </c>
      <c r="U2" s="27" t="s">
        <v>20</v>
      </c>
      <c r="V2" s="27" t="s">
        <v>21</v>
      </c>
      <c r="W2" s="27" t="s">
        <v>22</v>
      </c>
      <c r="X2" s="27" t="s">
        <v>23</v>
      </c>
      <c r="Y2" s="27">
        <v>2016</v>
      </c>
      <c r="Z2" s="27">
        <v>2017</v>
      </c>
      <c r="AA2" s="27">
        <v>2018</v>
      </c>
      <c r="AB2" s="27">
        <v>2019</v>
      </c>
      <c r="AC2" s="27" t="s">
        <v>24</v>
      </c>
      <c r="AD2" s="27" t="s">
        <v>25</v>
      </c>
      <c r="AE2" s="29" t="s">
        <v>26</v>
      </c>
      <c r="AF2" s="29" t="s">
        <v>27</v>
      </c>
      <c r="AG2" s="30" t="s">
        <v>28</v>
      </c>
      <c r="AH2" s="31" t="s">
        <v>29</v>
      </c>
      <c r="AI2" s="32" t="s">
        <v>30</v>
      </c>
      <c r="AJ2" s="32" t="s">
        <v>31</v>
      </c>
      <c r="AK2" s="32" t="s">
        <v>32</v>
      </c>
      <c r="AL2" s="32" t="s">
        <v>33</v>
      </c>
      <c r="AM2" s="32" t="s">
        <v>34</v>
      </c>
      <c r="AN2" s="32" t="s">
        <v>35</v>
      </c>
      <c r="AO2" s="32" t="s">
        <v>36</v>
      </c>
      <c r="AP2" s="32" t="s">
        <v>37</v>
      </c>
      <c r="AQ2" s="33" t="s">
        <v>38</v>
      </c>
      <c r="AR2" s="33" t="s">
        <v>39</v>
      </c>
      <c r="AS2" s="33" t="s">
        <v>40</v>
      </c>
      <c r="AT2" s="33" t="s">
        <v>41</v>
      </c>
      <c r="AU2" s="33" t="s">
        <v>42</v>
      </c>
      <c r="AV2" s="33" t="s">
        <v>43</v>
      </c>
      <c r="AW2" s="33" t="s">
        <v>44</v>
      </c>
      <c r="AX2" s="33" t="s">
        <v>45</v>
      </c>
      <c r="AY2" s="33" t="s">
        <v>46</v>
      </c>
      <c r="AZ2" s="33" t="s">
        <v>47</v>
      </c>
      <c r="BA2" s="33" t="s">
        <v>48</v>
      </c>
      <c r="BB2" s="30" t="s">
        <v>49</v>
      </c>
      <c r="BC2" s="30" t="s">
        <v>50</v>
      </c>
      <c r="BD2" s="34" t="s">
        <v>51</v>
      </c>
      <c r="BE2" s="34" t="s">
        <v>52</v>
      </c>
      <c r="BF2" s="34" t="s">
        <v>53</v>
      </c>
      <c r="BG2" s="34" t="s">
        <v>54</v>
      </c>
      <c r="BH2" s="32" t="s">
        <v>55</v>
      </c>
      <c r="BI2" s="32" t="s">
        <v>56</v>
      </c>
      <c r="BJ2" s="32" t="s">
        <v>57</v>
      </c>
      <c r="BK2" s="32" t="s">
        <v>58</v>
      </c>
      <c r="BL2" s="32" t="s">
        <v>59</v>
      </c>
      <c r="BM2" s="35" t="s">
        <v>60</v>
      </c>
      <c r="BN2" s="35" t="s">
        <v>61</v>
      </c>
      <c r="BO2" s="55"/>
      <c r="BP2" s="55"/>
      <c r="BQ2" s="55"/>
      <c r="BR2" s="55"/>
      <c r="BS2" s="35" t="s">
        <v>62</v>
      </c>
      <c r="BT2" s="36" t="s">
        <v>63</v>
      </c>
      <c r="BU2" s="37" t="s">
        <v>64</v>
      </c>
      <c r="BV2" s="38" t="s">
        <v>65</v>
      </c>
      <c r="BW2" s="38" t="s">
        <v>66</v>
      </c>
      <c r="BX2" s="38" t="s">
        <v>67</v>
      </c>
      <c r="BY2" s="38" t="s">
        <v>68</v>
      </c>
      <c r="BZ2" s="38" t="s">
        <v>69</v>
      </c>
      <c r="CA2" s="38" t="s">
        <v>70</v>
      </c>
      <c r="CB2" s="38" t="s">
        <v>71</v>
      </c>
      <c r="CC2" s="38" t="s">
        <v>72</v>
      </c>
      <c r="CD2" s="36" t="s">
        <v>73</v>
      </c>
      <c r="CE2" s="36" t="s">
        <v>74</v>
      </c>
      <c r="CF2" s="36" t="s">
        <v>75</v>
      </c>
      <c r="CG2" s="36" t="s">
        <v>284</v>
      </c>
      <c r="CH2" s="35" t="s">
        <v>62</v>
      </c>
      <c r="CI2" s="39" t="s">
        <v>76</v>
      </c>
      <c r="CJ2" s="39" t="s">
        <v>77</v>
      </c>
      <c r="CK2" s="34" t="s">
        <v>78</v>
      </c>
      <c r="CL2" s="34" t="s">
        <v>79</v>
      </c>
      <c r="CM2" s="32" t="s">
        <v>80</v>
      </c>
      <c r="CN2" s="32" t="s">
        <v>81</v>
      </c>
      <c r="CO2" s="32" t="s">
        <v>82</v>
      </c>
      <c r="CP2" s="32" t="s">
        <v>83</v>
      </c>
      <c r="CQ2" s="32" t="s">
        <v>84</v>
      </c>
      <c r="CR2" s="35" t="s">
        <v>61</v>
      </c>
      <c r="CS2" s="40" t="s">
        <v>85</v>
      </c>
      <c r="CT2" s="35" t="s">
        <v>62</v>
      </c>
      <c r="CU2" s="27" t="s">
        <v>86</v>
      </c>
      <c r="CV2" s="27" t="s">
        <v>87</v>
      </c>
      <c r="CW2" s="41" t="s">
        <v>289</v>
      </c>
      <c r="CX2" s="42" t="s">
        <v>290</v>
      </c>
      <c r="CY2" s="43" t="s">
        <v>291</v>
      </c>
      <c r="CZ2" s="43" t="s">
        <v>292</v>
      </c>
      <c r="DA2" s="43" t="s">
        <v>293</v>
      </c>
      <c r="DB2" s="43" t="s">
        <v>294</v>
      </c>
      <c r="DC2" s="43" t="s">
        <v>295</v>
      </c>
      <c r="DD2" s="43" t="s">
        <v>296</v>
      </c>
      <c r="DE2" s="43" t="s">
        <v>297</v>
      </c>
      <c r="DF2" s="43" t="s">
        <v>298</v>
      </c>
      <c r="DG2" s="44" t="s">
        <v>299</v>
      </c>
      <c r="DH2" s="44" t="s">
        <v>300</v>
      </c>
      <c r="DI2" s="44" t="s">
        <v>285</v>
      </c>
      <c r="DJ2" s="44" t="s">
        <v>41</v>
      </c>
      <c r="DK2" s="44" t="s">
        <v>42</v>
      </c>
      <c r="DL2" s="44" t="s">
        <v>43</v>
      </c>
      <c r="DM2" s="44" t="s">
        <v>44</v>
      </c>
      <c r="DN2" s="44" t="s">
        <v>45</v>
      </c>
      <c r="DO2" s="44" t="s">
        <v>46</v>
      </c>
      <c r="DP2" s="44" t="s">
        <v>47</v>
      </c>
      <c r="DQ2" s="44" t="s">
        <v>48</v>
      </c>
    </row>
    <row r="3" spans="1:121" s="5" customFormat="1" ht="101.25" x14ac:dyDescent="0.2">
      <c r="A3" s="46">
        <v>3</v>
      </c>
      <c r="B3" s="45" t="s">
        <v>95</v>
      </c>
      <c r="C3" s="46" t="s">
        <v>96</v>
      </c>
      <c r="D3" s="45" t="s">
        <v>97</v>
      </c>
      <c r="E3" s="46" t="s">
        <v>98</v>
      </c>
      <c r="F3" s="73" t="s">
        <v>99</v>
      </c>
      <c r="G3" s="73">
        <v>0</v>
      </c>
      <c r="H3" s="73">
        <v>30</v>
      </c>
      <c r="I3" s="48" t="s">
        <v>100</v>
      </c>
      <c r="J3" s="46" t="s">
        <v>101</v>
      </c>
      <c r="K3" s="47" t="s">
        <v>102</v>
      </c>
      <c r="L3" s="46" t="s">
        <v>103</v>
      </c>
      <c r="M3" s="45" t="s">
        <v>104</v>
      </c>
      <c r="N3" s="46" t="s">
        <v>88</v>
      </c>
      <c r="O3" s="46" t="s">
        <v>94</v>
      </c>
      <c r="P3" s="46">
        <v>30</v>
      </c>
      <c r="Q3" s="46">
        <v>0</v>
      </c>
      <c r="R3" s="46">
        <v>0</v>
      </c>
      <c r="S3" s="46">
        <v>15</v>
      </c>
      <c r="T3" s="46">
        <v>15</v>
      </c>
      <c r="U3" s="46" t="s">
        <v>105</v>
      </c>
      <c r="V3" s="46" t="s">
        <v>106</v>
      </c>
      <c r="W3" s="46" t="s">
        <v>107</v>
      </c>
      <c r="X3" s="56">
        <f t="shared" ref="X3:X6" si="0">SUM(Y3:AB3)</f>
        <v>222900825606</v>
      </c>
      <c r="Y3" s="56">
        <v>158250000000</v>
      </c>
      <c r="Z3" s="56">
        <v>31759610003</v>
      </c>
      <c r="AA3" s="56">
        <v>32609999603</v>
      </c>
      <c r="AB3" s="56">
        <v>281216000</v>
      </c>
      <c r="AC3" s="46" t="s">
        <v>108</v>
      </c>
      <c r="AD3" s="46" t="s">
        <v>109</v>
      </c>
      <c r="AE3" s="46" t="s">
        <v>93</v>
      </c>
      <c r="AF3" s="46" t="s">
        <v>93</v>
      </c>
      <c r="AG3" s="25">
        <f t="shared" ref="AG3:AG10" si="1">+Q3</f>
        <v>0</v>
      </c>
      <c r="AH3" s="26">
        <f t="shared" ref="AH3:AH17" si="2">+X3</f>
        <v>222900825606</v>
      </c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46">
        <v>0</v>
      </c>
      <c r="BC3" s="46">
        <v>0</v>
      </c>
      <c r="BD3" s="46"/>
      <c r="BE3" s="46"/>
      <c r="BF3" s="46"/>
      <c r="BG3" s="46"/>
      <c r="BH3" s="46"/>
      <c r="BI3" s="46"/>
      <c r="BJ3" s="46"/>
      <c r="BK3" s="46"/>
      <c r="BL3" s="46"/>
      <c r="BM3" s="58" t="s">
        <v>91</v>
      </c>
      <c r="BN3" s="46" t="s">
        <v>110</v>
      </c>
      <c r="BO3" s="59"/>
      <c r="BP3" s="59"/>
      <c r="BQ3" s="59"/>
      <c r="BR3" s="59"/>
      <c r="BS3" s="58">
        <f t="shared" ref="BS3:BS35" si="3">+BC3/P3</f>
        <v>0</v>
      </c>
      <c r="BT3" s="46">
        <v>0</v>
      </c>
      <c r="BU3" s="46"/>
      <c r="BV3" s="48"/>
      <c r="BW3" s="48"/>
      <c r="BX3" s="48"/>
      <c r="BY3" s="48"/>
      <c r="BZ3" s="48"/>
      <c r="CA3" s="48"/>
      <c r="CB3" s="48"/>
      <c r="CC3" s="48"/>
      <c r="CD3" s="48"/>
      <c r="CE3" s="48">
        <v>0</v>
      </c>
      <c r="CF3" s="48">
        <v>0</v>
      </c>
      <c r="CG3" s="78">
        <v>0</v>
      </c>
      <c r="CH3" s="58">
        <v>0</v>
      </c>
      <c r="CI3" s="48"/>
      <c r="CJ3" s="48"/>
      <c r="CK3" s="48"/>
      <c r="CL3" s="48"/>
      <c r="CM3" s="48"/>
      <c r="CN3" s="48"/>
      <c r="CO3" s="48"/>
      <c r="CP3" s="48"/>
      <c r="CQ3" s="48"/>
      <c r="CR3" s="48" t="s">
        <v>110</v>
      </c>
      <c r="CS3" s="54" t="s">
        <v>92</v>
      </c>
      <c r="CT3" s="54">
        <f t="shared" ref="CT3:CT5" si="4">(BC3+CG3)/P3</f>
        <v>0</v>
      </c>
      <c r="CU3" s="74"/>
      <c r="CV3" s="74"/>
      <c r="CW3" s="60">
        <v>15</v>
      </c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</row>
    <row r="4" spans="1:121" s="5" customFormat="1" ht="45" x14ac:dyDescent="0.2">
      <c r="A4" s="46">
        <v>3</v>
      </c>
      <c r="B4" s="45" t="s">
        <v>95</v>
      </c>
      <c r="C4" s="46" t="s">
        <v>96</v>
      </c>
      <c r="D4" s="45" t="s">
        <v>97</v>
      </c>
      <c r="E4" s="46" t="s">
        <v>98</v>
      </c>
      <c r="F4" s="73"/>
      <c r="G4" s="73"/>
      <c r="H4" s="73"/>
      <c r="I4" s="48" t="s">
        <v>111</v>
      </c>
      <c r="J4" s="46" t="s">
        <v>101</v>
      </c>
      <c r="K4" s="47" t="s">
        <v>102</v>
      </c>
      <c r="L4" s="46" t="s">
        <v>112</v>
      </c>
      <c r="M4" s="45" t="s">
        <v>113</v>
      </c>
      <c r="N4" s="46" t="s">
        <v>88</v>
      </c>
      <c r="O4" s="46" t="s">
        <v>94</v>
      </c>
      <c r="P4" s="46">
        <v>2</v>
      </c>
      <c r="Q4" s="46">
        <v>1</v>
      </c>
      <c r="R4" s="46">
        <v>0</v>
      </c>
      <c r="S4" s="46">
        <v>1</v>
      </c>
      <c r="T4" s="46">
        <v>0</v>
      </c>
      <c r="U4" s="46" t="s">
        <v>105</v>
      </c>
      <c r="V4" s="46" t="s">
        <v>106</v>
      </c>
      <c r="W4" s="46" t="s">
        <v>89</v>
      </c>
      <c r="X4" s="56">
        <f t="shared" si="0"/>
        <v>0</v>
      </c>
      <c r="Y4" s="46">
        <v>0</v>
      </c>
      <c r="Z4" s="46">
        <v>0</v>
      </c>
      <c r="AA4" s="46">
        <v>0</v>
      </c>
      <c r="AB4" s="46">
        <v>0</v>
      </c>
      <c r="AC4" s="46" t="s">
        <v>108</v>
      </c>
      <c r="AD4" s="46" t="s">
        <v>109</v>
      </c>
      <c r="AE4" s="46" t="s">
        <v>93</v>
      </c>
      <c r="AF4" s="46" t="s">
        <v>93</v>
      </c>
      <c r="AG4" s="25">
        <f t="shared" si="1"/>
        <v>1</v>
      </c>
      <c r="AH4" s="26">
        <f t="shared" si="2"/>
        <v>0</v>
      </c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46">
        <v>1</v>
      </c>
      <c r="BC4" s="46">
        <v>1</v>
      </c>
      <c r="BD4" s="46">
        <v>0</v>
      </c>
      <c r="BE4" s="46"/>
      <c r="BF4" s="46"/>
      <c r="BG4" s="46"/>
      <c r="BH4" s="46"/>
      <c r="BI4" s="46"/>
      <c r="BJ4" s="46"/>
      <c r="BK4" s="46"/>
      <c r="BL4" s="46"/>
      <c r="BM4" s="58">
        <f>+BC4/AG4</f>
        <v>1</v>
      </c>
      <c r="BN4" s="46" t="s">
        <v>114</v>
      </c>
      <c r="BO4" s="59"/>
      <c r="BP4" s="59"/>
      <c r="BQ4" s="59"/>
      <c r="BR4" s="59"/>
      <c r="BS4" s="58">
        <f t="shared" si="3"/>
        <v>0.5</v>
      </c>
      <c r="BT4" s="46">
        <v>0</v>
      </c>
      <c r="BU4" s="46"/>
      <c r="BV4" s="48"/>
      <c r="BW4" s="48"/>
      <c r="BX4" s="48"/>
      <c r="BY4" s="48"/>
      <c r="BZ4" s="48"/>
      <c r="CA4" s="48"/>
      <c r="CB4" s="48"/>
      <c r="CC4" s="48"/>
      <c r="CD4" s="48"/>
      <c r="CE4" s="48">
        <v>0</v>
      </c>
      <c r="CF4" s="48">
        <v>0</v>
      </c>
      <c r="CG4" s="78">
        <v>1</v>
      </c>
      <c r="CH4" s="58">
        <v>1</v>
      </c>
      <c r="CI4" s="48"/>
      <c r="CJ4" s="48"/>
      <c r="CK4" s="48"/>
      <c r="CL4" s="48"/>
      <c r="CM4" s="48"/>
      <c r="CN4" s="48"/>
      <c r="CO4" s="48"/>
      <c r="CP4" s="48"/>
      <c r="CQ4" s="48"/>
      <c r="CR4" s="48" t="s">
        <v>114</v>
      </c>
      <c r="CS4" s="54" t="s">
        <v>92</v>
      </c>
      <c r="CT4" s="54">
        <f t="shared" si="4"/>
        <v>1</v>
      </c>
      <c r="CU4" s="74"/>
      <c r="CV4" s="74"/>
      <c r="CW4" s="60">
        <v>1</v>
      </c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</row>
    <row r="5" spans="1:121" s="5" customFormat="1" ht="66.75" customHeight="1" x14ac:dyDescent="0.2">
      <c r="A5" s="46">
        <v>3</v>
      </c>
      <c r="B5" s="45" t="s">
        <v>95</v>
      </c>
      <c r="C5" s="46" t="s">
        <v>96</v>
      </c>
      <c r="D5" s="45" t="s">
        <v>97</v>
      </c>
      <c r="E5" s="46" t="s">
        <v>115</v>
      </c>
      <c r="F5" s="46" t="s">
        <v>116</v>
      </c>
      <c r="G5" s="46">
        <v>0</v>
      </c>
      <c r="H5" s="46">
        <v>5</v>
      </c>
      <c r="I5" s="48" t="s">
        <v>117</v>
      </c>
      <c r="J5" s="46" t="s">
        <v>118</v>
      </c>
      <c r="K5" s="47" t="s">
        <v>119</v>
      </c>
      <c r="L5" s="46" t="s">
        <v>120</v>
      </c>
      <c r="M5" s="45" t="s">
        <v>121</v>
      </c>
      <c r="N5" s="46" t="s">
        <v>88</v>
      </c>
      <c r="O5" s="46">
        <v>1</v>
      </c>
      <c r="P5" s="46">
        <v>4</v>
      </c>
      <c r="Q5" s="46">
        <v>0</v>
      </c>
      <c r="R5" s="46">
        <v>0</v>
      </c>
      <c r="S5" s="46">
        <v>2</v>
      </c>
      <c r="T5" s="46">
        <v>2</v>
      </c>
      <c r="U5" s="46" t="s">
        <v>105</v>
      </c>
      <c r="V5" s="46" t="s">
        <v>106</v>
      </c>
      <c r="W5" s="46" t="s">
        <v>89</v>
      </c>
      <c r="X5" s="56">
        <f t="shared" si="0"/>
        <v>0</v>
      </c>
      <c r="Y5" s="46">
        <v>0</v>
      </c>
      <c r="Z5" s="46">
        <v>0</v>
      </c>
      <c r="AA5" s="46">
        <v>0</v>
      </c>
      <c r="AB5" s="46">
        <v>0</v>
      </c>
      <c r="AC5" s="46" t="s">
        <v>108</v>
      </c>
      <c r="AD5" s="46" t="s">
        <v>109</v>
      </c>
      <c r="AE5" s="46" t="s">
        <v>93</v>
      </c>
      <c r="AF5" s="46" t="s">
        <v>93</v>
      </c>
      <c r="AG5" s="25">
        <f t="shared" si="1"/>
        <v>0</v>
      </c>
      <c r="AH5" s="26">
        <f t="shared" si="2"/>
        <v>0</v>
      </c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46">
        <v>0</v>
      </c>
      <c r="BC5" s="46">
        <v>0</v>
      </c>
      <c r="BD5" s="46"/>
      <c r="BE5" s="46"/>
      <c r="BF5" s="46"/>
      <c r="BG5" s="46"/>
      <c r="BH5" s="46"/>
      <c r="BI5" s="46"/>
      <c r="BJ5" s="46"/>
      <c r="BK5" s="46"/>
      <c r="BL5" s="46"/>
      <c r="BM5" s="58" t="s">
        <v>91</v>
      </c>
      <c r="BN5" s="46"/>
      <c r="BO5" s="59"/>
      <c r="BP5" s="59"/>
      <c r="BQ5" s="59"/>
      <c r="BR5" s="59"/>
      <c r="BS5" s="58">
        <f t="shared" si="3"/>
        <v>0</v>
      </c>
      <c r="BT5" s="46">
        <v>0</v>
      </c>
      <c r="BU5" s="46"/>
      <c r="BV5" s="48"/>
      <c r="BW5" s="48"/>
      <c r="BX5" s="48"/>
      <c r="BY5" s="48"/>
      <c r="BZ5" s="48"/>
      <c r="CA5" s="48"/>
      <c r="CB5" s="48"/>
      <c r="CC5" s="48"/>
      <c r="CD5" s="48"/>
      <c r="CE5" s="48">
        <v>0</v>
      </c>
      <c r="CF5" s="48">
        <v>0</v>
      </c>
      <c r="CG5" s="78">
        <v>0</v>
      </c>
      <c r="CH5" s="58">
        <v>0</v>
      </c>
      <c r="CI5" s="48"/>
      <c r="CJ5" s="48"/>
      <c r="CK5" s="48"/>
      <c r="CL5" s="48"/>
      <c r="CM5" s="48"/>
      <c r="CN5" s="48"/>
      <c r="CO5" s="48"/>
      <c r="CP5" s="48"/>
      <c r="CQ5" s="48"/>
      <c r="CR5" s="48" t="s">
        <v>122</v>
      </c>
      <c r="CS5" s="54" t="s">
        <v>92</v>
      </c>
      <c r="CT5" s="54">
        <f t="shared" si="4"/>
        <v>0</v>
      </c>
      <c r="CU5" s="48"/>
      <c r="CV5" s="48"/>
      <c r="CW5" s="60">
        <v>2</v>
      </c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</row>
    <row r="6" spans="1:121" s="5" customFormat="1" ht="58.5" customHeight="1" x14ac:dyDescent="0.2">
      <c r="A6" s="46">
        <v>3</v>
      </c>
      <c r="B6" s="45" t="s">
        <v>95</v>
      </c>
      <c r="C6" s="46" t="s">
        <v>96</v>
      </c>
      <c r="D6" s="45" t="s">
        <v>97</v>
      </c>
      <c r="E6" s="46" t="s">
        <v>123</v>
      </c>
      <c r="F6" s="73" t="s">
        <v>124</v>
      </c>
      <c r="G6" s="73">
        <v>0</v>
      </c>
      <c r="H6" s="73">
        <v>5</v>
      </c>
      <c r="I6" s="48" t="s">
        <v>125</v>
      </c>
      <c r="J6" s="46" t="s">
        <v>126</v>
      </c>
      <c r="K6" s="47" t="s">
        <v>127</v>
      </c>
      <c r="L6" s="46" t="s">
        <v>128</v>
      </c>
      <c r="M6" s="45" t="s">
        <v>129</v>
      </c>
      <c r="N6" s="46" t="s">
        <v>88</v>
      </c>
      <c r="O6" s="46" t="s">
        <v>94</v>
      </c>
      <c r="P6" s="46">
        <v>1</v>
      </c>
      <c r="Q6" s="46">
        <v>0</v>
      </c>
      <c r="R6" s="46">
        <v>0</v>
      </c>
      <c r="S6" s="46">
        <v>1</v>
      </c>
      <c r="T6" s="46">
        <v>0</v>
      </c>
      <c r="U6" s="46" t="s">
        <v>105</v>
      </c>
      <c r="V6" s="46" t="s">
        <v>106</v>
      </c>
      <c r="W6" s="46" t="s">
        <v>89</v>
      </c>
      <c r="X6" s="56">
        <f t="shared" si="0"/>
        <v>0</v>
      </c>
      <c r="Y6" s="46">
        <v>0</v>
      </c>
      <c r="Z6" s="46">
        <v>0</v>
      </c>
      <c r="AA6" s="46">
        <v>0</v>
      </c>
      <c r="AB6" s="46">
        <v>0</v>
      </c>
      <c r="AC6" s="46" t="s">
        <v>108</v>
      </c>
      <c r="AD6" s="46" t="s">
        <v>109</v>
      </c>
      <c r="AE6" s="46" t="s">
        <v>93</v>
      </c>
      <c r="AF6" s="46" t="s">
        <v>93</v>
      </c>
      <c r="AG6" s="25">
        <f t="shared" si="1"/>
        <v>0</v>
      </c>
      <c r="AH6" s="26">
        <f t="shared" si="2"/>
        <v>0</v>
      </c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46">
        <v>0</v>
      </c>
      <c r="BC6" s="46">
        <v>0</v>
      </c>
      <c r="BD6" s="46"/>
      <c r="BE6" s="46"/>
      <c r="BF6" s="46"/>
      <c r="BG6" s="46"/>
      <c r="BH6" s="46"/>
      <c r="BI6" s="46"/>
      <c r="BJ6" s="46"/>
      <c r="BK6" s="46"/>
      <c r="BL6" s="46"/>
      <c r="BM6" s="58" t="s">
        <v>91</v>
      </c>
      <c r="BN6" s="46"/>
      <c r="BO6" s="59"/>
      <c r="BP6" s="59"/>
      <c r="BQ6" s="59"/>
      <c r="BR6" s="59"/>
      <c r="BS6" s="58">
        <f t="shared" si="3"/>
        <v>0</v>
      </c>
      <c r="BT6" s="46">
        <v>0</v>
      </c>
      <c r="BU6" s="46"/>
      <c r="BV6" s="48"/>
      <c r="BW6" s="48"/>
      <c r="BX6" s="48"/>
      <c r="BY6" s="48"/>
      <c r="BZ6" s="48"/>
      <c r="CA6" s="48"/>
      <c r="CB6" s="48"/>
      <c r="CC6" s="48"/>
      <c r="CD6" s="48"/>
      <c r="CE6" s="48">
        <v>0</v>
      </c>
      <c r="CF6" s="48">
        <v>0</v>
      </c>
      <c r="CG6" s="78">
        <v>0</v>
      </c>
      <c r="CH6" s="58">
        <v>0</v>
      </c>
      <c r="CI6" s="48"/>
      <c r="CJ6" s="48"/>
      <c r="CK6" s="48"/>
      <c r="CL6" s="48"/>
      <c r="CM6" s="48"/>
      <c r="CN6" s="48"/>
      <c r="CO6" s="48"/>
      <c r="CP6" s="48"/>
      <c r="CQ6" s="48"/>
      <c r="CR6" s="48" t="s">
        <v>130</v>
      </c>
      <c r="CS6" s="54" t="s">
        <v>92</v>
      </c>
      <c r="CT6" s="54">
        <f t="shared" ref="CT6:CT35" si="5">(BC6+CG6)/P6</f>
        <v>0</v>
      </c>
      <c r="CU6" s="74"/>
      <c r="CV6" s="74"/>
      <c r="CW6" s="60">
        <v>1</v>
      </c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</row>
    <row r="7" spans="1:121" s="5" customFormat="1" ht="58.5" customHeight="1" x14ac:dyDescent="0.2">
      <c r="A7" s="46">
        <v>3</v>
      </c>
      <c r="B7" s="45" t="s">
        <v>95</v>
      </c>
      <c r="C7" s="46" t="s">
        <v>96</v>
      </c>
      <c r="D7" s="45" t="s">
        <v>97</v>
      </c>
      <c r="E7" s="46" t="s">
        <v>123</v>
      </c>
      <c r="F7" s="73"/>
      <c r="G7" s="73"/>
      <c r="H7" s="73"/>
      <c r="I7" s="48" t="s">
        <v>131</v>
      </c>
      <c r="J7" s="46" t="s">
        <v>126</v>
      </c>
      <c r="K7" s="47" t="s">
        <v>127</v>
      </c>
      <c r="L7" s="46" t="s">
        <v>132</v>
      </c>
      <c r="M7" s="45" t="s">
        <v>133</v>
      </c>
      <c r="N7" s="46" t="s">
        <v>88</v>
      </c>
      <c r="O7" s="46" t="s">
        <v>94</v>
      </c>
      <c r="P7" s="46">
        <v>1</v>
      </c>
      <c r="Q7" s="46">
        <v>0</v>
      </c>
      <c r="R7" s="46">
        <v>0</v>
      </c>
      <c r="S7" s="46">
        <v>1</v>
      </c>
      <c r="T7" s="46">
        <v>0</v>
      </c>
      <c r="U7" s="46" t="s">
        <v>105</v>
      </c>
      <c r="V7" s="46" t="s">
        <v>106</v>
      </c>
      <c r="W7" s="46" t="s">
        <v>89</v>
      </c>
      <c r="X7" s="56">
        <f t="shared" ref="X7:X35" si="6">SUM(Y7:AB7)</f>
        <v>0</v>
      </c>
      <c r="Y7" s="46">
        <v>0</v>
      </c>
      <c r="Z7" s="46">
        <v>0</v>
      </c>
      <c r="AA7" s="46">
        <v>0</v>
      </c>
      <c r="AB7" s="46">
        <v>0</v>
      </c>
      <c r="AC7" s="46" t="s">
        <v>108</v>
      </c>
      <c r="AD7" s="46" t="s">
        <v>109</v>
      </c>
      <c r="AE7" s="46" t="s">
        <v>93</v>
      </c>
      <c r="AF7" s="46" t="s">
        <v>93</v>
      </c>
      <c r="AG7" s="25">
        <f t="shared" si="1"/>
        <v>0</v>
      </c>
      <c r="AH7" s="26">
        <f t="shared" si="2"/>
        <v>0</v>
      </c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46">
        <v>0</v>
      </c>
      <c r="BC7" s="46">
        <v>0</v>
      </c>
      <c r="BD7" s="46"/>
      <c r="BE7" s="46"/>
      <c r="BF7" s="46"/>
      <c r="BG7" s="46"/>
      <c r="BH7" s="46"/>
      <c r="BI7" s="46"/>
      <c r="BJ7" s="46"/>
      <c r="BK7" s="46"/>
      <c r="BL7" s="46"/>
      <c r="BM7" s="58" t="s">
        <v>91</v>
      </c>
      <c r="BN7" s="46"/>
      <c r="BO7" s="59"/>
      <c r="BP7" s="59"/>
      <c r="BQ7" s="59"/>
      <c r="BR7" s="59"/>
      <c r="BS7" s="58">
        <f t="shared" si="3"/>
        <v>0</v>
      </c>
      <c r="BT7" s="46">
        <v>0</v>
      </c>
      <c r="BU7" s="46"/>
      <c r="BV7" s="48"/>
      <c r="BW7" s="48"/>
      <c r="BX7" s="48"/>
      <c r="BY7" s="48"/>
      <c r="BZ7" s="48"/>
      <c r="CA7" s="48"/>
      <c r="CB7" s="48"/>
      <c r="CC7" s="48"/>
      <c r="CD7" s="48"/>
      <c r="CE7" s="48">
        <v>0</v>
      </c>
      <c r="CF7" s="48">
        <v>0</v>
      </c>
      <c r="CG7" s="78">
        <v>0</v>
      </c>
      <c r="CH7" s="58">
        <v>0</v>
      </c>
      <c r="CI7" s="48"/>
      <c r="CJ7" s="48"/>
      <c r="CK7" s="48"/>
      <c r="CL7" s="48"/>
      <c r="CM7" s="48"/>
      <c r="CN7" s="48"/>
      <c r="CO7" s="48"/>
      <c r="CP7" s="48"/>
      <c r="CQ7" s="48"/>
      <c r="CR7" s="48" t="s">
        <v>110</v>
      </c>
      <c r="CS7" s="54" t="s">
        <v>92</v>
      </c>
      <c r="CT7" s="54">
        <f t="shared" si="5"/>
        <v>0</v>
      </c>
      <c r="CU7" s="74"/>
      <c r="CV7" s="74"/>
      <c r="CW7" s="60">
        <v>1</v>
      </c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</row>
    <row r="8" spans="1:121" s="5" customFormat="1" ht="101.25" x14ac:dyDescent="0.2">
      <c r="A8" s="46">
        <v>3</v>
      </c>
      <c r="B8" s="45" t="s">
        <v>95</v>
      </c>
      <c r="C8" s="46" t="s">
        <v>96</v>
      </c>
      <c r="D8" s="45" t="s">
        <v>97</v>
      </c>
      <c r="E8" s="46" t="s">
        <v>134</v>
      </c>
      <c r="F8" s="46" t="s">
        <v>135</v>
      </c>
      <c r="G8" s="46">
        <v>0</v>
      </c>
      <c r="H8" s="46">
        <v>1</v>
      </c>
      <c r="I8" s="48" t="s">
        <v>136</v>
      </c>
      <c r="J8" s="46" t="s">
        <v>137</v>
      </c>
      <c r="K8" s="47" t="s">
        <v>138</v>
      </c>
      <c r="L8" s="46" t="s">
        <v>139</v>
      </c>
      <c r="M8" s="45" t="s">
        <v>140</v>
      </c>
      <c r="N8" s="46" t="s">
        <v>88</v>
      </c>
      <c r="O8" s="46">
        <v>0</v>
      </c>
      <c r="P8" s="46">
        <v>1</v>
      </c>
      <c r="Q8" s="46">
        <v>0</v>
      </c>
      <c r="R8" s="46">
        <v>0</v>
      </c>
      <c r="S8" s="46">
        <v>1</v>
      </c>
      <c r="T8" s="46">
        <v>0</v>
      </c>
      <c r="U8" s="46" t="s">
        <v>105</v>
      </c>
      <c r="V8" s="46" t="s">
        <v>106</v>
      </c>
      <c r="W8" s="46" t="s">
        <v>89</v>
      </c>
      <c r="X8" s="56">
        <f t="shared" si="6"/>
        <v>0</v>
      </c>
      <c r="Y8" s="46">
        <v>0</v>
      </c>
      <c r="Z8" s="46">
        <v>0</v>
      </c>
      <c r="AA8" s="46">
        <v>0</v>
      </c>
      <c r="AB8" s="46">
        <v>0</v>
      </c>
      <c r="AC8" s="46" t="s">
        <v>108</v>
      </c>
      <c r="AD8" s="46" t="s">
        <v>109</v>
      </c>
      <c r="AE8" s="46" t="s">
        <v>93</v>
      </c>
      <c r="AF8" s="46" t="s">
        <v>93</v>
      </c>
      <c r="AG8" s="25">
        <f t="shared" si="1"/>
        <v>0</v>
      </c>
      <c r="AH8" s="26">
        <f t="shared" si="2"/>
        <v>0</v>
      </c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46">
        <v>0</v>
      </c>
      <c r="BC8" s="46">
        <v>0</v>
      </c>
      <c r="BD8" s="46"/>
      <c r="BE8" s="46"/>
      <c r="BF8" s="46"/>
      <c r="BG8" s="46"/>
      <c r="BH8" s="46"/>
      <c r="BI8" s="46"/>
      <c r="BJ8" s="46"/>
      <c r="BK8" s="46"/>
      <c r="BL8" s="46"/>
      <c r="BM8" s="58" t="s">
        <v>91</v>
      </c>
      <c r="BN8" s="46"/>
      <c r="BO8" s="59"/>
      <c r="BP8" s="59"/>
      <c r="BQ8" s="59"/>
      <c r="BR8" s="59"/>
      <c r="BS8" s="58">
        <f t="shared" si="3"/>
        <v>0</v>
      </c>
      <c r="BT8" s="46">
        <v>0</v>
      </c>
      <c r="BU8" s="46"/>
      <c r="BV8" s="48"/>
      <c r="BW8" s="48"/>
      <c r="BX8" s="48"/>
      <c r="BY8" s="48"/>
      <c r="BZ8" s="48"/>
      <c r="CA8" s="48"/>
      <c r="CB8" s="48"/>
      <c r="CC8" s="48"/>
      <c r="CD8" s="48"/>
      <c r="CE8" s="48">
        <v>0</v>
      </c>
      <c r="CF8" s="48">
        <v>0</v>
      </c>
      <c r="CG8" s="78">
        <v>0</v>
      </c>
      <c r="CH8" s="58">
        <v>0</v>
      </c>
      <c r="CI8" s="48"/>
      <c r="CJ8" s="48"/>
      <c r="CK8" s="48"/>
      <c r="CL8" s="48"/>
      <c r="CM8" s="48"/>
      <c r="CN8" s="48"/>
      <c r="CO8" s="48"/>
      <c r="CP8" s="48"/>
      <c r="CQ8" s="48"/>
      <c r="CR8" s="48" t="s">
        <v>141</v>
      </c>
      <c r="CS8" s="54" t="s">
        <v>92</v>
      </c>
      <c r="CT8" s="54">
        <f t="shared" si="5"/>
        <v>0</v>
      </c>
      <c r="CU8" s="48"/>
      <c r="CV8" s="48"/>
      <c r="CW8" s="60">
        <v>1</v>
      </c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</row>
    <row r="9" spans="1:121" s="5" customFormat="1" ht="48" customHeight="1" x14ac:dyDescent="0.2">
      <c r="A9" s="53">
        <v>3</v>
      </c>
      <c r="B9" s="49" t="s">
        <v>95</v>
      </c>
      <c r="C9" s="53" t="s">
        <v>142</v>
      </c>
      <c r="D9" s="50" t="s">
        <v>143</v>
      </c>
      <c r="E9" s="48" t="s">
        <v>144</v>
      </c>
      <c r="F9" s="74" t="s">
        <v>145</v>
      </c>
      <c r="G9" s="74">
        <v>0</v>
      </c>
      <c r="H9" s="74">
        <v>10</v>
      </c>
      <c r="I9" s="48" t="s">
        <v>146</v>
      </c>
      <c r="J9" s="48" t="s">
        <v>147</v>
      </c>
      <c r="K9" s="51" t="s">
        <v>148</v>
      </c>
      <c r="L9" s="48" t="s">
        <v>149</v>
      </c>
      <c r="M9" s="52" t="s">
        <v>150</v>
      </c>
      <c r="N9" s="48" t="s">
        <v>88</v>
      </c>
      <c r="O9" s="53">
        <v>23</v>
      </c>
      <c r="P9" s="48">
        <v>45</v>
      </c>
      <c r="Q9" s="48">
        <v>10</v>
      </c>
      <c r="R9" s="48">
        <v>5</v>
      </c>
      <c r="S9" s="48">
        <v>15</v>
      </c>
      <c r="T9" s="48">
        <v>15</v>
      </c>
      <c r="U9" s="53" t="s">
        <v>105</v>
      </c>
      <c r="V9" s="53" t="s">
        <v>106</v>
      </c>
      <c r="W9" s="53" t="s">
        <v>89</v>
      </c>
      <c r="X9" s="62">
        <f t="shared" si="6"/>
        <v>0</v>
      </c>
      <c r="Y9" s="53">
        <v>0</v>
      </c>
      <c r="Z9" s="53">
        <v>0</v>
      </c>
      <c r="AA9" s="53">
        <v>0</v>
      </c>
      <c r="AB9" s="53">
        <v>0</v>
      </c>
      <c r="AC9" s="48" t="s">
        <v>108</v>
      </c>
      <c r="AD9" s="48" t="s">
        <v>151</v>
      </c>
      <c r="AE9" s="53" t="s">
        <v>93</v>
      </c>
      <c r="AF9" s="53" t="s">
        <v>93</v>
      </c>
      <c r="AG9" s="6">
        <f t="shared" si="1"/>
        <v>10</v>
      </c>
      <c r="AH9" s="7">
        <f t="shared" si="2"/>
        <v>0</v>
      </c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48">
        <v>10</v>
      </c>
      <c r="BC9" s="48">
        <v>10</v>
      </c>
      <c r="BD9" s="53"/>
      <c r="BE9" s="53"/>
      <c r="BF9" s="53"/>
      <c r="BG9" s="53"/>
      <c r="BH9" s="53"/>
      <c r="BI9" s="53"/>
      <c r="BJ9" s="53"/>
      <c r="BK9" s="53"/>
      <c r="BL9" s="53"/>
      <c r="BM9" s="54">
        <f>+BC9/AG9</f>
        <v>1</v>
      </c>
      <c r="BN9" s="53"/>
      <c r="BO9" s="55"/>
      <c r="BP9" s="55"/>
      <c r="BQ9" s="55"/>
      <c r="BR9" s="55"/>
      <c r="BS9" s="54">
        <f t="shared" si="3"/>
        <v>0.22222222222222221</v>
      </c>
      <c r="BT9" s="48">
        <v>5</v>
      </c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>
        <v>5</v>
      </c>
      <c r="CF9" s="48">
        <v>5</v>
      </c>
      <c r="CG9" s="78">
        <v>5</v>
      </c>
      <c r="CH9" s="54">
        <v>0.33333333333333331</v>
      </c>
      <c r="CI9" s="48"/>
      <c r="CJ9" s="48"/>
      <c r="CK9" s="48"/>
      <c r="CL9" s="48"/>
      <c r="CM9" s="48"/>
      <c r="CN9" s="48"/>
      <c r="CO9" s="48"/>
      <c r="CP9" s="48"/>
      <c r="CQ9" s="48"/>
      <c r="CR9" s="48" t="s">
        <v>152</v>
      </c>
      <c r="CS9" s="54">
        <f t="shared" ref="CS9:CS11" si="7">+CG9/BT9</f>
        <v>1</v>
      </c>
      <c r="CT9" s="54">
        <f t="shared" si="5"/>
        <v>0.33333333333333331</v>
      </c>
      <c r="CU9" s="74"/>
      <c r="CV9" s="74"/>
      <c r="CW9" s="60">
        <v>15</v>
      </c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  <c r="DN9" s="61"/>
      <c r="DO9" s="61"/>
      <c r="DP9" s="61"/>
      <c r="DQ9" s="61"/>
    </row>
    <row r="10" spans="1:121" s="5" customFormat="1" ht="48" customHeight="1" x14ac:dyDescent="0.2">
      <c r="A10" s="53">
        <v>3</v>
      </c>
      <c r="B10" s="49" t="s">
        <v>95</v>
      </c>
      <c r="C10" s="53" t="s">
        <v>142</v>
      </c>
      <c r="D10" s="50" t="s">
        <v>143</v>
      </c>
      <c r="E10" s="48" t="s">
        <v>144</v>
      </c>
      <c r="F10" s="74"/>
      <c r="G10" s="74"/>
      <c r="H10" s="74"/>
      <c r="I10" s="48" t="s">
        <v>153</v>
      </c>
      <c r="J10" s="48" t="s">
        <v>147</v>
      </c>
      <c r="K10" s="51" t="s">
        <v>148</v>
      </c>
      <c r="L10" s="48" t="s">
        <v>154</v>
      </c>
      <c r="M10" s="52" t="s">
        <v>155</v>
      </c>
      <c r="N10" s="48" t="s">
        <v>88</v>
      </c>
      <c r="O10" s="53" t="s">
        <v>94</v>
      </c>
      <c r="P10" s="48">
        <v>15</v>
      </c>
      <c r="Q10" s="48">
        <v>5</v>
      </c>
      <c r="R10" s="48">
        <v>0</v>
      </c>
      <c r="S10" s="48">
        <v>5</v>
      </c>
      <c r="T10" s="48">
        <v>5</v>
      </c>
      <c r="U10" s="53" t="s">
        <v>105</v>
      </c>
      <c r="V10" s="53" t="s">
        <v>106</v>
      </c>
      <c r="W10" s="53" t="s">
        <v>89</v>
      </c>
      <c r="X10" s="62">
        <f t="shared" si="6"/>
        <v>0</v>
      </c>
      <c r="Y10" s="53">
        <v>0</v>
      </c>
      <c r="Z10" s="53">
        <v>0</v>
      </c>
      <c r="AA10" s="53">
        <v>0</v>
      </c>
      <c r="AB10" s="53">
        <v>0</v>
      </c>
      <c r="AC10" s="48" t="s">
        <v>108</v>
      </c>
      <c r="AD10" s="48" t="s">
        <v>151</v>
      </c>
      <c r="AE10" s="53" t="s">
        <v>93</v>
      </c>
      <c r="AF10" s="53" t="s">
        <v>93</v>
      </c>
      <c r="AG10" s="6">
        <f t="shared" si="1"/>
        <v>5</v>
      </c>
      <c r="AH10" s="7">
        <f t="shared" si="2"/>
        <v>0</v>
      </c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48">
        <v>5</v>
      </c>
      <c r="BC10" s="48">
        <v>5</v>
      </c>
      <c r="BD10" s="53"/>
      <c r="BE10" s="53"/>
      <c r="BF10" s="53"/>
      <c r="BG10" s="53"/>
      <c r="BH10" s="53"/>
      <c r="BI10" s="53"/>
      <c r="BJ10" s="53"/>
      <c r="BK10" s="53"/>
      <c r="BL10" s="53"/>
      <c r="BM10" s="54">
        <f>+BC10/AG10</f>
        <v>1</v>
      </c>
      <c r="BN10" s="53"/>
      <c r="BO10" s="55"/>
      <c r="BP10" s="55"/>
      <c r="BQ10" s="55"/>
      <c r="BR10" s="55"/>
      <c r="BS10" s="54">
        <f t="shared" si="3"/>
        <v>0.33333333333333331</v>
      </c>
      <c r="BT10" s="48">
        <v>0</v>
      </c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>
        <v>0</v>
      </c>
      <c r="CF10" s="48">
        <v>0</v>
      </c>
      <c r="CG10" s="78">
        <v>5</v>
      </c>
      <c r="CH10" s="54">
        <v>0.66666666666666663</v>
      </c>
      <c r="CI10" s="48"/>
      <c r="CJ10" s="48"/>
      <c r="CK10" s="48"/>
      <c r="CL10" s="48"/>
      <c r="CM10" s="48"/>
      <c r="CN10" s="48"/>
      <c r="CO10" s="48"/>
      <c r="CP10" s="48"/>
      <c r="CQ10" s="48"/>
      <c r="CR10" s="48" t="s">
        <v>156</v>
      </c>
      <c r="CS10" s="54" t="s">
        <v>92</v>
      </c>
      <c r="CT10" s="54">
        <f t="shared" si="5"/>
        <v>0.66666666666666663</v>
      </c>
      <c r="CU10" s="74"/>
      <c r="CV10" s="74"/>
      <c r="CW10" s="60">
        <v>5</v>
      </c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</row>
    <row r="11" spans="1:121" s="5" customFormat="1" ht="48" customHeight="1" x14ac:dyDescent="0.2">
      <c r="A11" s="53">
        <v>3</v>
      </c>
      <c r="B11" s="49" t="s">
        <v>95</v>
      </c>
      <c r="C11" s="53" t="s">
        <v>142</v>
      </c>
      <c r="D11" s="50" t="s">
        <v>143</v>
      </c>
      <c r="E11" s="48" t="s">
        <v>144</v>
      </c>
      <c r="F11" s="74"/>
      <c r="G11" s="74"/>
      <c r="H11" s="74"/>
      <c r="I11" s="48" t="s">
        <v>157</v>
      </c>
      <c r="J11" s="48" t="s">
        <v>147</v>
      </c>
      <c r="K11" s="51" t="s">
        <v>148</v>
      </c>
      <c r="L11" s="48" t="s">
        <v>158</v>
      </c>
      <c r="M11" s="52" t="s">
        <v>159</v>
      </c>
      <c r="N11" s="48" t="s">
        <v>88</v>
      </c>
      <c r="O11" s="53">
        <v>241</v>
      </c>
      <c r="P11" s="48">
        <v>341</v>
      </c>
      <c r="Q11" s="48">
        <v>25</v>
      </c>
      <c r="R11" s="48">
        <v>30</v>
      </c>
      <c r="S11" s="48">
        <v>30</v>
      </c>
      <c r="T11" s="48">
        <v>30</v>
      </c>
      <c r="U11" s="53" t="s">
        <v>105</v>
      </c>
      <c r="V11" s="53" t="s">
        <v>106</v>
      </c>
      <c r="W11" s="53" t="s">
        <v>89</v>
      </c>
      <c r="X11" s="62">
        <f t="shared" si="6"/>
        <v>0</v>
      </c>
      <c r="Y11" s="53">
        <v>0</v>
      </c>
      <c r="Z11" s="53">
        <v>0</v>
      </c>
      <c r="AA11" s="53">
        <v>0</v>
      </c>
      <c r="AB11" s="53">
        <v>0</v>
      </c>
      <c r="AC11" s="48" t="s">
        <v>108</v>
      </c>
      <c r="AD11" s="48" t="s">
        <v>151</v>
      </c>
      <c r="AE11" s="53" t="s">
        <v>93</v>
      </c>
      <c r="AF11" s="53" t="s">
        <v>93</v>
      </c>
      <c r="AG11" s="6">
        <v>25</v>
      </c>
      <c r="AH11" s="7">
        <f t="shared" si="2"/>
        <v>0</v>
      </c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48">
        <v>25</v>
      </c>
      <c r="BC11" s="48">
        <v>25</v>
      </c>
      <c r="BD11" s="53"/>
      <c r="BE11" s="53"/>
      <c r="BF11" s="53"/>
      <c r="BG11" s="53"/>
      <c r="BH11" s="53"/>
      <c r="BI11" s="53"/>
      <c r="BJ11" s="53"/>
      <c r="BK11" s="53"/>
      <c r="BL11" s="53"/>
      <c r="BM11" s="54">
        <f>+BC11/AG11</f>
        <v>1</v>
      </c>
      <c r="BN11" s="53"/>
      <c r="BO11" s="55"/>
      <c r="BP11" s="55"/>
      <c r="BQ11" s="55"/>
      <c r="BR11" s="55"/>
      <c r="BS11" s="54">
        <f t="shared" si="3"/>
        <v>7.331378299120235E-2</v>
      </c>
      <c r="BT11" s="48">
        <v>30</v>
      </c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>
        <v>30</v>
      </c>
      <c r="CF11" s="48">
        <v>30</v>
      </c>
      <c r="CG11" s="78">
        <v>25</v>
      </c>
      <c r="CH11" s="54">
        <v>0.1466275659824047</v>
      </c>
      <c r="CI11" s="48"/>
      <c r="CJ11" s="48"/>
      <c r="CK11" s="48"/>
      <c r="CL11" s="48"/>
      <c r="CM11" s="48"/>
      <c r="CN11" s="48"/>
      <c r="CO11" s="48"/>
      <c r="CP11" s="48"/>
      <c r="CQ11" s="64">
        <v>6000000000</v>
      </c>
      <c r="CR11" s="48" t="s">
        <v>160</v>
      </c>
      <c r="CS11" s="54">
        <f t="shared" si="7"/>
        <v>0.83333333333333337</v>
      </c>
      <c r="CT11" s="54">
        <f t="shared" si="5"/>
        <v>0.1466275659824047</v>
      </c>
      <c r="CU11" s="74"/>
      <c r="CV11" s="74"/>
      <c r="CW11" s="60">
        <v>30</v>
      </c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</row>
    <row r="12" spans="1:121" s="5" customFormat="1" ht="46.5" customHeight="1" x14ac:dyDescent="0.2">
      <c r="A12" s="53">
        <v>3</v>
      </c>
      <c r="B12" s="49" t="s">
        <v>95</v>
      </c>
      <c r="C12" s="53" t="s">
        <v>142</v>
      </c>
      <c r="D12" s="50" t="s">
        <v>143</v>
      </c>
      <c r="E12" s="48" t="s">
        <v>144</v>
      </c>
      <c r="F12" s="74"/>
      <c r="G12" s="74"/>
      <c r="H12" s="74"/>
      <c r="I12" s="48" t="s">
        <v>161</v>
      </c>
      <c r="J12" s="48" t="s">
        <v>147</v>
      </c>
      <c r="K12" s="51" t="s">
        <v>148</v>
      </c>
      <c r="L12" s="48" t="s">
        <v>162</v>
      </c>
      <c r="M12" s="52" t="s">
        <v>163</v>
      </c>
      <c r="N12" s="48" t="s">
        <v>88</v>
      </c>
      <c r="O12" s="53">
        <v>2</v>
      </c>
      <c r="P12" s="48">
        <v>34</v>
      </c>
      <c r="Q12" s="48">
        <v>9</v>
      </c>
      <c r="R12" s="48">
        <v>11</v>
      </c>
      <c r="S12" s="48">
        <v>11</v>
      </c>
      <c r="T12" s="48">
        <v>11</v>
      </c>
      <c r="U12" s="53" t="s">
        <v>105</v>
      </c>
      <c r="V12" s="53" t="s">
        <v>106</v>
      </c>
      <c r="W12" s="53" t="s">
        <v>89</v>
      </c>
      <c r="X12" s="62">
        <f t="shared" si="6"/>
        <v>0</v>
      </c>
      <c r="Y12" s="53">
        <v>0</v>
      </c>
      <c r="Z12" s="53">
        <v>0</v>
      </c>
      <c r="AA12" s="53">
        <v>0</v>
      </c>
      <c r="AB12" s="53">
        <v>0</v>
      </c>
      <c r="AC12" s="48" t="s">
        <v>108</v>
      </c>
      <c r="AD12" s="48" t="s">
        <v>151</v>
      </c>
      <c r="AE12" s="53" t="s">
        <v>93</v>
      </c>
      <c r="AF12" s="53" t="s">
        <v>93</v>
      </c>
      <c r="AG12" s="6">
        <v>9</v>
      </c>
      <c r="AH12" s="7">
        <f t="shared" si="2"/>
        <v>0</v>
      </c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48">
        <v>9</v>
      </c>
      <c r="BC12" s="48">
        <v>9</v>
      </c>
      <c r="BD12" s="53"/>
      <c r="BE12" s="53"/>
      <c r="BF12" s="53"/>
      <c r="BG12" s="53"/>
      <c r="BH12" s="53"/>
      <c r="BI12" s="53"/>
      <c r="BJ12" s="53"/>
      <c r="BK12" s="53"/>
      <c r="BL12" s="53"/>
      <c r="BM12" s="54">
        <f>+BC12/AG12</f>
        <v>1</v>
      </c>
      <c r="BN12" s="53"/>
      <c r="BO12" s="55"/>
      <c r="BP12" s="55"/>
      <c r="BQ12" s="55"/>
      <c r="BR12" s="55"/>
      <c r="BS12" s="54">
        <f t="shared" si="3"/>
        <v>0.26470588235294118</v>
      </c>
      <c r="BT12" s="48">
        <v>11</v>
      </c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>
        <v>27</v>
      </c>
      <c r="CF12" s="48">
        <v>27</v>
      </c>
      <c r="CG12" s="78">
        <v>9</v>
      </c>
      <c r="CH12" s="54">
        <v>1</v>
      </c>
      <c r="CI12" s="48"/>
      <c r="CJ12" s="48"/>
      <c r="CK12" s="48"/>
      <c r="CL12" s="48"/>
      <c r="CM12" s="48"/>
      <c r="CN12" s="48"/>
      <c r="CO12" s="48"/>
      <c r="CP12" s="48"/>
      <c r="CQ12" s="64">
        <v>3240000000</v>
      </c>
      <c r="CR12" s="48" t="s">
        <v>160</v>
      </c>
      <c r="CS12" s="54">
        <v>1</v>
      </c>
      <c r="CT12" s="65">
        <v>1</v>
      </c>
      <c r="CU12" s="74"/>
      <c r="CV12" s="74"/>
      <c r="CW12" s="60">
        <v>11</v>
      </c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</row>
    <row r="13" spans="1:121" s="5" customFormat="1" ht="51.75" customHeight="1" x14ac:dyDescent="0.2">
      <c r="A13" s="53">
        <v>3</v>
      </c>
      <c r="B13" s="49" t="s">
        <v>95</v>
      </c>
      <c r="C13" s="53" t="s">
        <v>142</v>
      </c>
      <c r="D13" s="50" t="s">
        <v>143</v>
      </c>
      <c r="E13" s="48" t="s">
        <v>164</v>
      </c>
      <c r="F13" s="74" t="s">
        <v>165</v>
      </c>
      <c r="G13" s="74">
        <v>0</v>
      </c>
      <c r="H13" s="74">
        <v>10</v>
      </c>
      <c r="I13" s="48" t="s">
        <v>166</v>
      </c>
      <c r="J13" s="48" t="s">
        <v>167</v>
      </c>
      <c r="K13" s="51" t="s">
        <v>168</v>
      </c>
      <c r="L13" s="48" t="s">
        <v>169</v>
      </c>
      <c r="M13" s="52" t="s">
        <v>170</v>
      </c>
      <c r="N13" s="48" t="s">
        <v>88</v>
      </c>
      <c r="O13" s="53">
        <v>0</v>
      </c>
      <c r="P13" s="48">
        <v>10</v>
      </c>
      <c r="Q13" s="48">
        <v>0</v>
      </c>
      <c r="R13" s="48">
        <v>0</v>
      </c>
      <c r="S13" s="48">
        <v>5</v>
      </c>
      <c r="T13" s="48">
        <v>5</v>
      </c>
      <c r="U13" s="53" t="s">
        <v>105</v>
      </c>
      <c r="V13" s="53" t="s">
        <v>106</v>
      </c>
      <c r="W13" s="53" t="s">
        <v>89</v>
      </c>
      <c r="X13" s="62">
        <f t="shared" si="6"/>
        <v>19938148800</v>
      </c>
      <c r="Y13" s="53">
        <v>6303000000</v>
      </c>
      <c r="Z13" s="53">
        <v>4368000000</v>
      </c>
      <c r="AA13" s="53">
        <v>4542720000</v>
      </c>
      <c r="AB13" s="53">
        <v>4724428800</v>
      </c>
      <c r="AC13" s="48" t="s">
        <v>108</v>
      </c>
      <c r="AD13" s="48" t="s">
        <v>151</v>
      </c>
      <c r="AE13" s="53" t="s">
        <v>93</v>
      </c>
      <c r="AF13" s="53" t="s">
        <v>93</v>
      </c>
      <c r="AG13" s="6">
        <f>+Q13</f>
        <v>0</v>
      </c>
      <c r="AH13" s="7">
        <f t="shared" si="2"/>
        <v>19938148800</v>
      </c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48">
        <v>0</v>
      </c>
      <c r="BC13" s="48">
        <v>0</v>
      </c>
      <c r="BD13" s="53"/>
      <c r="BE13" s="53"/>
      <c r="BF13" s="53"/>
      <c r="BG13" s="53"/>
      <c r="BH13" s="53"/>
      <c r="BI13" s="53"/>
      <c r="BJ13" s="53"/>
      <c r="BK13" s="53"/>
      <c r="BL13" s="53"/>
      <c r="BM13" s="54" t="s">
        <v>91</v>
      </c>
      <c r="BN13" s="53"/>
      <c r="BO13" s="55"/>
      <c r="BP13" s="55"/>
      <c r="BQ13" s="55"/>
      <c r="BR13" s="55"/>
      <c r="BS13" s="54">
        <f t="shared" si="3"/>
        <v>0</v>
      </c>
      <c r="BT13" s="48">
        <v>0</v>
      </c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>
        <v>0</v>
      </c>
      <c r="CF13" s="48">
        <v>0</v>
      </c>
      <c r="CG13" s="78">
        <v>0</v>
      </c>
      <c r="CH13" s="54">
        <v>0</v>
      </c>
      <c r="CI13" s="48"/>
      <c r="CJ13" s="48"/>
      <c r="CK13" s="48"/>
      <c r="CL13" s="48"/>
      <c r="CM13" s="48"/>
      <c r="CN13" s="48"/>
      <c r="CO13" s="48"/>
      <c r="CP13" s="48"/>
      <c r="CQ13" s="64"/>
      <c r="CR13" s="48" t="s">
        <v>171</v>
      </c>
      <c r="CS13" s="54" t="s">
        <v>92</v>
      </c>
      <c r="CT13" s="54">
        <f t="shared" si="5"/>
        <v>0</v>
      </c>
      <c r="CU13" s="74"/>
      <c r="CV13" s="74"/>
      <c r="CW13" s="60">
        <v>5</v>
      </c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</row>
    <row r="14" spans="1:121" s="5" customFormat="1" ht="51.75" customHeight="1" x14ac:dyDescent="0.2">
      <c r="A14" s="53">
        <v>3</v>
      </c>
      <c r="B14" s="49" t="s">
        <v>95</v>
      </c>
      <c r="C14" s="53" t="s">
        <v>142</v>
      </c>
      <c r="D14" s="50" t="s">
        <v>143</v>
      </c>
      <c r="E14" s="48" t="s">
        <v>164</v>
      </c>
      <c r="F14" s="74"/>
      <c r="G14" s="74"/>
      <c r="H14" s="74"/>
      <c r="I14" s="48" t="s">
        <v>172</v>
      </c>
      <c r="J14" s="48" t="s">
        <v>167</v>
      </c>
      <c r="K14" s="51" t="s">
        <v>168</v>
      </c>
      <c r="L14" s="48" t="s">
        <v>173</v>
      </c>
      <c r="M14" s="52" t="s">
        <v>174</v>
      </c>
      <c r="N14" s="48" t="s">
        <v>88</v>
      </c>
      <c r="O14" s="53">
        <v>0</v>
      </c>
      <c r="P14" s="48">
        <v>1</v>
      </c>
      <c r="Q14" s="48">
        <v>1</v>
      </c>
      <c r="R14" s="48">
        <v>0</v>
      </c>
      <c r="S14" s="48">
        <v>0</v>
      </c>
      <c r="T14" s="48">
        <v>0</v>
      </c>
      <c r="U14" s="53" t="s">
        <v>105</v>
      </c>
      <c r="V14" s="53" t="s">
        <v>106</v>
      </c>
      <c r="W14" s="53" t="s">
        <v>89</v>
      </c>
      <c r="X14" s="62">
        <f t="shared" si="6"/>
        <v>0</v>
      </c>
      <c r="Y14" s="53">
        <v>0</v>
      </c>
      <c r="Z14" s="53">
        <v>0</v>
      </c>
      <c r="AA14" s="53">
        <v>0</v>
      </c>
      <c r="AB14" s="53">
        <v>0</v>
      </c>
      <c r="AC14" s="48" t="s">
        <v>108</v>
      </c>
      <c r="AD14" s="48" t="s">
        <v>151</v>
      </c>
      <c r="AE14" s="53" t="s">
        <v>93</v>
      </c>
      <c r="AF14" s="53" t="s">
        <v>93</v>
      </c>
      <c r="AG14" s="6">
        <f>+Q14</f>
        <v>1</v>
      </c>
      <c r="AH14" s="7">
        <f t="shared" si="2"/>
        <v>0</v>
      </c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48">
        <v>1</v>
      </c>
      <c r="BC14" s="48">
        <v>1</v>
      </c>
      <c r="BD14" s="53"/>
      <c r="BE14" s="53"/>
      <c r="BF14" s="53"/>
      <c r="BG14" s="53"/>
      <c r="BH14" s="53"/>
      <c r="BI14" s="53"/>
      <c r="BJ14" s="53"/>
      <c r="BK14" s="53"/>
      <c r="BL14" s="53"/>
      <c r="BM14" s="54">
        <f>+BC14/AG14</f>
        <v>1</v>
      </c>
      <c r="BN14" s="53"/>
      <c r="BO14" s="55"/>
      <c r="BP14" s="55"/>
      <c r="BQ14" s="55"/>
      <c r="BR14" s="55"/>
      <c r="BS14" s="54">
        <f t="shared" si="3"/>
        <v>1</v>
      </c>
      <c r="BT14" s="48">
        <v>0</v>
      </c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>
        <v>0</v>
      </c>
      <c r="CF14" s="48">
        <v>0</v>
      </c>
      <c r="CG14" s="78">
        <v>0</v>
      </c>
      <c r="CH14" s="54">
        <v>1</v>
      </c>
      <c r="CI14" s="48"/>
      <c r="CJ14" s="48"/>
      <c r="CK14" s="48"/>
      <c r="CL14" s="48"/>
      <c r="CM14" s="48"/>
      <c r="CN14" s="48"/>
      <c r="CO14" s="48"/>
      <c r="CP14" s="48"/>
      <c r="CQ14" s="48"/>
      <c r="CR14" s="48" t="s">
        <v>175</v>
      </c>
      <c r="CS14" s="54" t="s">
        <v>92</v>
      </c>
      <c r="CT14" s="66">
        <f t="shared" si="5"/>
        <v>1</v>
      </c>
      <c r="CU14" s="74"/>
      <c r="CV14" s="74"/>
      <c r="CW14" s="60">
        <v>0</v>
      </c>
      <c r="CX14" s="61"/>
      <c r="CY14" s="61"/>
      <c r="CZ14" s="61"/>
      <c r="DA14" s="61"/>
      <c r="DB14" s="61"/>
      <c r="DC14" s="61"/>
      <c r="DD14" s="61"/>
      <c r="DE14" s="61"/>
      <c r="DF14" s="61"/>
      <c r="DG14" s="61"/>
      <c r="DH14" s="61"/>
      <c r="DI14" s="61"/>
      <c r="DJ14" s="61"/>
      <c r="DK14" s="61"/>
      <c r="DL14" s="61"/>
      <c r="DM14" s="61"/>
      <c r="DN14" s="61"/>
      <c r="DO14" s="61"/>
      <c r="DP14" s="61"/>
      <c r="DQ14" s="61"/>
    </row>
    <row r="15" spans="1:121" s="5" customFormat="1" ht="51.75" customHeight="1" x14ac:dyDescent="0.2">
      <c r="A15" s="53">
        <v>3</v>
      </c>
      <c r="B15" s="49" t="s">
        <v>95</v>
      </c>
      <c r="C15" s="53" t="s">
        <v>142</v>
      </c>
      <c r="D15" s="50" t="s">
        <v>143</v>
      </c>
      <c r="E15" s="48" t="s">
        <v>164</v>
      </c>
      <c r="F15" s="74"/>
      <c r="G15" s="74"/>
      <c r="H15" s="74"/>
      <c r="I15" s="48" t="s">
        <v>176</v>
      </c>
      <c r="J15" s="48" t="s">
        <v>167</v>
      </c>
      <c r="K15" s="51" t="s">
        <v>168</v>
      </c>
      <c r="L15" s="48" t="s">
        <v>177</v>
      </c>
      <c r="M15" s="52" t="s">
        <v>178</v>
      </c>
      <c r="N15" s="48" t="s">
        <v>88</v>
      </c>
      <c r="O15" s="53">
        <v>0</v>
      </c>
      <c r="P15" s="48">
        <v>100</v>
      </c>
      <c r="Q15" s="48">
        <v>30</v>
      </c>
      <c r="R15" s="48">
        <v>70</v>
      </c>
      <c r="S15" s="48">
        <v>0</v>
      </c>
      <c r="T15" s="48">
        <v>0</v>
      </c>
      <c r="U15" s="53" t="s">
        <v>105</v>
      </c>
      <c r="V15" s="53" t="s">
        <v>106</v>
      </c>
      <c r="W15" s="53" t="s">
        <v>89</v>
      </c>
      <c r="X15" s="62">
        <f t="shared" si="6"/>
        <v>0</v>
      </c>
      <c r="Y15" s="53">
        <v>0</v>
      </c>
      <c r="Z15" s="53">
        <v>0</v>
      </c>
      <c r="AA15" s="53">
        <v>0</v>
      </c>
      <c r="AB15" s="53">
        <v>0</v>
      </c>
      <c r="AC15" s="48" t="s">
        <v>108</v>
      </c>
      <c r="AD15" s="48" t="s">
        <v>151</v>
      </c>
      <c r="AE15" s="53" t="s">
        <v>93</v>
      </c>
      <c r="AF15" s="53" t="s">
        <v>93</v>
      </c>
      <c r="AG15" s="6">
        <v>30</v>
      </c>
      <c r="AH15" s="7">
        <f t="shared" si="2"/>
        <v>0</v>
      </c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48">
        <v>30</v>
      </c>
      <c r="BC15" s="48">
        <v>30</v>
      </c>
      <c r="BD15" s="53"/>
      <c r="BE15" s="53"/>
      <c r="BF15" s="53"/>
      <c r="BG15" s="53"/>
      <c r="BH15" s="53"/>
      <c r="BI15" s="53"/>
      <c r="BJ15" s="53"/>
      <c r="BK15" s="53"/>
      <c r="BL15" s="53"/>
      <c r="BM15" s="54">
        <f>+BC15/AG15</f>
        <v>1</v>
      </c>
      <c r="BN15" s="53"/>
      <c r="BO15" s="55"/>
      <c r="BP15" s="55"/>
      <c r="BQ15" s="55"/>
      <c r="BR15" s="55"/>
      <c r="BS15" s="54">
        <f t="shared" si="3"/>
        <v>0.3</v>
      </c>
      <c r="BT15" s="48">
        <v>70</v>
      </c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>
        <v>117</v>
      </c>
      <c r="CF15" s="48">
        <v>117</v>
      </c>
      <c r="CG15" s="78">
        <v>30</v>
      </c>
      <c r="CH15" s="54">
        <v>1</v>
      </c>
      <c r="CI15" s="48"/>
      <c r="CJ15" s="48"/>
      <c r="CK15" s="48"/>
      <c r="CL15" s="48"/>
      <c r="CM15" s="48"/>
      <c r="CN15" s="48"/>
      <c r="CO15" s="48"/>
      <c r="CP15" s="48"/>
      <c r="CQ15" s="48"/>
      <c r="CR15" s="48" t="s">
        <v>179</v>
      </c>
      <c r="CS15" s="54">
        <v>1</v>
      </c>
      <c r="CT15" s="66">
        <v>1</v>
      </c>
      <c r="CU15" s="74"/>
      <c r="CV15" s="74"/>
      <c r="CW15" s="60">
        <v>0</v>
      </c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</row>
    <row r="16" spans="1:121" s="5" customFormat="1" ht="61.5" customHeight="1" x14ac:dyDescent="0.2">
      <c r="A16" s="46">
        <v>3</v>
      </c>
      <c r="B16" s="45" t="s">
        <v>95</v>
      </c>
      <c r="C16" s="46" t="s">
        <v>180</v>
      </c>
      <c r="D16" s="45" t="s">
        <v>181</v>
      </c>
      <c r="E16" s="48" t="s">
        <v>182</v>
      </c>
      <c r="F16" s="73" t="s">
        <v>183</v>
      </c>
      <c r="G16" s="73">
        <v>0</v>
      </c>
      <c r="H16" s="73">
        <v>1</v>
      </c>
      <c r="I16" s="46" t="s">
        <v>184</v>
      </c>
      <c r="J16" s="46" t="s">
        <v>185</v>
      </c>
      <c r="K16" s="47" t="s">
        <v>186</v>
      </c>
      <c r="L16" s="46" t="s">
        <v>187</v>
      </c>
      <c r="M16" s="45" t="s">
        <v>188</v>
      </c>
      <c r="N16" s="46" t="s">
        <v>88</v>
      </c>
      <c r="O16" s="46">
        <v>0</v>
      </c>
      <c r="P16" s="46">
        <v>4</v>
      </c>
      <c r="Q16" s="46">
        <v>1</v>
      </c>
      <c r="R16" s="46">
        <v>3</v>
      </c>
      <c r="S16" s="46">
        <v>0</v>
      </c>
      <c r="T16" s="46">
        <v>0</v>
      </c>
      <c r="U16" s="46" t="s">
        <v>105</v>
      </c>
      <c r="V16" s="46" t="s">
        <v>106</v>
      </c>
      <c r="W16" s="46" t="s">
        <v>89</v>
      </c>
      <c r="X16" s="56">
        <f t="shared" si="6"/>
        <v>0</v>
      </c>
      <c r="Y16" s="46">
        <v>0</v>
      </c>
      <c r="Z16" s="46">
        <v>0</v>
      </c>
      <c r="AA16" s="46">
        <v>0</v>
      </c>
      <c r="AB16" s="46">
        <v>0</v>
      </c>
      <c r="AC16" s="46" t="s">
        <v>108</v>
      </c>
      <c r="AD16" s="46" t="s">
        <v>108</v>
      </c>
      <c r="AE16" s="53" t="s">
        <v>93</v>
      </c>
      <c r="AF16" s="53" t="s">
        <v>90</v>
      </c>
      <c r="AG16" s="6">
        <v>1</v>
      </c>
      <c r="AH16" s="7">
        <f t="shared" si="2"/>
        <v>0</v>
      </c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48">
        <v>1</v>
      </c>
      <c r="BC16" s="48">
        <v>1</v>
      </c>
      <c r="BD16" s="53"/>
      <c r="BE16" s="53"/>
      <c r="BF16" s="53"/>
      <c r="BG16" s="53"/>
      <c r="BH16" s="53"/>
      <c r="BI16" s="53"/>
      <c r="BJ16" s="53"/>
      <c r="BK16" s="53"/>
      <c r="BL16" s="53"/>
      <c r="BM16" s="54">
        <f>+BC16/AG16</f>
        <v>1</v>
      </c>
      <c r="BN16" s="53"/>
      <c r="BO16" s="55"/>
      <c r="BP16" s="55"/>
      <c r="BQ16" s="55"/>
      <c r="BR16" s="55"/>
      <c r="BS16" s="54">
        <f t="shared" si="3"/>
        <v>0.25</v>
      </c>
      <c r="BT16" s="48">
        <v>3</v>
      </c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60">
        <v>4</v>
      </c>
      <c r="CF16" s="60">
        <v>4</v>
      </c>
      <c r="CG16" s="79">
        <v>1</v>
      </c>
      <c r="CH16" s="54">
        <v>1</v>
      </c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54">
        <v>1</v>
      </c>
      <c r="CT16" s="66">
        <v>1</v>
      </c>
      <c r="CU16" s="74"/>
      <c r="CV16" s="74"/>
      <c r="CW16" s="60">
        <v>0</v>
      </c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  <c r="DM16" s="61"/>
      <c r="DN16" s="61"/>
      <c r="DO16" s="61"/>
      <c r="DP16" s="61"/>
      <c r="DQ16" s="61"/>
    </row>
    <row r="17" spans="1:121" s="5" customFormat="1" ht="48" customHeight="1" x14ac:dyDescent="0.2">
      <c r="A17" s="46">
        <v>3</v>
      </c>
      <c r="B17" s="45" t="s">
        <v>95</v>
      </c>
      <c r="C17" s="46" t="s">
        <v>180</v>
      </c>
      <c r="D17" s="45" t="s">
        <v>181</v>
      </c>
      <c r="E17" s="48" t="s">
        <v>182</v>
      </c>
      <c r="F17" s="73"/>
      <c r="G17" s="73"/>
      <c r="H17" s="73"/>
      <c r="I17" s="46" t="s">
        <v>189</v>
      </c>
      <c r="J17" s="46" t="s">
        <v>185</v>
      </c>
      <c r="K17" s="47" t="s">
        <v>186</v>
      </c>
      <c r="L17" s="46" t="s">
        <v>190</v>
      </c>
      <c r="M17" s="45" t="s">
        <v>190</v>
      </c>
      <c r="N17" s="46" t="s">
        <v>88</v>
      </c>
      <c r="O17" s="46">
        <v>0</v>
      </c>
      <c r="P17" s="46">
        <v>1</v>
      </c>
      <c r="Q17" s="46">
        <v>0</v>
      </c>
      <c r="R17" s="46">
        <v>0</v>
      </c>
      <c r="S17" s="46">
        <v>1</v>
      </c>
      <c r="T17" s="46">
        <v>0</v>
      </c>
      <c r="U17" s="46" t="s">
        <v>105</v>
      </c>
      <c r="V17" s="46" t="s">
        <v>106</v>
      </c>
      <c r="W17" s="46" t="s">
        <v>89</v>
      </c>
      <c r="X17" s="56">
        <f t="shared" ref="X17:X24" si="8">SUM(Y17:AB17)</f>
        <v>0</v>
      </c>
      <c r="Y17" s="46">
        <v>0</v>
      </c>
      <c r="Z17" s="46">
        <v>0</v>
      </c>
      <c r="AA17" s="46">
        <v>0</v>
      </c>
      <c r="AB17" s="46">
        <v>0</v>
      </c>
      <c r="AC17" s="46" t="s">
        <v>108</v>
      </c>
      <c r="AD17" s="46" t="s">
        <v>108</v>
      </c>
      <c r="AE17" s="53"/>
      <c r="AF17" s="53"/>
      <c r="AG17" s="6">
        <f t="shared" ref="AG17:AG23" si="9">+Q17</f>
        <v>0</v>
      </c>
      <c r="AH17" s="7">
        <f t="shared" si="2"/>
        <v>0</v>
      </c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48">
        <v>0</v>
      </c>
      <c r="BC17" s="48">
        <v>0</v>
      </c>
      <c r="BD17" s="53"/>
      <c r="BE17" s="53"/>
      <c r="BF17" s="53"/>
      <c r="BG17" s="53"/>
      <c r="BH17" s="53"/>
      <c r="BI17" s="53"/>
      <c r="BJ17" s="53"/>
      <c r="BK17" s="53"/>
      <c r="BL17" s="53"/>
      <c r="BM17" s="54" t="s">
        <v>91</v>
      </c>
      <c r="BN17" s="53"/>
      <c r="BO17" s="55"/>
      <c r="BP17" s="55"/>
      <c r="BQ17" s="55"/>
      <c r="BR17" s="55"/>
      <c r="BS17" s="54">
        <f t="shared" si="3"/>
        <v>0</v>
      </c>
      <c r="BT17" s="48">
        <v>0</v>
      </c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60">
        <v>0</v>
      </c>
      <c r="CF17" s="60">
        <v>0</v>
      </c>
      <c r="CG17" s="79">
        <v>0</v>
      </c>
      <c r="CH17" s="54">
        <v>0</v>
      </c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54" t="s">
        <v>92</v>
      </c>
      <c r="CT17" s="54">
        <f t="shared" si="5"/>
        <v>0</v>
      </c>
      <c r="CU17" s="74"/>
      <c r="CV17" s="74"/>
      <c r="CW17" s="60">
        <v>1</v>
      </c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  <c r="DM17" s="61"/>
      <c r="DN17" s="61"/>
      <c r="DO17" s="61"/>
      <c r="DP17" s="61">
        <v>200000000</v>
      </c>
      <c r="DQ17" s="61" t="s">
        <v>301</v>
      </c>
    </row>
    <row r="18" spans="1:121" s="5" customFormat="1" ht="50.25" customHeight="1" x14ac:dyDescent="0.2">
      <c r="A18" s="46">
        <v>3</v>
      </c>
      <c r="B18" s="45" t="s">
        <v>95</v>
      </c>
      <c r="C18" s="46" t="s">
        <v>180</v>
      </c>
      <c r="D18" s="45" t="s">
        <v>181</v>
      </c>
      <c r="E18" s="48" t="s">
        <v>182</v>
      </c>
      <c r="F18" s="73"/>
      <c r="G18" s="73"/>
      <c r="H18" s="73"/>
      <c r="I18" s="46" t="s">
        <v>191</v>
      </c>
      <c r="J18" s="46" t="s">
        <v>185</v>
      </c>
      <c r="K18" s="47" t="s">
        <v>186</v>
      </c>
      <c r="L18" s="46" t="s">
        <v>192</v>
      </c>
      <c r="M18" s="45" t="s">
        <v>192</v>
      </c>
      <c r="N18" s="46" t="s">
        <v>88</v>
      </c>
      <c r="O18" s="46">
        <v>0</v>
      </c>
      <c r="P18" s="46">
        <v>1</v>
      </c>
      <c r="Q18" s="46">
        <v>0</v>
      </c>
      <c r="R18" s="46">
        <v>0</v>
      </c>
      <c r="S18" s="46">
        <v>1</v>
      </c>
      <c r="T18" s="46">
        <v>0</v>
      </c>
      <c r="U18" s="46" t="s">
        <v>105</v>
      </c>
      <c r="V18" s="46" t="s">
        <v>106</v>
      </c>
      <c r="W18" s="46" t="s">
        <v>89</v>
      </c>
      <c r="X18" s="56">
        <f t="shared" si="8"/>
        <v>0</v>
      </c>
      <c r="Y18" s="46">
        <v>0</v>
      </c>
      <c r="Z18" s="46">
        <v>0</v>
      </c>
      <c r="AA18" s="46">
        <v>0</v>
      </c>
      <c r="AB18" s="46">
        <v>0</v>
      </c>
      <c r="AC18" s="46" t="s">
        <v>108</v>
      </c>
      <c r="AD18" s="46" t="s">
        <v>108</v>
      </c>
      <c r="AE18" s="53"/>
      <c r="AF18" s="53"/>
      <c r="AG18" s="6">
        <f t="shared" si="9"/>
        <v>0</v>
      </c>
      <c r="AH18" s="7">
        <f t="shared" ref="AH18:AH35" si="10">+X18</f>
        <v>0</v>
      </c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48">
        <v>0</v>
      </c>
      <c r="BC18" s="48">
        <v>0</v>
      </c>
      <c r="BD18" s="53">
        <v>0</v>
      </c>
      <c r="BE18" s="53">
        <v>100</v>
      </c>
      <c r="BF18" s="53"/>
      <c r="BG18" s="53"/>
      <c r="BH18" s="53"/>
      <c r="BI18" s="53"/>
      <c r="BJ18" s="53"/>
      <c r="BK18" s="53"/>
      <c r="BL18" s="53"/>
      <c r="BM18" s="54" t="s">
        <v>91</v>
      </c>
      <c r="BN18" s="53"/>
      <c r="BO18" s="55"/>
      <c r="BP18" s="55"/>
      <c r="BQ18" s="55"/>
      <c r="BR18" s="55"/>
      <c r="BS18" s="54">
        <f t="shared" si="3"/>
        <v>0</v>
      </c>
      <c r="BT18" s="48">
        <v>0</v>
      </c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60">
        <v>0</v>
      </c>
      <c r="CF18" s="60">
        <v>0</v>
      </c>
      <c r="CG18" s="79">
        <v>0</v>
      </c>
      <c r="CH18" s="54">
        <v>0</v>
      </c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54" t="s">
        <v>92</v>
      </c>
      <c r="CT18" s="54">
        <f t="shared" si="5"/>
        <v>0</v>
      </c>
      <c r="CU18" s="74"/>
      <c r="CV18" s="74"/>
      <c r="CW18" s="60">
        <v>1</v>
      </c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 s="61"/>
      <c r="DN18" s="61"/>
      <c r="DO18" s="61"/>
      <c r="DP18" s="61"/>
      <c r="DQ18" s="61"/>
    </row>
    <row r="19" spans="1:121" s="5" customFormat="1" ht="50.25" customHeight="1" x14ac:dyDescent="0.2">
      <c r="A19" s="46">
        <v>3</v>
      </c>
      <c r="B19" s="45" t="s">
        <v>95</v>
      </c>
      <c r="C19" s="46" t="s">
        <v>180</v>
      </c>
      <c r="D19" s="45" t="s">
        <v>181</v>
      </c>
      <c r="E19" s="48" t="s">
        <v>182</v>
      </c>
      <c r="F19" s="73"/>
      <c r="G19" s="73"/>
      <c r="H19" s="73"/>
      <c r="I19" s="46" t="s">
        <v>193</v>
      </c>
      <c r="J19" s="46" t="s">
        <v>185</v>
      </c>
      <c r="K19" s="47" t="s">
        <v>186</v>
      </c>
      <c r="L19" s="46" t="s">
        <v>194</v>
      </c>
      <c r="M19" s="45" t="s">
        <v>194</v>
      </c>
      <c r="N19" s="46" t="s">
        <v>88</v>
      </c>
      <c r="O19" s="46">
        <v>0</v>
      </c>
      <c r="P19" s="46">
        <v>2</v>
      </c>
      <c r="Q19" s="46">
        <v>0</v>
      </c>
      <c r="R19" s="46">
        <v>0</v>
      </c>
      <c r="S19" s="46">
        <v>1</v>
      </c>
      <c r="T19" s="46">
        <v>1</v>
      </c>
      <c r="U19" s="46" t="s">
        <v>105</v>
      </c>
      <c r="V19" s="46" t="s">
        <v>106</v>
      </c>
      <c r="W19" s="46" t="s">
        <v>89</v>
      </c>
      <c r="X19" s="56">
        <f t="shared" si="8"/>
        <v>0</v>
      </c>
      <c r="Y19" s="46">
        <v>0</v>
      </c>
      <c r="Z19" s="46">
        <v>0</v>
      </c>
      <c r="AA19" s="46">
        <v>0</v>
      </c>
      <c r="AB19" s="46">
        <v>0</v>
      </c>
      <c r="AC19" s="46" t="s">
        <v>108</v>
      </c>
      <c r="AD19" s="46" t="s">
        <v>108</v>
      </c>
      <c r="AE19" s="53"/>
      <c r="AF19" s="53"/>
      <c r="AG19" s="6">
        <f t="shared" si="9"/>
        <v>0</v>
      </c>
      <c r="AH19" s="7">
        <f t="shared" si="10"/>
        <v>0</v>
      </c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48">
        <v>0</v>
      </c>
      <c r="BC19" s="48">
        <v>0</v>
      </c>
      <c r="BD19" s="53"/>
      <c r="BE19" s="53"/>
      <c r="BF19" s="53"/>
      <c r="BG19" s="53"/>
      <c r="BH19" s="53"/>
      <c r="BI19" s="53"/>
      <c r="BJ19" s="53"/>
      <c r="BK19" s="53"/>
      <c r="BL19" s="53"/>
      <c r="BM19" s="54" t="s">
        <v>91</v>
      </c>
      <c r="BN19" s="53"/>
      <c r="BO19" s="55"/>
      <c r="BP19" s="55"/>
      <c r="BQ19" s="55"/>
      <c r="BR19" s="55"/>
      <c r="BS19" s="54">
        <f t="shared" si="3"/>
        <v>0</v>
      </c>
      <c r="BT19" s="48">
        <v>0</v>
      </c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60">
        <v>0</v>
      </c>
      <c r="CF19" s="60">
        <v>0</v>
      </c>
      <c r="CG19" s="79">
        <v>0</v>
      </c>
      <c r="CH19" s="54">
        <v>0</v>
      </c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54" t="s">
        <v>92</v>
      </c>
      <c r="CT19" s="54">
        <f t="shared" si="5"/>
        <v>0</v>
      </c>
      <c r="CU19" s="74"/>
      <c r="CV19" s="74"/>
      <c r="CW19" s="60">
        <v>1</v>
      </c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</row>
    <row r="20" spans="1:121" s="5" customFormat="1" ht="50.25" customHeight="1" x14ac:dyDescent="0.2">
      <c r="A20" s="46">
        <v>3</v>
      </c>
      <c r="B20" s="45" t="s">
        <v>95</v>
      </c>
      <c r="C20" s="46" t="s">
        <v>180</v>
      </c>
      <c r="D20" s="45" t="s">
        <v>181</v>
      </c>
      <c r="E20" s="48" t="s">
        <v>182</v>
      </c>
      <c r="F20" s="73"/>
      <c r="G20" s="73"/>
      <c r="H20" s="73"/>
      <c r="I20" s="46" t="s">
        <v>195</v>
      </c>
      <c r="J20" s="46" t="s">
        <v>185</v>
      </c>
      <c r="K20" s="47" t="s">
        <v>186</v>
      </c>
      <c r="L20" s="46" t="s">
        <v>196</v>
      </c>
      <c r="M20" s="45" t="s">
        <v>196</v>
      </c>
      <c r="N20" s="46" t="s">
        <v>88</v>
      </c>
      <c r="O20" s="46">
        <v>0</v>
      </c>
      <c r="P20" s="46">
        <v>2</v>
      </c>
      <c r="Q20" s="46">
        <v>0</v>
      </c>
      <c r="R20" s="46">
        <v>0</v>
      </c>
      <c r="S20" s="46">
        <v>1</v>
      </c>
      <c r="T20" s="46">
        <v>1</v>
      </c>
      <c r="U20" s="46" t="s">
        <v>105</v>
      </c>
      <c r="V20" s="46" t="s">
        <v>106</v>
      </c>
      <c r="W20" s="46" t="s">
        <v>89</v>
      </c>
      <c r="X20" s="56">
        <f t="shared" si="8"/>
        <v>0</v>
      </c>
      <c r="Y20" s="46">
        <v>0</v>
      </c>
      <c r="Z20" s="46">
        <v>0</v>
      </c>
      <c r="AA20" s="46">
        <v>0</v>
      </c>
      <c r="AB20" s="46">
        <v>0</v>
      </c>
      <c r="AC20" s="46" t="s">
        <v>108</v>
      </c>
      <c r="AD20" s="46" t="s">
        <v>108</v>
      </c>
      <c r="AE20" s="53"/>
      <c r="AF20" s="53"/>
      <c r="AG20" s="6">
        <f t="shared" si="9"/>
        <v>0</v>
      </c>
      <c r="AH20" s="7">
        <f t="shared" si="10"/>
        <v>0</v>
      </c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48">
        <v>0</v>
      </c>
      <c r="BC20" s="48">
        <v>0</v>
      </c>
      <c r="BD20" s="53"/>
      <c r="BE20" s="53"/>
      <c r="BF20" s="53"/>
      <c r="BG20" s="53"/>
      <c r="BH20" s="53"/>
      <c r="BI20" s="53"/>
      <c r="BJ20" s="53"/>
      <c r="BK20" s="53"/>
      <c r="BL20" s="53"/>
      <c r="BM20" s="54" t="s">
        <v>91</v>
      </c>
      <c r="BN20" s="53"/>
      <c r="BO20" s="55"/>
      <c r="BP20" s="55"/>
      <c r="BQ20" s="55"/>
      <c r="BR20" s="55"/>
      <c r="BS20" s="54">
        <f t="shared" si="3"/>
        <v>0</v>
      </c>
      <c r="BT20" s="48">
        <v>0</v>
      </c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60">
        <v>0</v>
      </c>
      <c r="CF20" s="60">
        <v>0</v>
      </c>
      <c r="CG20" s="79">
        <v>0</v>
      </c>
      <c r="CH20" s="54">
        <v>0</v>
      </c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54" t="s">
        <v>92</v>
      </c>
      <c r="CT20" s="54">
        <f t="shared" si="5"/>
        <v>0</v>
      </c>
      <c r="CU20" s="74"/>
      <c r="CV20" s="74"/>
      <c r="CW20" s="60">
        <v>1</v>
      </c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</row>
    <row r="21" spans="1:121" s="5" customFormat="1" ht="42.75" customHeight="1" x14ac:dyDescent="0.2">
      <c r="A21" s="46">
        <v>3</v>
      </c>
      <c r="B21" s="45" t="s">
        <v>95</v>
      </c>
      <c r="C21" s="46" t="s">
        <v>180</v>
      </c>
      <c r="D21" s="45" t="s">
        <v>181</v>
      </c>
      <c r="E21" s="48" t="s">
        <v>197</v>
      </c>
      <c r="F21" s="73" t="s">
        <v>198</v>
      </c>
      <c r="G21" s="73">
        <v>0</v>
      </c>
      <c r="H21" s="73">
        <v>45</v>
      </c>
      <c r="I21" s="46" t="s">
        <v>199</v>
      </c>
      <c r="J21" s="46" t="s">
        <v>200</v>
      </c>
      <c r="K21" s="47" t="s">
        <v>201</v>
      </c>
      <c r="L21" s="46" t="s">
        <v>202</v>
      </c>
      <c r="M21" s="45" t="s">
        <v>202</v>
      </c>
      <c r="N21" s="46" t="s">
        <v>88</v>
      </c>
      <c r="O21" s="46">
        <v>0</v>
      </c>
      <c r="P21" s="46">
        <v>1</v>
      </c>
      <c r="Q21" s="46">
        <v>0</v>
      </c>
      <c r="R21" s="46">
        <v>0</v>
      </c>
      <c r="S21" s="46">
        <v>1</v>
      </c>
      <c r="T21" s="46">
        <v>0</v>
      </c>
      <c r="U21" s="46" t="s">
        <v>105</v>
      </c>
      <c r="V21" s="46" t="s">
        <v>106</v>
      </c>
      <c r="W21" s="46" t="s">
        <v>89</v>
      </c>
      <c r="X21" s="56">
        <f t="shared" si="8"/>
        <v>0</v>
      </c>
      <c r="Y21" s="46">
        <v>0</v>
      </c>
      <c r="Z21" s="46">
        <v>0</v>
      </c>
      <c r="AA21" s="46">
        <v>0</v>
      </c>
      <c r="AB21" s="46">
        <v>0</v>
      </c>
      <c r="AC21" s="46" t="s">
        <v>108</v>
      </c>
      <c r="AD21" s="46" t="s">
        <v>108</v>
      </c>
      <c r="AE21" s="53" t="s">
        <v>93</v>
      </c>
      <c r="AF21" s="53" t="s">
        <v>90</v>
      </c>
      <c r="AG21" s="6">
        <f t="shared" si="9"/>
        <v>0</v>
      </c>
      <c r="AH21" s="7">
        <f t="shared" si="10"/>
        <v>0</v>
      </c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48">
        <v>0</v>
      </c>
      <c r="BC21" s="48">
        <v>0</v>
      </c>
      <c r="BD21" s="53"/>
      <c r="BE21" s="53"/>
      <c r="BF21" s="53"/>
      <c r="BG21" s="53"/>
      <c r="BH21" s="53"/>
      <c r="BI21" s="53"/>
      <c r="BJ21" s="53"/>
      <c r="BK21" s="53"/>
      <c r="BL21" s="53"/>
      <c r="BM21" s="54" t="s">
        <v>91</v>
      </c>
      <c r="BN21" s="53"/>
      <c r="BO21" s="55"/>
      <c r="BP21" s="55"/>
      <c r="BQ21" s="55"/>
      <c r="BR21" s="55"/>
      <c r="BS21" s="54">
        <f t="shared" si="3"/>
        <v>0</v>
      </c>
      <c r="BT21" s="48">
        <v>0</v>
      </c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60">
        <v>0</v>
      </c>
      <c r="CF21" s="60">
        <v>0</v>
      </c>
      <c r="CG21" s="79">
        <v>0</v>
      </c>
      <c r="CH21" s="54">
        <v>0</v>
      </c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66" t="s">
        <v>92</v>
      </c>
      <c r="CT21" s="54">
        <f t="shared" si="5"/>
        <v>0</v>
      </c>
      <c r="CU21" s="74"/>
      <c r="CV21" s="74"/>
      <c r="CW21" s="60">
        <v>1</v>
      </c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</row>
    <row r="22" spans="1:121" s="5" customFormat="1" ht="42.75" customHeight="1" x14ac:dyDescent="0.2">
      <c r="A22" s="46">
        <v>3</v>
      </c>
      <c r="B22" s="45" t="s">
        <v>95</v>
      </c>
      <c r="C22" s="46" t="s">
        <v>180</v>
      </c>
      <c r="D22" s="45" t="s">
        <v>181</v>
      </c>
      <c r="E22" s="48" t="s">
        <v>197</v>
      </c>
      <c r="F22" s="73"/>
      <c r="G22" s="73"/>
      <c r="H22" s="73"/>
      <c r="I22" s="46" t="s">
        <v>203</v>
      </c>
      <c r="J22" s="46" t="s">
        <v>200</v>
      </c>
      <c r="K22" s="47" t="s">
        <v>201</v>
      </c>
      <c r="L22" s="46" t="s">
        <v>202</v>
      </c>
      <c r="M22" s="45" t="s">
        <v>204</v>
      </c>
      <c r="N22" s="46" t="s">
        <v>88</v>
      </c>
      <c r="O22" s="46">
        <v>0</v>
      </c>
      <c r="P22" s="46">
        <v>1</v>
      </c>
      <c r="Q22" s="46">
        <v>0</v>
      </c>
      <c r="R22" s="46">
        <v>0</v>
      </c>
      <c r="S22" s="46">
        <v>0</v>
      </c>
      <c r="T22" s="46">
        <v>1</v>
      </c>
      <c r="U22" s="46" t="s">
        <v>105</v>
      </c>
      <c r="V22" s="46" t="s">
        <v>106</v>
      </c>
      <c r="W22" s="46" t="s">
        <v>89</v>
      </c>
      <c r="X22" s="56">
        <f t="shared" si="8"/>
        <v>0</v>
      </c>
      <c r="Y22" s="46">
        <v>0</v>
      </c>
      <c r="Z22" s="46">
        <v>0</v>
      </c>
      <c r="AA22" s="46">
        <v>0</v>
      </c>
      <c r="AB22" s="46">
        <v>0</v>
      </c>
      <c r="AC22" s="46" t="s">
        <v>108</v>
      </c>
      <c r="AD22" s="46" t="s">
        <v>108</v>
      </c>
      <c r="AE22" s="53"/>
      <c r="AF22" s="53"/>
      <c r="AG22" s="6">
        <f t="shared" si="9"/>
        <v>0</v>
      </c>
      <c r="AH22" s="7">
        <f t="shared" si="10"/>
        <v>0</v>
      </c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48">
        <v>0</v>
      </c>
      <c r="BC22" s="48">
        <v>0</v>
      </c>
      <c r="BD22" s="53"/>
      <c r="BE22" s="53"/>
      <c r="BF22" s="53"/>
      <c r="BG22" s="53"/>
      <c r="BH22" s="53"/>
      <c r="BI22" s="53"/>
      <c r="BJ22" s="53"/>
      <c r="BK22" s="53"/>
      <c r="BL22" s="53"/>
      <c r="BM22" s="54" t="s">
        <v>91</v>
      </c>
      <c r="BN22" s="53"/>
      <c r="BO22" s="55"/>
      <c r="BP22" s="55"/>
      <c r="BQ22" s="55"/>
      <c r="BR22" s="55"/>
      <c r="BS22" s="54">
        <f t="shared" si="3"/>
        <v>0</v>
      </c>
      <c r="BT22" s="48">
        <v>0</v>
      </c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60">
        <v>0</v>
      </c>
      <c r="CF22" s="60">
        <v>0</v>
      </c>
      <c r="CG22" s="79">
        <v>0</v>
      </c>
      <c r="CH22" s="54">
        <v>0</v>
      </c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54" t="s">
        <v>92</v>
      </c>
      <c r="CT22" s="54">
        <f t="shared" si="5"/>
        <v>0</v>
      </c>
      <c r="CU22" s="74"/>
      <c r="CV22" s="74"/>
      <c r="CW22" s="60">
        <v>0</v>
      </c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  <c r="DI22" s="61"/>
      <c r="DJ22" s="61"/>
      <c r="DK22" s="61"/>
      <c r="DL22" s="61"/>
      <c r="DM22" s="61"/>
      <c r="DN22" s="61"/>
      <c r="DO22" s="61"/>
      <c r="DP22" s="61"/>
      <c r="DQ22" s="61"/>
    </row>
    <row r="23" spans="1:121" s="5" customFormat="1" ht="42.75" customHeight="1" x14ac:dyDescent="0.2">
      <c r="A23" s="46">
        <v>3</v>
      </c>
      <c r="B23" s="45" t="s">
        <v>95</v>
      </c>
      <c r="C23" s="46" t="s">
        <v>180</v>
      </c>
      <c r="D23" s="45" t="s">
        <v>181</v>
      </c>
      <c r="E23" s="48" t="s">
        <v>197</v>
      </c>
      <c r="F23" s="73"/>
      <c r="G23" s="73"/>
      <c r="H23" s="73"/>
      <c r="I23" s="46" t="s">
        <v>205</v>
      </c>
      <c r="J23" s="46" t="s">
        <v>200</v>
      </c>
      <c r="K23" s="47" t="s">
        <v>201</v>
      </c>
      <c r="L23" s="46" t="s">
        <v>202</v>
      </c>
      <c r="M23" s="45" t="s">
        <v>206</v>
      </c>
      <c r="N23" s="46" t="s">
        <v>88</v>
      </c>
      <c r="O23" s="46">
        <v>0</v>
      </c>
      <c r="P23" s="46">
        <v>1</v>
      </c>
      <c r="Q23" s="46">
        <v>0</v>
      </c>
      <c r="R23" s="46">
        <v>0</v>
      </c>
      <c r="S23" s="46">
        <v>0</v>
      </c>
      <c r="T23" s="46">
        <v>1</v>
      </c>
      <c r="U23" s="46" t="s">
        <v>105</v>
      </c>
      <c r="V23" s="46" t="s">
        <v>106</v>
      </c>
      <c r="W23" s="46" t="s">
        <v>89</v>
      </c>
      <c r="X23" s="56">
        <f t="shared" si="8"/>
        <v>0</v>
      </c>
      <c r="Y23" s="46">
        <v>0</v>
      </c>
      <c r="Z23" s="46">
        <v>0</v>
      </c>
      <c r="AA23" s="46">
        <v>0</v>
      </c>
      <c r="AB23" s="46">
        <v>0</v>
      </c>
      <c r="AC23" s="46" t="s">
        <v>108</v>
      </c>
      <c r="AD23" s="46" t="s">
        <v>108</v>
      </c>
      <c r="AE23" s="53"/>
      <c r="AF23" s="53"/>
      <c r="AG23" s="6">
        <f t="shared" si="9"/>
        <v>0</v>
      </c>
      <c r="AH23" s="7">
        <f t="shared" si="10"/>
        <v>0</v>
      </c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48">
        <v>0</v>
      </c>
      <c r="BC23" s="48">
        <v>0</v>
      </c>
      <c r="BD23" s="53"/>
      <c r="BE23" s="53"/>
      <c r="BF23" s="53"/>
      <c r="BG23" s="53"/>
      <c r="BH23" s="53"/>
      <c r="BI23" s="53"/>
      <c r="BJ23" s="53"/>
      <c r="BK23" s="53"/>
      <c r="BL23" s="53"/>
      <c r="BM23" s="54" t="s">
        <v>91</v>
      </c>
      <c r="BN23" s="53"/>
      <c r="BO23" s="55"/>
      <c r="BP23" s="55"/>
      <c r="BQ23" s="55"/>
      <c r="BR23" s="55"/>
      <c r="BS23" s="54">
        <f t="shared" si="3"/>
        <v>0</v>
      </c>
      <c r="BT23" s="48">
        <v>0</v>
      </c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60">
        <v>0</v>
      </c>
      <c r="CF23" s="60">
        <v>0</v>
      </c>
      <c r="CG23" s="79">
        <v>0</v>
      </c>
      <c r="CH23" s="54">
        <v>0</v>
      </c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54" t="s">
        <v>92</v>
      </c>
      <c r="CT23" s="54">
        <f t="shared" si="5"/>
        <v>0</v>
      </c>
      <c r="CU23" s="74"/>
      <c r="CV23" s="74"/>
      <c r="CW23" s="60">
        <v>0</v>
      </c>
      <c r="CX23" s="61"/>
      <c r="CY23" s="61"/>
      <c r="CZ23" s="61"/>
      <c r="DA23" s="61"/>
      <c r="DB23" s="61"/>
      <c r="DC23" s="61"/>
      <c r="DD23" s="61"/>
      <c r="DE23" s="61"/>
      <c r="DF23" s="61"/>
      <c r="DG23" s="61"/>
      <c r="DH23" s="61"/>
      <c r="DI23" s="61"/>
      <c r="DJ23" s="61"/>
      <c r="DK23" s="61"/>
      <c r="DL23" s="61"/>
      <c r="DM23" s="61"/>
      <c r="DN23" s="61"/>
      <c r="DO23" s="61"/>
      <c r="DP23" s="61"/>
      <c r="DQ23" s="61"/>
    </row>
    <row r="24" spans="1:121" s="5" customFormat="1" ht="55.5" customHeight="1" x14ac:dyDescent="0.2">
      <c r="A24" s="46">
        <v>3</v>
      </c>
      <c r="B24" s="45" t="s">
        <v>95</v>
      </c>
      <c r="C24" s="46" t="s">
        <v>180</v>
      </c>
      <c r="D24" s="45" t="s">
        <v>181</v>
      </c>
      <c r="E24" s="48" t="s">
        <v>197</v>
      </c>
      <c r="F24" s="73"/>
      <c r="G24" s="73"/>
      <c r="H24" s="73"/>
      <c r="I24" s="46" t="s">
        <v>207</v>
      </c>
      <c r="J24" s="46" t="s">
        <v>200</v>
      </c>
      <c r="K24" s="47" t="s">
        <v>201</v>
      </c>
      <c r="L24" s="46" t="s">
        <v>202</v>
      </c>
      <c r="M24" s="45" t="s">
        <v>208</v>
      </c>
      <c r="N24" s="46" t="s">
        <v>88</v>
      </c>
      <c r="O24" s="46">
        <v>0</v>
      </c>
      <c r="P24" s="46">
        <v>1</v>
      </c>
      <c r="Q24" s="46">
        <v>1</v>
      </c>
      <c r="R24" s="46">
        <v>0</v>
      </c>
      <c r="S24" s="46">
        <v>0</v>
      </c>
      <c r="T24" s="46">
        <v>1</v>
      </c>
      <c r="U24" s="46" t="s">
        <v>105</v>
      </c>
      <c r="V24" s="46" t="s">
        <v>106</v>
      </c>
      <c r="W24" s="46" t="s">
        <v>89</v>
      </c>
      <c r="X24" s="56">
        <f t="shared" si="8"/>
        <v>0</v>
      </c>
      <c r="Y24" s="46">
        <v>0</v>
      </c>
      <c r="Z24" s="46">
        <v>0</v>
      </c>
      <c r="AA24" s="46">
        <v>0</v>
      </c>
      <c r="AB24" s="46">
        <v>0</v>
      </c>
      <c r="AC24" s="46" t="s">
        <v>108</v>
      </c>
      <c r="AD24" s="46" t="s">
        <v>108</v>
      </c>
      <c r="AE24" s="53"/>
      <c r="AF24" s="53"/>
      <c r="AG24" s="6">
        <v>1</v>
      </c>
      <c r="AH24" s="7">
        <f t="shared" si="10"/>
        <v>0</v>
      </c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48">
        <v>1</v>
      </c>
      <c r="BC24" s="48">
        <v>1</v>
      </c>
      <c r="BD24" s="53"/>
      <c r="BE24" s="53"/>
      <c r="BF24" s="53"/>
      <c r="BG24" s="53"/>
      <c r="BH24" s="53"/>
      <c r="BI24" s="53"/>
      <c r="BJ24" s="53"/>
      <c r="BK24" s="53"/>
      <c r="BL24" s="53"/>
      <c r="BM24" s="54">
        <f>+BC24/AG24</f>
        <v>1</v>
      </c>
      <c r="BN24" s="53"/>
      <c r="BO24" s="55"/>
      <c r="BP24" s="55"/>
      <c r="BQ24" s="55"/>
      <c r="BR24" s="55"/>
      <c r="BS24" s="54">
        <f t="shared" si="3"/>
        <v>1</v>
      </c>
      <c r="BT24" s="48">
        <v>0</v>
      </c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60">
        <v>0</v>
      </c>
      <c r="CF24" s="60">
        <v>0</v>
      </c>
      <c r="CG24" s="79">
        <v>0</v>
      </c>
      <c r="CH24" s="54">
        <v>1</v>
      </c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54" t="s">
        <v>92</v>
      </c>
      <c r="CT24" s="54">
        <f t="shared" si="5"/>
        <v>1</v>
      </c>
      <c r="CU24" s="74"/>
      <c r="CV24" s="74"/>
      <c r="CW24" s="60">
        <v>0</v>
      </c>
      <c r="CX24" s="61"/>
      <c r="CY24" s="61"/>
      <c r="CZ24" s="61"/>
      <c r="DA24" s="61"/>
      <c r="DB24" s="61"/>
      <c r="DC24" s="61"/>
      <c r="DD24" s="61"/>
      <c r="DE24" s="61"/>
      <c r="DF24" s="61"/>
      <c r="DG24" s="61"/>
      <c r="DH24" s="61"/>
      <c r="DI24" s="61"/>
      <c r="DJ24" s="61"/>
      <c r="DK24" s="61"/>
      <c r="DL24" s="61"/>
      <c r="DM24" s="61"/>
      <c r="DN24" s="61"/>
      <c r="DO24" s="61"/>
      <c r="DP24" s="61"/>
      <c r="DQ24" s="61"/>
    </row>
    <row r="25" spans="1:121" s="5" customFormat="1" ht="55.5" customHeight="1" x14ac:dyDescent="0.2">
      <c r="A25" s="46">
        <v>3</v>
      </c>
      <c r="B25" s="45" t="s">
        <v>95</v>
      </c>
      <c r="C25" s="46" t="s">
        <v>180</v>
      </c>
      <c r="D25" s="45" t="s">
        <v>181</v>
      </c>
      <c r="E25" s="48" t="s">
        <v>209</v>
      </c>
      <c r="F25" s="46" t="s">
        <v>210</v>
      </c>
      <c r="G25" s="46">
        <v>0</v>
      </c>
      <c r="H25" s="46">
        <v>1</v>
      </c>
      <c r="I25" s="46" t="s">
        <v>211</v>
      </c>
      <c r="J25" s="46" t="s">
        <v>212</v>
      </c>
      <c r="K25" s="47" t="s">
        <v>213</v>
      </c>
      <c r="L25" s="46" t="s">
        <v>214</v>
      </c>
      <c r="M25" s="45" t="s">
        <v>214</v>
      </c>
      <c r="N25" s="46" t="s">
        <v>88</v>
      </c>
      <c r="O25" s="46">
        <v>0</v>
      </c>
      <c r="P25" s="46">
        <v>1</v>
      </c>
      <c r="Q25" s="46">
        <v>0</v>
      </c>
      <c r="R25" s="46">
        <v>0</v>
      </c>
      <c r="S25" s="46">
        <v>0</v>
      </c>
      <c r="T25" s="46">
        <v>1</v>
      </c>
      <c r="U25" s="46" t="s">
        <v>105</v>
      </c>
      <c r="V25" s="46" t="s">
        <v>106</v>
      </c>
      <c r="W25" s="46" t="s">
        <v>89</v>
      </c>
      <c r="X25" s="56">
        <f>SUM(Y25:AB25)</f>
        <v>0</v>
      </c>
      <c r="Y25" s="46">
        <v>0</v>
      </c>
      <c r="Z25" s="46">
        <v>0</v>
      </c>
      <c r="AA25" s="46">
        <v>0</v>
      </c>
      <c r="AB25" s="46">
        <v>0</v>
      </c>
      <c r="AC25" s="46" t="s">
        <v>108</v>
      </c>
      <c r="AD25" s="46" t="s">
        <v>108</v>
      </c>
      <c r="AE25" s="53" t="s">
        <v>93</v>
      </c>
      <c r="AF25" s="53" t="s">
        <v>90</v>
      </c>
      <c r="AG25" s="6">
        <f>+Q25</f>
        <v>0</v>
      </c>
      <c r="AH25" s="7">
        <f t="shared" si="10"/>
        <v>0</v>
      </c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48">
        <v>0</v>
      </c>
      <c r="BC25" s="48">
        <v>0</v>
      </c>
      <c r="BD25" s="53"/>
      <c r="BE25" s="53"/>
      <c r="BF25" s="53"/>
      <c r="BG25" s="53"/>
      <c r="BH25" s="53"/>
      <c r="BI25" s="53"/>
      <c r="BJ25" s="53"/>
      <c r="BK25" s="53"/>
      <c r="BL25" s="53"/>
      <c r="BM25" s="54" t="s">
        <v>91</v>
      </c>
      <c r="BN25" s="53"/>
      <c r="BO25" s="55"/>
      <c r="BP25" s="55"/>
      <c r="BQ25" s="55"/>
      <c r="BR25" s="55"/>
      <c r="BS25" s="54">
        <f t="shared" si="3"/>
        <v>0</v>
      </c>
      <c r="BT25" s="48">
        <v>0</v>
      </c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60">
        <v>0</v>
      </c>
      <c r="CF25" s="60">
        <v>0</v>
      </c>
      <c r="CG25" s="79">
        <v>0</v>
      </c>
      <c r="CH25" s="54">
        <v>0</v>
      </c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54" t="s">
        <v>92</v>
      </c>
      <c r="CT25" s="54">
        <f t="shared" si="5"/>
        <v>0</v>
      </c>
      <c r="CU25" s="48"/>
      <c r="CV25" s="48"/>
      <c r="CW25" s="60">
        <v>0</v>
      </c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1"/>
      <c r="DK25" s="61"/>
      <c r="DL25" s="61"/>
      <c r="DM25" s="61"/>
      <c r="DN25" s="61"/>
      <c r="DO25" s="61"/>
      <c r="DP25" s="61"/>
      <c r="DQ25" s="61"/>
    </row>
    <row r="26" spans="1:121" s="5" customFormat="1" ht="49.5" customHeight="1" x14ac:dyDescent="0.2">
      <c r="A26" s="46">
        <v>3</v>
      </c>
      <c r="B26" s="45" t="s">
        <v>95</v>
      </c>
      <c r="C26" s="46" t="s">
        <v>180</v>
      </c>
      <c r="D26" s="45" t="s">
        <v>181</v>
      </c>
      <c r="E26" s="48" t="s">
        <v>215</v>
      </c>
      <c r="F26" s="73" t="s">
        <v>216</v>
      </c>
      <c r="G26" s="73">
        <v>0</v>
      </c>
      <c r="H26" s="73">
        <v>1</v>
      </c>
      <c r="I26" s="46" t="s">
        <v>217</v>
      </c>
      <c r="J26" s="46" t="s">
        <v>218</v>
      </c>
      <c r="K26" s="47" t="s">
        <v>219</v>
      </c>
      <c r="L26" s="46" t="s">
        <v>220</v>
      </c>
      <c r="M26" s="45" t="s">
        <v>220</v>
      </c>
      <c r="N26" s="46" t="s">
        <v>88</v>
      </c>
      <c r="O26" s="46">
        <v>0</v>
      </c>
      <c r="P26" s="46">
        <v>1</v>
      </c>
      <c r="Q26" s="46">
        <v>0</v>
      </c>
      <c r="R26" s="46">
        <v>0</v>
      </c>
      <c r="S26" s="46">
        <v>0</v>
      </c>
      <c r="T26" s="46">
        <v>1</v>
      </c>
      <c r="U26" s="46" t="s">
        <v>105</v>
      </c>
      <c r="V26" s="46" t="s">
        <v>106</v>
      </c>
      <c r="W26" s="46" t="s">
        <v>89</v>
      </c>
      <c r="X26" s="56">
        <f>SUM(Y26:AB26)</f>
        <v>0</v>
      </c>
      <c r="Y26" s="46">
        <v>0</v>
      </c>
      <c r="Z26" s="46">
        <v>0</v>
      </c>
      <c r="AA26" s="46">
        <v>0</v>
      </c>
      <c r="AB26" s="46">
        <v>0</v>
      </c>
      <c r="AC26" s="46" t="s">
        <v>108</v>
      </c>
      <c r="AD26" s="46" t="s">
        <v>108</v>
      </c>
      <c r="AE26" s="53" t="s">
        <v>93</v>
      </c>
      <c r="AF26" s="53" t="s">
        <v>90</v>
      </c>
      <c r="AG26" s="6">
        <f>+Q26</f>
        <v>0</v>
      </c>
      <c r="AH26" s="7">
        <f t="shared" si="10"/>
        <v>0</v>
      </c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48">
        <v>0</v>
      </c>
      <c r="BC26" s="48">
        <v>0</v>
      </c>
      <c r="BD26" s="53"/>
      <c r="BE26" s="53"/>
      <c r="BF26" s="53"/>
      <c r="BG26" s="53"/>
      <c r="BH26" s="53"/>
      <c r="BI26" s="53"/>
      <c r="BJ26" s="53"/>
      <c r="BK26" s="53"/>
      <c r="BL26" s="53"/>
      <c r="BM26" s="54" t="s">
        <v>91</v>
      </c>
      <c r="BN26" s="53"/>
      <c r="BO26" s="55"/>
      <c r="BP26" s="55"/>
      <c r="BQ26" s="55"/>
      <c r="BR26" s="55"/>
      <c r="BS26" s="54">
        <f t="shared" si="3"/>
        <v>0</v>
      </c>
      <c r="BT26" s="48">
        <v>0</v>
      </c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60">
        <v>0</v>
      </c>
      <c r="CF26" s="60">
        <v>0</v>
      </c>
      <c r="CG26" s="79">
        <v>1</v>
      </c>
      <c r="CH26" s="54">
        <v>1</v>
      </c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54" t="s">
        <v>92</v>
      </c>
      <c r="CT26" s="54">
        <f t="shared" si="5"/>
        <v>1</v>
      </c>
      <c r="CU26" s="74"/>
      <c r="CV26" s="74"/>
      <c r="CW26" s="60">
        <v>0</v>
      </c>
      <c r="CX26" s="61"/>
      <c r="CY26" s="61"/>
      <c r="CZ26" s="61"/>
      <c r="DA26" s="61"/>
      <c r="DB26" s="61"/>
      <c r="DC26" s="61"/>
      <c r="DD26" s="61"/>
      <c r="DE26" s="61"/>
      <c r="DF26" s="61"/>
      <c r="DG26" s="61"/>
      <c r="DH26" s="61"/>
      <c r="DI26" s="61"/>
      <c r="DJ26" s="61"/>
      <c r="DK26" s="61"/>
      <c r="DL26" s="61"/>
      <c r="DM26" s="61"/>
      <c r="DN26" s="61"/>
      <c r="DO26" s="61"/>
      <c r="DP26" s="61"/>
      <c r="DQ26" s="61"/>
    </row>
    <row r="27" spans="1:121" s="5" customFormat="1" ht="49.5" customHeight="1" x14ac:dyDescent="0.2">
      <c r="A27" s="46">
        <v>3</v>
      </c>
      <c r="B27" s="45" t="s">
        <v>95</v>
      </c>
      <c r="C27" s="46" t="s">
        <v>180</v>
      </c>
      <c r="D27" s="45" t="s">
        <v>181</v>
      </c>
      <c r="E27" s="48" t="s">
        <v>215</v>
      </c>
      <c r="F27" s="73"/>
      <c r="G27" s="73"/>
      <c r="H27" s="73"/>
      <c r="I27" s="46" t="s">
        <v>221</v>
      </c>
      <c r="J27" s="46" t="s">
        <v>218</v>
      </c>
      <c r="K27" s="47" t="s">
        <v>219</v>
      </c>
      <c r="L27" s="46" t="s">
        <v>222</v>
      </c>
      <c r="M27" s="45" t="s">
        <v>222</v>
      </c>
      <c r="N27" s="46" t="s">
        <v>88</v>
      </c>
      <c r="O27" s="46">
        <v>0</v>
      </c>
      <c r="P27" s="46">
        <v>1</v>
      </c>
      <c r="Q27" s="46">
        <v>1</v>
      </c>
      <c r="R27" s="46">
        <v>0</v>
      </c>
      <c r="S27" s="46">
        <v>0</v>
      </c>
      <c r="T27" s="46">
        <v>1</v>
      </c>
      <c r="U27" s="46" t="s">
        <v>105</v>
      </c>
      <c r="V27" s="46" t="s">
        <v>106</v>
      </c>
      <c r="W27" s="46" t="s">
        <v>89</v>
      </c>
      <c r="X27" s="56">
        <f>SUM(Y27:AB27)</f>
        <v>0</v>
      </c>
      <c r="Y27" s="46">
        <v>0</v>
      </c>
      <c r="Z27" s="46">
        <v>0</v>
      </c>
      <c r="AA27" s="46">
        <v>0</v>
      </c>
      <c r="AB27" s="46">
        <v>0</v>
      </c>
      <c r="AC27" s="46" t="s">
        <v>108</v>
      </c>
      <c r="AD27" s="46" t="s">
        <v>108</v>
      </c>
      <c r="AE27" s="53"/>
      <c r="AF27" s="53"/>
      <c r="AG27" s="6">
        <v>1</v>
      </c>
      <c r="AH27" s="7">
        <f t="shared" si="10"/>
        <v>0</v>
      </c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48">
        <v>1</v>
      </c>
      <c r="BC27" s="48">
        <v>1</v>
      </c>
      <c r="BD27" s="53"/>
      <c r="BE27" s="53">
        <v>100</v>
      </c>
      <c r="BF27" s="53"/>
      <c r="BG27" s="53"/>
      <c r="BH27" s="53"/>
      <c r="BI27" s="53"/>
      <c r="BJ27" s="53"/>
      <c r="BK27" s="53"/>
      <c r="BL27" s="53"/>
      <c r="BM27" s="54">
        <f>+BC27/AG27</f>
        <v>1</v>
      </c>
      <c r="BN27" s="53"/>
      <c r="BO27" s="55"/>
      <c r="BP27" s="55"/>
      <c r="BQ27" s="55"/>
      <c r="BR27" s="55"/>
      <c r="BS27" s="54">
        <f t="shared" si="3"/>
        <v>1</v>
      </c>
      <c r="BT27" s="48">
        <v>0</v>
      </c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60">
        <v>0</v>
      </c>
      <c r="CF27" s="60">
        <v>0</v>
      </c>
      <c r="CG27" s="79">
        <v>1</v>
      </c>
      <c r="CH27" s="54">
        <v>1</v>
      </c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54" t="s">
        <v>92</v>
      </c>
      <c r="CT27" s="66">
        <v>1</v>
      </c>
      <c r="CU27" s="74"/>
      <c r="CV27" s="74"/>
      <c r="CW27" s="60">
        <v>0</v>
      </c>
      <c r="CX27" s="61"/>
      <c r="CY27" s="61"/>
      <c r="CZ27" s="61"/>
      <c r="DA27" s="61"/>
      <c r="DB27" s="61"/>
      <c r="DC27" s="61"/>
      <c r="DD27" s="61"/>
      <c r="DE27" s="61"/>
      <c r="DF27" s="61"/>
      <c r="DG27" s="61"/>
      <c r="DH27" s="61"/>
      <c r="DI27" s="61"/>
      <c r="DJ27" s="61"/>
      <c r="DK27" s="61"/>
      <c r="DL27" s="61"/>
      <c r="DM27" s="61"/>
      <c r="DN27" s="61"/>
      <c r="DO27" s="61"/>
      <c r="DP27" s="61"/>
      <c r="DQ27" s="61"/>
    </row>
    <row r="28" spans="1:121" s="5" customFormat="1" ht="56.25" customHeight="1" x14ac:dyDescent="0.2">
      <c r="A28" s="46">
        <v>3</v>
      </c>
      <c r="B28" s="45" t="s">
        <v>95</v>
      </c>
      <c r="C28" s="46" t="s">
        <v>180</v>
      </c>
      <c r="D28" s="45" t="s">
        <v>181</v>
      </c>
      <c r="E28" s="48" t="s">
        <v>215</v>
      </c>
      <c r="F28" s="73"/>
      <c r="G28" s="73"/>
      <c r="H28" s="73"/>
      <c r="I28" s="46" t="s">
        <v>223</v>
      </c>
      <c r="J28" s="46" t="s">
        <v>218</v>
      </c>
      <c r="K28" s="47" t="s">
        <v>219</v>
      </c>
      <c r="L28" s="46" t="s">
        <v>224</v>
      </c>
      <c r="M28" s="45" t="s">
        <v>224</v>
      </c>
      <c r="N28" s="46" t="s">
        <v>88</v>
      </c>
      <c r="O28" s="46">
        <v>0</v>
      </c>
      <c r="P28" s="46">
        <v>1</v>
      </c>
      <c r="Q28" s="46">
        <v>0</v>
      </c>
      <c r="R28" s="46">
        <v>0</v>
      </c>
      <c r="S28" s="46">
        <v>0</v>
      </c>
      <c r="T28" s="46">
        <v>1</v>
      </c>
      <c r="U28" s="46" t="s">
        <v>105</v>
      </c>
      <c r="V28" s="46" t="s">
        <v>106</v>
      </c>
      <c r="W28" s="46" t="s">
        <v>89</v>
      </c>
      <c r="X28" s="56">
        <f>SUM(Y28:AB28)</f>
        <v>0</v>
      </c>
      <c r="Y28" s="46">
        <v>0</v>
      </c>
      <c r="Z28" s="46">
        <v>0</v>
      </c>
      <c r="AA28" s="46">
        <v>0</v>
      </c>
      <c r="AB28" s="46">
        <v>0</v>
      </c>
      <c r="AC28" s="46" t="s">
        <v>108</v>
      </c>
      <c r="AD28" s="46" t="s">
        <v>108</v>
      </c>
      <c r="AE28" s="53"/>
      <c r="AF28" s="53"/>
      <c r="AG28" s="6">
        <f>+Q28</f>
        <v>0</v>
      </c>
      <c r="AH28" s="7">
        <f t="shared" si="10"/>
        <v>0</v>
      </c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48">
        <v>0</v>
      </c>
      <c r="BC28" s="48">
        <v>0</v>
      </c>
      <c r="BD28" s="53"/>
      <c r="BE28" s="53"/>
      <c r="BF28" s="53"/>
      <c r="BG28" s="53"/>
      <c r="BH28" s="53"/>
      <c r="BI28" s="53"/>
      <c r="BJ28" s="53"/>
      <c r="BK28" s="53"/>
      <c r="BL28" s="53"/>
      <c r="BM28" s="54" t="s">
        <v>91</v>
      </c>
      <c r="BN28" s="53"/>
      <c r="BO28" s="55"/>
      <c r="BP28" s="55"/>
      <c r="BQ28" s="55"/>
      <c r="BR28" s="55"/>
      <c r="BS28" s="54">
        <f t="shared" si="3"/>
        <v>0</v>
      </c>
      <c r="BT28" s="48">
        <v>0</v>
      </c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60">
        <v>0</v>
      </c>
      <c r="CF28" s="60">
        <v>0</v>
      </c>
      <c r="CG28" s="79">
        <v>0</v>
      </c>
      <c r="CH28" s="54">
        <v>0</v>
      </c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54" t="s">
        <v>92</v>
      </c>
      <c r="CT28" s="54">
        <f t="shared" si="5"/>
        <v>0</v>
      </c>
      <c r="CU28" s="74"/>
      <c r="CV28" s="74"/>
      <c r="CW28" s="60">
        <v>0</v>
      </c>
      <c r="CX28" s="61"/>
      <c r="CY28" s="61"/>
      <c r="CZ28" s="61"/>
      <c r="DA28" s="61"/>
      <c r="DB28" s="61"/>
      <c r="DC28" s="61"/>
      <c r="DD28" s="61"/>
      <c r="DE28" s="61"/>
      <c r="DF28" s="61"/>
      <c r="DG28" s="61"/>
      <c r="DH28" s="61"/>
      <c r="DI28" s="61"/>
      <c r="DJ28" s="61"/>
      <c r="DK28" s="61"/>
      <c r="DL28" s="61"/>
      <c r="DM28" s="61"/>
      <c r="DN28" s="61"/>
      <c r="DO28" s="61"/>
      <c r="DP28" s="61"/>
      <c r="DQ28" s="61"/>
    </row>
    <row r="29" spans="1:121" s="5" customFormat="1" ht="66" customHeight="1" x14ac:dyDescent="0.2">
      <c r="A29" s="46">
        <v>3</v>
      </c>
      <c r="B29" s="45" t="s">
        <v>95</v>
      </c>
      <c r="C29" s="46" t="s">
        <v>180</v>
      </c>
      <c r="D29" s="45" t="s">
        <v>181</v>
      </c>
      <c r="E29" s="48" t="s">
        <v>225</v>
      </c>
      <c r="F29" s="46" t="s">
        <v>226</v>
      </c>
      <c r="G29" s="46">
        <v>0</v>
      </c>
      <c r="H29" s="46">
        <v>1</v>
      </c>
      <c r="I29" s="46" t="s">
        <v>227</v>
      </c>
      <c r="J29" s="46" t="s">
        <v>228</v>
      </c>
      <c r="K29" s="47" t="s">
        <v>229</v>
      </c>
      <c r="L29" s="46" t="s">
        <v>230</v>
      </c>
      <c r="M29" s="45" t="s">
        <v>230</v>
      </c>
      <c r="N29" s="46" t="s">
        <v>88</v>
      </c>
      <c r="O29" s="46">
        <v>0</v>
      </c>
      <c r="P29" s="46">
        <v>1</v>
      </c>
      <c r="Q29" s="46">
        <v>1</v>
      </c>
      <c r="R29" s="46">
        <v>0</v>
      </c>
      <c r="S29" s="46">
        <v>0</v>
      </c>
      <c r="T29" s="46">
        <v>0</v>
      </c>
      <c r="U29" s="46" t="s">
        <v>105</v>
      </c>
      <c r="V29" s="46" t="s">
        <v>106</v>
      </c>
      <c r="W29" s="46" t="s">
        <v>89</v>
      </c>
      <c r="X29" s="56">
        <f>SUM(Y29:AB29)</f>
        <v>0</v>
      </c>
      <c r="Y29" s="46">
        <v>0</v>
      </c>
      <c r="Z29" s="46">
        <v>0</v>
      </c>
      <c r="AA29" s="46">
        <v>0</v>
      </c>
      <c r="AB29" s="46">
        <v>0</v>
      </c>
      <c r="AC29" s="46" t="s">
        <v>108</v>
      </c>
      <c r="AD29" s="46" t="s">
        <v>108</v>
      </c>
      <c r="AE29" s="53" t="s">
        <v>93</v>
      </c>
      <c r="AF29" s="53" t="s">
        <v>90</v>
      </c>
      <c r="AG29" s="6">
        <f>+Q29</f>
        <v>1</v>
      </c>
      <c r="AH29" s="7">
        <f t="shared" si="10"/>
        <v>0</v>
      </c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48">
        <v>1</v>
      </c>
      <c r="BC29" s="48">
        <v>1</v>
      </c>
      <c r="BD29" s="53"/>
      <c r="BE29" s="53">
        <v>100</v>
      </c>
      <c r="BF29" s="53"/>
      <c r="BG29" s="53"/>
      <c r="BH29" s="53"/>
      <c r="BI29" s="53"/>
      <c r="BJ29" s="53"/>
      <c r="BK29" s="53"/>
      <c r="BL29" s="53"/>
      <c r="BM29" s="54">
        <f>+BC29/AG29</f>
        <v>1</v>
      </c>
      <c r="BN29" s="53"/>
      <c r="BO29" s="55"/>
      <c r="BP29" s="55"/>
      <c r="BQ29" s="55"/>
      <c r="BR29" s="55"/>
      <c r="BS29" s="54">
        <f t="shared" si="3"/>
        <v>1</v>
      </c>
      <c r="BT29" s="48">
        <v>0</v>
      </c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60">
        <v>0</v>
      </c>
      <c r="CF29" s="60">
        <v>0</v>
      </c>
      <c r="CG29" s="79">
        <v>0</v>
      </c>
      <c r="CH29" s="54">
        <v>1</v>
      </c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54" t="s">
        <v>92</v>
      </c>
      <c r="CT29" s="54">
        <f t="shared" si="5"/>
        <v>1</v>
      </c>
      <c r="CU29" s="48"/>
      <c r="CV29" s="48"/>
      <c r="CW29" s="60">
        <v>0</v>
      </c>
      <c r="CX29" s="61"/>
      <c r="CY29" s="61"/>
      <c r="CZ29" s="61"/>
      <c r="DA29" s="61"/>
      <c r="DB29" s="61"/>
      <c r="DC29" s="61"/>
      <c r="DD29" s="61"/>
      <c r="DE29" s="61"/>
      <c r="DF29" s="61"/>
      <c r="DG29" s="61"/>
      <c r="DH29" s="61"/>
      <c r="DI29" s="61"/>
      <c r="DJ29" s="61"/>
      <c r="DK29" s="61"/>
      <c r="DL29" s="61"/>
      <c r="DM29" s="61"/>
      <c r="DN29" s="61"/>
      <c r="DO29" s="61"/>
      <c r="DP29" s="61"/>
      <c r="DQ29" s="61"/>
    </row>
    <row r="30" spans="1:121" s="5" customFormat="1" ht="54" customHeight="1" x14ac:dyDescent="0.2">
      <c r="A30" s="46">
        <v>3</v>
      </c>
      <c r="B30" s="45" t="s">
        <v>95</v>
      </c>
      <c r="C30" s="46" t="s">
        <v>231</v>
      </c>
      <c r="D30" s="45" t="s">
        <v>232</v>
      </c>
      <c r="E30" s="48" t="s">
        <v>233</v>
      </c>
      <c r="F30" s="73" t="s">
        <v>234</v>
      </c>
      <c r="G30" s="73">
        <v>0</v>
      </c>
      <c r="H30" s="73">
        <v>1</v>
      </c>
      <c r="I30" s="46" t="s">
        <v>235</v>
      </c>
      <c r="J30" s="46" t="s">
        <v>236</v>
      </c>
      <c r="K30" s="47" t="s">
        <v>237</v>
      </c>
      <c r="L30" s="46" t="s">
        <v>238</v>
      </c>
      <c r="M30" s="45" t="s">
        <v>239</v>
      </c>
      <c r="N30" s="46" t="s">
        <v>88</v>
      </c>
      <c r="O30" s="46">
        <v>0</v>
      </c>
      <c r="P30" s="46">
        <v>1</v>
      </c>
      <c r="Q30" s="46">
        <v>0</v>
      </c>
      <c r="R30" s="46">
        <v>0</v>
      </c>
      <c r="S30" s="46">
        <v>0</v>
      </c>
      <c r="T30" s="46">
        <v>1</v>
      </c>
      <c r="U30" s="46" t="s">
        <v>105</v>
      </c>
      <c r="V30" s="46" t="s">
        <v>106</v>
      </c>
      <c r="W30" s="46" t="s">
        <v>89</v>
      </c>
      <c r="X30" s="56">
        <f t="shared" si="6"/>
        <v>0</v>
      </c>
      <c r="Y30" s="46">
        <v>0</v>
      </c>
      <c r="Z30" s="46">
        <v>0</v>
      </c>
      <c r="AA30" s="46">
        <v>0</v>
      </c>
      <c r="AB30" s="46">
        <v>0</v>
      </c>
      <c r="AC30" s="46" t="s">
        <v>108</v>
      </c>
      <c r="AD30" s="46" t="s">
        <v>108</v>
      </c>
      <c r="AE30" s="53" t="s">
        <v>93</v>
      </c>
      <c r="AF30" s="53" t="s">
        <v>90</v>
      </c>
      <c r="AG30" s="6">
        <v>0</v>
      </c>
      <c r="AH30" s="7">
        <f t="shared" si="10"/>
        <v>0</v>
      </c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48">
        <v>0</v>
      </c>
      <c r="BC30" s="48">
        <v>0</v>
      </c>
      <c r="BD30" s="53"/>
      <c r="BE30" s="53"/>
      <c r="BF30" s="53"/>
      <c r="BG30" s="53"/>
      <c r="BH30" s="53"/>
      <c r="BI30" s="53"/>
      <c r="BJ30" s="53"/>
      <c r="BK30" s="53"/>
      <c r="BL30" s="53"/>
      <c r="BM30" s="54" t="s">
        <v>91</v>
      </c>
      <c r="BN30" s="53"/>
      <c r="BO30" s="55"/>
      <c r="BP30" s="55"/>
      <c r="BQ30" s="55"/>
      <c r="BR30" s="55"/>
      <c r="BS30" s="54">
        <f t="shared" si="3"/>
        <v>0</v>
      </c>
      <c r="BT30" s="48">
        <v>0</v>
      </c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60">
        <v>0</v>
      </c>
      <c r="CF30" s="60">
        <v>0</v>
      </c>
      <c r="CG30" s="79">
        <v>0</v>
      </c>
      <c r="CH30" s="54">
        <v>0</v>
      </c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66" t="s">
        <v>92</v>
      </c>
      <c r="CT30" s="54">
        <f t="shared" si="5"/>
        <v>0</v>
      </c>
      <c r="CU30" s="74"/>
      <c r="CV30" s="74"/>
      <c r="CW30" s="60">
        <v>0</v>
      </c>
      <c r="CX30" s="61"/>
      <c r="CY30" s="61"/>
      <c r="CZ30" s="61"/>
      <c r="DA30" s="61"/>
      <c r="DB30" s="61"/>
      <c r="DC30" s="61"/>
      <c r="DD30" s="61"/>
      <c r="DE30" s="61"/>
      <c r="DF30" s="61"/>
      <c r="DG30" s="61"/>
      <c r="DH30" s="61"/>
      <c r="DI30" s="61"/>
      <c r="DJ30" s="61"/>
      <c r="DK30" s="61"/>
      <c r="DL30" s="61"/>
      <c r="DM30" s="61"/>
      <c r="DN30" s="61"/>
      <c r="DO30" s="61"/>
      <c r="DP30" s="61"/>
      <c r="DQ30" s="61"/>
    </row>
    <row r="31" spans="1:121" s="5" customFormat="1" ht="54" customHeight="1" x14ac:dyDescent="0.2">
      <c r="A31" s="46">
        <v>3</v>
      </c>
      <c r="B31" s="45" t="s">
        <v>95</v>
      </c>
      <c r="C31" s="46" t="s">
        <v>231</v>
      </c>
      <c r="D31" s="45" t="s">
        <v>232</v>
      </c>
      <c r="E31" s="48" t="s">
        <v>233</v>
      </c>
      <c r="F31" s="73"/>
      <c r="G31" s="73"/>
      <c r="H31" s="73"/>
      <c r="I31" s="46" t="s">
        <v>240</v>
      </c>
      <c r="J31" s="46" t="s">
        <v>236</v>
      </c>
      <c r="K31" s="47" t="s">
        <v>237</v>
      </c>
      <c r="L31" s="46" t="s">
        <v>241</v>
      </c>
      <c r="M31" s="45" t="s">
        <v>242</v>
      </c>
      <c r="N31" s="46" t="s">
        <v>88</v>
      </c>
      <c r="O31" s="46">
        <v>0</v>
      </c>
      <c r="P31" s="46">
        <v>5</v>
      </c>
      <c r="Q31" s="46">
        <v>1</v>
      </c>
      <c r="R31" s="46">
        <v>0</v>
      </c>
      <c r="S31" s="46">
        <v>2</v>
      </c>
      <c r="T31" s="46">
        <v>2</v>
      </c>
      <c r="U31" s="46" t="s">
        <v>105</v>
      </c>
      <c r="V31" s="46" t="s">
        <v>106</v>
      </c>
      <c r="W31" s="46" t="s">
        <v>89</v>
      </c>
      <c r="X31" s="56">
        <f t="shared" si="6"/>
        <v>0</v>
      </c>
      <c r="Y31" s="46">
        <v>0</v>
      </c>
      <c r="Z31" s="46">
        <v>0</v>
      </c>
      <c r="AA31" s="46">
        <v>0</v>
      </c>
      <c r="AB31" s="46">
        <v>0</v>
      </c>
      <c r="AC31" s="46" t="s">
        <v>108</v>
      </c>
      <c r="AD31" s="46" t="s">
        <v>108</v>
      </c>
      <c r="AE31" s="53" t="s">
        <v>93</v>
      </c>
      <c r="AF31" s="53" t="s">
        <v>90</v>
      </c>
      <c r="AG31" s="6">
        <v>1</v>
      </c>
      <c r="AH31" s="7">
        <f t="shared" si="10"/>
        <v>0</v>
      </c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48">
        <v>1</v>
      </c>
      <c r="BC31" s="48">
        <v>1</v>
      </c>
      <c r="BD31" s="53"/>
      <c r="BE31" s="53">
        <v>20</v>
      </c>
      <c r="BF31" s="53"/>
      <c r="BG31" s="53"/>
      <c r="BH31" s="53"/>
      <c r="BI31" s="53"/>
      <c r="BJ31" s="53"/>
      <c r="BK31" s="53"/>
      <c r="BL31" s="53"/>
      <c r="BM31" s="54">
        <f>+BC31/AG31</f>
        <v>1</v>
      </c>
      <c r="BN31" s="53"/>
      <c r="BO31" s="55"/>
      <c r="BP31" s="55"/>
      <c r="BQ31" s="55"/>
      <c r="BR31" s="55"/>
      <c r="BS31" s="54">
        <f t="shared" si="3"/>
        <v>0.2</v>
      </c>
      <c r="BT31" s="48">
        <v>0</v>
      </c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60">
        <v>0</v>
      </c>
      <c r="CF31" s="60">
        <v>0</v>
      </c>
      <c r="CG31" s="79">
        <v>1</v>
      </c>
      <c r="CH31" s="54">
        <v>0.4</v>
      </c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54" t="s">
        <v>92</v>
      </c>
      <c r="CT31" s="54">
        <f t="shared" si="5"/>
        <v>0.4</v>
      </c>
      <c r="CU31" s="74"/>
      <c r="CV31" s="74"/>
      <c r="CW31" s="60">
        <v>2</v>
      </c>
      <c r="CX31" s="61"/>
      <c r="CY31" s="61"/>
      <c r="CZ31" s="61"/>
      <c r="DA31" s="61"/>
      <c r="DB31" s="61"/>
      <c r="DC31" s="61"/>
      <c r="DD31" s="61"/>
      <c r="DE31" s="61"/>
      <c r="DF31" s="61"/>
      <c r="DG31" s="61"/>
      <c r="DH31" s="61"/>
      <c r="DI31" s="61"/>
      <c r="DJ31" s="61"/>
      <c r="DK31" s="61"/>
      <c r="DL31" s="61"/>
      <c r="DM31" s="61"/>
      <c r="DN31" s="61"/>
      <c r="DO31" s="61"/>
      <c r="DP31" s="61"/>
      <c r="DQ31" s="61"/>
    </row>
    <row r="32" spans="1:121" s="5" customFormat="1" ht="131.25" customHeight="1" x14ac:dyDescent="0.2">
      <c r="A32" s="46">
        <v>3</v>
      </c>
      <c r="B32" s="45" t="s">
        <v>95</v>
      </c>
      <c r="C32" s="46" t="s">
        <v>231</v>
      </c>
      <c r="D32" s="45" t="s">
        <v>232</v>
      </c>
      <c r="E32" s="48" t="s">
        <v>243</v>
      </c>
      <c r="F32" s="46" t="s">
        <v>244</v>
      </c>
      <c r="G32" s="46">
        <v>0</v>
      </c>
      <c r="H32" s="46">
        <v>5</v>
      </c>
      <c r="I32" s="46" t="s">
        <v>245</v>
      </c>
      <c r="J32" s="46" t="s">
        <v>246</v>
      </c>
      <c r="K32" s="47" t="s">
        <v>247</v>
      </c>
      <c r="L32" s="46" t="s">
        <v>248</v>
      </c>
      <c r="M32" s="45" t="s">
        <v>249</v>
      </c>
      <c r="N32" s="46" t="s">
        <v>88</v>
      </c>
      <c r="O32" s="46">
        <v>0</v>
      </c>
      <c r="P32" s="46">
        <v>5</v>
      </c>
      <c r="Q32" s="46">
        <v>1</v>
      </c>
      <c r="R32" s="46">
        <v>0</v>
      </c>
      <c r="S32" s="46">
        <v>2</v>
      </c>
      <c r="T32" s="46">
        <v>2</v>
      </c>
      <c r="U32" s="46" t="s">
        <v>105</v>
      </c>
      <c r="V32" s="46" t="s">
        <v>106</v>
      </c>
      <c r="W32" s="46" t="s">
        <v>89</v>
      </c>
      <c r="X32" s="56">
        <f t="shared" si="6"/>
        <v>0</v>
      </c>
      <c r="Y32" s="46">
        <v>0</v>
      </c>
      <c r="Z32" s="46">
        <v>0</v>
      </c>
      <c r="AA32" s="46">
        <v>0</v>
      </c>
      <c r="AB32" s="46">
        <v>0</v>
      </c>
      <c r="AC32" s="46" t="s">
        <v>108</v>
      </c>
      <c r="AD32" s="46" t="s">
        <v>108</v>
      </c>
      <c r="AE32" s="53" t="s">
        <v>93</v>
      </c>
      <c r="AF32" s="53" t="s">
        <v>90</v>
      </c>
      <c r="AG32" s="6">
        <v>1</v>
      </c>
      <c r="AH32" s="7">
        <f t="shared" si="10"/>
        <v>0</v>
      </c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48">
        <v>1</v>
      </c>
      <c r="BC32" s="48">
        <v>1</v>
      </c>
      <c r="BD32" s="53"/>
      <c r="BE32" s="53">
        <v>20</v>
      </c>
      <c r="BF32" s="53"/>
      <c r="BG32" s="53"/>
      <c r="BH32" s="53"/>
      <c r="BI32" s="53"/>
      <c r="BJ32" s="53"/>
      <c r="BK32" s="53"/>
      <c r="BL32" s="53"/>
      <c r="BM32" s="54">
        <f>+BC32/AG32</f>
        <v>1</v>
      </c>
      <c r="BN32" s="53"/>
      <c r="BO32" s="55"/>
      <c r="BP32" s="55"/>
      <c r="BQ32" s="55"/>
      <c r="BR32" s="55"/>
      <c r="BS32" s="54">
        <f t="shared" si="3"/>
        <v>0.2</v>
      </c>
      <c r="BT32" s="48">
        <v>0</v>
      </c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60">
        <v>0</v>
      </c>
      <c r="CF32" s="60">
        <v>0</v>
      </c>
      <c r="CG32" s="79">
        <v>1</v>
      </c>
      <c r="CH32" s="54">
        <v>0.4</v>
      </c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54" t="s">
        <v>92</v>
      </c>
      <c r="CT32" s="54">
        <f t="shared" si="5"/>
        <v>0.4</v>
      </c>
      <c r="CU32" s="48"/>
      <c r="CV32" s="48"/>
      <c r="CW32" s="60">
        <v>2</v>
      </c>
      <c r="CX32" s="61"/>
      <c r="CY32" s="61"/>
      <c r="CZ32" s="61"/>
      <c r="DA32" s="61"/>
      <c r="DB32" s="61"/>
      <c r="DC32" s="61"/>
      <c r="DD32" s="61"/>
      <c r="DE32" s="61"/>
      <c r="DF32" s="61"/>
      <c r="DG32" s="61"/>
      <c r="DH32" s="61"/>
      <c r="DI32" s="61"/>
      <c r="DJ32" s="61"/>
      <c r="DK32" s="61"/>
      <c r="DL32" s="61"/>
      <c r="DM32" s="61"/>
      <c r="DN32" s="61"/>
      <c r="DO32" s="61"/>
      <c r="DP32" s="61"/>
      <c r="DQ32" s="61"/>
    </row>
    <row r="33" spans="1:121" s="5" customFormat="1" ht="45.75" customHeight="1" x14ac:dyDescent="0.2">
      <c r="A33" s="46">
        <v>3</v>
      </c>
      <c r="B33" s="45" t="s">
        <v>95</v>
      </c>
      <c r="C33" s="46" t="s">
        <v>250</v>
      </c>
      <c r="D33" s="45" t="s">
        <v>251</v>
      </c>
      <c r="E33" s="48" t="s">
        <v>252</v>
      </c>
      <c r="F33" s="73" t="s">
        <v>253</v>
      </c>
      <c r="G33" s="73">
        <v>0</v>
      </c>
      <c r="H33" s="73">
        <v>1</v>
      </c>
      <c r="I33" s="46" t="s">
        <v>254</v>
      </c>
      <c r="J33" s="46" t="s">
        <v>255</v>
      </c>
      <c r="K33" s="47" t="s">
        <v>256</v>
      </c>
      <c r="L33" s="46" t="s">
        <v>257</v>
      </c>
      <c r="M33" s="45" t="s">
        <v>258</v>
      </c>
      <c r="N33" s="46" t="s">
        <v>88</v>
      </c>
      <c r="O33" s="46">
        <v>0</v>
      </c>
      <c r="P33" s="46">
        <v>1</v>
      </c>
      <c r="Q33" s="46">
        <v>0</v>
      </c>
      <c r="R33" s="46">
        <v>0</v>
      </c>
      <c r="S33" s="46">
        <v>0</v>
      </c>
      <c r="T33" s="46">
        <v>1</v>
      </c>
      <c r="U33" s="46" t="s">
        <v>105</v>
      </c>
      <c r="V33" s="46" t="s">
        <v>106</v>
      </c>
      <c r="W33" s="46" t="s">
        <v>89</v>
      </c>
      <c r="X33" s="56">
        <f t="shared" si="6"/>
        <v>0</v>
      </c>
      <c r="Y33" s="46">
        <v>0</v>
      </c>
      <c r="Z33" s="46">
        <v>0</v>
      </c>
      <c r="AA33" s="46">
        <v>0</v>
      </c>
      <c r="AB33" s="46">
        <v>0</v>
      </c>
      <c r="AC33" s="46" t="s">
        <v>108</v>
      </c>
      <c r="AD33" s="46" t="s">
        <v>108</v>
      </c>
      <c r="AE33" s="53" t="s">
        <v>93</v>
      </c>
      <c r="AF33" s="53" t="s">
        <v>90</v>
      </c>
      <c r="AG33" s="6">
        <v>1</v>
      </c>
      <c r="AH33" s="7">
        <f t="shared" si="10"/>
        <v>0</v>
      </c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48">
        <v>1</v>
      </c>
      <c r="BC33" s="48">
        <v>0</v>
      </c>
      <c r="BD33" s="53"/>
      <c r="BE33" s="53"/>
      <c r="BF33" s="53"/>
      <c r="BG33" s="53"/>
      <c r="BH33" s="53"/>
      <c r="BI33" s="53"/>
      <c r="BJ33" s="53"/>
      <c r="BK33" s="53"/>
      <c r="BL33" s="53"/>
      <c r="BM33" s="54">
        <f>BC33/AG33</f>
        <v>0</v>
      </c>
      <c r="BN33" s="53"/>
      <c r="BO33" s="55"/>
      <c r="BP33" s="55"/>
      <c r="BQ33" s="55"/>
      <c r="BR33" s="55"/>
      <c r="BS33" s="54">
        <f t="shared" si="3"/>
        <v>0</v>
      </c>
      <c r="BT33" s="48">
        <v>0</v>
      </c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60">
        <v>0</v>
      </c>
      <c r="CF33" s="60">
        <v>0</v>
      </c>
      <c r="CG33" s="79">
        <v>1</v>
      </c>
      <c r="CH33" s="54">
        <v>1</v>
      </c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54" t="s">
        <v>92</v>
      </c>
      <c r="CT33" s="54">
        <f t="shared" si="5"/>
        <v>1</v>
      </c>
      <c r="CU33" s="74"/>
      <c r="CV33" s="74"/>
      <c r="CW33" s="60">
        <v>0</v>
      </c>
      <c r="CX33" s="61"/>
      <c r="CY33" s="61"/>
      <c r="CZ33" s="61"/>
      <c r="DA33" s="61"/>
      <c r="DB33" s="61"/>
      <c r="DC33" s="61"/>
      <c r="DD33" s="61"/>
      <c r="DE33" s="61"/>
      <c r="DF33" s="61">
        <v>391500000</v>
      </c>
      <c r="DG33" s="55"/>
      <c r="DH33" s="61"/>
      <c r="DI33" s="61"/>
      <c r="DJ33" s="61"/>
      <c r="DK33" s="61"/>
      <c r="DL33" s="67">
        <v>43465</v>
      </c>
      <c r="DM33" s="68">
        <v>10645</v>
      </c>
      <c r="DN33" s="68" t="s">
        <v>89</v>
      </c>
      <c r="DO33" s="68">
        <v>391500000</v>
      </c>
      <c r="DP33" s="61"/>
      <c r="DQ33" s="61"/>
    </row>
    <row r="34" spans="1:121" s="5" customFormat="1" ht="45.75" customHeight="1" x14ac:dyDescent="0.2">
      <c r="A34" s="46">
        <v>3</v>
      </c>
      <c r="B34" s="45" t="s">
        <v>95</v>
      </c>
      <c r="C34" s="46" t="s">
        <v>250</v>
      </c>
      <c r="D34" s="45" t="s">
        <v>251</v>
      </c>
      <c r="E34" s="48" t="s">
        <v>252</v>
      </c>
      <c r="F34" s="73"/>
      <c r="G34" s="73"/>
      <c r="H34" s="73"/>
      <c r="I34" s="46" t="s">
        <v>259</v>
      </c>
      <c r="J34" s="46" t="s">
        <v>255</v>
      </c>
      <c r="K34" s="47" t="s">
        <v>256</v>
      </c>
      <c r="L34" s="46" t="s">
        <v>260</v>
      </c>
      <c r="M34" s="45" t="s">
        <v>261</v>
      </c>
      <c r="N34" s="46" t="s">
        <v>88</v>
      </c>
      <c r="O34" s="46">
        <v>0</v>
      </c>
      <c r="P34" s="46">
        <v>100</v>
      </c>
      <c r="Q34" s="46">
        <v>0</v>
      </c>
      <c r="R34" s="46">
        <v>0</v>
      </c>
      <c r="S34" s="46">
        <v>50</v>
      </c>
      <c r="T34" s="46">
        <v>50</v>
      </c>
      <c r="U34" s="46" t="s">
        <v>105</v>
      </c>
      <c r="V34" s="46" t="s">
        <v>106</v>
      </c>
      <c r="W34" s="46" t="s">
        <v>89</v>
      </c>
      <c r="X34" s="56">
        <f t="shared" si="6"/>
        <v>0</v>
      </c>
      <c r="Y34" s="46">
        <v>0</v>
      </c>
      <c r="Z34" s="46">
        <v>0</v>
      </c>
      <c r="AA34" s="46">
        <v>0</v>
      </c>
      <c r="AB34" s="46">
        <v>0</v>
      </c>
      <c r="AC34" s="46" t="s">
        <v>108</v>
      </c>
      <c r="AD34" s="46" t="s">
        <v>108</v>
      </c>
      <c r="AE34" s="53" t="s">
        <v>93</v>
      </c>
      <c r="AF34" s="53" t="s">
        <v>90</v>
      </c>
      <c r="AG34" s="6">
        <f>+Q34</f>
        <v>0</v>
      </c>
      <c r="AH34" s="7">
        <f t="shared" si="10"/>
        <v>0</v>
      </c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48">
        <v>0</v>
      </c>
      <c r="BC34" s="48">
        <v>0</v>
      </c>
      <c r="BD34" s="53"/>
      <c r="BE34" s="53"/>
      <c r="BF34" s="53"/>
      <c r="BG34" s="53"/>
      <c r="BH34" s="53"/>
      <c r="BI34" s="53"/>
      <c r="BJ34" s="53"/>
      <c r="BK34" s="53"/>
      <c r="BL34" s="53"/>
      <c r="BM34" s="54" t="s">
        <v>91</v>
      </c>
      <c r="BN34" s="53"/>
      <c r="BO34" s="55"/>
      <c r="BP34" s="55"/>
      <c r="BQ34" s="55"/>
      <c r="BR34" s="55"/>
      <c r="BS34" s="54">
        <f t="shared" si="3"/>
        <v>0</v>
      </c>
      <c r="BT34" s="48">
        <v>0</v>
      </c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60">
        <v>0</v>
      </c>
      <c r="CF34" s="60">
        <v>0</v>
      </c>
      <c r="CG34" s="79">
        <v>60</v>
      </c>
      <c r="CH34" s="54">
        <v>0.6</v>
      </c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54" t="s">
        <v>92</v>
      </c>
      <c r="CT34" s="54">
        <f t="shared" si="5"/>
        <v>0.6</v>
      </c>
      <c r="CU34" s="74"/>
      <c r="CV34" s="74"/>
      <c r="CW34" s="60">
        <v>20</v>
      </c>
      <c r="CX34" s="61"/>
      <c r="CY34" s="61"/>
      <c r="CZ34" s="61"/>
      <c r="DA34" s="61"/>
      <c r="DB34" s="61"/>
      <c r="DC34" s="61"/>
      <c r="DD34" s="61"/>
      <c r="DE34" s="61"/>
      <c r="DF34" s="61">
        <v>391500000</v>
      </c>
      <c r="DG34" s="55"/>
      <c r="DH34" s="61"/>
      <c r="DI34" s="61"/>
      <c r="DJ34" s="61"/>
      <c r="DK34" s="61"/>
      <c r="DL34" s="67">
        <v>43465</v>
      </c>
      <c r="DM34" s="68">
        <v>10645</v>
      </c>
      <c r="DN34" s="68" t="s">
        <v>89</v>
      </c>
      <c r="DO34" s="68">
        <v>391500000</v>
      </c>
      <c r="DP34" s="61"/>
      <c r="DQ34" s="61"/>
    </row>
    <row r="35" spans="1:121" s="5" customFormat="1" ht="45.75" customHeight="1" x14ac:dyDescent="0.2">
      <c r="A35" s="46">
        <v>3</v>
      </c>
      <c r="B35" s="45" t="s">
        <v>95</v>
      </c>
      <c r="C35" s="46" t="s">
        <v>250</v>
      </c>
      <c r="D35" s="45" t="s">
        <v>251</v>
      </c>
      <c r="E35" s="48" t="s">
        <v>252</v>
      </c>
      <c r="F35" s="73"/>
      <c r="G35" s="73"/>
      <c r="H35" s="73"/>
      <c r="I35" s="46" t="s">
        <v>262</v>
      </c>
      <c r="J35" s="46" t="s">
        <v>255</v>
      </c>
      <c r="K35" s="47" t="s">
        <v>256</v>
      </c>
      <c r="L35" s="46" t="s">
        <v>263</v>
      </c>
      <c r="M35" s="45" t="s">
        <v>264</v>
      </c>
      <c r="N35" s="46" t="s">
        <v>88</v>
      </c>
      <c r="O35" s="46">
        <v>0</v>
      </c>
      <c r="P35" s="46">
        <v>5</v>
      </c>
      <c r="Q35" s="46">
        <v>0</v>
      </c>
      <c r="R35" s="46">
        <v>0</v>
      </c>
      <c r="S35" s="46">
        <v>3</v>
      </c>
      <c r="T35" s="46">
        <v>2</v>
      </c>
      <c r="U35" s="46" t="s">
        <v>105</v>
      </c>
      <c r="V35" s="46" t="s">
        <v>106</v>
      </c>
      <c r="W35" s="46" t="s">
        <v>89</v>
      </c>
      <c r="X35" s="56">
        <f t="shared" si="6"/>
        <v>0</v>
      </c>
      <c r="Y35" s="46">
        <v>0</v>
      </c>
      <c r="Z35" s="46">
        <v>0</v>
      </c>
      <c r="AA35" s="46">
        <v>0</v>
      </c>
      <c r="AB35" s="46">
        <v>0</v>
      </c>
      <c r="AC35" s="46" t="s">
        <v>108</v>
      </c>
      <c r="AD35" s="46" t="s">
        <v>108</v>
      </c>
      <c r="AE35" s="53" t="s">
        <v>93</v>
      </c>
      <c r="AF35" s="53" t="s">
        <v>90</v>
      </c>
      <c r="AG35" s="6">
        <f>+Q35</f>
        <v>0</v>
      </c>
      <c r="AH35" s="7">
        <f t="shared" si="10"/>
        <v>0</v>
      </c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48">
        <v>0</v>
      </c>
      <c r="BC35" s="48">
        <v>0</v>
      </c>
      <c r="BD35" s="53"/>
      <c r="BE35" s="53"/>
      <c r="BF35" s="53"/>
      <c r="BG35" s="53"/>
      <c r="BH35" s="53"/>
      <c r="BI35" s="53"/>
      <c r="BJ35" s="53"/>
      <c r="BK35" s="53"/>
      <c r="BL35" s="53"/>
      <c r="BM35" s="54" t="s">
        <v>91</v>
      </c>
      <c r="BN35" s="53"/>
      <c r="BO35" s="55"/>
      <c r="BP35" s="55"/>
      <c r="BQ35" s="55"/>
      <c r="BR35" s="55"/>
      <c r="BS35" s="54">
        <f t="shared" si="3"/>
        <v>0</v>
      </c>
      <c r="BT35" s="48">
        <v>0</v>
      </c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60">
        <v>0</v>
      </c>
      <c r="CF35" s="60">
        <v>0</v>
      </c>
      <c r="CG35" s="79">
        <v>4</v>
      </c>
      <c r="CH35" s="54">
        <v>0.8</v>
      </c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66" t="s">
        <v>92</v>
      </c>
      <c r="CT35" s="54">
        <f t="shared" si="5"/>
        <v>0.8</v>
      </c>
      <c r="CU35" s="74"/>
      <c r="CV35" s="74"/>
      <c r="CW35" s="60">
        <v>0</v>
      </c>
      <c r="CX35" s="61"/>
      <c r="CY35" s="61"/>
      <c r="CZ35" s="61"/>
      <c r="DA35" s="61"/>
      <c r="DB35" s="61"/>
      <c r="DC35" s="61"/>
      <c r="DD35" s="61"/>
      <c r="DE35" s="61"/>
      <c r="DF35" s="61">
        <v>391500000</v>
      </c>
      <c r="DG35" s="55"/>
      <c r="DH35" s="61"/>
      <c r="DI35" s="61"/>
      <c r="DJ35" s="61"/>
      <c r="DK35" s="61"/>
      <c r="DL35" s="67">
        <v>43465</v>
      </c>
      <c r="DM35" s="68">
        <v>10645</v>
      </c>
      <c r="DN35" s="68" t="s">
        <v>89</v>
      </c>
      <c r="DO35" s="68">
        <v>391500000</v>
      </c>
      <c r="DP35" s="61"/>
      <c r="DQ35" s="61"/>
    </row>
    <row r="36" spans="1:121" s="5" customFormat="1" ht="45" customHeight="1" x14ac:dyDescent="0.2">
      <c r="A36" s="53">
        <v>5</v>
      </c>
      <c r="B36" s="50" t="s">
        <v>265</v>
      </c>
      <c r="C36" s="53" t="s">
        <v>266</v>
      </c>
      <c r="D36" s="50" t="s">
        <v>267</v>
      </c>
      <c r="E36" s="48" t="s">
        <v>270</v>
      </c>
      <c r="F36" s="52" t="s">
        <v>271</v>
      </c>
      <c r="G36" s="48">
        <v>0</v>
      </c>
      <c r="H36" s="48">
        <v>1</v>
      </c>
      <c r="I36" s="48" t="s">
        <v>272</v>
      </c>
      <c r="J36" s="48" t="s">
        <v>273</v>
      </c>
      <c r="K36" s="51" t="s">
        <v>274</v>
      </c>
      <c r="L36" s="48" t="s">
        <v>275</v>
      </c>
      <c r="M36" s="52" t="s">
        <v>276</v>
      </c>
      <c r="N36" s="48" t="s">
        <v>88</v>
      </c>
      <c r="O36" s="53">
        <v>0</v>
      </c>
      <c r="P36" s="48">
        <v>1</v>
      </c>
      <c r="Q36" s="48">
        <v>1</v>
      </c>
      <c r="R36" s="48">
        <v>0</v>
      </c>
      <c r="S36" s="48">
        <v>0</v>
      </c>
      <c r="T36" s="48">
        <v>0</v>
      </c>
      <c r="U36" s="53" t="s">
        <v>268</v>
      </c>
      <c r="V36" s="53" t="s">
        <v>269</v>
      </c>
      <c r="W36" s="53" t="s">
        <v>89</v>
      </c>
      <c r="X36" s="62">
        <f t="shared" ref="X36:X37" si="11">SUM(Y36:AB36)</f>
        <v>0</v>
      </c>
      <c r="Y36" s="53">
        <v>0</v>
      </c>
      <c r="Z36" s="53">
        <v>0</v>
      </c>
      <c r="AA36" s="53">
        <v>0</v>
      </c>
      <c r="AB36" s="53">
        <v>0</v>
      </c>
      <c r="AC36" s="48" t="s">
        <v>108</v>
      </c>
      <c r="AD36" s="48" t="s">
        <v>108</v>
      </c>
      <c r="AE36" s="53" t="s">
        <v>93</v>
      </c>
      <c r="AF36" s="53" t="s">
        <v>90</v>
      </c>
      <c r="AG36" s="6">
        <f>+Q36</f>
        <v>1</v>
      </c>
      <c r="AH36" s="7">
        <f t="shared" ref="AH36:AH37" si="12">+X36</f>
        <v>0</v>
      </c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48">
        <v>1</v>
      </c>
      <c r="BC36" s="48">
        <v>1</v>
      </c>
      <c r="BD36" s="53"/>
      <c r="BE36" s="53"/>
      <c r="BF36" s="53"/>
      <c r="BG36" s="53"/>
      <c r="BH36" s="53"/>
      <c r="BI36" s="53"/>
      <c r="BJ36" s="53"/>
      <c r="BK36" s="53"/>
      <c r="BL36" s="53"/>
      <c r="BM36" s="54">
        <f t="shared" ref="BM36" si="13">+BC36/AG36</f>
        <v>1</v>
      </c>
      <c r="BN36" s="53"/>
      <c r="BO36" s="55"/>
      <c r="BP36" s="55"/>
      <c r="BQ36" s="55"/>
      <c r="BR36" s="55"/>
      <c r="BS36" s="54">
        <f t="shared" ref="BS36:BS37" si="14">+BC36/P36</f>
        <v>1</v>
      </c>
      <c r="BT36" s="48">
        <v>0</v>
      </c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>
        <v>0</v>
      </c>
      <c r="CF36" s="48">
        <v>0</v>
      </c>
      <c r="CG36" s="78">
        <v>0</v>
      </c>
      <c r="CH36" s="54">
        <v>1</v>
      </c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54" t="s">
        <v>92</v>
      </c>
      <c r="CT36" s="54">
        <f t="shared" ref="CT36:CT37" si="15">(BC36+CG36)/P36</f>
        <v>1</v>
      </c>
      <c r="CU36" s="48"/>
      <c r="CV36" s="48"/>
      <c r="CW36" s="60">
        <v>0</v>
      </c>
      <c r="CX36" s="61"/>
      <c r="CY36" s="61"/>
      <c r="CZ36" s="61"/>
      <c r="DA36" s="61"/>
      <c r="DB36" s="61"/>
      <c r="DC36" s="61"/>
      <c r="DD36" s="61"/>
      <c r="DE36" s="61"/>
      <c r="DF36" s="61"/>
      <c r="DG36" s="61"/>
      <c r="DH36" s="61"/>
      <c r="DI36" s="61"/>
      <c r="DJ36" s="61"/>
      <c r="DK36" s="61"/>
      <c r="DL36" s="61"/>
      <c r="DM36" s="61"/>
      <c r="DN36" s="61"/>
      <c r="DO36" s="61"/>
      <c r="DP36" s="61"/>
      <c r="DQ36" s="61"/>
    </row>
    <row r="37" spans="1:121" s="5" customFormat="1" ht="48" customHeight="1" x14ac:dyDescent="0.2">
      <c r="A37" s="46">
        <v>5</v>
      </c>
      <c r="B37" s="45" t="s">
        <v>265</v>
      </c>
      <c r="C37" s="46" t="s">
        <v>266</v>
      </c>
      <c r="D37" s="45" t="s">
        <v>267</v>
      </c>
      <c r="E37" s="46" t="s">
        <v>277</v>
      </c>
      <c r="F37" s="45" t="s">
        <v>278</v>
      </c>
      <c r="G37" s="46">
        <v>0</v>
      </c>
      <c r="H37" s="46">
        <v>15</v>
      </c>
      <c r="I37" s="46" t="s">
        <v>279</v>
      </c>
      <c r="J37" s="46" t="s">
        <v>280</v>
      </c>
      <c r="K37" s="47" t="s">
        <v>281</v>
      </c>
      <c r="L37" s="46" t="s">
        <v>282</v>
      </c>
      <c r="M37" s="45" t="s">
        <v>283</v>
      </c>
      <c r="N37" s="46" t="s">
        <v>88</v>
      </c>
      <c r="O37" s="46" t="s">
        <v>94</v>
      </c>
      <c r="P37" s="46">
        <v>15</v>
      </c>
      <c r="Q37" s="46">
        <v>0</v>
      </c>
      <c r="R37" s="46">
        <v>5</v>
      </c>
      <c r="S37" s="46">
        <v>5</v>
      </c>
      <c r="T37" s="46">
        <v>5</v>
      </c>
      <c r="U37" s="46" t="s">
        <v>268</v>
      </c>
      <c r="V37" s="46" t="s">
        <v>269</v>
      </c>
      <c r="W37" s="46" t="s">
        <v>89</v>
      </c>
      <c r="X37" s="56">
        <f t="shared" si="11"/>
        <v>0</v>
      </c>
      <c r="Y37" s="46">
        <v>0</v>
      </c>
      <c r="Z37" s="46">
        <v>0</v>
      </c>
      <c r="AA37" s="46">
        <v>0</v>
      </c>
      <c r="AB37" s="46">
        <v>0</v>
      </c>
      <c r="AC37" s="46" t="s">
        <v>108</v>
      </c>
      <c r="AD37" s="46" t="s">
        <v>108</v>
      </c>
      <c r="AE37" s="46" t="s">
        <v>93</v>
      </c>
      <c r="AF37" s="46" t="s">
        <v>90</v>
      </c>
      <c r="AG37" s="25">
        <f>+Q37</f>
        <v>0</v>
      </c>
      <c r="AH37" s="26">
        <f t="shared" si="12"/>
        <v>0</v>
      </c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46">
        <v>0</v>
      </c>
      <c r="BC37" s="46">
        <v>0</v>
      </c>
      <c r="BD37" s="46"/>
      <c r="BE37" s="46"/>
      <c r="BF37" s="46"/>
      <c r="BG37" s="46"/>
      <c r="BH37" s="46"/>
      <c r="BI37" s="46"/>
      <c r="BJ37" s="46"/>
      <c r="BK37" s="46"/>
      <c r="BL37" s="46"/>
      <c r="BM37" s="58" t="s">
        <v>91</v>
      </c>
      <c r="BN37" s="46"/>
      <c r="BO37" s="59"/>
      <c r="BP37" s="59"/>
      <c r="BQ37" s="59"/>
      <c r="BR37" s="59"/>
      <c r="BS37" s="58">
        <f t="shared" si="14"/>
        <v>0</v>
      </c>
      <c r="BT37" s="46">
        <v>5</v>
      </c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8">
        <v>0</v>
      </c>
      <c r="CF37" s="48">
        <v>0</v>
      </c>
      <c r="CG37" s="78">
        <v>5</v>
      </c>
      <c r="CH37" s="58">
        <v>0.33333333333333331</v>
      </c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54">
        <f t="shared" ref="CS37" si="16">+CG37/BT37</f>
        <v>1</v>
      </c>
      <c r="CT37" s="54">
        <f t="shared" si="15"/>
        <v>0.33333333333333331</v>
      </c>
      <c r="CU37" s="48"/>
      <c r="CV37" s="48"/>
      <c r="CW37" s="60">
        <v>5</v>
      </c>
      <c r="CX37" s="61"/>
      <c r="CY37" s="61"/>
      <c r="CZ37" s="61"/>
      <c r="DA37" s="61"/>
      <c r="DB37" s="61"/>
      <c r="DC37" s="61"/>
      <c r="DD37" s="61"/>
      <c r="DE37" s="61"/>
      <c r="DF37" s="61"/>
      <c r="DG37" s="61"/>
      <c r="DH37" s="61"/>
      <c r="DI37" s="61"/>
      <c r="DJ37" s="61"/>
      <c r="DK37" s="61"/>
      <c r="DL37" s="61"/>
      <c r="DM37" s="61"/>
      <c r="DN37" s="61"/>
      <c r="DO37" s="61"/>
      <c r="DP37" s="61">
        <v>400000000</v>
      </c>
      <c r="DQ37" s="61" t="s">
        <v>301</v>
      </c>
    </row>
    <row r="38" spans="1:121" ht="12" customHeight="1" x14ac:dyDescent="0.2">
      <c r="BH38" s="20">
        <f>17668357894+174368302732</f>
        <v>192036660626</v>
      </c>
      <c r="CI38" s="8"/>
      <c r="CJ38" s="8"/>
      <c r="CS38" s="16"/>
    </row>
    <row r="40" spans="1:121" x14ac:dyDescent="0.2">
      <c r="L40" s="21"/>
    </row>
    <row r="1039805" spans="3:3" x14ac:dyDescent="0.2">
      <c r="C1039805" s="24"/>
    </row>
  </sheetData>
  <mergeCells count="48">
    <mergeCell ref="CW1:DQ1"/>
    <mergeCell ref="F30:F31"/>
    <mergeCell ref="G30:G31"/>
    <mergeCell ref="H30:H31"/>
    <mergeCell ref="CU30:CU31"/>
    <mergeCell ref="CV30:CV31"/>
    <mergeCell ref="F21:F24"/>
    <mergeCell ref="G21:G24"/>
    <mergeCell ref="H21:H24"/>
    <mergeCell ref="CU21:CU24"/>
    <mergeCell ref="CV21:CV24"/>
    <mergeCell ref="F26:F28"/>
    <mergeCell ref="G26:G28"/>
    <mergeCell ref="H26:H28"/>
    <mergeCell ref="CU26:CU28"/>
    <mergeCell ref="CV26:CV28"/>
    <mergeCell ref="F33:F35"/>
    <mergeCell ref="G33:G35"/>
    <mergeCell ref="H33:H35"/>
    <mergeCell ref="CU33:CU35"/>
    <mergeCell ref="CV33:CV35"/>
    <mergeCell ref="F13:F15"/>
    <mergeCell ref="G13:G15"/>
    <mergeCell ref="H13:H15"/>
    <mergeCell ref="CU13:CU15"/>
    <mergeCell ref="CV13:CV15"/>
    <mergeCell ref="F16:F20"/>
    <mergeCell ref="G16:G20"/>
    <mergeCell ref="H16:H20"/>
    <mergeCell ref="CU16:CU20"/>
    <mergeCell ref="CV16:CV20"/>
    <mergeCell ref="CU3:CU4"/>
    <mergeCell ref="CV3:CV4"/>
    <mergeCell ref="F9:F12"/>
    <mergeCell ref="G9:G12"/>
    <mergeCell ref="H9:H12"/>
    <mergeCell ref="CU9:CU12"/>
    <mergeCell ref="CV9:CV12"/>
    <mergeCell ref="F6:F7"/>
    <mergeCell ref="G6:G7"/>
    <mergeCell ref="H6:H7"/>
    <mergeCell ref="CU6:CU7"/>
    <mergeCell ref="CV6:CV7"/>
    <mergeCell ref="AG1:BS1"/>
    <mergeCell ref="BT1:CT1"/>
    <mergeCell ref="F3:F4"/>
    <mergeCell ref="G3:G4"/>
    <mergeCell ref="H3:H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Enrique Hernández Vásquez</dc:creator>
  <cp:lastModifiedBy>Miguel Enrique Hernández Vásquez</cp:lastModifiedBy>
  <dcterms:created xsi:type="dcterms:W3CDTF">2017-12-15T17:07:46Z</dcterms:created>
  <dcterms:modified xsi:type="dcterms:W3CDTF">2018-02-27T16:32:33Z</dcterms:modified>
</cp:coreProperties>
</file>