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Secretaria de Victimas rev\"/>
    </mc:Choice>
  </mc:AlternateContent>
  <bookViews>
    <workbookView xWindow="0" yWindow="0" windowWidth="216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V4" i="1" l="1"/>
  <c r="CV5" i="1"/>
  <c r="CV6" i="1"/>
  <c r="CV7" i="1"/>
  <c r="CV8" i="1"/>
  <c r="CV9" i="1"/>
  <c r="CV10" i="1"/>
  <c r="CV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3" i="1"/>
  <c r="CS72" i="1"/>
  <c r="BT72" i="1"/>
  <c r="BS72" i="1"/>
  <c r="AH72" i="1"/>
  <c r="AG72" i="1"/>
  <c r="CU71" i="1"/>
  <c r="CS71" i="1"/>
  <c r="BT71" i="1"/>
  <c r="BS71" i="1"/>
  <c r="AH71" i="1"/>
  <c r="AG71" i="1"/>
  <c r="BM71" i="1" s="1"/>
  <c r="CU70" i="1"/>
  <c r="CS70" i="1"/>
  <c r="BT70" i="1"/>
  <c r="BS70" i="1"/>
  <c r="AH70" i="1"/>
  <c r="AG70" i="1"/>
  <c r="BM70" i="1" s="1"/>
  <c r="CS69" i="1"/>
  <c r="BT69" i="1"/>
  <c r="CR69" i="1" s="1"/>
  <c r="BS69" i="1"/>
  <c r="AH69" i="1"/>
  <c r="AG69" i="1"/>
  <c r="BM69" i="1" s="1"/>
  <c r="CS68" i="1"/>
  <c r="BT68" i="1"/>
  <c r="BS68" i="1"/>
  <c r="AH68" i="1"/>
  <c r="AG68" i="1"/>
  <c r="CU67" i="1"/>
  <c r="BT67" i="1"/>
  <c r="CR67" i="1" s="1"/>
  <c r="BS67" i="1"/>
  <c r="AH67" i="1"/>
  <c r="AG67" i="1"/>
  <c r="CU66" i="1"/>
  <c r="CS66" i="1"/>
  <c r="BT66" i="1"/>
  <c r="BS66" i="1"/>
  <c r="AH66" i="1"/>
  <c r="AG66" i="1"/>
  <c r="CU65" i="1"/>
  <c r="CS65" i="1"/>
  <c r="BT65" i="1"/>
  <c r="BS65" i="1"/>
  <c r="AG65" i="1"/>
  <c r="Z65" i="1"/>
  <c r="AA65" i="1" s="1"/>
  <c r="AB65" i="1" s="1"/>
  <c r="X65" i="1" s="1"/>
  <c r="AH65" i="1" s="1"/>
  <c r="CS64" i="1"/>
  <c r="BT64" i="1"/>
  <c r="CR64" i="1" s="1"/>
  <c r="BS64" i="1"/>
  <c r="BM64" i="1"/>
  <c r="AH64" i="1"/>
  <c r="AG64" i="1"/>
  <c r="Z64" i="1"/>
  <c r="AA64" i="1" s="1"/>
  <c r="AB64" i="1" s="1"/>
  <c r="CU63" i="1"/>
  <c r="CS63" i="1"/>
  <c r="BT63" i="1"/>
  <c r="CR63" i="1" s="1"/>
  <c r="BS63" i="1"/>
  <c r="BM63" i="1"/>
  <c r="AH63" i="1"/>
  <c r="AG63" i="1"/>
  <c r="Z63" i="1"/>
  <c r="AA63" i="1" s="1"/>
  <c r="AB63" i="1" s="1"/>
  <c r="CS62" i="1"/>
  <c r="BT62" i="1"/>
  <c r="CR62" i="1" s="1"/>
  <c r="BS62" i="1"/>
  <c r="BM62" i="1"/>
  <c r="AH62" i="1"/>
  <c r="AG62" i="1"/>
  <c r="Z62" i="1"/>
  <c r="AA62" i="1" s="1"/>
  <c r="AB62" i="1" s="1"/>
  <c r="CU61" i="1"/>
  <c r="CS61" i="1"/>
  <c r="BT61" i="1"/>
  <c r="BS61" i="1"/>
  <c r="AH61" i="1"/>
  <c r="AG61" i="1"/>
  <c r="Z61" i="1"/>
  <c r="AA61" i="1" s="1"/>
  <c r="AB61" i="1" s="1"/>
  <c r="CS60" i="1"/>
  <c r="BT60" i="1"/>
  <c r="CR60" i="1" s="1"/>
  <c r="BS60" i="1"/>
  <c r="AH60" i="1"/>
  <c r="AG60" i="1"/>
  <c r="BM60" i="1" s="1"/>
  <c r="Z60" i="1"/>
  <c r="AA60" i="1" s="1"/>
  <c r="AB60" i="1" s="1"/>
  <c r="CS59" i="1"/>
  <c r="BT59" i="1"/>
  <c r="CR59" i="1" s="1"/>
  <c r="BS59" i="1"/>
  <c r="AH59" i="1"/>
  <c r="AG59" i="1"/>
  <c r="BM59" i="1" s="1"/>
  <c r="Z59" i="1"/>
  <c r="AA59" i="1" s="1"/>
  <c r="AB59" i="1" s="1"/>
  <c r="CU58" i="1"/>
  <c r="CS58" i="1"/>
  <c r="BT58" i="1"/>
  <c r="CR58" i="1" s="1"/>
  <c r="BS58" i="1"/>
  <c r="AH58" i="1"/>
  <c r="AG58" i="1"/>
  <c r="Z58" i="1"/>
  <c r="AA58" i="1" s="1"/>
  <c r="AB58" i="1" s="1"/>
  <c r="CS57" i="1"/>
  <c r="BT57" i="1"/>
  <c r="BS57" i="1"/>
  <c r="AH57" i="1"/>
  <c r="AG57" i="1"/>
  <c r="BM57" i="1" s="1"/>
  <c r="Z57" i="1"/>
  <c r="AA57" i="1" s="1"/>
  <c r="AB57" i="1" s="1"/>
  <c r="CS56" i="1"/>
  <c r="BT56" i="1"/>
  <c r="CR56" i="1" s="1"/>
  <c r="BS56" i="1"/>
  <c r="AH56" i="1"/>
  <c r="AG56" i="1"/>
  <c r="BM56" i="1" s="1"/>
  <c r="Z56" i="1"/>
  <c r="AA56" i="1" s="1"/>
  <c r="AB56" i="1" s="1"/>
  <c r="CS55" i="1"/>
  <c r="BT55" i="1"/>
  <c r="CR55" i="1" s="1"/>
  <c r="BS55" i="1"/>
  <c r="AH55" i="1"/>
  <c r="AG55" i="1"/>
  <c r="BM55" i="1" s="1"/>
  <c r="Z55" i="1"/>
  <c r="AA55" i="1" s="1"/>
  <c r="AB55" i="1" s="1"/>
  <c r="CS54" i="1"/>
  <c r="BT54" i="1"/>
  <c r="CR54" i="1" s="1"/>
  <c r="BS54" i="1"/>
  <c r="AH54" i="1"/>
  <c r="AG54" i="1"/>
  <c r="BM54" i="1" s="1"/>
  <c r="Z54" i="1"/>
  <c r="AA54" i="1" s="1"/>
  <c r="AB54" i="1" s="1"/>
  <c r="CS53" i="1"/>
  <c r="BT53" i="1"/>
  <c r="CR53" i="1" s="1"/>
  <c r="BS53" i="1"/>
  <c r="AH53" i="1"/>
  <c r="AG53" i="1"/>
  <c r="BM53" i="1" s="1"/>
  <c r="Z53" i="1"/>
  <c r="AA53" i="1" s="1"/>
  <c r="AB53" i="1" s="1"/>
  <c r="CS52" i="1"/>
  <c r="BT52" i="1"/>
  <c r="BS52" i="1"/>
  <c r="AH52" i="1"/>
  <c r="AG52" i="1"/>
  <c r="BM52" i="1" s="1"/>
  <c r="Z52" i="1"/>
  <c r="AA52" i="1" s="1"/>
  <c r="AB52" i="1" s="1"/>
  <c r="CU51" i="1"/>
  <c r="CS51" i="1"/>
  <c r="BT51" i="1"/>
  <c r="BS51" i="1"/>
  <c r="AH51" i="1"/>
  <c r="AG51" i="1"/>
  <c r="BM51" i="1" s="1"/>
  <c r="Z51" i="1"/>
  <c r="AA51" i="1" s="1"/>
  <c r="AB51" i="1" s="1"/>
  <c r="CS50" i="1"/>
  <c r="BT50" i="1"/>
  <c r="CR50" i="1" s="1"/>
  <c r="BS50" i="1"/>
  <c r="BM50" i="1"/>
  <c r="AH50" i="1"/>
  <c r="AG50" i="1"/>
  <c r="CS49" i="1"/>
  <c r="BT49" i="1"/>
  <c r="CR49" i="1" s="1"/>
  <c r="BS49" i="1"/>
  <c r="AH49" i="1"/>
  <c r="AG49" i="1"/>
  <c r="BM49" i="1" s="1"/>
  <c r="CS48" i="1"/>
  <c r="BT48" i="1"/>
  <c r="CR48" i="1" s="1"/>
  <c r="BS48" i="1"/>
  <c r="BM48" i="1"/>
  <c r="AH48" i="1"/>
  <c r="AG48" i="1"/>
  <c r="CU47" i="1"/>
  <c r="CS47" i="1"/>
  <c r="CR47" i="1"/>
  <c r="BS47" i="1"/>
  <c r="AG47" i="1"/>
  <c r="BM47" i="1" s="1"/>
  <c r="AA47" i="1"/>
  <c r="AB47" i="1" s="1"/>
  <c r="Z47" i="1"/>
  <c r="CS46" i="1"/>
  <c r="BT46" i="1"/>
  <c r="BS46" i="1"/>
  <c r="BM46" i="1"/>
  <c r="BD46" i="1"/>
  <c r="AH46" i="1"/>
  <c r="AG46" i="1"/>
  <c r="CU45" i="1"/>
  <c r="CS45" i="1"/>
  <c r="BT45" i="1"/>
  <c r="CR45" i="1" s="1"/>
  <c r="BS45" i="1"/>
  <c r="AH45" i="1"/>
  <c r="AG45" i="1"/>
  <c r="BM45" i="1" s="1"/>
  <c r="CU44" i="1"/>
  <c r="CS44" i="1"/>
  <c r="BT44" i="1"/>
  <c r="CR44" i="1" s="1"/>
  <c r="BS44" i="1"/>
  <c r="AH44" i="1"/>
  <c r="AG44" i="1"/>
  <c r="CU43" i="1"/>
  <c r="BT43" i="1"/>
  <c r="BS43" i="1"/>
  <c r="AG43" i="1"/>
  <c r="BM43" i="1" s="1"/>
  <c r="Z43" i="1"/>
  <c r="AA43" i="1" s="1"/>
  <c r="AB43" i="1" s="1"/>
  <c r="X43" i="1" s="1"/>
  <c r="AH43" i="1" s="1"/>
  <c r="CS42" i="1"/>
  <c r="BT42" i="1"/>
  <c r="BS42" i="1"/>
  <c r="AH42" i="1"/>
  <c r="AG42" i="1"/>
  <c r="BM42" i="1" s="1"/>
  <c r="CS41" i="1"/>
  <c r="BT41" i="1"/>
  <c r="CR41" i="1" s="1"/>
  <c r="BS41" i="1"/>
  <c r="AH41" i="1"/>
  <c r="AG41" i="1"/>
  <c r="BM41" i="1" s="1"/>
  <c r="CS40" i="1"/>
  <c r="BT40" i="1"/>
  <c r="BS40" i="1"/>
  <c r="AH40" i="1"/>
  <c r="AG40" i="1"/>
  <c r="BM40" i="1" s="1"/>
  <c r="CS39" i="1"/>
  <c r="BT39" i="1"/>
  <c r="BS39" i="1"/>
  <c r="AH39" i="1"/>
  <c r="AG39" i="1"/>
  <c r="BM39" i="1" s="1"/>
  <c r="CU38" i="1"/>
  <c r="CS38" i="1"/>
  <c r="BT38" i="1"/>
  <c r="CR38" i="1" s="1"/>
  <c r="BS38" i="1"/>
  <c r="AH38" i="1"/>
  <c r="AG38" i="1"/>
  <c r="BM38" i="1" s="1"/>
  <c r="BT37" i="1"/>
  <c r="BS37" i="1"/>
  <c r="AH37" i="1"/>
  <c r="AG37" i="1"/>
  <c r="BM37" i="1" s="1"/>
  <c r="CU36" i="1"/>
  <c r="CS36" i="1"/>
  <c r="BT36" i="1"/>
  <c r="BS36" i="1"/>
  <c r="AH36" i="1"/>
  <c r="AG36" i="1"/>
  <c r="BM36" i="1" s="1"/>
  <c r="CS35" i="1"/>
  <c r="BT35" i="1"/>
  <c r="CR35" i="1" s="1"/>
  <c r="BS35" i="1"/>
  <c r="AH35" i="1"/>
  <c r="AG35" i="1"/>
  <c r="BM35" i="1" s="1"/>
  <c r="CS34" i="1"/>
  <c r="BT34" i="1"/>
  <c r="BS34" i="1"/>
  <c r="AH34" i="1"/>
  <c r="AG34" i="1"/>
  <c r="BM34" i="1" s="1"/>
  <c r="CU33" i="1"/>
  <c r="CS33" i="1"/>
  <c r="BT33" i="1"/>
  <c r="CR33" i="1" s="1"/>
  <c r="BS33" i="1"/>
  <c r="AH33" i="1"/>
  <c r="AG33" i="1"/>
  <c r="BM33" i="1" s="1"/>
  <c r="CS32" i="1"/>
  <c r="BT32" i="1"/>
  <c r="BS32" i="1"/>
  <c r="AH32" i="1"/>
  <c r="AG32" i="1"/>
  <c r="CS31" i="1"/>
  <c r="BT31" i="1"/>
  <c r="CR31" i="1" s="1"/>
  <c r="BS31" i="1"/>
  <c r="AH31" i="1"/>
  <c r="AG31" i="1"/>
  <c r="BM31" i="1" s="1"/>
  <c r="CS30" i="1"/>
  <c r="CR30" i="1"/>
  <c r="BT30" i="1"/>
  <c r="BS30" i="1"/>
  <c r="AH30" i="1"/>
  <c r="AG30" i="1"/>
  <c r="BM30" i="1" s="1"/>
  <c r="CU29" i="1"/>
  <c r="CS29" i="1"/>
  <c r="BT29" i="1"/>
  <c r="CR29" i="1" s="1"/>
  <c r="BS29" i="1"/>
  <c r="AH29" i="1"/>
  <c r="AG29" i="1"/>
  <c r="BM29" i="1" s="1"/>
  <c r="CS28" i="1"/>
  <c r="BT28" i="1"/>
  <c r="CR28" i="1" s="1"/>
  <c r="BS28" i="1"/>
  <c r="BM28" i="1"/>
  <c r="AH28" i="1"/>
  <c r="AG28" i="1"/>
  <c r="CS27" i="1"/>
  <c r="BT27" i="1"/>
  <c r="BS27" i="1"/>
  <c r="AH27" i="1"/>
  <c r="AG27" i="1"/>
  <c r="CS26" i="1"/>
  <c r="BT26" i="1"/>
  <c r="BS26" i="1"/>
  <c r="BM26" i="1"/>
  <c r="AH26" i="1"/>
  <c r="AG26" i="1"/>
  <c r="CS25" i="1"/>
  <c r="BT25" i="1"/>
  <c r="BS25" i="1"/>
  <c r="AH25" i="1"/>
  <c r="AG25" i="1"/>
  <c r="CU24" i="1"/>
  <c r="CS24" i="1"/>
  <c r="BT24" i="1"/>
  <c r="BS24" i="1"/>
  <c r="AH24" i="1"/>
  <c r="AG24" i="1"/>
  <c r="CS23" i="1"/>
  <c r="BT23" i="1"/>
  <c r="BS23" i="1"/>
  <c r="AH23" i="1"/>
  <c r="AG23" i="1"/>
  <c r="BM23" i="1" s="1"/>
  <c r="CS22" i="1"/>
  <c r="BT22" i="1"/>
  <c r="CR22" i="1" s="1"/>
  <c r="BS22" i="1"/>
  <c r="BM22" i="1"/>
  <c r="AH22" i="1"/>
  <c r="AG22" i="1"/>
  <c r="CS21" i="1"/>
  <c r="BT21" i="1"/>
  <c r="BS21" i="1"/>
  <c r="BM21" i="1"/>
  <c r="AH21" i="1"/>
  <c r="CU20" i="1"/>
  <c r="CS20" i="1"/>
  <c r="BT20" i="1"/>
  <c r="BS20" i="1"/>
  <c r="AG20" i="1"/>
  <c r="AB20" i="1"/>
  <c r="X20" i="1" s="1"/>
  <c r="AH20" i="1" s="1"/>
  <c r="CS19" i="1"/>
  <c r="BT19" i="1"/>
  <c r="BS19" i="1"/>
  <c r="AH19" i="1"/>
  <c r="AG19" i="1"/>
  <c r="BM19" i="1" s="1"/>
  <c r="CU18" i="1"/>
  <c r="CS18" i="1"/>
  <c r="BT18" i="1"/>
  <c r="BS18" i="1"/>
  <c r="AH18" i="1"/>
  <c r="AG18" i="1"/>
  <c r="BM18" i="1" s="1"/>
  <c r="CU17" i="1"/>
  <c r="CS17" i="1"/>
  <c r="BT17" i="1"/>
  <c r="BS17" i="1"/>
  <c r="AH17" i="1"/>
  <c r="AG17" i="1"/>
  <c r="BM17" i="1" s="1"/>
  <c r="CS16" i="1"/>
  <c r="BT16" i="1"/>
  <c r="BS16" i="1"/>
  <c r="AH16" i="1"/>
  <c r="AG16" i="1"/>
  <c r="CS15" i="1"/>
  <c r="BT15" i="1"/>
  <c r="CR15" i="1" s="1"/>
  <c r="BS15" i="1"/>
  <c r="AH15" i="1"/>
  <c r="AG15" i="1"/>
  <c r="BM15" i="1" s="1"/>
  <c r="CU14" i="1"/>
  <c r="CS14" i="1"/>
  <c r="BT14" i="1"/>
  <c r="BS14" i="1"/>
  <c r="AH14" i="1"/>
  <c r="AG14" i="1"/>
  <c r="CS13" i="1"/>
  <c r="BT13" i="1"/>
  <c r="BS13" i="1"/>
  <c r="AH13" i="1"/>
  <c r="AG13" i="1"/>
  <c r="CS12" i="1"/>
  <c r="BT12" i="1"/>
  <c r="CR12" i="1" s="1"/>
  <c r="BS12" i="1"/>
  <c r="BM12" i="1"/>
  <c r="AH12" i="1"/>
  <c r="AG12" i="1"/>
  <c r="CU11" i="1"/>
  <c r="CS11" i="1"/>
  <c r="BT11" i="1"/>
  <c r="CR11" i="1" s="1"/>
  <c r="BS11" i="1"/>
  <c r="AH11" i="1"/>
  <c r="AG11" i="1"/>
  <c r="CU10" i="1"/>
  <c r="CS10" i="1"/>
  <c r="BT10" i="1"/>
  <c r="BS10" i="1"/>
  <c r="AH10" i="1"/>
  <c r="AG10" i="1"/>
  <c r="CU9" i="1"/>
  <c r="CS9" i="1"/>
  <c r="BT9" i="1"/>
  <c r="CR9" i="1" s="1"/>
  <c r="BS9" i="1"/>
  <c r="AH9" i="1"/>
  <c r="AG9" i="1"/>
  <c r="CU8" i="1"/>
  <c r="CS8" i="1"/>
  <c r="BT8" i="1"/>
  <c r="CR8" i="1" s="1"/>
  <c r="BS8" i="1"/>
  <c r="AH8" i="1"/>
  <c r="AG8" i="1"/>
  <c r="CS7" i="1"/>
  <c r="BT7" i="1"/>
  <c r="CR7" i="1" s="1"/>
  <c r="BS7" i="1"/>
  <c r="BM7" i="1"/>
  <c r="AH7" i="1"/>
  <c r="AG7" i="1"/>
  <c r="CU6" i="1"/>
  <c r="BT6" i="1"/>
  <c r="BS6" i="1"/>
  <c r="AH6" i="1"/>
  <c r="AG6" i="1"/>
  <c r="G6" i="1"/>
  <c r="CU5" i="1"/>
  <c r="CS5" i="1"/>
  <c r="BT5" i="1"/>
  <c r="CR5" i="1" s="1"/>
  <c r="BS5" i="1"/>
  <c r="AH5" i="1"/>
  <c r="AG5" i="1"/>
  <c r="BM5" i="1" s="1"/>
  <c r="CS4" i="1"/>
  <c r="BT4" i="1"/>
  <c r="CR4" i="1" s="1"/>
  <c r="BS4" i="1"/>
  <c r="BM4" i="1"/>
  <c r="AH4" i="1"/>
  <c r="AG4" i="1"/>
  <c r="CU3" i="1"/>
  <c r="CS3" i="1"/>
  <c r="BT3" i="1"/>
  <c r="BS3" i="1"/>
  <c r="AH3" i="1"/>
  <c r="AG3" i="1"/>
  <c r="X47" i="1" l="1"/>
  <c r="AH47" i="1" s="1"/>
</calcChain>
</file>

<file path=xl/comments1.xml><?xml version="1.0" encoding="utf-8"?>
<comments xmlns="http://schemas.openxmlformats.org/spreadsheetml/2006/main">
  <authors>
    <author>Sandra Gonzalez Barrios</author>
  </authors>
  <commentList>
    <comment ref="CX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Propios proyectados</t>
        </r>
      </text>
    </comment>
    <comment ref="CY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Participaciones </t>
        </r>
      </text>
    </comment>
    <comment ref="CZ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cofinaciación de la Nación </t>
        </r>
      </text>
    </comment>
    <comment ref="DA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Coofinanciación del Departamento</t>
        </r>
      </text>
    </comment>
    <comment ref="DB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Regalias </t>
        </r>
      </text>
    </comment>
    <comment ref="DC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CREDITOS</t>
        </r>
      </text>
    </comment>
    <comment ref="DD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OTROS RECURSOS </t>
        </r>
      </text>
    </comment>
    <comment ref="DE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GESTIONADOS</t>
        </r>
      </text>
    </comment>
    <comment ref="DF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DG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I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<sst xmlns="http://schemas.openxmlformats.org/spreadsheetml/2006/main" count="1438" uniqueCount="488">
  <si>
    <t>EJECUCION PLAN DE ACCION  CON CORTE A 30 DE SEPTIEMBRE  DE 2017</t>
  </si>
  <si>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</si>
  <si>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</si>
  <si>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</si>
  <si>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</si>
  <si>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</si>
  <si>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</si>
  <si>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</si>
  <si>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</si>
  <si>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</si>
  <si>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</si>
  <si>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</si>
  <si>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</si>
  <si>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</si>
  <si>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</si>
  <si>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</si>
  <si>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</si>
  <si>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</si>
  <si>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</si>
  <si>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</si>
  <si>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</si>
  <si>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</si>
  <si>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</si>
  <si>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</si>
  <si>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</si>
  <si>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</si>
  <si>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</si>
  <si>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</si>
  <si>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</si>
  <si>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</si>
  <si>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</si>
  <si>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</si>
  <si>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</si>
  <si>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</si>
  <si>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</si>
  <si>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</si>
  <si>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</si>
  <si>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</si>
  <si>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</si>
  <si>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</si>
  <si>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</si>
  <si>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</si>
  <si>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</si>
  <si>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</si>
  <si>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</si>
  <si>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</si>
  <si>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</si>
  <si>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</si>
  <si>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</si>
  <si>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</si>
  <si>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</si>
  <si>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</si>
  <si>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</si>
  <si>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</si>
  <si>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</si>
  <si>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</si>
  <si>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</si>
  <si>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</si>
  <si>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</si>
  <si>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</si>
  <si>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</si>
  <si>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</si>
  <si>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</si>
  <si>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</si>
  <si>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</si>
  <si>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</si>
  <si>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</si>
  <si>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</si>
  <si>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</si>
  <si>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</si>
  <si>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</si>
  <si>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</si>
  <si>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</si>
  <si>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</si>
  <si>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</si>
  <si>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</si>
  <si>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Valor Ejecucion de la Meta a SEP 2017</t>
  </si>
  <si>
    <t>Total Recursos ejecutados SEP_2017</t>
  </si>
  <si>
    <t>Rpejecutados SEP_2017</t>
  </si>
  <si>
    <t>SGPejecutados  SEP_2017</t>
  </si>
  <si>
    <t>Cnejecutados SEP_2017</t>
  </si>
  <si>
    <t>Cdejecutados  SEP_2017</t>
  </si>
  <si>
    <t>SGRejecutados  SEP_2017</t>
  </si>
  <si>
    <t>Creditoejecutado  SEP_2017</t>
  </si>
  <si>
    <t>Otrosejecutados  SEP_2017</t>
  </si>
  <si>
    <t>Rec Gestionados  SEP_2017</t>
  </si>
  <si>
    <t>% EJECUCION META PROG 2017</t>
  </si>
  <si>
    <t>META RESULTADO A SEP 2017</t>
  </si>
  <si>
    <t>% EJECUCION META RESULTADOS SEP  2017</t>
  </si>
  <si>
    <t>1.</t>
  </si>
  <si>
    <t xml:space="preserve">CONSTRUCCIÓN DE LA PAZ EN BOLÍVAR </t>
  </si>
  <si>
    <t>1.1</t>
  </si>
  <si>
    <t>ESTRATEGIA PARA CONSTRUCCION DE LA PAZ EN BOLIVAR</t>
  </si>
  <si>
    <t>A.18.1</t>
  </si>
  <si>
    <t>Un Observatorio Territorial Para La Construcción De La Paz En Bolívar</t>
  </si>
  <si>
    <t>A.18.1.1</t>
  </si>
  <si>
    <t>1.1.1.</t>
  </si>
  <si>
    <t xml:space="preserve">Observario de paz territorial </t>
  </si>
  <si>
    <t>Un Sistema de monitoreo y análisis del Proceso de Construcción de Paz Territorial del Departamento de Bolívar diseñado.</t>
  </si>
  <si>
    <t>Numero de Sistemas de monitoreo y análisis del Procesos de Construcción de Paz Territorial del Departamento de Bolívar diseñados.</t>
  </si>
  <si>
    <t>INCREMENTO</t>
  </si>
  <si>
    <t xml:space="preserve">JUSTICIA Y SEGURIDAD </t>
  </si>
  <si>
    <t>A.18</t>
  </si>
  <si>
    <t>ICLD</t>
  </si>
  <si>
    <t>SECRETARÍA DEL INTERIOR - CARCAMO</t>
  </si>
  <si>
    <t>SECRETARIA DE VICTIMAS Y RECONCILIACION  - INTERIOR</t>
  </si>
  <si>
    <t xml:space="preserve">MODIFICAR LA REDACCION DE LA META DE PRODUCTO </t>
  </si>
  <si>
    <t>NO ES META DE RESULTADO</t>
  </si>
  <si>
    <t>NA</t>
  </si>
  <si>
    <t>En esta meta se acordo que ya existe un Observatorio " Coisbol" ampliariamos las variables del Observatorio existente. Esta semana se llevar a cabo una mesa de trabajo con Jorge Carcamo.</t>
  </si>
  <si>
    <t>NP</t>
  </si>
  <si>
    <t>ESTRATEGIA PARA CONSTRUCCION DE LA PAZ TERRITORIAL EN BOLIVAR</t>
  </si>
  <si>
    <t>A.18.1.2</t>
  </si>
  <si>
    <t xml:space="preserve">Cuatro (4) Documentos de análisis sobre los avances, retos y dificultades del proceso de construcción de Paz en el Departamento y sus Municipios presentados </t>
  </si>
  <si>
    <t xml:space="preserve">Numero de Documentos de análisis sobre los avances, retos y dificultades del proceso de construcción de Paz en el Departamento y sus Municipios presentados </t>
  </si>
  <si>
    <t>A.18.2</t>
  </si>
  <si>
    <t>33% de los Municipios con  Ejercicios de planeación prospectiva territorial para diseñar y desarrollar la estrategia de construcción de paz de la Gobernación de Bolívar.</t>
  </si>
  <si>
    <t>A.18.2.1</t>
  </si>
  <si>
    <t>1.1.2</t>
  </si>
  <si>
    <t>Planeación Prospectiva para la Construcción de Paz</t>
  </si>
  <si>
    <t>Quince (15) Ejercicios de planeación prospectiva territorial para diseñar y desarrollar la estrategia de construcción de paz de la Gobernación de Bolívar.</t>
  </si>
  <si>
    <t>Numero de  Ejercicios de planeación prospectiva territorial para diseñar y desarrollar la estrategia de construcción de paz de la Gobernación de Bolívar.</t>
  </si>
  <si>
    <t>A.18.3</t>
  </si>
  <si>
    <t>Doce (12) Alianzas estratégicas interinstitucionales con centros de pensamiento, instituciones de educación superior, empresas, gremios, cooperación internacional e institucionalidad responsable del proceso de construcción de paz a nivel nacional, departamental y municipal para avanzar en la agenda de construcción de paz del Departamento formuladas</t>
  </si>
  <si>
    <t>A.18.3.1</t>
  </si>
  <si>
    <t>1.1.3</t>
  </si>
  <si>
    <t>Alianzas Interinstitucionales para la Construcción de Paz Territorial</t>
  </si>
  <si>
    <t>Numero de  Alianzas estratégicas interinstitucionales con centros de pensamiento, instituciones de educación superior, empresas, gremios, cooperación internacional e institucionalidad responsable del proceso de construcción de paz a nivel nacional, departamental y municipal para avanzar en la agenda de construcción de paz del Departamento formuladas</t>
  </si>
  <si>
    <t xml:space="preserve">SECRETARIA DE VICTIMAS Y RECONCILIACION </t>
  </si>
  <si>
    <t>1.1.</t>
  </si>
  <si>
    <t>A.18.3.2</t>
  </si>
  <si>
    <t>Doce (12) Programas, proyectos e iniciativas gestionadas y ejecutadas en el marco de  alianzas estratégicas interinstitucionales</t>
  </si>
  <si>
    <t>Numero de  Programas, proyectos e iniciativas gestionadas y ejecutadas en el marco de  alianzas estratégicas interinstitucionales</t>
  </si>
  <si>
    <t>A.18.4</t>
  </si>
  <si>
    <t>Focalización de la Inversión en los municipios de Montes de Maria con enfoque de paz y posconflicto</t>
  </si>
  <si>
    <t>A.18.4.1</t>
  </si>
  <si>
    <t>1.1.4</t>
  </si>
  <si>
    <t xml:space="preserve">Proyecto Estratégico "Montes de Maria Territorio de Paz" </t>
  </si>
  <si>
    <t>Un Proyecto “Montes de Maria” en paz implementado</t>
  </si>
  <si>
    <t>Numero de Proyectos  “Montes de Maria” en paz implementados</t>
  </si>
  <si>
    <t>A.18.5</t>
  </si>
  <si>
    <t>Focalización de la Inversión en los municipios del Sur del Departamento</t>
  </si>
  <si>
    <t>A.18.5.1</t>
  </si>
  <si>
    <t>1.1.5</t>
  </si>
  <si>
    <t>Proyecto  Estratégico “Todos por el Sur”</t>
  </si>
  <si>
    <t>Un Proyecto “Todos por el Sur” implementado</t>
  </si>
  <si>
    <t>Numero de Proyectos “Todos por el Sur” implementados</t>
  </si>
  <si>
    <t>A.18.6</t>
  </si>
  <si>
    <t>Plataforma Virtual de aprendizaje departamental CATEDRA PARA LA PAZ</t>
  </si>
  <si>
    <t>A.18.6.1</t>
  </si>
  <si>
    <t>1.1.6</t>
  </si>
  <si>
    <t>Plataforma Virtual “Educando para la paz”</t>
  </si>
  <si>
    <t>Un Sistema de Plataforma Virtual basado en el decreto 1038 de 2015 implementado</t>
  </si>
  <si>
    <t xml:space="preserve">Numero de Sistemas de Plataforma Virtual basado en el decreto 1038 de 2015 implementados </t>
  </si>
  <si>
    <t>1.2</t>
  </si>
  <si>
    <t>ATENCIÓN Y ASISTENCIA A POBLACIÓN EN PROCESO DE DESARME, DESMOVLIZACIÓN Y REINTEGRACIÓN</t>
  </si>
  <si>
    <t>A.18.7</t>
  </si>
  <si>
    <t>1 Política pública aprobada e implementada para la atención y asistencia a la pobláción en proceso de Desmovilización y Reintegración.</t>
  </si>
  <si>
    <t>A.18.7.1</t>
  </si>
  <si>
    <t>1.2.1</t>
  </si>
  <si>
    <t>Diseño de la Política Pública de Atención y Asistencia a Población en Proceso de Desmovilización y Reintegración</t>
  </si>
  <si>
    <t>Un documento de Caracterización de la Población en proceso deDesmovilizado , Desarme y Reintegración en Bolívar Diseñado</t>
  </si>
  <si>
    <t>Numero de documentos de Caracterización de la Población en proceso de Desmovilizado , Desarme y Reintegraciónen Bolívar Diseñado</t>
  </si>
  <si>
    <t>SECRETARÍA DE VÍCTIMAS</t>
  </si>
  <si>
    <t>A.18.7.2</t>
  </si>
  <si>
    <t xml:space="preserve">Seis (6) Mesas de construcción colectiva de la Política Pública de Atención y Asistencia a Población en Proceso de DDR. Soportados en Documentos de sistematización de la información recogida en mesas de trabajo realizadas </t>
  </si>
  <si>
    <t xml:space="preserve">Numero de  Mesas de construcción colectiva de la Política Pública de Atención y Asistencia a Población en Proceso de DDR. Soportados en Documentos de sistematización de la información recogida en mesas de trabajo realizadas </t>
  </si>
  <si>
    <t>C</t>
  </si>
  <si>
    <t>A.18.7.3</t>
  </si>
  <si>
    <t>Una Política Pública de Atención y Asistencia a Población en Proceso de Reintegración aprobada mediante Ordenanza Departamental.</t>
  </si>
  <si>
    <t>Numero de Politica Pública de Atención y Asistencia a Población en Proceso de Reintegración aprobada mediante Ordenanza Departamental.</t>
  </si>
  <si>
    <t>A.18.8</t>
  </si>
  <si>
    <t>500 personas en proceso de DDR atendidas</t>
  </si>
  <si>
    <t>A.18.8.1</t>
  </si>
  <si>
    <t>1.2.2</t>
  </si>
  <si>
    <t>Atención y Asistencia a Personas en Proceso de DDR</t>
  </si>
  <si>
    <t>Un  sistema de información y seguimiento al proceso de Desmovilizado , Desarme y Reintegración diseñado  e implementado</t>
  </si>
  <si>
    <t>Numero de  sistemas de información y seguimiento al proceso de Desmovilizado , Desarme y Reintegración diseñadas  e implementadas</t>
  </si>
  <si>
    <t>A.18.8.2</t>
  </si>
  <si>
    <t>Siete (7)  informes presentadas , uno por  semestre sobre los avances del proceso de Desmovilizado , Desarme y Reintegración en Bolívar</t>
  </si>
  <si>
    <t>Numero de informes presentadas , uno por  semestre sobre los avances del proceso de Desmovilizado , Desarme y Reintegración en Bolívar</t>
  </si>
  <si>
    <t>A.18.8.3</t>
  </si>
  <si>
    <t>Seis (6)  proyectos ejecutados en beneficio de la población en proceso de DDR</t>
  </si>
  <si>
    <t>Número de proyectos ejecutados en beneficio de la población en proceso de DDR</t>
  </si>
  <si>
    <t>A.18.9</t>
  </si>
  <si>
    <t>10 Documentos finales de Planes Municipales de Atención a Población en proceso de DDR</t>
  </si>
  <si>
    <t>A.18.9.1</t>
  </si>
  <si>
    <t>1.2.3</t>
  </si>
  <si>
    <t>Fortalecimiento de capacidades locales para el DDR</t>
  </si>
  <si>
    <t>Cuatro (4) Jornadas de fortalecimiento de capacidades para la atención a población en proceso de DDR dirigidas a  funcionarios de las dependencias de la Gobernación y de las Alcaldías Municipales responsables de la atención a población en proceso de DDR</t>
  </si>
  <si>
    <t>Numero de Jornadas de fortalecimiento de capacidades para la atención a población en proceso de DDR dirigidas a  funcionarios de las dependencias de la Gobernación y de las Alcaldías Municipales responsables de la atención a población en proceso de DDR</t>
  </si>
  <si>
    <t>A.18.10</t>
  </si>
  <si>
    <t>5 Municipios (asistidos) con Planes Municipales de promoción, prevención y protección de Derechos Humanos.</t>
  </si>
  <si>
    <t>A.18.10.1</t>
  </si>
  <si>
    <t>1.2.4</t>
  </si>
  <si>
    <t>Fortalecimiento a Comunidades Receptoras de Población en Proceso de DDR</t>
  </si>
  <si>
    <t>Cinco (5) comunidades acompañadas  donde se desarrollan procesos de DDR en el diseño y ejecución de planes de promoción, prevención y protección de Derechos Humanos</t>
  </si>
  <si>
    <t>Numero de  comunidades acompañadas  donde se desarrollan procesos de DDR en el diseño y ejecución de planes de promoción, prevención y protección de Derechos Humanos</t>
  </si>
  <si>
    <t>A.18.10.2</t>
  </si>
  <si>
    <t>Seis (6) Iniciativas de reconciliación y Reintegración Comunitaria dirigidas proceso de reintegración social y otros actores comunitarios.</t>
  </si>
  <si>
    <t>Numero de Iniciativas de reconciliación y Reintegración Comunitaria dirigidas proceso de reintegración social y otros actores comunitarios.</t>
  </si>
  <si>
    <t>1.3</t>
  </si>
  <si>
    <t>ATENCIÓN Y ASISTENCIA A POBLACIÓN VÍCTIMA DEL CONFLICTO ARMADO EN BOLIVAR</t>
  </si>
  <si>
    <t>A.18.11</t>
  </si>
  <si>
    <t>Cubrir en un 20% el Riesgos de Victimizaciónde la población Victima del Departamento de Bolívar</t>
  </si>
  <si>
    <t>A.18.11.1</t>
  </si>
  <si>
    <t>1.3.1</t>
  </si>
  <si>
    <t>Componente Prevención y Protección Riesgos de Victimización</t>
  </si>
  <si>
    <t xml:space="preserve">Un Plan departamental de prevención y protección con enfoque de género, diferencial y étnico formulado </t>
  </si>
  <si>
    <t xml:space="preserve">Numero de Planes departamental de prevención y protección con enfoque de género, diferencial y étnico furmulados </t>
  </si>
  <si>
    <t>A.18.11.2</t>
  </si>
  <si>
    <t>Una ruta de  prevención de mujeres víctimas de violencia sexual dentro del conflicto armado formulada y socializada</t>
  </si>
  <si>
    <t>Numero de rutas de  prevención de mujeres víctimas de violencia sexual dentro del conflicto armado formulada y socializada</t>
  </si>
  <si>
    <t>A.18.11.3</t>
  </si>
  <si>
    <t>Nueve (9) informes de recomendaciones cumplidas (Cumplimiento de las recomendaciones emanadas de los informes de riesgo y sus notas de seguimiento por la Defensoría del Pueblo)</t>
  </si>
  <si>
    <t>Numero de informes de recomendaciones cumplidos (Cumplimiento de las recomendaciones emanadas de los informes de riesgo y sus notas de seguimiento por la Defensoría del Pueblo)</t>
  </si>
  <si>
    <t>PROGRAMA DE ATENCIÓN Y ASISTENCIA A POBLACIÓN VÍCTIMA DEL CONFLICTO ARMADO EN BOLIVAR</t>
  </si>
  <si>
    <t>A.18.11.4</t>
  </si>
  <si>
    <t>Formulación del plan de contingencia departamental y apoyo a los Planes municipales</t>
  </si>
  <si>
    <t>A.18.12</t>
  </si>
  <si>
    <t>Cobertura del 20% de la población víctima sujeta de atención que accede al Goce Efectivo de sus Derechos</t>
  </si>
  <si>
    <t>A.18.12.1</t>
  </si>
  <si>
    <t>1.3.2</t>
  </si>
  <si>
    <t>Componente de Asistencia y Atención</t>
  </si>
  <si>
    <t>2 Centros Construidos y en funcionamiento</t>
  </si>
  <si>
    <t>Numero de Centros Construidos y en funcionamiento</t>
  </si>
  <si>
    <t>A.18.12.2</t>
  </si>
  <si>
    <t>1 Convenio ejecutado.</t>
  </si>
  <si>
    <t>Numero de Convenios ejecutados.</t>
  </si>
  <si>
    <t>A.18.12.3</t>
  </si>
  <si>
    <t>80 Becas para jóvenes Víctimas en Bolívar</t>
  </si>
  <si>
    <t>Numero de Becas para jóvenes Víctimas en Bolívar</t>
  </si>
  <si>
    <t>A.18.12.4</t>
  </si>
  <si>
    <t>1 Programa diseñado e implementado</t>
  </si>
  <si>
    <t>A.18.12.5</t>
  </si>
  <si>
    <t>24.000 Víctimas atendidas dentro del Programa (6.000 por año)</t>
  </si>
  <si>
    <t>A.18.13</t>
  </si>
  <si>
    <t>A.18.13.1</t>
  </si>
  <si>
    <t>1.3.3</t>
  </si>
  <si>
    <t>Reparación Integral</t>
  </si>
  <si>
    <t>16 procesos acompañados</t>
  </si>
  <si>
    <t>A.18.13.2</t>
  </si>
  <si>
    <t>16 sujetos de reparación colectiva</t>
  </si>
  <si>
    <t>A.18.13.3</t>
  </si>
  <si>
    <t>20 Proyectos implementados</t>
  </si>
  <si>
    <t>A.18.13.4</t>
  </si>
  <si>
    <t>Un convenio Ejecutado para el cumplimiento de los exhirtos y decisiones judiciales para la población victima</t>
  </si>
  <si>
    <t>A.18.14</t>
  </si>
  <si>
    <t>Porcentaje del 30% de la población victima que disfrutan las medidas de Satisfacción</t>
  </si>
  <si>
    <t>A.18.14.1</t>
  </si>
  <si>
    <t>1.3.4</t>
  </si>
  <si>
    <t>Memoria Histórica  Medidas de Satisfacción</t>
  </si>
  <si>
    <t>7 fechasrepresentativasconmemoradas</t>
  </si>
  <si>
    <t>Conmemoración 9 de abril y fechas representativas del territorio, a través de actividades de reivindiquen y visibilicen la población víctima en el Departamento</t>
  </si>
  <si>
    <t>A.18.14.2</t>
  </si>
  <si>
    <t>1 Proyecto formulado y ejecutado (Financiación con recursos de Contrato  Plan)</t>
  </si>
  <si>
    <t>Proyecto Centro para la formación y el emprendimiento de la Mujer víctima en los montes de María “Casa de la Mujer Montemariana”</t>
  </si>
  <si>
    <t>A.18.14.3</t>
  </si>
  <si>
    <t>20 iniciativas</t>
  </si>
  <si>
    <t>Iniciativas de memoria histórica como mecanismo de reconstrucción de tejido social, recuperación de confianza y garantía de no repetición desarrolladas.</t>
  </si>
  <si>
    <t>A.18.15</t>
  </si>
  <si>
    <t>Cobertura del 43% en el fortalecimiento a las mesas de victimas departamental y municipales del departamento de Bolívar.</t>
  </si>
  <si>
    <t>A.18.15.1</t>
  </si>
  <si>
    <t>1.3.5</t>
  </si>
  <si>
    <t>ParticipaciónEfectiva</t>
  </si>
  <si>
    <t>1 Plan acordado y concertado</t>
  </si>
  <si>
    <t>Plan de Acción de la Mesa Departamental de Víctimas concertado</t>
  </si>
  <si>
    <t>A.18.15.2</t>
  </si>
  <si>
    <t>19 Mesas de Victimas</t>
  </si>
  <si>
    <t>Fortalecimiento Organizacional de las Mesas de Víctimas municipales priorizadas</t>
  </si>
  <si>
    <t>A.18.16</t>
  </si>
  <si>
    <t>40% de ejecución de la política pública de víctimas en el Departamento de Bolívar</t>
  </si>
  <si>
    <t>A.18.16.1</t>
  </si>
  <si>
    <t>1.3.6</t>
  </si>
  <si>
    <t>Sistemas de Información y Fortalecimiento Institucional</t>
  </si>
  <si>
    <t>19 Municipios</t>
  </si>
  <si>
    <t>Acompañamiento al proceso de caracterización de la Población víctima del conflicto armado en Bolívar</t>
  </si>
  <si>
    <t>A.18.16.2</t>
  </si>
  <si>
    <t>1 PAT de acuerdo a la ley 1448 de 2011</t>
  </si>
  <si>
    <t>Plan de Acción Territorial de Atención y Reparación Integral de las víctimas en Bolívar 2016-2019</t>
  </si>
  <si>
    <t>A.18.16.3</t>
  </si>
  <si>
    <t>Fortalecimiento a las Alcaldías Municipales en el diseño, ejecución y seguimiento de los planes de atención a Víctimas</t>
  </si>
  <si>
    <t>A.18.16.4</t>
  </si>
  <si>
    <t>16 Comités y Subcomités</t>
  </si>
  <si>
    <t>Fortalecimiento de los Subcomités Técnicos y CTJT en el departamento</t>
  </si>
  <si>
    <t>A.18.16.5</t>
  </si>
  <si>
    <t>1 Estrategia expedida por decreto departamental de acuerdo al Decreto Nacional 2460 del 15 de Diciembre de 2015</t>
  </si>
  <si>
    <t>Implementar la Estrategia de Articulación y Corresponsabilidad</t>
  </si>
  <si>
    <t>1.4</t>
  </si>
  <si>
    <t xml:space="preserve">SEGURIDAD Y CONVIVENCIA </t>
  </si>
  <si>
    <t>A.18.17</t>
  </si>
  <si>
    <t>100% de los municipios de Bolívar beneficiados con inversión en seguridad y convivencia</t>
  </si>
  <si>
    <t>A.18.17.1</t>
  </si>
  <si>
    <t>1.4.1</t>
  </si>
  <si>
    <t>Planeación Institucional Para Avanzar En Seguridad Y Convivencia</t>
  </si>
  <si>
    <t>Un Plan Integral de Seguridad y Convivencia formulado e implementado</t>
  </si>
  <si>
    <t>Numero de Planes Integrales de Seguridad y Convivencia formulado e implementado</t>
  </si>
  <si>
    <t>Contribucción Especial</t>
  </si>
  <si>
    <t>SECRETARÍA DEL INTERIOR - DIRECCION DE SEGURIDAD Y CONVIVENCIA</t>
  </si>
  <si>
    <t xml:space="preserve">SECRETARIA DEL INTERIOR </t>
  </si>
  <si>
    <t>OK</t>
  </si>
  <si>
    <t xml:space="preserve">Sin PIP,Realizado  a traves del profesional especualizado de la direecion de seguridad y convivenvia </t>
  </si>
  <si>
    <t xml:space="preserve">Plan Integral de Seguridad y convivencia formulado y en proceso de implementacion. </t>
  </si>
  <si>
    <t>El PIS DEL Departamento de Bolivar listo y en ejcución y se realiza seguimiento a los 46 Municipios incluido el Distrito de Cartagena, de los cuales han entregado 39 y enviados al Ministerior del Interior para su conocimiento.</t>
  </si>
  <si>
    <t>A.18.18</t>
  </si>
  <si>
    <t>70% de los municipios de Bolívar beneficiados con equipamiento tecnológico para la seguridad ciudadana</t>
  </si>
  <si>
    <t>A.18.18.1</t>
  </si>
  <si>
    <t>1.4.2</t>
  </si>
  <si>
    <t>Provisión Tecnológica Para Fortalecer La Seguridad Y Convivencia</t>
  </si>
  <si>
    <t>27  Dotaciones  y/o mejoramientos de equipamiento tecnológico para la seguridad ciudadana en municipios priorizados por mayores índices de criminalidad</t>
  </si>
  <si>
    <t>Numero de  Dotación y/o mejoramiento de equipamiento tecnológico para la seguridad ciudadana en municipios priorizados por mayores índices de criminalidad</t>
  </si>
  <si>
    <t>Proceso de contratacion en Desarrollo * Fortalecimiento de los Sistemas de video vigilancia(CCTV) para la seguridad ciudadana en 9 municipios. * Apoyo a las instituciones de seguridad en su capacidad de respuesta a Delitos y Convivencia , en solicitud de CDP</t>
  </si>
  <si>
    <t>A.18.19</t>
  </si>
  <si>
    <t>Ampliar en un 20% el número de municipios beneficiados con proyectos de infraestructura para la seguridad</t>
  </si>
  <si>
    <t>A.18.19.1</t>
  </si>
  <si>
    <t>1.4.3</t>
  </si>
  <si>
    <t>Infraestructura Para La Seguridad</t>
  </si>
  <si>
    <t>Diez (10) apoyos en infraestructura y/o predios para el uso de la fuerza publica</t>
  </si>
  <si>
    <t>Numero de  apoyos en infraestructura y/o predios para el uso de la fuerza publica</t>
  </si>
  <si>
    <t xml:space="preserve">contribucion Especial </t>
  </si>
  <si>
    <t xml:space="preserve">* En proceso de Contratación $ 1.545.891.254 a cargo de Secretario de Infraestyructura del Departamento. Fortalecimiento de la infraestructura para alojamiento  del Batallón Selva N° 48 Procer Manuel Rodriguez Torices, Municipio Santa Rosa del Sur. </t>
  </si>
  <si>
    <t>A.18.20</t>
  </si>
  <si>
    <t>A.18.20.1</t>
  </si>
  <si>
    <t>1.4.4</t>
  </si>
  <si>
    <t>Fortalecimiento De La Movilidad De Los Organismos De Seguridad</t>
  </si>
  <si>
    <t>45  municipios beneficiados con parque automotor de la fuerza pública</t>
  </si>
  <si>
    <t>Numero de  municipios beneficiados con parque automotor de la fuerza pública</t>
  </si>
  <si>
    <t xml:space="preserve">3,400,000,000 Aporte Gobernacion (contibicion especial) 6,300,000,000 aporte ministerio </t>
  </si>
  <si>
    <t>*$ 489,693,999 Se radico proyecto en el  ministerio del Interior para fortalecimiento de la movilidad del Ejercito Nacional *            $ 451.233.612</t>
  </si>
  <si>
    <t>A.18.21</t>
  </si>
  <si>
    <t>Ampliar en un 100% el número de variables de evaluación y seguimiento del delito en el departamento de Bolívar y fortalecer la gestión del conocimiento para la seguridad y convivencia ciudadana.</t>
  </si>
  <si>
    <t>A.18.21.1</t>
  </si>
  <si>
    <t>1.4.5</t>
  </si>
  <si>
    <t>Observación Y Seguimiento De Delitos</t>
  </si>
  <si>
    <t>6 nuevas variables de evaluación y seguimiento de delitos implementadas.</t>
  </si>
  <si>
    <t>Numero de nuevas  variables de evaluación y seguimiento de delitos implementadas.</t>
  </si>
  <si>
    <t xml:space="preserve">Con el proyecto señalado que permite la operación del coisbol se da cumplimiento a las metas este tema </t>
  </si>
  <si>
    <t>Se agregaron el Bulling, Agresión a Misión Medica Extorción, Secuestro,Hurto en todas sus modalidades, protesta sociales, denuncias y victimización - algunas de ellas se tienen resultados las cuales ESTAN LISTAS PARA su publicación en el mes de DICIEMBRE MOTOTAXISMO Y MINERIA ILEGAL</t>
  </si>
  <si>
    <t>A.18.21.2</t>
  </si>
  <si>
    <t>4 investigaciones en el cuatrienio sobre delitos que impactan en la seguridad y la convivencia realizadas</t>
  </si>
  <si>
    <t>Numero de investigaciones en el cuatrienio sobre delitos que impactan en la seguridad y la convivencia realizadas</t>
  </si>
  <si>
    <t>De las 4 investigaciones como meta producto se encuentran en desarrollo 2 de ellas como son:1. Mototaxismo 2. Mineria Ilegal contratadas con el Observatoria del Caribe Universidad de Cartagena.</t>
  </si>
  <si>
    <t>A.18.21.3</t>
  </si>
  <si>
    <t>Cuatro (4) encuentros para el análisis del delito realizados en el Departamento</t>
  </si>
  <si>
    <t>Numero de encuentros para el análisis del delito realizados en el Departamento</t>
  </si>
  <si>
    <t>Estan programados 3 encuentros en asocio con el Ministerio de Salud, Naciones Unidas y Autoridades Polcivas, Militares y autoridades academicas - las tematicas a desarrollar en cada una de ellas seran Misión Medica, Bulling y Deserción Escolar, los Avances en Seguridad y Convivencia en el Departamento de Bolivar</t>
  </si>
  <si>
    <t>A.18.21.4</t>
  </si>
  <si>
    <t>Cuatro (4) publicaciones realizadas  sobre investigaciones y estadísticas en seguridad y convivencia.</t>
  </si>
  <si>
    <t>Numero de  publicaciones realizadas sobre investigaciones y estadísticas en seguridad y convivencia.</t>
  </si>
  <si>
    <t xml:space="preserve">Con el proyecto señalado que permite la operación del coisbol se da cumplimiento a  las metas en este tema </t>
  </si>
  <si>
    <t>Se encuentra en Desarrollo la publicacion que es un Dossier que su contenido será   las lineas de investigación Mototaxismo y Mineria Ilegal. La Segunda públicación será las conclusiones de las investigación.</t>
  </si>
  <si>
    <t>1.5</t>
  </si>
  <si>
    <t>DERECHOS HUMANOS Y DERECHO INTERNACIONAL HUMANITARIO</t>
  </si>
  <si>
    <t>A.18.22</t>
  </si>
  <si>
    <t>Promoción de los DDHH y DIH en el 50% de los municipios de Bolívar con cobertura de la Política Pública Nacional en Derechos Humanos</t>
  </si>
  <si>
    <t>A.18.22.1</t>
  </si>
  <si>
    <t>1.5.1</t>
  </si>
  <si>
    <t>Promoción de los Derechos Humanos y Derecho Internacional Humanitario</t>
  </si>
  <si>
    <t>Un documento del plan Departamental de derechos Humanos formulado</t>
  </si>
  <si>
    <t>Numero de  documentos del plan Departamental de derechos Humanos formulados</t>
  </si>
  <si>
    <t xml:space="preserve">SECRETARIA DE INTERIOR </t>
  </si>
  <si>
    <t>A.18.22.2</t>
  </si>
  <si>
    <t xml:space="preserve">Cuatro (4)  diplomados realizados  (dos en Derechos Humanos y Derecho Internacional Humanitario) dirigido a funcionarios y liderez sociales </t>
  </si>
  <si>
    <t xml:space="preserve">Numero de diplomados realizados  (dos en Derechos Humanos y Derecho Internacional Humanitario) dirigido a funcionarios y liderez sociales </t>
  </si>
  <si>
    <t>A.18.22.3</t>
  </si>
  <si>
    <t xml:space="preserve"> Siete (7) capacitaciones realizadas en Derechos Humanos y Derecho Internacional Humanitario dirigido a funcionarios de la Fuerza pública y militares del departamento</t>
  </si>
  <si>
    <t xml:space="preserve"> Numero de capacitaciones realizadas en Derechos Humanos y Derecho Internacional Humanitario dirigido a funcionarios de la Fuerza pública y militares del departamento</t>
  </si>
  <si>
    <t>A.18.22.4</t>
  </si>
  <si>
    <t>24 Municipios beneficiados y a través de encuentros, actividades y acciones que promuevan en la población bolivarense los Derechos Humanos y capacite en Derecho Internacional Humanitario</t>
  </si>
  <si>
    <t>No. de Municipios beneficiados y a través de encuentros, actividades y acciones que promuevan en la población bolivarense los Derechos Humanos y capacite en Derecho Internacional Humanitario</t>
  </si>
  <si>
    <t>A.18.22.5</t>
  </si>
  <si>
    <t>19 Proyectos elaborados para reducir los casos de violación de los derechos humanos y del Derecho Internacional Humanitario</t>
  </si>
  <si>
    <t>Numero de Proyectos elaborados para reducir los casos de violación de los derechos humanos y del Derecho Internacional Humanitario</t>
  </si>
  <si>
    <t>A.18.22.6</t>
  </si>
  <si>
    <t>19 municipios con implementación de los planes integrales de prevención</t>
  </si>
  <si>
    <t>Numero de municipios con implementación de los planes integrales de prevención</t>
  </si>
  <si>
    <t>A.18.22.7</t>
  </si>
  <si>
    <t>Una estrategia anti discriminación “Bolívar si Avanza contra la Discriminación” diseñada</t>
  </si>
  <si>
    <t>Numero de  estrategias anti discriminación “Bolívar si Avanza contra la Discriminación” diseñadas</t>
  </si>
  <si>
    <t>A.18.23</t>
  </si>
  <si>
    <t>16% de la población ubicada en municipios priorizados en zonas de posibles campos minados atendidas con Plan Estratégico para la prevención y educación en riesgo de minas antipersona (612 victmas de minas antip. Entre 1990-2016)</t>
  </si>
  <si>
    <t>A.18.23.1</t>
  </si>
  <si>
    <t>1.5.2</t>
  </si>
  <si>
    <t>Desminado Humanitario</t>
  </si>
  <si>
    <t>Dos (2) proyectos para promover la autoprotección contra minas antipersona, en poblaciones con mayor vulnerabilidad formulados.</t>
  </si>
  <si>
    <t xml:space="preserve">Numero de proyectos para promover la autoprotección contra minas antipersona, en poblaciones con mayor vulnerabilidad formulados </t>
  </si>
  <si>
    <t>A.18.23.2</t>
  </si>
  <si>
    <t>100 victictimas con atención integral a víctimas registradas y a nuevas víctimas de minas anti-personales</t>
  </si>
  <si>
    <t>Numero de victimas con  atención integral a víctimas registradas y a nuevas víctimas de minas anti-personales</t>
  </si>
  <si>
    <t>ok</t>
  </si>
  <si>
    <t>A.18.23.3</t>
  </si>
  <si>
    <t>Siete (7) talleres de Educación en riesgo de minas realizados en zonas de vulnerabilidad en el departamento</t>
  </si>
  <si>
    <t>Numero de talleres de Educación en riesgo de minas realizados en zonas de vulnerabilidad en el departamento</t>
  </si>
  <si>
    <t>A.18.24</t>
  </si>
  <si>
    <t>100% Plan estratégico para la prevención del reclutamiento ilícito de NNA</t>
  </si>
  <si>
    <t>ND</t>
  </si>
  <si>
    <t>A.18.24.1</t>
  </si>
  <si>
    <t>1.5.3</t>
  </si>
  <si>
    <t>Prevención del reclutamiento ilícito de Niños, Niñas y Adolescentes en el departamento de Bolívar</t>
  </si>
  <si>
    <t>Una Caracterización de la población de NNA víctimas del reclutamiento forzoso, zonas de mayor vulnerabilidad, planes de acción intersectorial para la prevención del fenómeno rezalida</t>
  </si>
  <si>
    <t>Numero de caracterizaciones de la población de NNA víctimas del reclutamiento forzoso, zonas de mayor vulnerabilidad, planes de acción intersectorial para la prevención del fenómeno rezalidas</t>
  </si>
  <si>
    <t>A.18.24.2</t>
  </si>
  <si>
    <t>Cuatro (4) Proyectos  para la prevención del reclutamiento en municipios priorizados</t>
  </si>
  <si>
    <t>Numero Proyectos para la prevención del reclutamiento en municipios priorizados</t>
  </si>
  <si>
    <t>A.18.25</t>
  </si>
  <si>
    <t>Estrategia Departamental contra el Delito de la Trata de personas en el 100% de los Municipios del Departamento</t>
  </si>
  <si>
    <t>A.18.25.1</t>
  </si>
  <si>
    <t>1.5.4</t>
  </si>
  <si>
    <t>Lucha contra la trata de personas</t>
  </si>
  <si>
    <t>Cinco (5) Campañas de prevención del delito de trata de personas en zonas vulnerables realizadas</t>
  </si>
  <si>
    <t>Numero de Campañas de prevención del delito de trata de personas en zonas vulnerables realizadas</t>
  </si>
  <si>
    <t>A.18.25.2</t>
  </si>
  <si>
    <t>Cinco (5)  de comités de lucha contra la trata creados en el Departamento</t>
  </si>
  <si>
    <t>Numero de comités de lucha contra la trata creados en el Departamento</t>
  </si>
  <si>
    <t>1.6</t>
  </si>
  <si>
    <t xml:space="preserve">JUSTICIA Y ORDEN PÚBLICO </t>
  </si>
  <si>
    <t>A.18.26</t>
  </si>
  <si>
    <t>Incrementar en un 100% los escenarios de oferta institucional en convivencia y solución pacífica de conflictos</t>
  </si>
  <si>
    <t>A.18.26.1</t>
  </si>
  <si>
    <t>1.6.1</t>
  </si>
  <si>
    <t>Centros De Convivencia</t>
  </si>
  <si>
    <t>Dos (2) centros de convivencia construidos</t>
  </si>
  <si>
    <t>Numero de centros de convivencia construidos</t>
  </si>
  <si>
    <t>SECRETARÍA DEL INTERIOR - CIRA</t>
  </si>
  <si>
    <t>En formulacion del proyecto para presentación en Ministerio del Interior</t>
  </si>
  <si>
    <t>A.18.27</t>
  </si>
  <si>
    <t>Fortalecer el acceso a la justicia mediante la implementación de una (1) iniciativa.</t>
  </si>
  <si>
    <t>A.18.27.1</t>
  </si>
  <si>
    <t>1.6.2</t>
  </si>
  <si>
    <t>Fortalecimiento de acceso a la justifica</t>
  </si>
  <si>
    <t>Un (1) proceso pedagógico apoyado en las TICs para promover en el ciudadano el acceso a la justicia Implementado</t>
  </si>
  <si>
    <t>Numero de procesos pedagógicos apoyados en las TICs para promover en el ciudadano el acceso a la justicia Implementados</t>
  </si>
  <si>
    <t>Proyecto formulado en espera de CDP</t>
  </si>
  <si>
    <t>1.7</t>
  </si>
  <si>
    <t>PARTICIPACIÓN POLÍTICA Y DEMOCRACIA PARA LA PAZ</t>
  </si>
  <si>
    <t>A.18.28</t>
  </si>
  <si>
    <t>100% de los Muncipios con Conformación y puesta en acción de sus  Consejos Municipales de Paz</t>
  </si>
  <si>
    <t>A.18.28.1</t>
  </si>
  <si>
    <t>1.7.1</t>
  </si>
  <si>
    <t>Fortalecimiento de las instancias de participación ciudadana, y la planeación participativa para la paz</t>
  </si>
  <si>
    <t>Siete (7) jornadas de fortalecimiento de capacidades a representantes de organizaciones sociales, en especial organizaciones de mujeres constructoras de paz realizadas.</t>
  </si>
  <si>
    <t>Numero de jornadas de fortalecimiento de capacidades a representantes de organizaciones sociales, en especial organizaciones de mujeres constructoras de paz realizadas.</t>
  </si>
  <si>
    <t xml:space="preserve"> SE VISITARON 32 MUNICIPIOS CON EL TEMA COMUNALES PARTIPAN Y NOS ACOMPAÑARON 150 MUJERES.</t>
  </si>
  <si>
    <t>A.18.28.2</t>
  </si>
  <si>
    <t xml:space="preserve">Un Consejo Departamental de Paz conformado y funcionando </t>
  </si>
  <si>
    <t xml:space="preserve">Numero de Consejos Departamentales de Paz conformados y funcionando </t>
  </si>
  <si>
    <t xml:space="preserve">Se realizara reunion el 4 de Agosto para trabajar la construccion del consejo Departamental y el perfil y modalidad de convocatoria </t>
  </si>
  <si>
    <t>A.18.28.3</t>
  </si>
  <si>
    <t xml:space="preserve">Veinte (20)  JAC en los municipios de Bolívar contaron con acompañamiento técnico al proceso de constitución y operación, con el fin de generar capacidades organizacionales para una participación efectiva con la ciudadanía y el Estado, vinculándolas en el proceso de construcción de paz territorial. </t>
  </si>
  <si>
    <t xml:space="preserve">Numero de las  JAC en los municipios de Bolívar contaron con acompañamiento técnico al proceso de constitución y operación, con el fin de generar capacidades organizacionales para una participación efectiva con la ciudadanía y el Estado, vinculándolas en el proceso de construcción de paz territorial. </t>
  </si>
  <si>
    <t>se realizo 46  encuentros comunales con el programa " LOS COMUNALES PARTICIPAN"  con una participación de 906 asistenetes como Presidentes, Vicepresidentes, vocales, tesoreros, fiscales, Secretarios de Gobierno y comunidad en general. Temas principales acuerdos de Paz  y Posconflicto y Planes de Desarrollo Locales y Comunitarios.</t>
  </si>
  <si>
    <t>1.8</t>
  </si>
  <si>
    <t>EDUCACIÓN PARA AVANZAR HACIA UNA CULTURA DE PAZ</t>
  </si>
  <si>
    <t>A.18.29</t>
  </si>
  <si>
    <t>Implementación de la Cátedra de la Paz en 45 Instituciones oficiales en cada uno de los municipios del Departamento</t>
  </si>
  <si>
    <t>A.18.29.1</t>
  </si>
  <si>
    <t>1.8.1</t>
  </si>
  <si>
    <t xml:space="preserve">Educación como medio para edificar una cultura de paz </t>
  </si>
  <si>
    <t xml:space="preserve">45 de talleres de educación para la paz y la convivencia realizados,  dirigidos a funcionarios públicos del nivel departamental y municipal, estudiantes, docentes, líderes sociales, líderes empresariales, víctimas, personas en proceso de reintegración, comunidades y representantes de otros sectores de la sociedad </t>
  </si>
  <si>
    <t xml:space="preserve">Numero de talleres de educación para la paz y la convivencia realizados,  dirigidos a funcionarios públicos del nivel departamental y municipal, estudiantes, docentes, líderes sociales, líderes empresariales, víctimas, personas en proceso de reintegración, comunidades y representantes de otros sectores de la sociedad </t>
  </si>
  <si>
    <t>A.18.30</t>
  </si>
  <si>
    <t>Participación del 100% de los municipios en jornadas para la promoción de la participación y apropiación del proceso de construcción de paz territorial</t>
  </si>
  <si>
    <t>A.18.30.1</t>
  </si>
  <si>
    <t>1.8.2</t>
  </si>
  <si>
    <t>Pedagogía sobre el proceso de paz</t>
  </si>
  <si>
    <t>180 procesos de formación y sensibilización sobre la ley antidiscriminación y derechos de los grupos históricamente discriminados, tanto a la población como a los funcionarios (Uno anual por cada Municipio)</t>
  </si>
  <si>
    <t>Numero de procesos de formación y sensibilización sobre la ley antidiscriminación y derechos de los grupos históricamente discriminados, tanto a la población como a los funcionarios</t>
  </si>
  <si>
    <t>Formulacion de proyecto</t>
  </si>
  <si>
    <t>A.18.30.2</t>
  </si>
  <si>
    <t>1.8.3</t>
  </si>
  <si>
    <t>Un documento elaborado de sistematización y análisis sobre las discusiones, percepciones y aportes de los participantes alrededor de los temas trabajados en los espacios.</t>
  </si>
  <si>
    <t>Numero de documentos elaborados de sistematización y análisis sobre las discusiones, percepciones y aportes de los participantes alrededor de los temas trabajados en los espacios.</t>
  </si>
  <si>
    <t>Valor Ejecucion de la Meta a DIC 2017</t>
  </si>
  <si>
    <t xml:space="preserve">ACTIVIDADES DEL PROYECTO </t>
  </si>
  <si>
    <t>EJECUCION PLAN DE ACCION 2017 - CORTE A DICIEMBRE 31 DE 2017</t>
  </si>
  <si>
    <t>PROGRAMACION PLAN DE ACCION 2018</t>
  </si>
  <si>
    <t>Valor PROG meta para  2018</t>
  </si>
  <si>
    <t>Total Recursos PROYECTADOS_2018</t>
  </si>
  <si>
    <t>Rpproyectados 2018</t>
  </si>
  <si>
    <t>SGPproyectados2018</t>
  </si>
  <si>
    <t>CNproyectados 2018</t>
  </si>
  <si>
    <t>Cdproyectados 2018</t>
  </si>
  <si>
    <t>SGRproyectados2018</t>
  </si>
  <si>
    <t>CreditoProyectado 2018</t>
  </si>
  <si>
    <t>OtrosProyectado2018</t>
  </si>
  <si>
    <t>Rec Gestionados 2018</t>
  </si>
  <si>
    <t>PROYECTO 2018</t>
  </si>
  <si>
    <t>OBJETIVOS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</si>
</sst>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orbe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/>
    <xf numFmtId="0" fontId="4" fillId="7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Border="1"/>
    <xf numFmtId="43" fontId="3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9" fontId="3" fillId="0" borderId="0" xfId="2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textRotation="90" wrapText="1"/>
    </xf>
    <xf numFmtId="0" fontId="13" fillId="4" borderId="5" xfId="0" applyFont="1" applyFill="1" applyBorder="1" applyAlignment="1">
      <alignment horizontal="center" vertical="center" wrapText="1"/>
    </xf>
    <xf numFmtId="3" fontId="14" fillId="5" borderId="5" xfId="0" applyNumberFormat="1" applyFont="1" applyFill="1" applyBorder="1" applyAlignment="1">
      <alignment horizontal="center" vertical="center" wrapText="1"/>
    </xf>
    <xf numFmtId="4" fontId="14" fillId="5" borderId="5" xfId="0" applyNumberFormat="1" applyFont="1" applyFill="1" applyBorder="1" applyAlignment="1">
      <alignment horizontal="center" vertical="center" wrapText="1"/>
    </xf>
    <xf numFmtId="4" fontId="14" fillId="5" borderId="5" xfId="1" applyNumberFormat="1" applyFont="1" applyFill="1" applyBorder="1" applyAlignment="1">
      <alignment horizontal="center" vertical="center" wrapText="1"/>
    </xf>
    <xf numFmtId="2" fontId="14" fillId="5" borderId="5" xfId="0" applyNumberFormat="1" applyFont="1" applyFill="1" applyBorder="1" applyAlignment="1">
      <alignment horizontal="center" vertical="center" wrapText="1"/>
    </xf>
    <xf numFmtId="43" fontId="14" fillId="5" borderId="5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3" fontId="14" fillId="6" borderId="5" xfId="0" applyNumberFormat="1" applyFont="1" applyFill="1" applyBorder="1" applyAlignment="1">
      <alignment horizontal="center" vertical="center" wrapText="1"/>
    </xf>
    <xf numFmtId="4" fontId="14" fillId="6" borderId="5" xfId="0" applyNumberFormat="1" applyFont="1" applyFill="1" applyBorder="1" applyAlignment="1">
      <alignment horizontal="center" vertical="center" wrapText="1"/>
    </xf>
    <xf numFmtId="4" fontId="14" fillId="6" borderId="5" xfId="1" applyNumberFormat="1" applyFont="1" applyFill="1" applyBorder="1" applyAlignment="1">
      <alignment horizontal="center" vertical="center" wrapText="1"/>
    </xf>
    <xf numFmtId="164" fontId="14" fillId="5" borderId="5" xfId="1" applyNumberFormat="1" applyFont="1" applyFill="1" applyBorder="1" applyAlignment="1">
      <alignment horizontal="center" vertical="center" wrapText="1"/>
    </xf>
    <xf numFmtId="9" fontId="12" fillId="5" borderId="5" xfId="2" applyFont="1" applyFill="1" applyBorder="1" applyAlignment="1">
      <alignment horizontal="center" vertical="center" wrapText="1"/>
    </xf>
    <xf numFmtId="3" fontId="14" fillId="8" borderId="5" xfId="0" applyNumberFormat="1" applyFont="1" applyFill="1" applyBorder="1" applyAlignment="1">
      <alignment horizontal="center" vertical="center" wrapText="1"/>
    </xf>
    <xf numFmtId="4" fontId="14" fillId="8" borderId="5" xfId="0" applyNumberFormat="1" applyFont="1" applyFill="1" applyBorder="1" applyAlignment="1">
      <alignment horizontal="center" vertical="center" wrapText="1"/>
    </xf>
    <xf numFmtId="4" fontId="14" fillId="8" borderId="5" xfId="1" applyNumberFormat="1" applyFont="1" applyFill="1" applyBorder="1" applyAlignment="1">
      <alignment horizontal="center" vertical="center" wrapText="1"/>
    </xf>
    <xf numFmtId="2" fontId="14" fillId="8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9" fontId="13" fillId="0" borderId="5" xfId="2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43" fontId="13" fillId="0" borderId="5" xfId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5" fillId="0" borderId="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0" fontId="5" fillId="0" borderId="5" xfId="0" applyFont="1" applyFill="1" applyBorder="1" applyAlignment="1">
      <alignment wrapText="1"/>
    </xf>
    <xf numFmtId="0" fontId="15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wrapText="1"/>
    </xf>
    <xf numFmtId="3" fontId="13" fillId="0" borderId="5" xfId="0" applyNumberFormat="1" applyFont="1" applyFill="1" applyBorder="1" applyAlignment="1">
      <alignment horizontal="center" vertical="center" wrapText="1"/>
    </xf>
    <xf numFmtId="9" fontId="5" fillId="0" borderId="5" xfId="2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left" vertical="center"/>
    </xf>
    <xf numFmtId="0" fontId="2" fillId="8" borderId="10" xfId="0" applyFont="1" applyFill="1" applyBorder="1" applyAlignment="1">
      <alignment horizontal="left" vertical="center"/>
    </xf>
    <xf numFmtId="0" fontId="2" fillId="8" borderId="11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center" vertical="center" wrapText="1"/>
    </xf>
    <xf numFmtId="9" fontId="13" fillId="0" borderId="5" xfId="2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9" fontId="12" fillId="0" borderId="5" xfId="2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9" fontId="13" fillId="0" borderId="7" xfId="2" applyFont="1" applyFill="1" applyBorder="1" applyAlignment="1">
      <alignment horizontal="center" vertical="center" wrapText="1"/>
    </xf>
    <xf numFmtId="9" fontId="13" fillId="0" borderId="8" xfId="2" applyFont="1" applyFill="1" applyBorder="1" applyAlignment="1">
      <alignment horizontal="center" vertical="center" wrapText="1"/>
    </xf>
    <xf numFmtId="9" fontId="13" fillId="0" borderId="6" xfId="2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9" fontId="2" fillId="3" borderId="4" xfId="2" applyFont="1" applyFill="1" applyBorder="1" applyAlignment="1">
      <alignment horizontal="left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P1039610"/>
  <sheetViews>
    <sheetView tabSelected="1" workbookViewId="0">
      <selection activeCell="L5" sqref="L5"/>
    </sheetView>
  </sheetViews>
  <sheetFormatPr baseColWidth="10" defaultRowHeight="12" x14ac:dyDescent="0.2"/>
  <cols>
    <col min="1" max="1" width="5.140625" style="12" customWidth="1"/>
    <col min="2" max="2" width="19.85546875" style="13" customWidth="1"/>
    <col min="3" max="3" width="5.42578125" style="14" customWidth="1"/>
    <col min="4" max="4" width="18.28515625" style="13" customWidth="1"/>
    <col min="5" max="5" width="8.42578125" style="13" hidden="1" customWidth="1"/>
    <col min="6" max="6" width="18" style="15" customWidth="1"/>
    <col min="7" max="8" width="6.85546875" style="15" customWidth="1"/>
    <col min="9" max="9" width="9.140625" style="15" hidden="1" customWidth="1"/>
    <col min="10" max="10" width="6.7109375" style="16" customWidth="1"/>
    <col min="11" max="11" width="18.85546875" style="17" customWidth="1"/>
    <col min="12" max="12" width="21.5703125" style="18" customWidth="1"/>
    <col min="13" max="13" width="23.140625" style="19" hidden="1" customWidth="1"/>
    <col min="14" max="14" width="8.42578125" style="18" customWidth="1"/>
    <col min="15" max="15" width="5.7109375" style="12" customWidth="1"/>
    <col min="16" max="16" width="5.5703125" style="12" customWidth="1"/>
    <col min="17" max="20" width="5.28515625" style="12" customWidth="1"/>
    <col min="21" max="21" width="12.42578125" style="20" customWidth="1"/>
    <col min="22" max="22" width="6.5703125" style="20" customWidth="1"/>
    <col min="23" max="23" width="6.140625" style="12" customWidth="1"/>
    <col min="24" max="24" width="11" style="12" customWidth="1"/>
    <col min="25" max="27" width="9.42578125" style="12" customWidth="1"/>
    <col min="28" max="28" width="10.85546875" style="12" customWidth="1"/>
    <col min="29" max="29" width="11.140625" style="21" customWidth="1"/>
    <col min="30" max="30" width="12" style="21" customWidth="1"/>
    <col min="31" max="31" width="13.28515625" style="20" hidden="1" customWidth="1"/>
    <col min="32" max="32" width="13.42578125" style="20" hidden="1" customWidth="1"/>
    <col min="33" max="33" width="11" style="22" customWidth="1"/>
    <col min="34" max="34" width="15.7109375" style="22" hidden="1" customWidth="1"/>
    <col min="35" max="35" width="14.28515625" style="22" hidden="1" customWidth="1"/>
    <col min="36" max="36" width="15.5703125" style="22" hidden="1" customWidth="1"/>
    <col min="37" max="37" width="15.140625" style="22" hidden="1" customWidth="1"/>
    <col min="38" max="38" width="14.7109375" style="22" hidden="1" customWidth="1"/>
    <col min="39" max="39" width="14.5703125" style="22" hidden="1" customWidth="1"/>
    <col min="40" max="40" width="13.7109375" style="22" hidden="1" customWidth="1"/>
    <col min="41" max="42" width="13.140625" style="22" hidden="1" customWidth="1"/>
    <col min="43" max="43" width="24.42578125" style="22" hidden="1" customWidth="1"/>
    <col min="44" max="44" width="20.7109375" style="22" hidden="1" customWidth="1"/>
    <col min="45" max="45" width="19.42578125" style="22" hidden="1" customWidth="1"/>
    <col min="46" max="46" width="17.7109375" style="22" hidden="1" customWidth="1"/>
    <col min="47" max="47" width="17.5703125" style="22" hidden="1" customWidth="1"/>
    <col min="48" max="48" width="16.85546875" style="22" hidden="1" customWidth="1"/>
    <col min="49" max="49" width="18.7109375" style="22" hidden="1" customWidth="1"/>
    <col min="50" max="50" width="16" style="22" hidden="1" customWidth="1"/>
    <col min="51" max="51" width="19.85546875" style="22" hidden="1" customWidth="1"/>
    <col min="52" max="52" width="17.42578125" style="22" hidden="1" customWidth="1"/>
    <col min="53" max="53" width="14" style="22" hidden="1" customWidth="1"/>
    <col min="54" max="54" width="11" style="12" hidden="1" customWidth="1"/>
    <col min="55" max="55" width="10.7109375" style="12" customWidth="1"/>
    <col min="56" max="56" width="17" style="23" hidden="1" customWidth="1"/>
    <col min="57" max="57" width="16.140625" style="23" hidden="1" customWidth="1"/>
    <col min="58" max="58" width="15.85546875" style="23" hidden="1" customWidth="1"/>
    <col min="59" max="59" width="16" style="23" hidden="1" customWidth="1"/>
    <col min="60" max="60" width="18.7109375" style="12" hidden="1" customWidth="1"/>
    <col min="61" max="61" width="17.85546875" style="12" hidden="1" customWidth="1"/>
    <col min="62" max="62" width="13.28515625" style="12" hidden="1" customWidth="1"/>
    <col min="63" max="63" width="16.5703125" style="12" hidden="1" customWidth="1"/>
    <col min="64" max="64" width="13.28515625" style="12" hidden="1" customWidth="1"/>
    <col min="65" max="65" width="8.7109375" style="12" hidden="1" customWidth="1"/>
    <col min="66" max="66" width="19" style="20" hidden="1" customWidth="1"/>
    <col min="67" max="70" width="11.42578125" style="4" hidden="1" customWidth="1"/>
    <col min="71" max="71" width="7" style="12" customWidth="1"/>
    <col min="72" max="72" width="9.28515625" style="12" customWidth="1"/>
    <col min="73" max="80" width="13.28515625" style="12" customWidth="1"/>
    <col min="81" max="81" width="9.7109375" style="12" customWidth="1"/>
    <col min="82" max="82" width="9.140625" style="12" customWidth="1"/>
    <col min="83" max="84" width="9.42578125" style="12" customWidth="1"/>
    <col min="85" max="85" width="9" style="12" customWidth="1"/>
    <col min="86" max="86" width="13.7109375" style="24" customWidth="1"/>
    <col min="87" max="87" width="13.85546875" style="24" customWidth="1"/>
    <col min="88" max="88" width="14.42578125" style="12" customWidth="1"/>
    <col min="89" max="90" width="13.28515625" style="12" customWidth="1"/>
    <col min="91" max="91" width="13.5703125" style="12" customWidth="1"/>
    <col min="92" max="93" width="13.28515625" style="12" customWidth="1"/>
    <col min="94" max="94" width="14.85546875" style="12" customWidth="1"/>
    <col min="95" max="95" width="41.85546875" style="20" customWidth="1"/>
    <col min="96" max="96" width="10.5703125" style="25" hidden="1" customWidth="1"/>
    <col min="97" max="97" width="8.7109375" style="12" hidden="1" customWidth="1"/>
    <col min="98" max="98" width="7.7109375" style="15" hidden="1" customWidth="1"/>
    <col min="99" max="99" width="10" style="15" hidden="1" customWidth="1"/>
    <col min="100" max="107" width="11.42578125" style="4"/>
    <col min="108" max="108" width="12" style="4" customWidth="1"/>
    <col min="109" max="16384" width="11.42578125" style="4"/>
  </cols>
  <sheetData>
    <row r="1" spans="1:120" ht="33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76">
        <v>2016</v>
      </c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8" t="s">
        <v>474</v>
      </c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9"/>
      <c r="CS1" s="78"/>
      <c r="CT1" s="2"/>
      <c r="CU1" s="2"/>
      <c r="CV1" s="63" t="s">
        <v>475</v>
      </c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5"/>
    </row>
    <row r="2" spans="1:120" s="5" customFormat="1" ht="62.25" customHeight="1" x14ac:dyDescent="0.2">
      <c r="A2" s="27" t="s">
        <v>1</v>
      </c>
      <c r="B2" s="27" t="s">
        <v>2</v>
      </c>
      <c r="C2" s="27" t="s">
        <v>3</v>
      </c>
      <c r="D2" s="27" t="s">
        <v>4</v>
      </c>
      <c r="E2" s="28" t="s">
        <v>5</v>
      </c>
      <c r="F2" s="27" t="s">
        <v>6</v>
      </c>
      <c r="G2" s="27" t="s">
        <v>7</v>
      </c>
      <c r="H2" s="27" t="s">
        <v>8</v>
      </c>
      <c r="I2" s="28" t="s">
        <v>9</v>
      </c>
      <c r="J2" s="27" t="s">
        <v>10</v>
      </c>
      <c r="K2" s="27" t="s">
        <v>11</v>
      </c>
      <c r="L2" s="27" t="s">
        <v>12</v>
      </c>
      <c r="M2" s="27" t="s">
        <v>13</v>
      </c>
      <c r="N2" s="27" t="s">
        <v>14</v>
      </c>
      <c r="O2" s="27" t="s">
        <v>15</v>
      </c>
      <c r="P2" s="28" t="s">
        <v>16</v>
      </c>
      <c r="Q2" s="28" t="s">
        <v>17</v>
      </c>
      <c r="R2" s="28" t="s">
        <v>18</v>
      </c>
      <c r="S2" s="28" t="s">
        <v>19</v>
      </c>
      <c r="T2" s="28" t="s">
        <v>20</v>
      </c>
      <c r="U2" s="27" t="s">
        <v>21</v>
      </c>
      <c r="V2" s="27" t="s">
        <v>22</v>
      </c>
      <c r="W2" s="27" t="s">
        <v>23</v>
      </c>
      <c r="X2" s="27" t="s">
        <v>24</v>
      </c>
      <c r="Y2" s="27">
        <v>2016</v>
      </c>
      <c r="Z2" s="27">
        <v>2017</v>
      </c>
      <c r="AA2" s="27">
        <v>2018</v>
      </c>
      <c r="AB2" s="27">
        <v>2019</v>
      </c>
      <c r="AC2" s="27" t="s">
        <v>25</v>
      </c>
      <c r="AD2" s="27" t="s">
        <v>26</v>
      </c>
      <c r="AE2" s="29" t="s">
        <v>27</v>
      </c>
      <c r="AF2" s="29" t="s">
        <v>28</v>
      </c>
      <c r="AG2" s="30" t="s">
        <v>29</v>
      </c>
      <c r="AH2" s="31" t="s">
        <v>30</v>
      </c>
      <c r="AI2" s="32" t="s">
        <v>31</v>
      </c>
      <c r="AJ2" s="32" t="s">
        <v>32</v>
      </c>
      <c r="AK2" s="32" t="s">
        <v>33</v>
      </c>
      <c r="AL2" s="32" t="s">
        <v>34</v>
      </c>
      <c r="AM2" s="32" t="s">
        <v>35</v>
      </c>
      <c r="AN2" s="32" t="s">
        <v>36</v>
      </c>
      <c r="AO2" s="32" t="s">
        <v>37</v>
      </c>
      <c r="AP2" s="32" t="s">
        <v>38</v>
      </c>
      <c r="AQ2" s="33" t="s">
        <v>39</v>
      </c>
      <c r="AR2" s="33" t="s">
        <v>40</v>
      </c>
      <c r="AS2" s="33" t="s">
        <v>41</v>
      </c>
      <c r="AT2" s="33" t="s">
        <v>42</v>
      </c>
      <c r="AU2" s="33" t="s">
        <v>43</v>
      </c>
      <c r="AV2" s="33" t="s">
        <v>44</v>
      </c>
      <c r="AW2" s="33" t="s">
        <v>45</v>
      </c>
      <c r="AX2" s="33" t="s">
        <v>46</v>
      </c>
      <c r="AY2" s="33" t="s">
        <v>47</v>
      </c>
      <c r="AZ2" s="33" t="s">
        <v>48</v>
      </c>
      <c r="BA2" s="33" t="s">
        <v>49</v>
      </c>
      <c r="BB2" s="30" t="s">
        <v>50</v>
      </c>
      <c r="BC2" s="30" t="s">
        <v>51</v>
      </c>
      <c r="BD2" s="34" t="s">
        <v>52</v>
      </c>
      <c r="BE2" s="34" t="s">
        <v>53</v>
      </c>
      <c r="BF2" s="34" t="s">
        <v>54</v>
      </c>
      <c r="BG2" s="34" t="s">
        <v>55</v>
      </c>
      <c r="BH2" s="32" t="s">
        <v>56</v>
      </c>
      <c r="BI2" s="32" t="s">
        <v>57</v>
      </c>
      <c r="BJ2" s="32" t="s">
        <v>58</v>
      </c>
      <c r="BK2" s="32" t="s">
        <v>59</v>
      </c>
      <c r="BL2" s="32" t="s">
        <v>60</v>
      </c>
      <c r="BM2" s="35" t="s">
        <v>61</v>
      </c>
      <c r="BN2" s="35" t="s">
        <v>62</v>
      </c>
      <c r="BO2" s="51"/>
      <c r="BP2" s="51"/>
      <c r="BQ2" s="51"/>
      <c r="BR2" s="51"/>
      <c r="BS2" s="35" t="s">
        <v>63</v>
      </c>
      <c r="BT2" s="36" t="s">
        <v>64</v>
      </c>
      <c r="BU2" s="37" t="s">
        <v>65</v>
      </c>
      <c r="BV2" s="38" t="s">
        <v>66</v>
      </c>
      <c r="BW2" s="38" t="s">
        <v>67</v>
      </c>
      <c r="BX2" s="38" t="s">
        <v>68</v>
      </c>
      <c r="BY2" s="38" t="s">
        <v>69</v>
      </c>
      <c r="BZ2" s="38" t="s">
        <v>70</v>
      </c>
      <c r="CA2" s="38" t="s">
        <v>71</v>
      </c>
      <c r="CB2" s="38" t="s">
        <v>72</v>
      </c>
      <c r="CC2" s="38" t="s">
        <v>73</v>
      </c>
      <c r="CD2" s="36" t="s">
        <v>74</v>
      </c>
      <c r="CE2" s="36" t="s">
        <v>75</v>
      </c>
      <c r="CF2" s="36" t="s">
        <v>76</v>
      </c>
      <c r="CG2" s="36" t="s">
        <v>472</v>
      </c>
      <c r="CH2" s="39" t="s">
        <v>77</v>
      </c>
      <c r="CI2" s="39" t="s">
        <v>78</v>
      </c>
      <c r="CJ2" s="34" t="s">
        <v>79</v>
      </c>
      <c r="CK2" s="34" t="s">
        <v>80</v>
      </c>
      <c r="CL2" s="32" t="s">
        <v>81</v>
      </c>
      <c r="CM2" s="32" t="s">
        <v>82</v>
      </c>
      <c r="CN2" s="32" t="s">
        <v>83</v>
      </c>
      <c r="CO2" s="32" t="s">
        <v>84</v>
      </c>
      <c r="CP2" s="32" t="s">
        <v>85</v>
      </c>
      <c r="CQ2" s="35" t="s">
        <v>62</v>
      </c>
      <c r="CR2" s="40" t="s">
        <v>86</v>
      </c>
      <c r="CS2" s="35" t="s">
        <v>63</v>
      </c>
      <c r="CT2" s="27" t="s">
        <v>87</v>
      </c>
      <c r="CU2" s="27" t="s">
        <v>88</v>
      </c>
      <c r="CV2" s="41" t="s">
        <v>476</v>
      </c>
      <c r="CW2" s="42" t="s">
        <v>477</v>
      </c>
      <c r="CX2" s="43" t="s">
        <v>478</v>
      </c>
      <c r="CY2" s="43" t="s">
        <v>479</v>
      </c>
      <c r="CZ2" s="43" t="s">
        <v>480</v>
      </c>
      <c r="DA2" s="43" t="s">
        <v>481</v>
      </c>
      <c r="DB2" s="43" t="s">
        <v>482</v>
      </c>
      <c r="DC2" s="43" t="s">
        <v>483</v>
      </c>
      <c r="DD2" s="43" t="s">
        <v>484</v>
      </c>
      <c r="DE2" s="43" t="s">
        <v>485</v>
      </c>
      <c r="DF2" s="44" t="s">
        <v>486</v>
      </c>
      <c r="DG2" s="44" t="s">
        <v>487</v>
      </c>
      <c r="DH2" s="44" t="s">
        <v>473</v>
      </c>
      <c r="DI2" s="44" t="s">
        <v>42</v>
      </c>
      <c r="DJ2" s="44" t="s">
        <v>43</v>
      </c>
      <c r="DK2" s="44" t="s">
        <v>44</v>
      </c>
      <c r="DL2" s="44" t="s">
        <v>45</v>
      </c>
      <c r="DM2" s="44" t="s">
        <v>46</v>
      </c>
      <c r="DN2" s="44" t="s">
        <v>47</v>
      </c>
      <c r="DO2" s="44" t="s">
        <v>48</v>
      </c>
      <c r="DP2" s="44" t="s">
        <v>49</v>
      </c>
    </row>
    <row r="3" spans="1:120" s="5" customFormat="1" ht="56.25" x14ac:dyDescent="0.2">
      <c r="A3" s="56" t="s">
        <v>89</v>
      </c>
      <c r="B3" s="57" t="s">
        <v>90</v>
      </c>
      <c r="C3" s="56" t="s">
        <v>91</v>
      </c>
      <c r="D3" s="57" t="s">
        <v>92</v>
      </c>
      <c r="E3" s="56" t="s">
        <v>93</v>
      </c>
      <c r="F3" s="72" t="s">
        <v>94</v>
      </c>
      <c r="G3" s="72">
        <v>0</v>
      </c>
      <c r="H3" s="72">
        <v>100</v>
      </c>
      <c r="I3" s="56" t="s">
        <v>95</v>
      </c>
      <c r="J3" s="56" t="s">
        <v>96</v>
      </c>
      <c r="K3" s="58" t="s">
        <v>97</v>
      </c>
      <c r="L3" s="45" t="s">
        <v>98</v>
      </c>
      <c r="M3" s="59" t="s">
        <v>99</v>
      </c>
      <c r="N3" s="45" t="s">
        <v>100</v>
      </c>
      <c r="O3" s="45">
        <v>0</v>
      </c>
      <c r="P3" s="45">
        <v>1</v>
      </c>
      <c r="Q3" s="45">
        <v>0</v>
      </c>
      <c r="R3" s="45">
        <v>0</v>
      </c>
      <c r="S3" s="45">
        <v>1</v>
      </c>
      <c r="T3" s="45">
        <v>0</v>
      </c>
      <c r="U3" s="45" t="s">
        <v>101</v>
      </c>
      <c r="V3" s="45" t="s">
        <v>102</v>
      </c>
      <c r="W3" s="45" t="s">
        <v>103</v>
      </c>
      <c r="X3" s="45">
        <v>0</v>
      </c>
      <c r="Y3" s="45">
        <v>0</v>
      </c>
      <c r="Z3" s="45">
        <v>0</v>
      </c>
      <c r="AA3" s="45">
        <v>0</v>
      </c>
      <c r="AB3" s="45">
        <v>0</v>
      </c>
      <c r="AC3" s="45" t="s">
        <v>104</v>
      </c>
      <c r="AD3" s="45" t="s">
        <v>105</v>
      </c>
      <c r="AE3" s="45" t="s">
        <v>106</v>
      </c>
      <c r="AF3" s="45" t="s">
        <v>107</v>
      </c>
      <c r="AG3" s="6">
        <f t="shared" ref="AG3:AG66" si="0">+Q3</f>
        <v>0</v>
      </c>
      <c r="AH3" s="7">
        <f t="shared" ref="AH3:AH66" si="1">+X3</f>
        <v>0</v>
      </c>
      <c r="AI3" s="8"/>
      <c r="AJ3" s="8"/>
      <c r="AK3" s="8"/>
      <c r="AL3" s="8"/>
      <c r="AM3" s="8"/>
      <c r="AN3" s="8"/>
      <c r="AO3" s="8"/>
      <c r="AP3" s="8"/>
      <c r="AQ3" s="9"/>
      <c r="AR3" s="9"/>
      <c r="AS3" s="9"/>
      <c r="AT3" s="9"/>
      <c r="AU3" s="9"/>
      <c r="AV3" s="9"/>
      <c r="AW3" s="9"/>
      <c r="AX3" s="9"/>
      <c r="AY3" s="7"/>
      <c r="AZ3" s="7"/>
      <c r="BA3" s="9"/>
      <c r="BB3" s="45">
        <v>0</v>
      </c>
      <c r="BC3" s="45">
        <v>0</v>
      </c>
      <c r="BD3" s="48">
        <v>0</v>
      </c>
      <c r="BE3" s="48">
        <v>0</v>
      </c>
      <c r="BF3" s="45">
        <v>0</v>
      </c>
      <c r="BG3" s="48">
        <v>0</v>
      </c>
      <c r="BH3" s="45">
        <v>0</v>
      </c>
      <c r="BI3" s="45">
        <v>0</v>
      </c>
      <c r="BJ3" s="45">
        <v>0</v>
      </c>
      <c r="BK3" s="45">
        <v>0</v>
      </c>
      <c r="BL3" s="45">
        <v>0</v>
      </c>
      <c r="BM3" s="46" t="s">
        <v>108</v>
      </c>
      <c r="BN3" s="45"/>
      <c r="BO3" s="53"/>
      <c r="BP3" s="53"/>
      <c r="BQ3" s="53"/>
      <c r="BR3" s="53"/>
      <c r="BS3" s="46">
        <f>+BC3/P3</f>
        <v>0</v>
      </c>
      <c r="BT3" s="45">
        <f>+R3</f>
        <v>0</v>
      </c>
      <c r="BU3" s="45"/>
      <c r="BV3" s="45"/>
      <c r="BW3" s="45"/>
      <c r="BX3" s="45"/>
      <c r="BY3" s="45"/>
      <c r="BZ3" s="45"/>
      <c r="CA3" s="45"/>
      <c r="CB3" s="45"/>
      <c r="CC3" s="45"/>
      <c r="CD3" s="45">
        <v>0</v>
      </c>
      <c r="CE3" s="52">
        <v>0</v>
      </c>
      <c r="CF3" s="52">
        <v>0</v>
      </c>
      <c r="CG3" s="52">
        <v>0</v>
      </c>
      <c r="CH3" s="45">
        <v>0</v>
      </c>
      <c r="CI3" s="45">
        <v>0</v>
      </c>
      <c r="CJ3" s="45">
        <v>0</v>
      </c>
      <c r="CK3" s="45">
        <v>0</v>
      </c>
      <c r="CL3" s="45">
        <v>0</v>
      </c>
      <c r="CM3" s="45">
        <v>0</v>
      </c>
      <c r="CN3" s="45">
        <v>0</v>
      </c>
      <c r="CO3" s="45">
        <v>0</v>
      </c>
      <c r="CP3" s="45">
        <v>0</v>
      </c>
      <c r="CQ3" s="45" t="s">
        <v>109</v>
      </c>
      <c r="CR3" s="46" t="s">
        <v>110</v>
      </c>
      <c r="CS3" s="46">
        <f>(BC3+CG3)/P3</f>
        <v>0</v>
      </c>
      <c r="CT3" s="72">
        <v>0</v>
      </c>
      <c r="CU3" s="75">
        <f>+CT3/H3</f>
        <v>0</v>
      </c>
      <c r="CV3" s="52">
        <f>+S3</f>
        <v>1</v>
      </c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</row>
    <row r="4" spans="1:120" s="5" customFormat="1" ht="67.5" x14ac:dyDescent="0.2">
      <c r="A4" s="45" t="s">
        <v>89</v>
      </c>
      <c r="B4" s="49" t="s">
        <v>90</v>
      </c>
      <c r="C4" s="45" t="s">
        <v>91</v>
      </c>
      <c r="D4" s="49" t="s">
        <v>111</v>
      </c>
      <c r="E4" s="56" t="s">
        <v>93</v>
      </c>
      <c r="F4" s="66"/>
      <c r="G4" s="66"/>
      <c r="H4" s="66"/>
      <c r="I4" s="56" t="s">
        <v>112</v>
      </c>
      <c r="J4" s="45" t="s">
        <v>96</v>
      </c>
      <c r="K4" s="47" t="s">
        <v>97</v>
      </c>
      <c r="L4" s="45" t="s">
        <v>113</v>
      </c>
      <c r="M4" s="45" t="s">
        <v>114</v>
      </c>
      <c r="N4" s="45" t="s">
        <v>100</v>
      </c>
      <c r="O4" s="45">
        <v>0</v>
      </c>
      <c r="P4" s="45">
        <v>4</v>
      </c>
      <c r="Q4" s="45">
        <v>1</v>
      </c>
      <c r="R4" s="45">
        <v>1</v>
      </c>
      <c r="S4" s="45">
        <v>1</v>
      </c>
      <c r="T4" s="45">
        <v>1</v>
      </c>
      <c r="U4" s="45" t="s">
        <v>101</v>
      </c>
      <c r="V4" s="45" t="s">
        <v>102</v>
      </c>
      <c r="W4" s="45" t="s">
        <v>103</v>
      </c>
      <c r="X4" s="45">
        <v>0</v>
      </c>
      <c r="Y4" s="45">
        <v>0</v>
      </c>
      <c r="Z4" s="45">
        <v>0</v>
      </c>
      <c r="AA4" s="45">
        <v>0</v>
      </c>
      <c r="AB4" s="45">
        <v>0</v>
      </c>
      <c r="AC4" s="45" t="s">
        <v>104</v>
      </c>
      <c r="AD4" s="45" t="s">
        <v>105</v>
      </c>
      <c r="AE4" s="45" t="s">
        <v>106</v>
      </c>
      <c r="AF4" s="45" t="s">
        <v>107</v>
      </c>
      <c r="AG4" s="6">
        <f t="shared" si="0"/>
        <v>1</v>
      </c>
      <c r="AH4" s="7">
        <f t="shared" si="1"/>
        <v>0</v>
      </c>
      <c r="AI4" s="8"/>
      <c r="AJ4" s="8"/>
      <c r="AK4" s="8"/>
      <c r="AL4" s="8"/>
      <c r="AM4" s="8"/>
      <c r="AN4" s="8"/>
      <c r="AO4" s="8"/>
      <c r="AP4" s="8"/>
      <c r="AQ4" s="9"/>
      <c r="AR4" s="9"/>
      <c r="AS4" s="9"/>
      <c r="AT4" s="9"/>
      <c r="AU4" s="9"/>
      <c r="AV4" s="9"/>
      <c r="AW4" s="9"/>
      <c r="AX4" s="9"/>
      <c r="AY4" s="9"/>
      <c r="AZ4" s="9"/>
      <c r="BA4" s="8"/>
      <c r="BB4" s="45">
        <v>0</v>
      </c>
      <c r="BC4" s="45">
        <v>1</v>
      </c>
      <c r="BD4" s="48">
        <v>0</v>
      </c>
      <c r="BE4" s="48">
        <v>0</v>
      </c>
      <c r="BF4" s="45">
        <v>0</v>
      </c>
      <c r="BG4" s="48">
        <v>0</v>
      </c>
      <c r="BH4" s="45">
        <v>0</v>
      </c>
      <c r="BI4" s="45">
        <v>0</v>
      </c>
      <c r="BJ4" s="45">
        <v>0</v>
      </c>
      <c r="BK4" s="45">
        <v>0</v>
      </c>
      <c r="BL4" s="45">
        <v>0</v>
      </c>
      <c r="BM4" s="46">
        <f t="shared" ref="BM4:BM64" si="2">+BC4/AG4</f>
        <v>1</v>
      </c>
      <c r="BN4" s="45"/>
      <c r="BO4" s="53"/>
      <c r="BP4" s="53"/>
      <c r="BQ4" s="53"/>
      <c r="BR4" s="53"/>
      <c r="BS4" s="46">
        <f t="shared" ref="BS4:BS67" si="3">+BC4/P4</f>
        <v>0.25</v>
      </c>
      <c r="BT4" s="45">
        <f t="shared" ref="BT4:BT67" si="4">+R4</f>
        <v>1</v>
      </c>
      <c r="BU4" s="45"/>
      <c r="BV4" s="45"/>
      <c r="BW4" s="45"/>
      <c r="BX4" s="45"/>
      <c r="BY4" s="45"/>
      <c r="BZ4" s="45"/>
      <c r="CA4" s="45"/>
      <c r="CB4" s="45"/>
      <c r="CC4" s="45"/>
      <c r="CD4" s="45">
        <v>0</v>
      </c>
      <c r="CE4" s="52">
        <v>1</v>
      </c>
      <c r="CF4" s="52">
        <v>1</v>
      </c>
      <c r="CG4" s="52">
        <v>1</v>
      </c>
      <c r="CH4" s="45">
        <v>0</v>
      </c>
      <c r="CI4" s="45">
        <v>0</v>
      </c>
      <c r="CJ4" s="45">
        <v>0</v>
      </c>
      <c r="CK4" s="45">
        <v>0</v>
      </c>
      <c r="CL4" s="45">
        <v>0</v>
      </c>
      <c r="CM4" s="45">
        <v>0</v>
      </c>
      <c r="CN4" s="45">
        <v>0</v>
      </c>
      <c r="CO4" s="45">
        <v>0</v>
      </c>
      <c r="CP4" s="45">
        <v>0</v>
      </c>
      <c r="CQ4" s="45"/>
      <c r="CR4" s="46">
        <f t="shared" ref="CR4:CR64" si="5">+CG4/BT4</f>
        <v>1</v>
      </c>
      <c r="CS4" s="46">
        <f t="shared" ref="CS4:CS66" si="6">(BC4+CG4)/P4</f>
        <v>0.5</v>
      </c>
      <c r="CT4" s="66"/>
      <c r="CU4" s="67"/>
      <c r="CV4" s="52">
        <f t="shared" ref="CV4:CV67" si="7">+S4</f>
        <v>1</v>
      </c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</row>
    <row r="5" spans="1:120" s="10" customFormat="1" ht="90" x14ac:dyDescent="0.2">
      <c r="A5" s="45" t="s">
        <v>89</v>
      </c>
      <c r="B5" s="49" t="s">
        <v>90</v>
      </c>
      <c r="C5" s="45" t="s">
        <v>91</v>
      </c>
      <c r="D5" s="49" t="s">
        <v>111</v>
      </c>
      <c r="E5" s="45" t="s">
        <v>115</v>
      </c>
      <c r="F5" s="45" t="s">
        <v>116</v>
      </c>
      <c r="G5" s="45">
        <v>0</v>
      </c>
      <c r="H5" s="45">
        <v>33</v>
      </c>
      <c r="I5" s="45" t="s">
        <v>117</v>
      </c>
      <c r="J5" s="45" t="s">
        <v>118</v>
      </c>
      <c r="K5" s="47" t="s">
        <v>119</v>
      </c>
      <c r="L5" s="45" t="s">
        <v>120</v>
      </c>
      <c r="M5" s="59" t="s">
        <v>121</v>
      </c>
      <c r="N5" s="45" t="s">
        <v>100</v>
      </c>
      <c r="O5" s="52">
        <v>0</v>
      </c>
      <c r="P5" s="52">
        <v>15</v>
      </c>
      <c r="Q5" s="52">
        <v>6</v>
      </c>
      <c r="R5" s="52">
        <v>3</v>
      </c>
      <c r="S5" s="52">
        <v>3</v>
      </c>
      <c r="T5" s="52">
        <v>3</v>
      </c>
      <c r="U5" s="45" t="s">
        <v>101</v>
      </c>
      <c r="V5" s="45" t="s">
        <v>102</v>
      </c>
      <c r="W5" s="45" t="s">
        <v>103</v>
      </c>
      <c r="X5" s="45">
        <v>0</v>
      </c>
      <c r="Y5" s="45">
        <v>0</v>
      </c>
      <c r="Z5" s="45">
        <v>0</v>
      </c>
      <c r="AA5" s="45">
        <v>0</v>
      </c>
      <c r="AB5" s="45">
        <v>0</v>
      </c>
      <c r="AC5" s="45" t="s">
        <v>104</v>
      </c>
      <c r="AD5" s="45" t="s">
        <v>105</v>
      </c>
      <c r="AE5" s="45" t="s">
        <v>106</v>
      </c>
      <c r="AF5" s="45" t="s">
        <v>107</v>
      </c>
      <c r="AG5" s="6">
        <f t="shared" si="0"/>
        <v>6</v>
      </c>
      <c r="AH5" s="7">
        <f t="shared" si="1"/>
        <v>0</v>
      </c>
      <c r="AI5" s="8"/>
      <c r="AJ5" s="8"/>
      <c r="AK5" s="8"/>
      <c r="AL5" s="8"/>
      <c r="AM5" s="8"/>
      <c r="AN5" s="8"/>
      <c r="AO5" s="8"/>
      <c r="AP5" s="8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45">
        <v>6</v>
      </c>
      <c r="BC5" s="45">
        <v>6</v>
      </c>
      <c r="BD5" s="48">
        <v>0</v>
      </c>
      <c r="BE5" s="48">
        <v>0</v>
      </c>
      <c r="BF5" s="45">
        <v>0</v>
      </c>
      <c r="BG5" s="48">
        <v>0</v>
      </c>
      <c r="BH5" s="45">
        <v>0</v>
      </c>
      <c r="BI5" s="45">
        <v>0</v>
      </c>
      <c r="BJ5" s="45">
        <v>0</v>
      </c>
      <c r="BK5" s="45">
        <v>0</v>
      </c>
      <c r="BL5" s="45"/>
      <c r="BM5" s="46">
        <f t="shared" si="2"/>
        <v>1</v>
      </c>
      <c r="BN5" s="45"/>
      <c r="BO5" s="53"/>
      <c r="BP5" s="53"/>
      <c r="BQ5" s="53"/>
      <c r="BR5" s="53"/>
      <c r="BS5" s="46">
        <f t="shared" si="3"/>
        <v>0.4</v>
      </c>
      <c r="BT5" s="45">
        <f t="shared" si="4"/>
        <v>3</v>
      </c>
      <c r="BU5" s="45"/>
      <c r="BV5" s="45"/>
      <c r="BW5" s="45"/>
      <c r="BX5" s="45"/>
      <c r="BY5" s="45"/>
      <c r="BZ5" s="45"/>
      <c r="CA5" s="45"/>
      <c r="CB5" s="45"/>
      <c r="CC5" s="45"/>
      <c r="CD5" s="45">
        <v>0</v>
      </c>
      <c r="CE5" s="52">
        <v>0</v>
      </c>
      <c r="CF5" s="52">
        <v>3</v>
      </c>
      <c r="CG5" s="52">
        <v>3</v>
      </c>
      <c r="CH5" s="45">
        <v>0</v>
      </c>
      <c r="CI5" s="45">
        <v>0</v>
      </c>
      <c r="CJ5" s="45">
        <v>0</v>
      </c>
      <c r="CK5" s="45">
        <v>0</v>
      </c>
      <c r="CL5" s="45">
        <v>0</v>
      </c>
      <c r="CM5" s="45">
        <v>0</v>
      </c>
      <c r="CN5" s="45">
        <v>0</v>
      </c>
      <c r="CO5" s="45">
        <v>0</v>
      </c>
      <c r="CP5" s="45">
        <v>0</v>
      </c>
      <c r="CQ5" s="45"/>
      <c r="CR5" s="46">
        <f t="shared" si="5"/>
        <v>1</v>
      </c>
      <c r="CS5" s="46">
        <f t="shared" si="6"/>
        <v>0.6</v>
      </c>
      <c r="CT5" s="45">
        <v>9</v>
      </c>
      <c r="CU5" s="46">
        <f>+CT5/H5</f>
        <v>0.27272727272727271</v>
      </c>
      <c r="CV5" s="52">
        <f t="shared" si="7"/>
        <v>3</v>
      </c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</row>
    <row r="6" spans="1:120" s="5" customFormat="1" ht="157.5" x14ac:dyDescent="0.2">
      <c r="A6" s="45" t="s">
        <v>89</v>
      </c>
      <c r="B6" s="49" t="s">
        <v>90</v>
      </c>
      <c r="C6" s="45" t="s">
        <v>91</v>
      </c>
      <c r="D6" s="49" t="s">
        <v>111</v>
      </c>
      <c r="E6" s="45" t="s">
        <v>122</v>
      </c>
      <c r="F6" s="66" t="s">
        <v>123</v>
      </c>
      <c r="G6" s="66">
        <f>SUM(G5)</f>
        <v>0</v>
      </c>
      <c r="H6" s="66">
        <v>12</v>
      </c>
      <c r="I6" s="45" t="s">
        <v>124</v>
      </c>
      <c r="J6" s="45" t="s">
        <v>125</v>
      </c>
      <c r="K6" s="47" t="s">
        <v>126</v>
      </c>
      <c r="L6" s="45" t="s">
        <v>123</v>
      </c>
      <c r="M6" s="60" t="s">
        <v>127</v>
      </c>
      <c r="N6" s="45" t="s">
        <v>100</v>
      </c>
      <c r="O6" s="52">
        <v>0</v>
      </c>
      <c r="P6" s="52">
        <v>12</v>
      </c>
      <c r="Q6" s="52">
        <v>9</v>
      </c>
      <c r="R6" s="52">
        <v>3</v>
      </c>
      <c r="S6" s="52">
        <v>0</v>
      </c>
      <c r="T6" s="52">
        <v>0</v>
      </c>
      <c r="U6" s="45" t="s">
        <v>101</v>
      </c>
      <c r="V6" s="45" t="s">
        <v>102</v>
      </c>
      <c r="W6" s="45" t="s">
        <v>103</v>
      </c>
      <c r="X6" s="45">
        <v>0</v>
      </c>
      <c r="Y6" s="45">
        <v>0</v>
      </c>
      <c r="Z6" s="45">
        <v>0</v>
      </c>
      <c r="AA6" s="45">
        <v>0</v>
      </c>
      <c r="AB6" s="45">
        <v>0</v>
      </c>
      <c r="AC6" s="45" t="s">
        <v>104</v>
      </c>
      <c r="AD6" s="45" t="s">
        <v>128</v>
      </c>
      <c r="AE6" s="45" t="s">
        <v>106</v>
      </c>
      <c r="AF6" s="45" t="s">
        <v>107</v>
      </c>
      <c r="AG6" s="6">
        <f t="shared" si="0"/>
        <v>9</v>
      </c>
      <c r="AH6" s="7">
        <f t="shared" si="1"/>
        <v>0</v>
      </c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8"/>
      <c r="BA6" s="9"/>
      <c r="BB6" s="45">
        <v>9</v>
      </c>
      <c r="BC6" s="45">
        <v>12</v>
      </c>
      <c r="BD6" s="48">
        <v>0</v>
      </c>
      <c r="BE6" s="48">
        <v>0</v>
      </c>
      <c r="BF6" s="45">
        <v>0</v>
      </c>
      <c r="BG6" s="48">
        <v>0</v>
      </c>
      <c r="BH6" s="45">
        <v>0</v>
      </c>
      <c r="BI6" s="45">
        <v>0</v>
      </c>
      <c r="BJ6" s="45">
        <v>0</v>
      </c>
      <c r="BK6" s="45">
        <v>0</v>
      </c>
      <c r="BL6" s="45"/>
      <c r="BM6" s="46">
        <v>1</v>
      </c>
      <c r="BN6" s="45"/>
      <c r="BO6" s="53"/>
      <c r="BP6" s="53"/>
      <c r="BQ6" s="53"/>
      <c r="BR6" s="53"/>
      <c r="BS6" s="46">
        <f t="shared" si="3"/>
        <v>1</v>
      </c>
      <c r="BT6" s="45">
        <f t="shared" si="4"/>
        <v>3</v>
      </c>
      <c r="BU6" s="45"/>
      <c r="BV6" s="45"/>
      <c r="BW6" s="45"/>
      <c r="BX6" s="45"/>
      <c r="BY6" s="45"/>
      <c r="BZ6" s="45"/>
      <c r="CA6" s="45"/>
      <c r="CB6" s="45"/>
      <c r="CC6" s="45"/>
      <c r="CD6" s="45">
        <v>0</v>
      </c>
      <c r="CE6" s="45">
        <v>0</v>
      </c>
      <c r="CF6" s="45">
        <v>12</v>
      </c>
      <c r="CG6" s="45">
        <v>12</v>
      </c>
      <c r="CH6" s="45">
        <v>0</v>
      </c>
      <c r="CI6" s="45">
        <v>0</v>
      </c>
      <c r="CJ6" s="45">
        <v>0</v>
      </c>
      <c r="CK6" s="45">
        <v>0</v>
      </c>
      <c r="CL6" s="45">
        <v>0</v>
      </c>
      <c r="CM6" s="45">
        <v>0</v>
      </c>
      <c r="CN6" s="45">
        <v>0</v>
      </c>
      <c r="CO6" s="45">
        <v>0</v>
      </c>
      <c r="CP6" s="45">
        <v>0</v>
      </c>
      <c r="CQ6" s="45"/>
      <c r="CR6" s="46">
        <v>1</v>
      </c>
      <c r="CS6" s="46">
        <v>1</v>
      </c>
      <c r="CT6" s="66">
        <v>12</v>
      </c>
      <c r="CU6" s="67">
        <f>+CT6/H6</f>
        <v>1</v>
      </c>
      <c r="CV6" s="52">
        <f t="shared" si="7"/>
        <v>0</v>
      </c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</row>
    <row r="7" spans="1:120" s="5" customFormat="1" ht="67.5" x14ac:dyDescent="0.2">
      <c r="A7" s="45" t="s">
        <v>89</v>
      </c>
      <c r="B7" s="49" t="s">
        <v>90</v>
      </c>
      <c r="C7" s="45" t="s">
        <v>129</v>
      </c>
      <c r="D7" s="49" t="s">
        <v>111</v>
      </c>
      <c r="E7" s="45" t="s">
        <v>122</v>
      </c>
      <c r="F7" s="66"/>
      <c r="G7" s="66"/>
      <c r="H7" s="66"/>
      <c r="I7" s="45" t="s">
        <v>130</v>
      </c>
      <c r="J7" s="45" t="s">
        <v>125</v>
      </c>
      <c r="K7" s="47" t="s">
        <v>126</v>
      </c>
      <c r="L7" s="45" t="s">
        <v>131</v>
      </c>
      <c r="M7" s="45" t="s">
        <v>132</v>
      </c>
      <c r="N7" s="45" t="s">
        <v>100</v>
      </c>
      <c r="O7" s="52">
        <v>0</v>
      </c>
      <c r="P7" s="52">
        <v>12</v>
      </c>
      <c r="Q7" s="52">
        <v>9</v>
      </c>
      <c r="R7" s="52">
        <v>1</v>
      </c>
      <c r="S7" s="52">
        <v>1</v>
      </c>
      <c r="T7" s="52">
        <v>1</v>
      </c>
      <c r="U7" s="45" t="s">
        <v>101</v>
      </c>
      <c r="V7" s="45" t="s">
        <v>102</v>
      </c>
      <c r="W7" s="45" t="s">
        <v>103</v>
      </c>
      <c r="X7" s="45">
        <v>0</v>
      </c>
      <c r="Y7" s="45">
        <v>0</v>
      </c>
      <c r="Z7" s="45">
        <v>0</v>
      </c>
      <c r="AA7" s="45">
        <v>0</v>
      </c>
      <c r="AB7" s="45">
        <v>0</v>
      </c>
      <c r="AC7" s="45" t="s">
        <v>104</v>
      </c>
      <c r="AD7" s="45" t="s">
        <v>128</v>
      </c>
      <c r="AE7" s="45" t="s">
        <v>106</v>
      </c>
      <c r="AF7" s="45" t="s">
        <v>107</v>
      </c>
      <c r="AG7" s="6">
        <f t="shared" si="0"/>
        <v>9</v>
      </c>
      <c r="AH7" s="7">
        <f t="shared" si="1"/>
        <v>0</v>
      </c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45">
        <v>3</v>
      </c>
      <c r="BC7" s="45">
        <v>9</v>
      </c>
      <c r="BD7" s="48">
        <v>0</v>
      </c>
      <c r="BE7" s="48">
        <v>0</v>
      </c>
      <c r="BF7" s="45">
        <v>0</v>
      </c>
      <c r="BG7" s="48">
        <v>0</v>
      </c>
      <c r="BH7" s="45">
        <v>0</v>
      </c>
      <c r="BI7" s="45">
        <v>0</v>
      </c>
      <c r="BJ7" s="45"/>
      <c r="BK7" s="45">
        <v>0</v>
      </c>
      <c r="BL7" s="45"/>
      <c r="BM7" s="46">
        <f>+BC7/AG7</f>
        <v>1</v>
      </c>
      <c r="BN7" s="45"/>
      <c r="BO7" s="53"/>
      <c r="BP7" s="53"/>
      <c r="BQ7" s="53"/>
      <c r="BR7" s="53"/>
      <c r="BS7" s="46">
        <f t="shared" si="3"/>
        <v>0.75</v>
      </c>
      <c r="BT7" s="45">
        <f t="shared" si="4"/>
        <v>1</v>
      </c>
      <c r="BU7" s="45"/>
      <c r="BV7" s="45"/>
      <c r="BW7" s="45"/>
      <c r="BX7" s="45"/>
      <c r="BY7" s="45"/>
      <c r="BZ7" s="45"/>
      <c r="CA7" s="45"/>
      <c r="CB7" s="45"/>
      <c r="CC7" s="45"/>
      <c r="CD7" s="45">
        <v>0</v>
      </c>
      <c r="CE7" s="45">
        <v>0</v>
      </c>
      <c r="CF7" s="45">
        <v>1</v>
      </c>
      <c r="CG7" s="45">
        <v>1</v>
      </c>
      <c r="CH7" s="45">
        <v>0</v>
      </c>
      <c r="CI7" s="45">
        <v>0</v>
      </c>
      <c r="CJ7" s="45">
        <v>0</v>
      </c>
      <c r="CK7" s="45">
        <v>0</v>
      </c>
      <c r="CL7" s="45">
        <v>0</v>
      </c>
      <c r="CM7" s="45">
        <v>0</v>
      </c>
      <c r="CN7" s="45">
        <v>0</v>
      </c>
      <c r="CO7" s="45">
        <v>0</v>
      </c>
      <c r="CP7" s="45">
        <v>0</v>
      </c>
      <c r="CQ7" s="45"/>
      <c r="CR7" s="46">
        <f t="shared" si="5"/>
        <v>1</v>
      </c>
      <c r="CS7" s="46">
        <f t="shared" si="6"/>
        <v>0.83333333333333337</v>
      </c>
      <c r="CT7" s="66"/>
      <c r="CU7" s="67"/>
      <c r="CV7" s="52">
        <f t="shared" si="7"/>
        <v>1</v>
      </c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</row>
    <row r="8" spans="1:120" s="5" customFormat="1" ht="56.25" x14ac:dyDescent="0.2">
      <c r="A8" s="45" t="s">
        <v>89</v>
      </c>
      <c r="B8" s="49" t="s">
        <v>90</v>
      </c>
      <c r="C8" s="45" t="s">
        <v>129</v>
      </c>
      <c r="D8" s="49" t="s">
        <v>111</v>
      </c>
      <c r="E8" s="45" t="s">
        <v>133</v>
      </c>
      <c r="F8" s="59" t="s">
        <v>134</v>
      </c>
      <c r="G8" s="45">
        <v>0</v>
      </c>
      <c r="H8" s="45">
        <v>1</v>
      </c>
      <c r="I8" s="45" t="s">
        <v>135</v>
      </c>
      <c r="J8" s="45" t="s">
        <v>136</v>
      </c>
      <c r="K8" s="47" t="s">
        <v>137</v>
      </c>
      <c r="L8" s="45" t="s">
        <v>138</v>
      </c>
      <c r="M8" s="45" t="s">
        <v>139</v>
      </c>
      <c r="N8" s="45" t="s">
        <v>100</v>
      </c>
      <c r="O8" s="52">
        <v>0</v>
      </c>
      <c r="P8" s="52">
        <v>1</v>
      </c>
      <c r="Q8" s="52">
        <v>0</v>
      </c>
      <c r="R8" s="52">
        <v>1</v>
      </c>
      <c r="S8" s="52">
        <v>0</v>
      </c>
      <c r="T8" s="52">
        <v>0</v>
      </c>
      <c r="U8" s="45" t="s">
        <v>101</v>
      </c>
      <c r="V8" s="45" t="s">
        <v>102</v>
      </c>
      <c r="W8" s="45" t="s">
        <v>103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 t="s">
        <v>104</v>
      </c>
      <c r="AD8" s="45" t="s">
        <v>128</v>
      </c>
      <c r="AE8" s="45" t="s">
        <v>106</v>
      </c>
      <c r="AF8" s="45" t="s">
        <v>107</v>
      </c>
      <c r="AG8" s="6">
        <f t="shared" si="0"/>
        <v>0</v>
      </c>
      <c r="AH8" s="7">
        <f t="shared" si="1"/>
        <v>0</v>
      </c>
      <c r="AI8" s="8"/>
      <c r="AJ8" s="8"/>
      <c r="AK8" s="8"/>
      <c r="AL8" s="8"/>
      <c r="AM8" s="8"/>
      <c r="AN8" s="8"/>
      <c r="AO8" s="8"/>
      <c r="AP8" s="8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45">
        <v>0</v>
      </c>
      <c r="BC8" s="45">
        <v>0</v>
      </c>
      <c r="BD8" s="48">
        <v>0</v>
      </c>
      <c r="BE8" s="48">
        <v>0</v>
      </c>
      <c r="BF8" s="45">
        <v>0</v>
      </c>
      <c r="BG8" s="48">
        <v>0</v>
      </c>
      <c r="BH8" s="45">
        <v>0</v>
      </c>
      <c r="BI8" s="45">
        <v>0</v>
      </c>
      <c r="BJ8" s="45">
        <v>0</v>
      </c>
      <c r="BK8" s="45">
        <v>0</v>
      </c>
      <c r="BL8" s="45"/>
      <c r="BM8" s="46" t="s">
        <v>108</v>
      </c>
      <c r="BN8" s="45"/>
      <c r="BO8" s="53"/>
      <c r="BP8" s="53"/>
      <c r="BQ8" s="53"/>
      <c r="BR8" s="53"/>
      <c r="BS8" s="46">
        <f t="shared" si="3"/>
        <v>0</v>
      </c>
      <c r="BT8" s="45">
        <f t="shared" si="4"/>
        <v>1</v>
      </c>
      <c r="BU8" s="45"/>
      <c r="BV8" s="45"/>
      <c r="BW8" s="45"/>
      <c r="BX8" s="45"/>
      <c r="BY8" s="45"/>
      <c r="BZ8" s="45"/>
      <c r="CA8" s="45"/>
      <c r="CB8" s="45"/>
      <c r="CC8" s="45"/>
      <c r="CD8" s="45">
        <v>0</v>
      </c>
      <c r="CE8" s="52">
        <v>1</v>
      </c>
      <c r="CF8" s="52">
        <v>1</v>
      </c>
      <c r="CG8" s="52">
        <v>1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/>
      <c r="CR8" s="46">
        <f t="shared" si="5"/>
        <v>1</v>
      </c>
      <c r="CS8" s="46">
        <f t="shared" si="6"/>
        <v>1</v>
      </c>
      <c r="CT8" s="45">
        <v>1</v>
      </c>
      <c r="CU8" s="46">
        <f>+CT8/H8</f>
        <v>1</v>
      </c>
      <c r="CV8" s="52">
        <f t="shared" si="7"/>
        <v>0</v>
      </c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</row>
    <row r="9" spans="1:120" s="5" customFormat="1" ht="45" x14ac:dyDescent="0.2">
      <c r="A9" s="45" t="s">
        <v>89</v>
      </c>
      <c r="B9" s="49" t="s">
        <v>90</v>
      </c>
      <c r="C9" s="45" t="s">
        <v>129</v>
      </c>
      <c r="D9" s="49" t="s">
        <v>111</v>
      </c>
      <c r="E9" s="45" t="s">
        <v>140</v>
      </c>
      <c r="F9" s="59" t="s">
        <v>141</v>
      </c>
      <c r="G9" s="45">
        <v>0</v>
      </c>
      <c r="H9" s="45">
        <v>100</v>
      </c>
      <c r="I9" s="45" t="s">
        <v>142</v>
      </c>
      <c r="J9" s="45" t="s">
        <v>143</v>
      </c>
      <c r="K9" s="47" t="s">
        <v>144</v>
      </c>
      <c r="L9" s="45" t="s">
        <v>145</v>
      </c>
      <c r="M9" s="45" t="s">
        <v>146</v>
      </c>
      <c r="N9" s="45" t="s">
        <v>100</v>
      </c>
      <c r="O9" s="52">
        <v>0</v>
      </c>
      <c r="P9" s="52">
        <v>1</v>
      </c>
      <c r="Q9" s="52">
        <v>0</v>
      </c>
      <c r="R9" s="52">
        <v>1</v>
      </c>
      <c r="S9" s="52">
        <v>0</v>
      </c>
      <c r="T9" s="52">
        <v>0</v>
      </c>
      <c r="U9" s="45" t="s">
        <v>101</v>
      </c>
      <c r="V9" s="45" t="s">
        <v>102</v>
      </c>
      <c r="W9" s="45" t="s">
        <v>103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 t="s">
        <v>104</v>
      </c>
      <c r="AD9" s="45" t="s">
        <v>128</v>
      </c>
      <c r="AE9" s="45" t="s">
        <v>106</v>
      </c>
      <c r="AF9" s="45" t="s">
        <v>107</v>
      </c>
      <c r="AG9" s="6">
        <f t="shared" si="0"/>
        <v>0</v>
      </c>
      <c r="AH9" s="7">
        <f t="shared" si="1"/>
        <v>0</v>
      </c>
      <c r="AI9" s="8"/>
      <c r="AJ9" s="8"/>
      <c r="AK9" s="8"/>
      <c r="AL9" s="8"/>
      <c r="AM9" s="8"/>
      <c r="AN9" s="8"/>
      <c r="AO9" s="8"/>
      <c r="AP9" s="8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45">
        <v>0</v>
      </c>
      <c r="BC9" s="45">
        <v>0</v>
      </c>
      <c r="BD9" s="48">
        <v>0</v>
      </c>
      <c r="BE9" s="48">
        <v>0</v>
      </c>
      <c r="BF9" s="45">
        <v>0</v>
      </c>
      <c r="BG9" s="48">
        <v>0</v>
      </c>
      <c r="BH9" s="45">
        <v>0</v>
      </c>
      <c r="BI9" s="45">
        <v>0</v>
      </c>
      <c r="BJ9" s="45">
        <v>0</v>
      </c>
      <c r="BK9" s="45">
        <v>0</v>
      </c>
      <c r="BL9" s="45"/>
      <c r="BM9" s="46" t="s">
        <v>108</v>
      </c>
      <c r="BN9" s="45"/>
      <c r="BO9" s="53"/>
      <c r="BP9" s="53"/>
      <c r="BQ9" s="53"/>
      <c r="BR9" s="53"/>
      <c r="BS9" s="46">
        <f t="shared" si="3"/>
        <v>0</v>
      </c>
      <c r="BT9" s="45">
        <f t="shared" si="4"/>
        <v>1</v>
      </c>
      <c r="BU9" s="45"/>
      <c r="BV9" s="45"/>
      <c r="BW9" s="45"/>
      <c r="BX9" s="45"/>
      <c r="BY9" s="45"/>
      <c r="BZ9" s="45"/>
      <c r="CA9" s="45"/>
      <c r="CB9" s="45"/>
      <c r="CC9" s="45"/>
      <c r="CD9" s="45">
        <v>0</v>
      </c>
      <c r="CE9" s="52">
        <v>1</v>
      </c>
      <c r="CF9" s="52">
        <v>1</v>
      </c>
      <c r="CG9" s="52">
        <v>1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/>
      <c r="CR9" s="46">
        <f t="shared" si="5"/>
        <v>1</v>
      </c>
      <c r="CS9" s="46">
        <f t="shared" si="6"/>
        <v>1</v>
      </c>
      <c r="CT9" s="45">
        <v>1</v>
      </c>
      <c r="CU9" s="46">
        <f>+CT9/H9</f>
        <v>0.01</v>
      </c>
      <c r="CV9" s="52">
        <f t="shared" si="7"/>
        <v>0</v>
      </c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</row>
    <row r="10" spans="1:120" s="5" customFormat="1" ht="56.25" x14ac:dyDescent="0.2">
      <c r="A10" s="45" t="s">
        <v>89</v>
      </c>
      <c r="B10" s="49" t="s">
        <v>90</v>
      </c>
      <c r="C10" s="45" t="s">
        <v>129</v>
      </c>
      <c r="D10" s="49" t="s">
        <v>111</v>
      </c>
      <c r="E10" s="45" t="s">
        <v>147</v>
      </c>
      <c r="F10" s="59" t="s">
        <v>148</v>
      </c>
      <c r="G10" s="45">
        <v>0</v>
      </c>
      <c r="H10" s="45">
        <v>1</v>
      </c>
      <c r="I10" s="45" t="s">
        <v>149</v>
      </c>
      <c r="J10" s="45" t="s">
        <v>150</v>
      </c>
      <c r="K10" s="47" t="s">
        <v>151</v>
      </c>
      <c r="L10" s="45" t="s">
        <v>152</v>
      </c>
      <c r="M10" s="45" t="s">
        <v>153</v>
      </c>
      <c r="N10" s="45" t="s">
        <v>100</v>
      </c>
      <c r="O10" s="52">
        <v>0</v>
      </c>
      <c r="P10" s="52">
        <v>1</v>
      </c>
      <c r="Q10" s="52">
        <v>0</v>
      </c>
      <c r="R10" s="52">
        <v>0</v>
      </c>
      <c r="S10" s="52">
        <v>1</v>
      </c>
      <c r="T10" s="52">
        <v>0</v>
      </c>
      <c r="U10" s="45" t="s">
        <v>101</v>
      </c>
      <c r="V10" s="45" t="s">
        <v>102</v>
      </c>
      <c r="W10" s="45" t="s">
        <v>103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 t="s">
        <v>104</v>
      </c>
      <c r="AD10" s="45" t="s">
        <v>128</v>
      </c>
      <c r="AE10" s="45" t="s">
        <v>106</v>
      </c>
      <c r="AF10" s="45" t="s">
        <v>107</v>
      </c>
      <c r="AG10" s="6">
        <f t="shared" si="0"/>
        <v>0</v>
      </c>
      <c r="AH10" s="7">
        <f t="shared" si="1"/>
        <v>0</v>
      </c>
      <c r="AI10" s="8"/>
      <c r="AJ10" s="8"/>
      <c r="AK10" s="8"/>
      <c r="AL10" s="8"/>
      <c r="AM10" s="8"/>
      <c r="AN10" s="8"/>
      <c r="AO10" s="8"/>
      <c r="AP10" s="8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45">
        <v>0</v>
      </c>
      <c r="BC10" s="45">
        <v>0</v>
      </c>
      <c r="BD10" s="48">
        <v>0</v>
      </c>
      <c r="BE10" s="48">
        <v>0</v>
      </c>
      <c r="BF10" s="45">
        <v>0</v>
      </c>
      <c r="BG10" s="48">
        <v>0</v>
      </c>
      <c r="BH10" s="45">
        <v>0</v>
      </c>
      <c r="BI10" s="45">
        <v>0</v>
      </c>
      <c r="BJ10" s="45">
        <v>0</v>
      </c>
      <c r="BK10" s="45">
        <v>0</v>
      </c>
      <c r="BL10" s="45"/>
      <c r="BM10" s="46" t="s">
        <v>108</v>
      </c>
      <c r="BN10" s="45"/>
      <c r="BO10" s="53"/>
      <c r="BP10" s="53"/>
      <c r="BQ10" s="53"/>
      <c r="BR10" s="53"/>
      <c r="BS10" s="46">
        <f t="shared" si="3"/>
        <v>0</v>
      </c>
      <c r="BT10" s="45">
        <f t="shared" si="4"/>
        <v>0</v>
      </c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52">
        <v>0</v>
      </c>
      <c r="CF10" s="52">
        <v>0</v>
      </c>
      <c r="CG10" s="52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/>
      <c r="CR10" s="46" t="s">
        <v>110</v>
      </c>
      <c r="CS10" s="46">
        <f t="shared" si="6"/>
        <v>0</v>
      </c>
      <c r="CT10" s="45">
        <v>0</v>
      </c>
      <c r="CU10" s="46">
        <f>+CT10/H10</f>
        <v>0</v>
      </c>
      <c r="CV10" s="52">
        <f t="shared" si="7"/>
        <v>1</v>
      </c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</row>
    <row r="11" spans="1:120" s="5" customFormat="1" ht="67.5" x14ac:dyDescent="0.2">
      <c r="A11" s="45" t="s">
        <v>89</v>
      </c>
      <c r="B11" s="49" t="s">
        <v>90</v>
      </c>
      <c r="C11" s="45" t="s">
        <v>154</v>
      </c>
      <c r="D11" s="49" t="s">
        <v>155</v>
      </c>
      <c r="E11" s="45" t="s">
        <v>156</v>
      </c>
      <c r="F11" s="66" t="s">
        <v>157</v>
      </c>
      <c r="G11" s="66">
        <v>0</v>
      </c>
      <c r="H11" s="66">
        <v>1</v>
      </c>
      <c r="I11" s="45" t="s">
        <v>158</v>
      </c>
      <c r="J11" s="45" t="s">
        <v>159</v>
      </c>
      <c r="K11" s="47" t="s">
        <v>160</v>
      </c>
      <c r="L11" s="45" t="s">
        <v>161</v>
      </c>
      <c r="M11" s="45" t="s">
        <v>162</v>
      </c>
      <c r="N11" s="45" t="s">
        <v>100</v>
      </c>
      <c r="O11" s="45">
        <v>0</v>
      </c>
      <c r="P11" s="45">
        <v>1</v>
      </c>
      <c r="Q11" s="45">
        <v>0</v>
      </c>
      <c r="R11" s="45">
        <v>1</v>
      </c>
      <c r="S11" s="45">
        <v>0</v>
      </c>
      <c r="T11" s="45">
        <v>0</v>
      </c>
      <c r="U11" s="45" t="s">
        <v>101</v>
      </c>
      <c r="V11" s="45" t="s">
        <v>102</v>
      </c>
      <c r="W11" s="45" t="s">
        <v>103</v>
      </c>
      <c r="X11" s="61">
        <v>424646400</v>
      </c>
      <c r="Y11" s="61">
        <v>100000000</v>
      </c>
      <c r="Z11" s="61">
        <v>104000000</v>
      </c>
      <c r="AA11" s="61">
        <v>108160000</v>
      </c>
      <c r="AB11" s="61">
        <v>112486400</v>
      </c>
      <c r="AC11" s="45" t="s">
        <v>163</v>
      </c>
      <c r="AD11" s="45" t="s">
        <v>128</v>
      </c>
      <c r="AE11" s="45" t="s">
        <v>106</v>
      </c>
      <c r="AF11" s="45" t="s">
        <v>107</v>
      </c>
      <c r="AG11" s="6">
        <f t="shared" si="0"/>
        <v>0</v>
      </c>
      <c r="AH11" s="7">
        <f t="shared" si="1"/>
        <v>424646400</v>
      </c>
      <c r="AI11" s="8"/>
      <c r="AJ11" s="8"/>
      <c r="AK11" s="8"/>
      <c r="AL11" s="8"/>
      <c r="AM11" s="8"/>
      <c r="AN11" s="8"/>
      <c r="AO11" s="8"/>
      <c r="AP11" s="8"/>
      <c r="AQ11" s="9"/>
      <c r="AR11" s="9"/>
      <c r="AS11" s="9"/>
      <c r="AT11" s="9"/>
      <c r="AU11" s="9"/>
      <c r="AV11" s="9"/>
      <c r="AW11" s="9"/>
      <c r="AX11" s="9"/>
      <c r="AY11" s="9"/>
      <c r="AZ11" s="8"/>
      <c r="BA11" s="9"/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/>
      <c r="BM11" s="46" t="s">
        <v>108</v>
      </c>
      <c r="BN11" s="45"/>
      <c r="BO11" s="53"/>
      <c r="BP11" s="53"/>
      <c r="BQ11" s="53"/>
      <c r="BR11" s="53"/>
      <c r="BS11" s="46">
        <f t="shared" si="3"/>
        <v>0</v>
      </c>
      <c r="BT11" s="45">
        <f t="shared" si="4"/>
        <v>1</v>
      </c>
      <c r="BU11" s="45"/>
      <c r="BV11" s="45"/>
      <c r="BW11" s="45"/>
      <c r="BX11" s="45"/>
      <c r="BY11" s="45"/>
      <c r="BZ11" s="45"/>
      <c r="CA11" s="45"/>
      <c r="CB11" s="45"/>
      <c r="CC11" s="45"/>
      <c r="CD11" s="45">
        <v>0</v>
      </c>
      <c r="CE11" s="52">
        <v>0</v>
      </c>
      <c r="CF11" s="52">
        <v>1</v>
      </c>
      <c r="CG11" s="52">
        <v>1</v>
      </c>
      <c r="CH11" s="52">
        <v>0</v>
      </c>
      <c r="CI11" s="52">
        <v>0</v>
      </c>
      <c r="CJ11" s="52">
        <v>0</v>
      </c>
      <c r="CK11" s="52">
        <v>0</v>
      </c>
      <c r="CL11" s="52">
        <v>0</v>
      </c>
      <c r="CM11" s="52">
        <v>0</v>
      </c>
      <c r="CN11" s="52">
        <v>0</v>
      </c>
      <c r="CO11" s="52">
        <v>0</v>
      </c>
      <c r="CP11" s="52">
        <v>0</v>
      </c>
      <c r="CQ11" s="45"/>
      <c r="CR11" s="46">
        <f t="shared" si="5"/>
        <v>1</v>
      </c>
      <c r="CS11" s="46">
        <f t="shared" si="6"/>
        <v>1</v>
      </c>
      <c r="CT11" s="66">
        <v>0</v>
      </c>
      <c r="CU11" s="67">
        <f>+CT11/H11</f>
        <v>0</v>
      </c>
      <c r="CV11" s="52">
        <f t="shared" si="7"/>
        <v>0</v>
      </c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</row>
    <row r="12" spans="1:120" s="5" customFormat="1" ht="101.25" x14ac:dyDescent="0.2">
      <c r="A12" s="45" t="s">
        <v>89</v>
      </c>
      <c r="B12" s="49" t="s">
        <v>90</v>
      </c>
      <c r="C12" s="45" t="s">
        <v>154</v>
      </c>
      <c r="D12" s="49" t="s">
        <v>155</v>
      </c>
      <c r="E12" s="45" t="s">
        <v>156</v>
      </c>
      <c r="F12" s="66"/>
      <c r="G12" s="66"/>
      <c r="H12" s="66"/>
      <c r="I12" s="45" t="s">
        <v>164</v>
      </c>
      <c r="J12" s="45" t="s">
        <v>159</v>
      </c>
      <c r="K12" s="47" t="s">
        <v>160</v>
      </c>
      <c r="L12" s="45" t="s">
        <v>165</v>
      </c>
      <c r="M12" s="45" t="s">
        <v>166</v>
      </c>
      <c r="N12" s="45" t="s">
        <v>100</v>
      </c>
      <c r="O12" s="45">
        <v>0</v>
      </c>
      <c r="P12" s="45">
        <v>6</v>
      </c>
      <c r="Q12" s="45">
        <v>1</v>
      </c>
      <c r="R12" s="45">
        <v>2</v>
      </c>
      <c r="S12" s="45">
        <v>2</v>
      </c>
      <c r="T12" s="45">
        <v>1</v>
      </c>
      <c r="U12" s="45" t="s">
        <v>101</v>
      </c>
      <c r="V12" s="45" t="s">
        <v>102</v>
      </c>
      <c r="W12" s="45" t="s">
        <v>103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 t="s">
        <v>163</v>
      </c>
      <c r="AD12" s="45" t="s">
        <v>128</v>
      </c>
      <c r="AE12" s="45" t="s">
        <v>106</v>
      </c>
      <c r="AF12" s="45" t="s">
        <v>107</v>
      </c>
      <c r="AG12" s="6">
        <f t="shared" si="0"/>
        <v>1</v>
      </c>
      <c r="AH12" s="7">
        <f t="shared" si="1"/>
        <v>0</v>
      </c>
      <c r="AI12" s="8"/>
      <c r="AJ12" s="8"/>
      <c r="AK12" s="8"/>
      <c r="AL12" s="8"/>
      <c r="AM12" s="8"/>
      <c r="AN12" s="8"/>
      <c r="AO12" s="8"/>
      <c r="AP12" s="8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45">
        <v>0</v>
      </c>
      <c r="BC12" s="45">
        <v>1</v>
      </c>
      <c r="BD12" s="45"/>
      <c r="BE12" s="45"/>
      <c r="BF12" s="45"/>
      <c r="BG12" s="45"/>
      <c r="BH12" s="45"/>
      <c r="BI12" s="45"/>
      <c r="BJ12" s="45"/>
      <c r="BK12" s="45"/>
      <c r="BL12" s="45"/>
      <c r="BM12" s="46">
        <f t="shared" si="2"/>
        <v>1</v>
      </c>
      <c r="BN12" s="45" t="s">
        <v>167</v>
      </c>
      <c r="BO12" s="53"/>
      <c r="BP12" s="53"/>
      <c r="BQ12" s="53"/>
      <c r="BR12" s="53"/>
      <c r="BS12" s="46">
        <f t="shared" si="3"/>
        <v>0.16666666666666666</v>
      </c>
      <c r="BT12" s="45">
        <f t="shared" si="4"/>
        <v>2</v>
      </c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52">
        <v>2</v>
      </c>
      <c r="CF12" s="52">
        <v>2</v>
      </c>
      <c r="CG12" s="52">
        <v>2</v>
      </c>
      <c r="CH12" s="52">
        <v>0</v>
      </c>
      <c r="CI12" s="52">
        <v>0</v>
      </c>
      <c r="CJ12" s="52">
        <v>0</v>
      </c>
      <c r="CK12" s="52">
        <v>0</v>
      </c>
      <c r="CL12" s="52">
        <v>0</v>
      </c>
      <c r="CM12" s="52">
        <v>0</v>
      </c>
      <c r="CN12" s="52">
        <v>0</v>
      </c>
      <c r="CO12" s="52">
        <v>0</v>
      </c>
      <c r="CP12" s="52">
        <v>0</v>
      </c>
      <c r="CQ12" s="45" t="s">
        <v>167</v>
      </c>
      <c r="CR12" s="46">
        <f t="shared" si="5"/>
        <v>1</v>
      </c>
      <c r="CS12" s="46">
        <f t="shared" si="6"/>
        <v>0.5</v>
      </c>
      <c r="CT12" s="66"/>
      <c r="CU12" s="67"/>
      <c r="CV12" s="52">
        <f t="shared" si="7"/>
        <v>2</v>
      </c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</row>
    <row r="13" spans="1:120" s="5" customFormat="1" ht="67.5" x14ac:dyDescent="0.2">
      <c r="A13" s="45" t="s">
        <v>89</v>
      </c>
      <c r="B13" s="49" t="s">
        <v>90</v>
      </c>
      <c r="C13" s="45" t="s">
        <v>154</v>
      </c>
      <c r="D13" s="49" t="s">
        <v>155</v>
      </c>
      <c r="E13" s="45" t="s">
        <v>156</v>
      </c>
      <c r="F13" s="66"/>
      <c r="G13" s="66"/>
      <c r="H13" s="66"/>
      <c r="I13" s="45" t="s">
        <v>168</v>
      </c>
      <c r="J13" s="45" t="s">
        <v>159</v>
      </c>
      <c r="K13" s="47" t="s">
        <v>160</v>
      </c>
      <c r="L13" s="45" t="s">
        <v>169</v>
      </c>
      <c r="M13" s="45" t="s">
        <v>170</v>
      </c>
      <c r="N13" s="45" t="s">
        <v>100</v>
      </c>
      <c r="O13" s="45">
        <v>0</v>
      </c>
      <c r="P13" s="45">
        <v>1</v>
      </c>
      <c r="Q13" s="45">
        <v>0</v>
      </c>
      <c r="R13" s="45">
        <v>0</v>
      </c>
      <c r="S13" s="45">
        <v>1</v>
      </c>
      <c r="T13" s="45">
        <v>0</v>
      </c>
      <c r="U13" s="45" t="s">
        <v>101</v>
      </c>
      <c r="V13" s="45" t="s">
        <v>102</v>
      </c>
      <c r="W13" s="45" t="s">
        <v>103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 t="s">
        <v>163</v>
      </c>
      <c r="AD13" s="45" t="s">
        <v>128</v>
      </c>
      <c r="AE13" s="45" t="s">
        <v>106</v>
      </c>
      <c r="AF13" s="45" t="s">
        <v>107</v>
      </c>
      <c r="AG13" s="6">
        <f t="shared" si="0"/>
        <v>0</v>
      </c>
      <c r="AH13" s="7">
        <f t="shared" si="1"/>
        <v>0</v>
      </c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/>
      <c r="BM13" s="46" t="s">
        <v>108</v>
      </c>
      <c r="BN13" s="45"/>
      <c r="BO13" s="53"/>
      <c r="BP13" s="53"/>
      <c r="BQ13" s="53"/>
      <c r="BR13" s="53"/>
      <c r="BS13" s="46">
        <f t="shared" si="3"/>
        <v>0</v>
      </c>
      <c r="BT13" s="45">
        <f t="shared" si="4"/>
        <v>0</v>
      </c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52">
        <v>0</v>
      </c>
      <c r="CF13" s="52">
        <v>0</v>
      </c>
      <c r="CG13" s="52">
        <v>0</v>
      </c>
      <c r="CH13" s="52">
        <v>0</v>
      </c>
      <c r="CI13" s="52">
        <v>0</v>
      </c>
      <c r="CJ13" s="52">
        <v>0</v>
      </c>
      <c r="CK13" s="52">
        <v>0</v>
      </c>
      <c r="CL13" s="52">
        <v>0</v>
      </c>
      <c r="CM13" s="52">
        <v>0</v>
      </c>
      <c r="CN13" s="52">
        <v>0</v>
      </c>
      <c r="CO13" s="52">
        <v>0</v>
      </c>
      <c r="CP13" s="52">
        <v>0</v>
      </c>
      <c r="CQ13" s="45"/>
      <c r="CR13" s="46" t="s">
        <v>110</v>
      </c>
      <c r="CS13" s="46">
        <f t="shared" si="6"/>
        <v>0</v>
      </c>
      <c r="CT13" s="66"/>
      <c r="CU13" s="67"/>
      <c r="CV13" s="52">
        <f t="shared" si="7"/>
        <v>1</v>
      </c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</row>
    <row r="14" spans="1:120" s="5" customFormat="1" ht="67.5" x14ac:dyDescent="0.2">
      <c r="A14" s="45" t="s">
        <v>89</v>
      </c>
      <c r="B14" s="49" t="s">
        <v>90</v>
      </c>
      <c r="C14" s="45" t="s">
        <v>154</v>
      </c>
      <c r="D14" s="49" t="s">
        <v>155</v>
      </c>
      <c r="E14" s="45" t="s">
        <v>171</v>
      </c>
      <c r="F14" s="66" t="s">
        <v>172</v>
      </c>
      <c r="G14" s="66">
        <v>0</v>
      </c>
      <c r="H14" s="66">
        <v>500</v>
      </c>
      <c r="I14" s="45" t="s">
        <v>173</v>
      </c>
      <c r="J14" s="45" t="s">
        <v>174</v>
      </c>
      <c r="K14" s="47" t="s">
        <v>175</v>
      </c>
      <c r="L14" s="45" t="s">
        <v>176</v>
      </c>
      <c r="M14" s="45" t="s">
        <v>177</v>
      </c>
      <c r="N14" s="45" t="s">
        <v>100</v>
      </c>
      <c r="O14" s="45">
        <v>0</v>
      </c>
      <c r="P14" s="45">
        <v>1</v>
      </c>
      <c r="Q14" s="45">
        <v>0</v>
      </c>
      <c r="R14" s="45">
        <v>0</v>
      </c>
      <c r="S14" s="45">
        <v>1</v>
      </c>
      <c r="T14" s="45">
        <v>0</v>
      </c>
      <c r="U14" s="45" t="s">
        <v>101</v>
      </c>
      <c r="V14" s="45" t="s">
        <v>102</v>
      </c>
      <c r="W14" s="45" t="s">
        <v>103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 t="s">
        <v>163</v>
      </c>
      <c r="AD14" s="45" t="s">
        <v>128</v>
      </c>
      <c r="AE14" s="45" t="s">
        <v>106</v>
      </c>
      <c r="AF14" s="45" t="s">
        <v>107</v>
      </c>
      <c r="AG14" s="6">
        <f t="shared" si="0"/>
        <v>0</v>
      </c>
      <c r="AH14" s="7">
        <f t="shared" si="1"/>
        <v>0</v>
      </c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/>
      <c r="BM14" s="46" t="s">
        <v>108</v>
      </c>
      <c r="BN14" s="45"/>
      <c r="BO14" s="53"/>
      <c r="BP14" s="53"/>
      <c r="BQ14" s="53"/>
      <c r="BR14" s="53"/>
      <c r="BS14" s="46">
        <f t="shared" si="3"/>
        <v>0</v>
      </c>
      <c r="BT14" s="45">
        <f t="shared" si="4"/>
        <v>0</v>
      </c>
      <c r="BU14" s="45"/>
      <c r="BV14" s="45"/>
      <c r="BW14" s="45"/>
      <c r="BX14" s="45"/>
      <c r="BY14" s="45"/>
      <c r="BZ14" s="45"/>
      <c r="CA14" s="45"/>
      <c r="CB14" s="45"/>
      <c r="CC14" s="45"/>
      <c r="CD14" s="45">
        <v>0</v>
      </c>
      <c r="CE14" s="52">
        <v>0</v>
      </c>
      <c r="CF14" s="52">
        <v>0</v>
      </c>
      <c r="CG14" s="52">
        <v>0</v>
      </c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6" t="s">
        <v>110</v>
      </c>
      <c r="CS14" s="46">
        <f t="shared" si="6"/>
        <v>0</v>
      </c>
      <c r="CT14" s="66">
        <v>500</v>
      </c>
      <c r="CU14" s="67">
        <f>+CT14/H14</f>
        <v>1</v>
      </c>
      <c r="CV14" s="52">
        <f t="shared" si="7"/>
        <v>1</v>
      </c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</row>
    <row r="15" spans="1:120" s="5" customFormat="1" ht="67.5" x14ac:dyDescent="0.2">
      <c r="A15" s="45" t="s">
        <v>89</v>
      </c>
      <c r="B15" s="49" t="s">
        <v>90</v>
      </c>
      <c r="C15" s="45" t="s">
        <v>154</v>
      </c>
      <c r="D15" s="49" t="s">
        <v>155</v>
      </c>
      <c r="E15" s="45" t="s">
        <v>171</v>
      </c>
      <c r="F15" s="66"/>
      <c r="G15" s="66"/>
      <c r="H15" s="66"/>
      <c r="I15" s="45" t="s">
        <v>178</v>
      </c>
      <c r="J15" s="45" t="s">
        <v>174</v>
      </c>
      <c r="K15" s="47" t="s">
        <v>175</v>
      </c>
      <c r="L15" s="45" t="s">
        <v>179</v>
      </c>
      <c r="M15" s="45" t="s">
        <v>180</v>
      </c>
      <c r="N15" s="45" t="s">
        <v>100</v>
      </c>
      <c r="O15" s="45">
        <v>0</v>
      </c>
      <c r="P15" s="45">
        <v>7</v>
      </c>
      <c r="Q15" s="45">
        <v>1</v>
      </c>
      <c r="R15" s="45">
        <v>2</v>
      </c>
      <c r="S15" s="45">
        <v>2</v>
      </c>
      <c r="T15" s="45">
        <v>2</v>
      </c>
      <c r="U15" s="45" t="s">
        <v>101</v>
      </c>
      <c r="V15" s="45" t="s">
        <v>102</v>
      </c>
      <c r="W15" s="45" t="s">
        <v>103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 t="s">
        <v>163</v>
      </c>
      <c r="AD15" s="45" t="s">
        <v>128</v>
      </c>
      <c r="AE15" s="45" t="s">
        <v>106</v>
      </c>
      <c r="AF15" s="45" t="s">
        <v>107</v>
      </c>
      <c r="AG15" s="6">
        <f t="shared" si="0"/>
        <v>1</v>
      </c>
      <c r="AH15" s="7">
        <f t="shared" si="1"/>
        <v>0</v>
      </c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45">
        <v>0</v>
      </c>
      <c r="BC15" s="45">
        <v>1</v>
      </c>
      <c r="BD15" s="45"/>
      <c r="BE15" s="45"/>
      <c r="BF15" s="45"/>
      <c r="BG15" s="45"/>
      <c r="BH15" s="45"/>
      <c r="BI15" s="45"/>
      <c r="BJ15" s="45"/>
      <c r="BK15" s="45"/>
      <c r="BL15" s="45"/>
      <c r="BM15" s="46">
        <f t="shared" si="2"/>
        <v>1</v>
      </c>
      <c r="BN15" s="45"/>
      <c r="BO15" s="53"/>
      <c r="BP15" s="53"/>
      <c r="BQ15" s="53"/>
      <c r="BR15" s="53"/>
      <c r="BS15" s="46">
        <f t="shared" si="3"/>
        <v>0.14285714285714285</v>
      </c>
      <c r="BT15" s="45">
        <f t="shared" si="4"/>
        <v>2</v>
      </c>
      <c r="BU15" s="45"/>
      <c r="BV15" s="45"/>
      <c r="BW15" s="45"/>
      <c r="BX15" s="45"/>
      <c r="BY15" s="45"/>
      <c r="BZ15" s="45"/>
      <c r="CA15" s="45"/>
      <c r="CB15" s="45"/>
      <c r="CC15" s="45"/>
      <c r="CD15" s="45">
        <v>0</v>
      </c>
      <c r="CE15" s="52">
        <v>0</v>
      </c>
      <c r="CF15" s="52">
        <v>1</v>
      </c>
      <c r="CG15" s="52">
        <v>1</v>
      </c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6">
        <f t="shared" si="5"/>
        <v>0.5</v>
      </c>
      <c r="CS15" s="46">
        <f t="shared" si="6"/>
        <v>0.2857142857142857</v>
      </c>
      <c r="CT15" s="66"/>
      <c r="CU15" s="67"/>
      <c r="CV15" s="52">
        <f t="shared" si="7"/>
        <v>2</v>
      </c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</row>
    <row r="16" spans="1:120" s="5" customFormat="1" ht="67.5" x14ac:dyDescent="0.2">
      <c r="A16" s="45" t="s">
        <v>89</v>
      </c>
      <c r="B16" s="49" t="s">
        <v>90</v>
      </c>
      <c r="C16" s="45" t="s">
        <v>154</v>
      </c>
      <c r="D16" s="49" t="s">
        <v>155</v>
      </c>
      <c r="E16" s="45" t="s">
        <v>171</v>
      </c>
      <c r="F16" s="66"/>
      <c r="G16" s="66"/>
      <c r="H16" s="66"/>
      <c r="I16" s="45" t="s">
        <v>181</v>
      </c>
      <c r="J16" s="45" t="s">
        <v>174</v>
      </c>
      <c r="K16" s="47" t="s">
        <v>175</v>
      </c>
      <c r="L16" s="45" t="s">
        <v>182</v>
      </c>
      <c r="M16" s="45" t="s">
        <v>183</v>
      </c>
      <c r="N16" s="45" t="s">
        <v>100</v>
      </c>
      <c r="O16" s="45">
        <v>0</v>
      </c>
      <c r="P16" s="45">
        <v>6</v>
      </c>
      <c r="Q16" s="45">
        <v>0</v>
      </c>
      <c r="R16" s="45">
        <v>0</v>
      </c>
      <c r="S16" s="45">
        <v>3</v>
      </c>
      <c r="T16" s="45">
        <v>3</v>
      </c>
      <c r="U16" s="45" t="s">
        <v>101</v>
      </c>
      <c r="V16" s="45" t="s">
        <v>102</v>
      </c>
      <c r="W16" s="45" t="s">
        <v>103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 t="s">
        <v>163</v>
      </c>
      <c r="AD16" s="45" t="s">
        <v>128</v>
      </c>
      <c r="AE16" s="45" t="s">
        <v>106</v>
      </c>
      <c r="AF16" s="45" t="s">
        <v>107</v>
      </c>
      <c r="AG16" s="6">
        <f t="shared" si="0"/>
        <v>0</v>
      </c>
      <c r="AH16" s="7">
        <f t="shared" si="1"/>
        <v>0</v>
      </c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/>
      <c r="BM16" s="46" t="s">
        <v>108</v>
      </c>
      <c r="BN16" s="45"/>
      <c r="BO16" s="53"/>
      <c r="BP16" s="53"/>
      <c r="BQ16" s="53"/>
      <c r="BR16" s="53"/>
      <c r="BS16" s="46">
        <f t="shared" si="3"/>
        <v>0</v>
      </c>
      <c r="BT16" s="45">
        <f t="shared" si="4"/>
        <v>0</v>
      </c>
      <c r="BU16" s="45"/>
      <c r="BV16" s="45"/>
      <c r="BW16" s="45"/>
      <c r="BX16" s="45"/>
      <c r="BY16" s="45"/>
      <c r="BZ16" s="45"/>
      <c r="CA16" s="45"/>
      <c r="CB16" s="45"/>
      <c r="CC16" s="45"/>
      <c r="CD16" s="45">
        <v>0</v>
      </c>
      <c r="CE16" s="52">
        <v>0</v>
      </c>
      <c r="CF16" s="52">
        <v>0</v>
      </c>
      <c r="CG16" s="52">
        <v>0</v>
      </c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6" t="s">
        <v>110</v>
      </c>
      <c r="CS16" s="46">
        <f t="shared" si="6"/>
        <v>0</v>
      </c>
      <c r="CT16" s="66"/>
      <c r="CU16" s="67"/>
      <c r="CV16" s="52">
        <f t="shared" si="7"/>
        <v>3</v>
      </c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</row>
    <row r="17" spans="1:120" s="5" customFormat="1" ht="123.75" x14ac:dyDescent="0.2">
      <c r="A17" s="45" t="s">
        <v>89</v>
      </c>
      <c r="B17" s="49" t="s">
        <v>90</v>
      </c>
      <c r="C17" s="45" t="s">
        <v>154</v>
      </c>
      <c r="D17" s="49" t="s">
        <v>155</v>
      </c>
      <c r="E17" s="45" t="s">
        <v>184</v>
      </c>
      <c r="F17" s="45" t="s">
        <v>185</v>
      </c>
      <c r="G17" s="45">
        <v>0</v>
      </c>
      <c r="H17" s="45">
        <v>10</v>
      </c>
      <c r="I17" s="45" t="s">
        <v>186</v>
      </c>
      <c r="J17" s="45" t="s">
        <v>187</v>
      </c>
      <c r="K17" s="47" t="s">
        <v>188</v>
      </c>
      <c r="L17" s="45" t="s">
        <v>189</v>
      </c>
      <c r="M17" s="45" t="s">
        <v>190</v>
      </c>
      <c r="N17" s="45" t="s">
        <v>100</v>
      </c>
      <c r="O17" s="45">
        <v>0</v>
      </c>
      <c r="P17" s="45">
        <v>4</v>
      </c>
      <c r="Q17" s="45">
        <v>1</v>
      </c>
      <c r="R17" s="45">
        <v>1</v>
      </c>
      <c r="S17" s="45">
        <v>1</v>
      </c>
      <c r="T17" s="45">
        <v>1</v>
      </c>
      <c r="U17" s="45" t="s">
        <v>101</v>
      </c>
      <c r="V17" s="45" t="s">
        <v>102</v>
      </c>
      <c r="W17" s="45" t="s">
        <v>103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 t="s">
        <v>163</v>
      </c>
      <c r="AD17" s="45" t="s">
        <v>128</v>
      </c>
      <c r="AE17" s="45" t="s">
        <v>106</v>
      </c>
      <c r="AF17" s="45" t="s">
        <v>107</v>
      </c>
      <c r="AG17" s="6">
        <f t="shared" si="0"/>
        <v>1</v>
      </c>
      <c r="AH17" s="7">
        <f t="shared" si="1"/>
        <v>0</v>
      </c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45">
        <v>0</v>
      </c>
      <c r="BC17" s="45">
        <v>1</v>
      </c>
      <c r="BD17" s="45"/>
      <c r="BE17" s="45"/>
      <c r="BF17" s="45"/>
      <c r="BG17" s="45"/>
      <c r="BH17" s="45"/>
      <c r="BI17" s="45"/>
      <c r="BJ17" s="45"/>
      <c r="BK17" s="45"/>
      <c r="BL17" s="45"/>
      <c r="BM17" s="46">
        <f t="shared" si="2"/>
        <v>1</v>
      </c>
      <c r="BN17" s="45"/>
      <c r="BO17" s="53"/>
      <c r="BP17" s="53"/>
      <c r="BQ17" s="53"/>
      <c r="BR17" s="53"/>
      <c r="BS17" s="46">
        <f t="shared" si="3"/>
        <v>0.25</v>
      </c>
      <c r="BT17" s="45">
        <f t="shared" si="4"/>
        <v>1</v>
      </c>
      <c r="BU17" s="45"/>
      <c r="BV17" s="45"/>
      <c r="BW17" s="45"/>
      <c r="BX17" s="45"/>
      <c r="BY17" s="45"/>
      <c r="BZ17" s="45"/>
      <c r="CA17" s="45"/>
      <c r="CB17" s="45"/>
      <c r="CC17" s="45"/>
      <c r="CD17" s="45">
        <v>0</v>
      </c>
      <c r="CE17" s="52">
        <v>0</v>
      </c>
      <c r="CF17" s="52">
        <v>2</v>
      </c>
      <c r="CG17" s="52">
        <v>2</v>
      </c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6">
        <v>1</v>
      </c>
      <c r="CS17" s="46">
        <f t="shared" si="6"/>
        <v>0.75</v>
      </c>
      <c r="CT17" s="45">
        <v>3</v>
      </c>
      <c r="CU17" s="46">
        <f>+CT17/H17</f>
        <v>0.3</v>
      </c>
      <c r="CV17" s="52">
        <f t="shared" si="7"/>
        <v>1</v>
      </c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</row>
    <row r="18" spans="1:120" s="5" customFormat="1" ht="78.75" x14ac:dyDescent="0.2">
      <c r="A18" s="45" t="s">
        <v>89</v>
      </c>
      <c r="B18" s="49" t="s">
        <v>90</v>
      </c>
      <c r="C18" s="45" t="s">
        <v>154</v>
      </c>
      <c r="D18" s="49" t="s">
        <v>155</v>
      </c>
      <c r="E18" s="45" t="s">
        <v>191</v>
      </c>
      <c r="F18" s="68" t="s">
        <v>192</v>
      </c>
      <c r="G18" s="68">
        <v>0</v>
      </c>
      <c r="H18" s="68">
        <v>5</v>
      </c>
      <c r="I18" s="45" t="s">
        <v>193</v>
      </c>
      <c r="J18" s="45" t="s">
        <v>194</v>
      </c>
      <c r="K18" s="47" t="s">
        <v>195</v>
      </c>
      <c r="L18" s="45" t="s">
        <v>196</v>
      </c>
      <c r="M18" s="59" t="s">
        <v>197</v>
      </c>
      <c r="N18" s="45" t="s">
        <v>100</v>
      </c>
      <c r="O18" s="45">
        <v>0</v>
      </c>
      <c r="P18" s="45">
        <v>5</v>
      </c>
      <c r="Q18" s="45">
        <v>1</v>
      </c>
      <c r="R18" s="45">
        <v>0</v>
      </c>
      <c r="S18" s="45">
        <v>2</v>
      </c>
      <c r="T18" s="45">
        <v>2</v>
      </c>
      <c r="U18" s="45" t="s">
        <v>101</v>
      </c>
      <c r="V18" s="45" t="s">
        <v>102</v>
      </c>
      <c r="W18" s="45" t="s">
        <v>103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 t="s">
        <v>163</v>
      </c>
      <c r="AD18" s="45" t="s">
        <v>128</v>
      </c>
      <c r="AE18" s="45" t="s">
        <v>106</v>
      </c>
      <c r="AF18" s="45" t="s">
        <v>107</v>
      </c>
      <c r="AG18" s="6">
        <f t="shared" si="0"/>
        <v>1</v>
      </c>
      <c r="AH18" s="7">
        <f t="shared" si="1"/>
        <v>0</v>
      </c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45">
        <v>0</v>
      </c>
      <c r="BC18" s="45">
        <v>1</v>
      </c>
      <c r="BD18" s="45"/>
      <c r="BE18" s="45"/>
      <c r="BF18" s="45"/>
      <c r="BG18" s="45"/>
      <c r="BH18" s="45"/>
      <c r="BI18" s="45"/>
      <c r="BJ18" s="45"/>
      <c r="BK18" s="45"/>
      <c r="BL18" s="45"/>
      <c r="BM18" s="46">
        <f t="shared" si="2"/>
        <v>1</v>
      </c>
      <c r="BN18" s="45"/>
      <c r="BO18" s="53"/>
      <c r="BP18" s="53"/>
      <c r="BQ18" s="53"/>
      <c r="BR18" s="53"/>
      <c r="BS18" s="46">
        <f t="shared" si="3"/>
        <v>0.2</v>
      </c>
      <c r="BT18" s="45">
        <f t="shared" si="4"/>
        <v>0</v>
      </c>
      <c r="BU18" s="45"/>
      <c r="BV18" s="45"/>
      <c r="BW18" s="45"/>
      <c r="BX18" s="45"/>
      <c r="BY18" s="45"/>
      <c r="BZ18" s="45"/>
      <c r="CA18" s="45"/>
      <c r="CB18" s="45"/>
      <c r="CC18" s="45"/>
      <c r="CD18" s="45">
        <v>0</v>
      </c>
      <c r="CE18" s="52">
        <v>0</v>
      </c>
      <c r="CF18" s="52">
        <v>0</v>
      </c>
      <c r="CG18" s="52">
        <v>0</v>
      </c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6" t="s">
        <v>110</v>
      </c>
      <c r="CS18" s="46">
        <f t="shared" si="6"/>
        <v>0.2</v>
      </c>
      <c r="CT18" s="68">
        <v>1</v>
      </c>
      <c r="CU18" s="69">
        <f>+CT18/H18</f>
        <v>0.2</v>
      </c>
      <c r="CV18" s="52">
        <f t="shared" si="7"/>
        <v>2</v>
      </c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</row>
    <row r="19" spans="1:120" s="5" customFormat="1" ht="67.5" x14ac:dyDescent="0.2">
      <c r="A19" s="45" t="s">
        <v>89</v>
      </c>
      <c r="B19" s="49" t="s">
        <v>90</v>
      </c>
      <c r="C19" s="45" t="s">
        <v>154</v>
      </c>
      <c r="D19" s="49" t="s">
        <v>155</v>
      </c>
      <c r="E19" s="45" t="s">
        <v>191</v>
      </c>
      <c r="F19" s="68"/>
      <c r="G19" s="68"/>
      <c r="H19" s="68"/>
      <c r="I19" s="45" t="s">
        <v>198</v>
      </c>
      <c r="J19" s="45" t="s">
        <v>194</v>
      </c>
      <c r="K19" s="47" t="s">
        <v>195</v>
      </c>
      <c r="L19" s="45" t="s">
        <v>199</v>
      </c>
      <c r="M19" s="45" t="s">
        <v>200</v>
      </c>
      <c r="N19" s="45" t="s">
        <v>100</v>
      </c>
      <c r="O19" s="45">
        <v>0</v>
      </c>
      <c r="P19" s="45">
        <v>6</v>
      </c>
      <c r="Q19" s="45">
        <v>1</v>
      </c>
      <c r="R19" s="45">
        <v>0</v>
      </c>
      <c r="S19" s="45">
        <v>2</v>
      </c>
      <c r="T19" s="45">
        <v>3</v>
      </c>
      <c r="U19" s="45" t="s">
        <v>101</v>
      </c>
      <c r="V19" s="45" t="s">
        <v>102</v>
      </c>
      <c r="W19" s="45" t="s">
        <v>103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 t="s">
        <v>163</v>
      </c>
      <c r="AD19" s="45" t="s">
        <v>128</v>
      </c>
      <c r="AE19" s="45" t="s">
        <v>106</v>
      </c>
      <c r="AF19" s="45" t="s">
        <v>107</v>
      </c>
      <c r="AG19" s="6">
        <f t="shared" si="0"/>
        <v>1</v>
      </c>
      <c r="AH19" s="7">
        <f t="shared" si="1"/>
        <v>0</v>
      </c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45">
        <v>0</v>
      </c>
      <c r="BC19" s="45">
        <v>0</v>
      </c>
      <c r="BD19" s="45"/>
      <c r="BE19" s="45"/>
      <c r="BF19" s="45"/>
      <c r="BG19" s="45"/>
      <c r="BH19" s="45"/>
      <c r="BI19" s="45"/>
      <c r="BJ19" s="45"/>
      <c r="BK19" s="45"/>
      <c r="BL19" s="45"/>
      <c r="BM19" s="46">
        <f t="shared" si="2"/>
        <v>0</v>
      </c>
      <c r="BN19" s="45"/>
      <c r="BO19" s="53"/>
      <c r="BP19" s="53"/>
      <c r="BQ19" s="53"/>
      <c r="BR19" s="53"/>
      <c r="BS19" s="46">
        <f t="shared" si="3"/>
        <v>0</v>
      </c>
      <c r="BT19" s="45">
        <f t="shared" si="4"/>
        <v>0</v>
      </c>
      <c r="BU19" s="45"/>
      <c r="BV19" s="45"/>
      <c r="BW19" s="45"/>
      <c r="BX19" s="45"/>
      <c r="BY19" s="45"/>
      <c r="BZ19" s="45"/>
      <c r="CA19" s="45"/>
      <c r="CB19" s="45"/>
      <c r="CC19" s="45"/>
      <c r="CD19" s="45">
        <v>0</v>
      </c>
      <c r="CE19" s="52">
        <v>0</v>
      </c>
      <c r="CF19" s="52">
        <v>0</v>
      </c>
      <c r="CG19" s="52">
        <v>0</v>
      </c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6" t="s">
        <v>110</v>
      </c>
      <c r="CS19" s="46">
        <f t="shared" si="6"/>
        <v>0</v>
      </c>
      <c r="CT19" s="68"/>
      <c r="CU19" s="69"/>
      <c r="CV19" s="52">
        <f t="shared" si="7"/>
        <v>2</v>
      </c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</row>
    <row r="20" spans="1:120" s="5" customFormat="1" ht="56.25" x14ac:dyDescent="0.2">
      <c r="A20" s="45" t="s">
        <v>89</v>
      </c>
      <c r="B20" s="49" t="s">
        <v>90</v>
      </c>
      <c r="C20" s="45" t="s">
        <v>201</v>
      </c>
      <c r="D20" s="49" t="s">
        <v>202</v>
      </c>
      <c r="E20" s="45" t="s">
        <v>203</v>
      </c>
      <c r="F20" s="66" t="s">
        <v>204</v>
      </c>
      <c r="G20" s="70">
        <v>0</v>
      </c>
      <c r="H20" s="70">
        <v>20</v>
      </c>
      <c r="I20" s="45" t="s">
        <v>205</v>
      </c>
      <c r="J20" s="45" t="s">
        <v>206</v>
      </c>
      <c r="K20" s="47" t="s">
        <v>207</v>
      </c>
      <c r="L20" s="45" t="s">
        <v>208</v>
      </c>
      <c r="M20" s="60" t="s">
        <v>209</v>
      </c>
      <c r="N20" s="45" t="s">
        <v>100</v>
      </c>
      <c r="O20" s="45">
        <v>0</v>
      </c>
      <c r="P20" s="45">
        <v>1</v>
      </c>
      <c r="Q20" s="45">
        <v>0</v>
      </c>
      <c r="R20" s="45">
        <v>0</v>
      </c>
      <c r="S20" s="45">
        <v>1</v>
      </c>
      <c r="T20" s="45">
        <v>0</v>
      </c>
      <c r="U20" s="45" t="s">
        <v>101</v>
      </c>
      <c r="V20" s="45" t="s">
        <v>102</v>
      </c>
      <c r="W20" s="45" t="s">
        <v>103</v>
      </c>
      <c r="X20" s="61">
        <f>SUM(Y20:AB20)</f>
        <v>624646400</v>
      </c>
      <c r="Y20" s="61">
        <v>200000000</v>
      </c>
      <c r="Z20" s="61">
        <v>204000000</v>
      </c>
      <c r="AA20" s="61">
        <v>108160000</v>
      </c>
      <c r="AB20" s="61">
        <f>+AA20*1.04</f>
        <v>112486400</v>
      </c>
      <c r="AC20" s="45" t="s">
        <v>163</v>
      </c>
      <c r="AD20" s="45" t="s">
        <v>128</v>
      </c>
      <c r="AE20" s="45"/>
      <c r="AF20" s="45"/>
      <c r="AG20" s="6">
        <f t="shared" si="0"/>
        <v>0</v>
      </c>
      <c r="AH20" s="7">
        <f t="shared" si="1"/>
        <v>624646400</v>
      </c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/>
      <c r="BM20" s="46" t="s">
        <v>108</v>
      </c>
      <c r="BN20" s="45"/>
      <c r="BO20" s="53"/>
      <c r="BP20" s="53"/>
      <c r="BQ20" s="53"/>
      <c r="BR20" s="53"/>
      <c r="BS20" s="46">
        <f t="shared" si="3"/>
        <v>0</v>
      </c>
      <c r="BT20" s="45">
        <f t="shared" si="4"/>
        <v>0</v>
      </c>
      <c r="BU20" s="45"/>
      <c r="BV20" s="45"/>
      <c r="BW20" s="45"/>
      <c r="BX20" s="45"/>
      <c r="BY20" s="45"/>
      <c r="BZ20" s="45"/>
      <c r="CA20" s="45"/>
      <c r="CB20" s="45"/>
      <c r="CC20" s="45"/>
      <c r="CD20" s="45">
        <v>0</v>
      </c>
      <c r="CE20" s="52">
        <v>0</v>
      </c>
      <c r="CF20" s="52">
        <v>0</v>
      </c>
      <c r="CG20" s="52">
        <v>0</v>
      </c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6" t="s">
        <v>110</v>
      </c>
      <c r="CS20" s="46">
        <f t="shared" si="6"/>
        <v>0</v>
      </c>
      <c r="CT20" s="70"/>
      <c r="CU20" s="73">
        <f>+CT20/H20</f>
        <v>0</v>
      </c>
      <c r="CV20" s="52">
        <f t="shared" si="7"/>
        <v>1</v>
      </c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</row>
    <row r="21" spans="1:120" s="5" customFormat="1" ht="56.25" x14ac:dyDescent="0.2">
      <c r="A21" s="45" t="s">
        <v>89</v>
      </c>
      <c r="B21" s="49" t="s">
        <v>90</v>
      </c>
      <c r="C21" s="45" t="s">
        <v>201</v>
      </c>
      <c r="D21" s="49" t="s">
        <v>202</v>
      </c>
      <c r="E21" s="45" t="s">
        <v>203</v>
      </c>
      <c r="F21" s="66"/>
      <c r="G21" s="71"/>
      <c r="H21" s="71"/>
      <c r="I21" s="45" t="s">
        <v>210</v>
      </c>
      <c r="J21" s="45" t="s">
        <v>206</v>
      </c>
      <c r="K21" s="47" t="s">
        <v>207</v>
      </c>
      <c r="L21" s="45" t="s">
        <v>211</v>
      </c>
      <c r="M21" s="60" t="s">
        <v>212</v>
      </c>
      <c r="N21" s="45" t="s">
        <v>100</v>
      </c>
      <c r="O21" s="45">
        <v>0</v>
      </c>
      <c r="P21" s="45">
        <v>1</v>
      </c>
      <c r="Q21" s="45">
        <v>1</v>
      </c>
      <c r="R21" s="45">
        <v>0</v>
      </c>
      <c r="S21" s="45">
        <v>0</v>
      </c>
      <c r="T21" s="45">
        <v>0</v>
      </c>
      <c r="U21" s="45" t="s">
        <v>101</v>
      </c>
      <c r="V21" s="45" t="s">
        <v>102</v>
      </c>
      <c r="W21" s="45" t="s">
        <v>103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 t="s">
        <v>163</v>
      </c>
      <c r="AD21" s="45" t="s">
        <v>128</v>
      </c>
      <c r="AE21" s="45"/>
      <c r="AF21" s="45"/>
      <c r="AG21" s="6">
        <v>1</v>
      </c>
      <c r="AH21" s="7">
        <f t="shared" si="1"/>
        <v>0</v>
      </c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45">
        <v>0</v>
      </c>
      <c r="BC21" s="45">
        <v>1</v>
      </c>
      <c r="BD21" s="45"/>
      <c r="BE21" s="45"/>
      <c r="BF21" s="45"/>
      <c r="BG21" s="45"/>
      <c r="BH21" s="45"/>
      <c r="BI21" s="45"/>
      <c r="BJ21" s="45"/>
      <c r="BK21" s="45"/>
      <c r="BL21" s="45"/>
      <c r="BM21" s="46">
        <f t="shared" si="2"/>
        <v>1</v>
      </c>
      <c r="BN21" s="45"/>
      <c r="BO21" s="53"/>
      <c r="BP21" s="53"/>
      <c r="BQ21" s="53"/>
      <c r="BR21" s="53"/>
      <c r="BS21" s="46">
        <f t="shared" si="3"/>
        <v>1</v>
      </c>
      <c r="BT21" s="45">
        <f t="shared" si="4"/>
        <v>0</v>
      </c>
      <c r="BU21" s="45"/>
      <c r="BV21" s="45"/>
      <c r="BW21" s="45"/>
      <c r="BX21" s="45"/>
      <c r="BY21" s="45"/>
      <c r="BZ21" s="45"/>
      <c r="CA21" s="45"/>
      <c r="CB21" s="45"/>
      <c r="CC21" s="45"/>
      <c r="CD21" s="45">
        <v>0</v>
      </c>
      <c r="CE21" s="52">
        <v>0</v>
      </c>
      <c r="CF21" s="52">
        <v>0</v>
      </c>
      <c r="CG21" s="52">
        <v>0</v>
      </c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6" t="s">
        <v>110</v>
      </c>
      <c r="CS21" s="46">
        <f t="shared" si="6"/>
        <v>1</v>
      </c>
      <c r="CT21" s="71"/>
      <c r="CU21" s="74"/>
      <c r="CV21" s="52">
        <f t="shared" si="7"/>
        <v>0</v>
      </c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</row>
    <row r="22" spans="1:120" s="5" customFormat="1" ht="78.75" x14ac:dyDescent="0.2">
      <c r="A22" s="45" t="s">
        <v>89</v>
      </c>
      <c r="B22" s="49" t="s">
        <v>90</v>
      </c>
      <c r="C22" s="45" t="s">
        <v>201</v>
      </c>
      <c r="D22" s="49" t="s">
        <v>202</v>
      </c>
      <c r="E22" s="45" t="s">
        <v>203</v>
      </c>
      <c r="F22" s="66"/>
      <c r="G22" s="71"/>
      <c r="H22" s="71"/>
      <c r="I22" s="45" t="s">
        <v>213</v>
      </c>
      <c r="J22" s="45" t="s">
        <v>206</v>
      </c>
      <c r="K22" s="47" t="s">
        <v>207</v>
      </c>
      <c r="L22" s="45" t="s">
        <v>214</v>
      </c>
      <c r="M22" s="60" t="s">
        <v>215</v>
      </c>
      <c r="N22" s="45" t="s">
        <v>100</v>
      </c>
      <c r="O22" s="45">
        <v>0</v>
      </c>
      <c r="P22" s="45">
        <v>9</v>
      </c>
      <c r="Q22" s="45">
        <v>1</v>
      </c>
      <c r="R22" s="45">
        <v>3</v>
      </c>
      <c r="S22" s="45">
        <v>3</v>
      </c>
      <c r="T22" s="45">
        <v>2</v>
      </c>
      <c r="U22" s="45" t="s">
        <v>101</v>
      </c>
      <c r="V22" s="45" t="s">
        <v>102</v>
      </c>
      <c r="W22" s="45" t="s">
        <v>103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 t="s">
        <v>163</v>
      </c>
      <c r="AD22" s="45" t="s">
        <v>128</v>
      </c>
      <c r="AE22" s="45"/>
      <c r="AF22" s="45"/>
      <c r="AG22" s="6">
        <f t="shared" si="0"/>
        <v>1</v>
      </c>
      <c r="AH22" s="7">
        <f t="shared" si="1"/>
        <v>0</v>
      </c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45">
        <v>0</v>
      </c>
      <c r="BC22" s="45">
        <v>1</v>
      </c>
      <c r="BD22" s="45"/>
      <c r="BE22" s="45"/>
      <c r="BF22" s="45"/>
      <c r="BG22" s="45"/>
      <c r="BH22" s="45"/>
      <c r="BI22" s="45"/>
      <c r="BJ22" s="45"/>
      <c r="BK22" s="45"/>
      <c r="BL22" s="45"/>
      <c r="BM22" s="46">
        <f t="shared" si="2"/>
        <v>1</v>
      </c>
      <c r="BN22" s="45"/>
      <c r="BO22" s="53"/>
      <c r="BP22" s="53"/>
      <c r="BQ22" s="53"/>
      <c r="BR22" s="53"/>
      <c r="BS22" s="46">
        <f t="shared" si="3"/>
        <v>0.1111111111111111</v>
      </c>
      <c r="BT22" s="45">
        <f t="shared" si="4"/>
        <v>3</v>
      </c>
      <c r="BU22" s="45"/>
      <c r="BV22" s="45"/>
      <c r="BW22" s="45"/>
      <c r="BX22" s="45"/>
      <c r="BY22" s="45"/>
      <c r="BZ22" s="45"/>
      <c r="CA22" s="45"/>
      <c r="CB22" s="45"/>
      <c r="CC22" s="45"/>
      <c r="CD22" s="45">
        <v>0</v>
      </c>
      <c r="CE22" s="52">
        <v>2</v>
      </c>
      <c r="CF22" s="52">
        <v>2</v>
      </c>
      <c r="CG22" s="52">
        <v>2</v>
      </c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6">
        <f t="shared" si="5"/>
        <v>0.66666666666666663</v>
      </c>
      <c r="CS22" s="46">
        <f t="shared" si="6"/>
        <v>0.33333333333333331</v>
      </c>
      <c r="CT22" s="71"/>
      <c r="CU22" s="74"/>
      <c r="CV22" s="52">
        <f t="shared" si="7"/>
        <v>3</v>
      </c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</row>
    <row r="23" spans="1:120" s="5" customFormat="1" ht="67.5" x14ac:dyDescent="0.2">
      <c r="A23" s="45" t="s">
        <v>89</v>
      </c>
      <c r="B23" s="49" t="s">
        <v>90</v>
      </c>
      <c r="C23" s="45" t="s">
        <v>201</v>
      </c>
      <c r="D23" s="49" t="s">
        <v>216</v>
      </c>
      <c r="E23" s="45" t="s">
        <v>203</v>
      </c>
      <c r="F23" s="66"/>
      <c r="G23" s="72"/>
      <c r="H23" s="72"/>
      <c r="I23" s="45" t="s">
        <v>217</v>
      </c>
      <c r="J23" s="45" t="s">
        <v>206</v>
      </c>
      <c r="K23" s="47" t="s">
        <v>207</v>
      </c>
      <c r="L23" s="45" t="s">
        <v>218</v>
      </c>
      <c r="M23" s="60" t="s">
        <v>218</v>
      </c>
      <c r="N23" s="45" t="s">
        <v>100</v>
      </c>
      <c r="O23" s="45">
        <v>0</v>
      </c>
      <c r="P23" s="45">
        <v>1</v>
      </c>
      <c r="Q23" s="45">
        <v>0</v>
      </c>
      <c r="R23" s="45">
        <v>0</v>
      </c>
      <c r="S23" s="45">
        <v>1</v>
      </c>
      <c r="T23" s="45">
        <v>0</v>
      </c>
      <c r="U23" s="45" t="s">
        <v>101</v>
      </c>
      <c r="V23" s="45" t="s">
        <v>102</v>
      </c>
      <c r="W23" s="45" t="s">
        <v>103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 t="s">
        <v>163</v>
      </c>
      <c r="AD23" s="45" t="s">
        <v>128</v>
      </c>
      <c r="AE23" s="45"/>
      <c r="AF23" s="45"/>
      <c r="AG23" s="6">
        <f t="shared" si="0"/>
        <v>0</v>
      </c>
      <c r="AH23" s="7">
        <f t="shared" si="1"/>
        <v>0</v>
      </c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45">
        <v>0</v>
      </c>
      <c r="BC23" s="45">
        <v>0</v>
      </c>
      <c r="BD23" s="45"/>
      <c r="BE23" s="45"/>
      <c r="BF23" s="45"/>
      <c r="BG23" s="45"/>
      <c r="BH23" s="45"/>
      <c r="BI23" s="45"/>
      <c r="BJ23" s="45"/>
      <c r="BK23" s="45"/>
      <c r="BL23" s="45"/>
      <c r="BM23" s="46" t="e">
        <f t="shared" si="2"/>
        <v>#DIV/0!</v>
      </c>
      <c r="BN23" s="45"/>
      <c r="BO23" s="53"/>
      <c r="BP23" s="53"/>
      <c r="BQ23" s="53"/>
      <c r="BR23" s="53"/>
      <c r="BS23" s="46">
        <f t="shared" si="3"/>
        <v>0</v>
      </c>
      <c r="BT23" s="45">
        <f t="shared" si="4"/>
        <v>0</v>
      </c>
      <c r="BU23" s="45"/>
      <c r="BV23" s="45"/>
      <c r="BW23" s="45"/>
      <c r="BX23" s="45"/>
      <c r="BY23" s="45"/>
      <c r="BZ23" s="45"/>
      <c r="CA23" s="45"/>
      <c r="CB23" s="45"/>
      <c r="CC23" s="45"/>
      <c r="CD23" s="45">
        <v>0</v>
      </c>
      <c r="CE23" s="52">
        <v>0</v>
      </c>
      <c r="CF23" s="52">
        <v>0</v>
      </c>
      <c r="CG23" s="52">
        <v>0</v>
      </c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6" t="s">
        <v>110</v>
      </c>
      <c r="CS23" s="46">
        <f t="shared" si="6"/>
        <v>0</v>
      </c>
      <c r="CT23" s="72"/>
      <c r="CU23" s="75"/>
      <c r="CV23" s="52">
        <f t="shared" si="7"/>
        <v>1</v>
      </c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</row>
    <row r="24" spans="1:120" s="5" customFormat="1" ht="67.5" x14ac:dyDescent="0.2">
      <c r="A24" s="45" t="s">
        <v>89</v>
      </c>
      <c r="B24" s="49" t="s">
        <v>90</v>
      </c>
      <c r="C24" s="45" t="s">
        <v>201</v>
      </c>
      <c r="D24" s="49" t="s">
        <v>216</v>
      </c>
      <c r="E24" s="45" t="s">
        <v>219</v>
      </c>
      <c r="F24" s="66" t="s">
        <v>220</v>
      </c>
      <c r="G24" s="66">
        <v>0</v>
      </c>
      <c r="H24" s="66">
        <v>20</v>
      </c>
      <c r="I24" s="45" t="s">
        <v>221</v>
      </c>
      <c r="J24" s="45" t="s">
        <v>222</v>
      </c>
      <c r="K24" s="47" t="s">
        <v>223</v>
      </c>
      <c r="L24" s="45" t="s">
        <v>224</v>
      </c>
      <c r="M24" s="45" t="s">
        <v>225</v>
      </c>
      <c r="N24" s="45" t="s">
        <v>100</v>
      </c>
      <c r="O24" s="45">
        <v>0</v>
      </c>
      <c r="P24" s="45">
        <v>2</v>
      </c>
      <c r="Q24" s="45">
        <v>0</v>
      </c>
      <c r="R24" s="45">
        <v>0</v>
      </c>
      <c r="S24" s="45">
        <v>1</v>
      </c>
      <c r="T24" s="45">
        <v>1</v>
      </c>
      <c r="U24" s="45" t="s">
        <v>101</v>
      </c>
      <c r="V24" s="45" t="s">
        <v>102</v>
      </c>
      <c r="W24" s="45" t="s">
        <v>103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 t="s">
        <v>163</v>
      </c>
      <c r="AD24" s="45" t="s">
        <v>128</v>
      </c>
      <c r="AE24" s="45"/>
      <c r="AF24" s="45"/>
      <c r="AG24" s="6">
        <f t="shared" si="0"/>
        <v>0</v>
      </c>
      <c r="AH24" s="7">
        <f t="shared" si="1"/>
        <v>0</v>
      </c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/>
      <c r="BM24" s="46" t="s">
        <v>108</v>
      </c>
      <c r="BN24" s="45"/>
      <c r="BO24" s="53"/>
      <c r="BP24" s="53"/>
      <c r="BQ24" s="53"/>
      <c r="BR24" s="53"/>
      <c r="BS24" s="46">
        <f t="shared" si="3"/>
        <v>0</v>
      </c>
      <c r="BT24" s="45">
        <f t="shared" si="4"/>
        <v>0</v>
      </c>
      <c r="BU24" s="45"/>
      <c r="BV24" s="45"/>
      <c r="BW24" s="45"/>
      <c r="BX24" s="45"/>
      <c r="BY24" s="45"/>
      <c r="BZ24" s="45"/>
      <c r="CA24" s="45"/>
      <c r="CB24" s="45"/>
      <c r="CC24" s="45"/>
      <c r="CD24" s="45">
        <v>0</v>
      </c>
      <c r="CE24" s="52">
        <v>0</v>
      </c>
      <c r="CF24" s="52">
        <v>0</v>
      </c>
      <c r="CG24" s="52">
        <v>0</v>
      </c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6" t="s">
        <v>110</v>
      </c>
      <c r="CS24" s="46">
        <f t="shared" si="6"/>
        <v>0</v>
      </c>
      <c r="CT24" s="66">
        <v>0</v>
      </c>
      <c r="CU24" s="67">
        <f>+CT24/H24</f>
        <v>0</v>
      </c>
      <c r="CV24" s="52">
        <f t="shared" si="7"/>
        <v>1</v>
      </c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</row>
    <row r="25" spans="1:120" s="5" customFormat="1" ht="67.5" x14ac:dyDescent="0.2">
      <c r="A25" s="45" t="s">
        <v>89</v>
      </c>
      <c r="B25" s="49" t="s">
        <v>90</v>
      </c>
      <c r="C25" s="45" t="s">
        <v>201</v>
      </c>
      <c r="D25" s="49" t="s">
        <v>216</v>
      </c>
      <c r="E25" s="45" t="s">
        <v>219</v>
      </c>
      <c r="F25" s="66"/>
      <c r="G25" s="66"/>
      <c r="H25" s="66"/>
      <c r="I25" s="45" t="s">
        <v>226</v>
      </c>
      <c r="J25" s="45" t="s">
        <v>222</v>
      </c>
      <c r="K25" s="47" t="s">
        <v>223</v>
      </c>
      <c r="L25" s="45" t="s">
        <v>227</v>
      </c>
      <c r="M25" s="45" t="s">
        <v>228</v>
      </c>
      <c r="N25" s="45" t="s">
        <v>100</v>
      </c>
      <c r="O25" s="45">
        <v>0</v>
      </c>
      <c r="P25" s="45">
        <v>1</v>
      </c>
      <c r="Q25" s="45">
        <v>0</v>
      </c>
      <c r="R25" s="45">
        <v>0</v>
      </c>
      <c r="S25" s="45">
        <v>0</v>
      </c>
      <c r="T25" s="45">
        <v>1</v>
      </c>
      <c r="U25" s="45" t="s">
        <v>101</v>
      </c>
      <c r="V25" s="45" t="s">
        <v>102</v>
      </c>
      <c r="W25" s="45" t="s">
        <v>103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 t="s">
        <v>163</v>
      </c>
      <c r="AD25" s="45" t="s">
        <v>128</v>
      </c>
      <c r="AE25" s="45"/>
      <c r="AF25" s="45"/>
      <c r="AG25" s="6">
        <f t="shared" si="0"/>
        <v>0</v>
      </c>
      <c r="AH25" s="7">
        <f t="shared" si="1"/>
        <v>0</v>
      </c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/>
      <c r="BM25" s="46" t="s">
        <v>108</v>
      </c>
      <c r="BN25" s="45"/>
      <c r="BO25" s="53"/>
      <c r="BP25" s="53"/>
      <c r="BQ25" s="53"/>
      <c r="BR25" s="53"/>
      <c r="BS25" s="46">
        <f t="shared" si="3"/>
        <v>0</v>
      </c>
      <c r="BT25" s="45">
        <f t="shared" si="4"/>
        <v>0</v>
      </c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52">
        <v>0</v>
      </c>
      <c r="CF25" s="52">
        <v>0</v>
      </c>
      <c r="CG25" s="52">
        <v>0</v>
      </c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6" t="s">
        <v>110</v>
      </c>
      <c r="CS25" s="46">
        <f t="shared" si="6"/>
        <v>0</v>
      </c>
      <c r="CT25" s="66"/>
      <c r="CU25" s="67"/>
      <c r="CV25" s="52">
        <f t="shared" si="7"/>
        <v>0</v>
      </c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</row>
    <row r="26" spans="1:120" s="5" customFormat="1" ht="67.5" x14ac:dyDescent="0.2">
      <c r="A26" s="45" t="s">
        <v>89</v>
      </c>
      <c r="B26" s="49" t="s">
        <v>90</v>
      </c>
      <c r="C26" s="45" t="s">
        <v>201</v>
      </c>
      <c r="D26" s="49" t="s">
        <v>216</v>
      </c>
      <c r="E26" s="45" t="s">
        <v>219</v>
      </c>
      <c r="F26" s="66"/>
      <c r="G26" s="66"/>
      <c r="H26" s="66"/>
      <c r="I26" s="45" t="s">
        <v>229</v>
      </c>
      <c r="J26" s="45" t="s">
        <v>222</v>
      </c>
      <c r="K26" s="47" t="s">
        <v>223</v>
      </c>
      <c r="L26" s="45" t="s">
        <v>230</v>
      </c>
      <c r="M26" s="45" t="s">
        <v>231</v>
      </c>
      <c r="N26" s="45" t="s">
        <v>100</v>
      </c>
      <c r="O26" s="45">
        <v>0</v>
      </c>
      <c r="P26" s="45">
        <v>80</v>
      </c>
      <c r="Q26" s="45">
        <v>10</v>
      </c>
      <c r="R26" s="45">
        <v>0</v>
      </c>
      <c r="S26" s="45">
        <v>35</v>
      </c>
      <c r="T26" s="45">
        <v>35</v>
      </c>
      <c r="U26" s="45" t="s">
        <v>101</v>
      </c>
      <c r="V26" s="45" t="s">
        <v>102</v>
      </c>
      <c r="W26" s="45" t="s">
        <v>103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 t="s">
        <v>163</v>
      </c>
      <c r="AD26" s="45" t="s">
        <v>128</v>
      </c>
      <c r="AE26" s="45"/>
      <c r="AF26" s="45"/>
      <c r="AG26" s="6">
        <f t="shared" si="0"/>
        <v>10</v>
      </c>
      <c r="AH26" s="7">
        <f t="shared" si="1"/>
        <v>0</v>
      </c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45">
        <v>0</v>
      </c>
      <c r="BC26" s="45">
        <v>0</v>
      </c>
      <c r="BD26" s="45"/>
      <c r="BE26" s="45"/>
      <c r="BF26" s="45"/>
      <c r="BG26" s="45"/>
      <c r="BH26" s="45"/>
      <c r="BI26" s="45"/>
      <c r="BJ26" s="45"/>
      <c r="BK26" s="45"/>
      <c r="BL26" s="45"/>
      <c r="BM26" s="46">
        <f t="shared" si="2"/>
        <v>0</v>
      </c>
      <c r="BN26" s="45"/>
      <c r="BO26" s="53"/>
      <c r="BP26" s="53"/>
      <c r="BQ26" s="53"/>
      <c r="BR26" s="53"/>
      <c r="BS26" s="46">
        <f t="shared" si="3"/>
        <v>0</v>
      </c>
      <c r="BT26" s="45">
        <f t="shared" si="4"/>
        <v>0</v>
      </c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52">
        <v>0</v>
      </c>
      <c r="CF26" s="52">
        <v>0</v>
      </c>
      <c r="CG26" s="52">
        <v>0</v>
      </c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6" t="s">
        <v>110</v>
      </c>
      <c r="CS26" s="46">
        <f t="shared" si="6"/>
        <v>0</v>
      </c>
      <c r="CT26" s="66"/>
      <c r="CU26" s="67"/>
      <c r="CV26" s="52">
        <f t="shared" si="7"/>
        <v>35</v>
      </c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</row>
    <row r="27" spans="1:120" s="5" customFormat="1" ht="67.5" x14ac:dyDescent="0.2">
      <c r="A27" s="45" t="s">
        <v>89</v>
      </c>
      <c r="B27" s="49" t="s">
        <v>90</v>
      </c>
      <c r="C27" s="45" t="s">
        <v>201</v>
      </c>
      <c r="D27" s="49" t="s">
        <v>216</v>
      </c>
      <c r="E27" s="45" t="s">
        <v>219</v>
      </c>
      <c r="F27" s="66"/>
      <c r="G27" s="66"/>
      <c r="H27" s="66"/>
      <c r="I27" s="45" t="s">
        <v>232</v>
      </c>
      <c r="J27" s="45" t="s">
        <v>222</v>
      </c>
      <c r="K27" s="47" t="s">
        <v>223</v>
      </c>
      <c r="L27" s="45" t="s">
        <v>233</v>
      </c>
      <c r="M27" s="45" t="s">
        <v>233</v>
      </c>
      <c r="N27" s="45" t="s">
        <v>100</v>
      </c>
      <c r="O27" s="45">
        <v>0</v>
      </c>
      <c r="P27" s="45">
        <v>1</v>
      </c>
      <c r="Q27" s="45">
        <v>0</v>
      </c>
      <c r="R27" s="45">
        <v>0</v>
      </c>
      <c r="S27" s="45">
        <v>1</v>
      </c>
      <c r="T27" s="45">
        <v>0</v>
      </c>
      <c r="U27" s="45" t="s">
        <v>101</v>
      </c>
      <c r="V27" s="45" t="s">
        <v>102</v>
      </c>
      <c r="W27" s="45" t="s">
        <v>103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 t="s">
        <v>163</v>
      </c>
      <c r="AD27" s="45" t="s">
        <v>128</v>
      </c>
      <c r="AE27" s="45"/>
      <c r="AF27" s="45"/>
      <c r="AG27" s="6">
        <f t="shared" si="0"/>
        <v>0</v>
      </c>
      <c r="AH27" s="7">
        <f t="shared" si="1"/>
        <v>0</v>
      </c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/>
      <c r="BM27" s="46" t="s">
        <v>108</v>
      </c>
      <c r="BN27" s="45"/>
      <c r="BO27" s="53"/>
      <c r="BP27" s="53"/>
      <c r="BQ27" s="53"/>
      <c r="BR27" s="53"/>
      <c r="BS27" s="46">
        <f t="shared" si="3"/>
        <v>0</v>
      </c>
      <c r="BT27" s="45">
        <f t="shared" si="4"/>
        <v>0</v>
      </c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52">
        <v>0</v>
      </c>
      <c r="CF27" s="52">
        <v>0</v>
      </c>
      <c r="CG27" s="52">
        <v>0</v>
      </c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6" t="s">
        <v>110</v>
      </c>
      <c r="CS27" s="46">
        <f t="shared" si="6"/>
        <v>0</v>
      </c>
      <c r="CT27" s="66"/>
      <c r="CU27" s="67"/>
      <c r="CV27" s="52">
        <f t="shared" si="7"/>
        <v>1</v>
      </c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</row>
    <row r="28" spans="1:120" s="5" customFormat="1" ht="67.5" x14ac:dyDescent="0.2">
      <c r="A28" s="45" t="s">
        <v>89</v>
      </c>
      <c r="B28" s="49" t="s">
        <v>90</v>
      </c>
      <c r="C28" s="45" t="s">
        <v>201</v>
      </c>
      <c r="D28" s="49" t="s">
        <v>216</v>
      </c>
      <c r="E28" s="45" t="s">
        <v>219</v>
      </c>
      <c r="F28" s="66"/>
      <c r="G28" s="66"/>
      <c r="H28" s="66"/>
      <c r="I28" s="45" t="s">
        <v>234</v>
      </c>
      <c r="J28" s="45" t="s">
        <v>222</v>
      </c>
      <c r="K28" s="47" t="s">
        <v>223</v>
      </c>
      <c r="L28" s="45" t="s">
        <v>235</v>
      </c>
      <c r="M28" s="45" t="s">
        <v>235</v>
      </c>
      <c r="N28" s="45" t="s">
        <v>100</v>
      </c>
      <c r="O28" s="45">
        <v>0</v>
      </c>
      <c r="P28" s="45">
        <v>24000</v>
      </c>
      <c r="Q28" s="45">
        <v>10860</v>
      </c>
      <c r="R28" s="45">
        <v>6000</v>
      </c>
      <c r="S28" s="45">
        <v>6000</v>
      </c>
      <c r="T28" s="45">
        <v>1140</v>
      </c>
      <c r="U28" s="45" t="s">
        <v>101</v>
      </c>
      <c r="V28" s="45" t="s">
        <v>102</v>
      </c>
      <c r="W28" s="45" t="s">
        <v>103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 t="s">
        <v>163</v>
      </c>
      <c r="AD28" s="45" t="s">
        <v>128</v>
      </c>
      <c r="AE28" s="45"/>
      <c r="AF28" s="45"/>
      <c r="AG28" s="6">
        <f t="shared" si="0"/>
        <v>10860</v>
      </c>
      <c r="AH28" s="7">
        <f t="shared" si="1"/>
        <v>0</v>
      </c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45">
        <v>0</v>
      </c>
      <c r="BC28" s="45">
        <v>10860</v>
      </c>
      <c r="BD28" s="45"/>
      <c r="BE28" s="45"/>
      <c r="BF28" s="45"/>
      <c r="BG28" s="45"/>
      <c r="BH28" s="45"/>
      <c r="BI28" s="45"/>
      <c r="BJ28" s="45"/>
      <c r="BK28" s="45"/>
      <c r="BL28" s="45"/>
      <c r="BM28" s="46">
        <f t="shared" si="2"/>
        <v>1</v>
      </c>
      <c r="BN28" s="45"/>
      <c r="BO28" s="53"/>
      <c r="BP28" s="53"/>
      <c r="BQ28" s="53"/>
      <c r="BR28" s="53"/>
      <c r="BS28" s="46">
        <f t="shared" si="3"/>
        <v>0.45250000000000001</v>
      </c>
      <c r="BT28" s="45">
        <f t="shared" si="4"/>
        <v>6000</v>
      </c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52">
        <v>0</v>
      </c>
      <c r="CF28" s="52">
        <v>6000</v>
      </c>
      <c r="CG28" s="52">
        <v>6000</v>
      </c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6">
        <f t="shared" si="5"/>
        <v>1</v>
      </c>
      <c r="CS28" s="46">
        <f t="shared" si="6"/>
        <v>0.70250000000000001</v>
      </c>
      <c r="CT28" s="66"/>
      <c r="CU28" s="67"/>
      <c r="CV28" s="52">
        <f t="shared" si="7"/>
        <v>6000</v>
      </c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</row>
    <row r="29" spans="1:120" s="5" customFormat="1" ht="67.5" x14ac:dyDescent="0.2">
      <c r="A29" s="45" t="s">
        <v>89</v>
      </c>
      <c r="B29" s="49" t="s">
        <v>90</v>
      </c>
      <c r="C29" s="45" t="s">
        <v>201</v>
      </c>
      <c r="D29" s="49" t="s">
        <v>216</v>
      </c>
      <c r="E29" s="45" t="s">
        <v>236</v>
      </c>
      <c r="F29" s="66" t="s">
        <v>220</v>
      </c>
      <c r="G29" s="66">
        <v>0</v>
      </c>
      <c r="H29" s="66">
        <v>20</v>
      </c>
      <c r="I29" s="45" t="s">
        <v>237</v>
      </c>
      <c r="J29" s="45" t="s">
        <v>238</v>
      </c>
      <c r="K29" s="47" t="s">
        <v>239</v>
      </c>
      <c r="L29" s="45" t="s">
        <v>240</v>
      </c>
      <c r="M29" s="45" t="s">
        <v>240</v>
      </c>
      <c r="N29" s="45" t="s">
        <v>100</v>
      </c>
      <c r="O29" s="45">
        <v>0</v>
      </c>
      <c r="P29" s="45">
        <v>16</v>
      </c>
      <c r="Q29" s="45">
        <v>4</v>
      </c>
      <c r="R29" s="45">
        <v>1</v>
      </c>
      <c r="S29" s="45">
        <v>6</v>
      </c>
      <c r="T29" s="45">
        <v>5</v>
      </c>
      <c r="U29" s="45" t="s">
        <v>101</v>
      </c>
      <c r="V29" s="45" t="s">
        <v>102</v>
      </c>
      <c r="W29" s="45" t="s">
        <v>103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 t="s">
        <v>163</v>
      </c>
      <c r="AD29" s="45" t="s">
        <v>128</v>
      </c>
      <c r="AE29" s="45"/>
      <c r="AF29" s="45"/>
      <c r="AG29" s="6">
        <f t="shared" si="0"/>
        <v>4</v>
      </c>
      <c r="AH29" s="7">
        <f t="shared" si="1"/>
        <v>0</v>
      </c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45">
        <v>0</v>
      </c>
      <c r="BC29" s="45">
        <v>4</v>
      </c>
      <c r="BD29" s="45"/>
      <c r="BE29" s="45"/>
      <c r="BF29" s="45"/>
      <c r="BG29" s="45"/>
      <c r="BH29" s="45"/>
      <c r="BI29" s="45"/>
      <c r="BJ29" s="45"/>
      <c r="BK29" s="45"/>
      <c r="BL29" s="45"/>
      <c r="BM29" s="46">
        <f t="shared" si="2"/>
        <v>1</v>
      </c>
      <c r="BN29" s="45"/>
      <c r="BO29" s="53"/>
      <c r="BP29" s="53"/>
      <c r="BQ29" s="53"/>
      <c r="BR29" s="53"/>
      <c r="BS29" s="46">
        <f t="shared" si="3"/>
        <v>0.25</v>
      </c>
      <c r="BT29" s="45">
        <f t="shared" si="4"/>
        <v>1</v>
      </c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52">
        <v>1</v>
      </c>
      <c r="CF29" s="52">
        <v>1</v>
      </c>
      <c r="CG29" s="52">
        <v>1</v>
      </c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6">
        <f t="shared" si="5"/>
        <v>1</v>
      </c>
      <c r="CS29" s="46">
        <f t="shared" si="6"/>
        <v>0.3125</v>
      </c>
      <c r="CT29" s="66">
        <v>0</v>
      </c>
      <c r="CU29" s="67">
        <f>+CT29/H29</f>
        <v>0</v>
      </c>
      <c r="CV29" s="52">
        <f t="shared" si="7"/>
        <v>6</v>
      </c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</row>
    <row r="30" spans="1:120" s="5" customFormat="1" ht="67.5" x14ac:dyDescent="0.2">
      <c r="A30" s="45" t="s">
        <v>89</v>
      </c>
      <c r="B30" s="49" t="s">
        <v>90</v>
      </c>
      <c r="C30" s="45" t="s">
        <v>201</v>
      </c>
      <c r="D30" s="49" t="s">
        <v>216</v>
      </c>
      <c r="E30" s="45" t="s">
        <v>236</v>
      </c>
      <c r="F30" s="66"/>
      <c r="G30" s="66"/>
      <c r="H30" s="66"/>
      <c r="I30" s="45" t="s">
        <v>241</v>
      </c>
      <c r="J30" s="45" t="s">
        <v>238</v>
      </c>
      <c r="K30" s="47" t="s">
        <v>239</v>
      </c>
      <c r="L30" s="45" t="s">
        <v>242</v>
      </c>
      <c r="M30" s="45" t="s">
        <v>242</v>
      </c>
      <c r="N30" s="45" t="s">
        <v>100</v>
      </c>
      <c r="O30" s="45">
        <v>0</v>
      </c>
      <c r="P30" s="45">
        <v>16</v>
      </c>
      <c r="Q30" s="45">
        <v>4</v>
      </c>
      <c r="R30" s="45">
        <v>1</v>
      </c>
      <c r="S30" s="45">
        <v>6</v>
      </c>
      <c r="T30" s="45">
        <v>5</v>
      </c>
      <c r="U30" s="45" t="s">
        <v>101</v>
      </c>
      <c r="V30" s="45" t="s">
        <v>102</v>
      </c>
      <c r="W30" s="45" t="s">
        <v>103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 t="s">
        <v>163</v>
      </c>
      <c r="AD30" s="45" t="s">
        <v>128</v>
      </c>
      <c r="AE30" s="45"/>
      <c r="AF30" s="45"/>
      <c r="AG30" s="6">
        <f t="shared" si="0"/>
        <v>4</v>
      </c>
      <c r="AH30" s="7">
        <f t="shared" si="1"/>
        <v>0</v>
      </c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45">
        <v>0</v>
      </c>
      <c r="BC30" s="45">
        <v>4</v>
      </c>
      <c r="BD30" s="45"/>
      <c r="BE30" s="45"/>
      <c r="BF30" s="45"/>
      <c r="BG30" s="45"/>
      <c r="BH30" s="45"/>
      <c r="BI30" s="45"/>
      <c r="BJ30" s="45"/>
      <c r="BK30" s="45"/>
      <c r="BL30" s="45"/>
      <c r="BM30" s="46">
        <f t="shared" si="2"/>
        <v>1</v>
      </c>
      <c r="BN30" s="45"/>
      <c r="BO30" s="53"/>
      <c r="BP30" s="53"/>
      <c r="BQ30" s="53"/>
      <c r="BR30" s="53"/>
      <c r="BS30" s="46">
        <f t="shared" si="3"/>
        <v>0.25</v>
      </c>
      <c r="BT30" s="45">
        <f t="shared" si="4"/>
        <v>1</v>
      </c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52">
        <v>1</v>
      </c>
      <c r="CF30" s="52">
        <v>1</v>
      </c>
      <c r="CG30" s="52">
        <v>1</v>
      </c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6">
        <f t="shared" si="5"/>
        <v>1</v>
      </c>
      <c r="CS30" s="46">
        <f t="shared" si="6"/>
        <v>0.3125</v>
      </c>
      <c r="CT30" s="66"/>
      <c r="CU30" s="67"/>
      <c r="CV30" s="52">
        <f t="shared" si="7"/>
        <v>6</v>
      </c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</row>
    <row r="31" spans="1:120" s="5" customFormat="1" ht="67.5" x14ac:dyDescent="0.2">
      <c r="A31" s="45" t="s">
        <v>89</v>
      </c>
      <c r="B31" s="49" t="s">
        <v>90</v>
      </c>
      <c r="C31" s="45" t="s">
        <v>201</v>
      </c>
      <c r="D31" s="49" t="s">
        <v>216</v>
      </c>
      <c r="E31" s="45" t="s">
        <v>236</v>
      </c>
      <c r="F31" s="66"/>
      <c r="G31" s="66"/>
      <c r="H31" s="66"/>
      <c r="I31" s="45" t="s">
        <v>243</v>
      </c>
      <c r="J31" s="45" t="s">
        <v>238</v>
      </c>
      <c r="K31" s="47" t="s">
        <v>239</v>
      </c>
      <c r="L31" s="45" t="s">
        <v>244</v>
      </c>
      <c r="M31" s="45" t="s">
        <v>244</v>
      </c>
      <c r="N31" s="45" t="s">
        <v>100</v>
      </c>
      <c r="O31" s="45">
        <v>0</v>
      </c>
      <c r="P31" s="45">
        <v>20</v>
      </c>
      <c r="Q31" s="45">
        <v>1</v>
      </c>
      <c r="R31" s="45">
        <v>1</v>
      </c>
      <c r="S31" s="45">
        <v>8</v>
      </c>
      <c r="T31" s="45">
        <v>10</v>
      </c>
      <c r="U31" s="45" t="s">
        <v>101</v>
      </c>
      <c r="V31" s="45" t="s">
        <v>102</v>
      </c>
      <c r="W31" s="45" t="s">
        <v>103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 t="s">
        <v>163</v>
      </c>
      <c r="AD31" s="45" t="s">
        <v>128</v>
      </c>
      <c r="AE31" s="45"/>
      <c r="AF31" s="45"/>
      <c r="AG31" s="6">
        <f t="shared" si="0"/>
        <v>1</v>
      </c>
      <c r="AH31" s="7">
        <f t="shared" si="1"/>
        <v>0</v>
      </c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45">
        <v>0</v>
      </c>
      <c r="BC31" s="45">
        <v>1</v>
      </c>
      <c r="BD31" s="45"/>
      <c r="BE31" s="45"/>
      <c r="BF31" s="45"/>
      <c r="BG31" s="45"/>
      <c r="BH31" s="45"/>
      <c r="BI31" s="45"/>
      <c r="BJ31" s="45"/>
      <c r="BK31" s="45"/>
      <c r="BL31" s="45"/>
      <c r="BM31" s="46">
        <f t="shared" si="2"/>
        <v>1</v>
      </c>
      <c r="BN31" s="45"/>
      <c r="BO31" s="53"/>
      <c r="BP31" s="53"/>
      <c r="BQ31" s="53"/>
      <c r="BR31" s="53"/>
      <c r="BS31" s="46">
        <f t="shared" si="3"/>
        <v>0.05</v>
      </c>
      <c r="BT31" s="45">
        <f t="shared" si="4"/>
        <v>1</v>
      </c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52">
        <v>0</v>
      </c>
      <c r="CF31" s="52">
        <v>1</v>
      </c>
      <c r="CG31" s="52">
        <v>1</v>
      </c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6">
        <f t="shared" si="5"/>
        <v>1</v>
      </c>
      <c r="CS31" s="46">
        <f t="shared" si="6"/>
        <v>0.1</v>
      </c>
      <c r="CT31" s="66"/>
      <c r="CU31" s="67"/>
      <c r="CV31" s="52">
        <f t="shared" si="7"/>
        <v>8</v>
      </c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</row>
    <row r="32" spans="1:120" s="5" customFormat="1" ht="67.5" x14ac:dyDescent="0.2">
      <c r="A32" s="45" t="s">
        <v>89</v>
      </c>
      <c r="B32" s="49" t="s">
        <v>90</v>
      </c>
      <c r="C32" s="45" t="s">
        <v>201</v>
      </c>
      <c r="D32" s="49" t="s">
        <v>216</v>
      </c>
      <c r="E32" s="45" t="s">
        <v>236</v>
      </c>
      <c r="F32" s="66"/>
      <c r="G32" s="66"/>
      <c r="H32" s="66"/>
      <c r="I32" s="45" t="s">
        <v>245</v>
      </c>
      <c r="J32" s="45" t="s">
        <v>238</v>
      </c>
      <c r="K32" s="47" t="s">
        <v>239</v>
      </c>
      <c r="L32" s="45" t="s">
        <v>246</v>
      </c>
      <c r="M32" s="45" t="s">
        <v>246</v>
      </c>
      <c r="N32" s="45" t="s">
        <v>100</v>
      </c>
      <c r="O32" s="45">
        <v>0</v>
      </c>
      <c r="P32" s="45">
        <v>1</v>
      </c>
      <c r="Q32" s="45">
        <v>0</v>
      </c>
      <c r="R32" s="45">
        <v>0</v>
      </c>
      <c r="S32" s="45">
        <v>1</v>
      </c>
      <c r="T32" s="45">
        <v>0</v>
      </c>
      <c r="U32" s="45" t="s">
        <v>101</v>
      </c>
      <c r="V32" s="45" t="s">
        <v>102</v>
      </c>
      <c r="W32" s="45" t="s">
        <v>103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 t="s">
        <v>163</v>
      </c>
      <c r="AD32" s="45" t="s">
        <v>128</v>
      </c>
      <c r="AE32" s="45"/>
      <c r="AF32" s="45"/>
      <c r="AG32" s="6">
        <f t="shared" si="0"/>
        <v>0</v>
      </c>
      <c r="AH32" s="7">
        <f t="shared" si="1"/>
        <v>0</v>
      </c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/>
      <c r="BM32" s="46" t="s">
        <v>108</v>
      </c>
      <c r="BN32" s="45"/>
      <c r="BO32" s="53"/>
      <c r="BP32" s="53"/>
      <c r="BQ32" s="53"/>
      <c r="BR32" s="53"/>
      <c r="BS32" s="46">
        <f t="shared" si="3"/>
        <v>0</v>
      </c>
      <c r="BT32" s="45">
        <f t="shared" si="4"/>
        <v>0</v>
      </c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52">
        <v>0</v>
      </c>
      <c r="CF32" s="52">
        <v>0</v>
      </c>
      <c r="CG32" s="52">
        <v>0</v>
      </c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6" t="s">
        <v>110</v>
      </c>
      <c r="CS32" s="46">
        <f t="shared" si="6"/>
        <v>0</v>
      </c>
      <c r="CT32" s="66"/>
      <c r="CU32" s="67"/>
      <c r="CV32" s="52">
        <f t="shared" si="7"/>
        <v>1</v>
      </c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</row>
    <row r="33" spans="1:120" s="5" customFormat="1" ht="67.5" x14ac:dyDescent="0.2">
      <c r="A33" s="45" t="s">
        <v>89</v>
      </c>
      <c r="B33" s="49" t="s">
        <v>90</v>
      </c>
      <c r="C33" s="45" t="s">
        <v>201</v>
      </c>
      <c r="D33" s="49" t="s">
        <v>216</v>
      </c>
      <c r="E33" s="45" t="s">
        <v>247</v>
      </c>
      <c r="F33" s="66" t="s">
        <v>248</v>
      </c>
      <c r="G33" s="66">
        <v>0</v>
      </c>
      <c r="H33" s="66">
        <v>20</v>
      </c>
      <c r="I33" s="45" t="s">
        <v>249</v>
      </c>
      <c r="J33" s="45" t="s">
        <v>250</v>
      </c>
      <c r="K33" s="47" t="s">
        <v>251</v>
      </c>
      <c r="L33" s="45" t="s">
        <v>252</v>
      </c>
      <c r="M33" s="45" t="s">
        <v>253</v>
      </c>
      <c r="N33" s="45" t="s">
        <v>100</v>
      </c>
      <c r="O33" s="45">
        <v>0</v>
      </c>
      <c r="P33" s="45">
        <v>7</v>
      </c>
      <c r="Q33" s="45">
        <v>1</v>
      </c>
      <c r="R33" s="45">
        <v>2</v>
      </c>
      <c r="S33" s="45">
        <v>2</v>
      </c>
      <c r="T33" s="45">
        <v>2</v>
      </c>
      <c r="U33" s="45" t="s">
        <v>101</v>
      </c>
      <c r="V33" s="45" t="s">
        <v>102</v>
      </c>
      <c r="W33" s="45" t="s">
        <v>103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 t="s">
        <v>163</v>
      </c>
      <c r="AD33" s="45" t="s">
        <v>128</v>
      </c>
      <c r="AE33" s="45"/>
      <c r="AF33" s="45"/>
      <c r="AG33" s="6">
        <f t="shared" si="0"/>
        <v>1</v>
      </c>
      <c r="AH33" s="7">
        <f t="shared" si="1"/>
        <v>0</v>
      </c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45">
        <v>0</v>
      </c>
      <c r="BC33" s="45">
        <v>1</v>
      </c>
      <c r="BD33" s="45"/>
      <c r="BE33" s="45"/>
      <c r="BF33" s="45"/>
      <c r="BG33" s="45"/>
      <c r="BH33" s="45"/>
      <c r="BI33" s="45"/>
      <c r="BJ33" s="45"/>
      <c r="BK33" s="45"/>
      <c r="BL33" s="45"/>
      <c r="BM33" s="46">
        <f t="shared" si="2"/>
        <v>1</v>
      </c>
      <c r="BN33" s="45"/>
      <c r="BO33" s="53"/>
      <c r="BP33" s="53"/>
      <c r="BQ33" s="53"/>
      <c r="BR33" s="53"/>
      <c r="BS33" s="46">
        <f t="shared" si="3"/>
        <v>0.14285714285714285</v>
      </c>
      <c r="BT33" s="45">
        <f t="shared" si="4"/>
        <v>2</v>
      </c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52">
        <v>2</v>
      </c>
      <c r="CF33" s="52">
        <v>2</v>
      </c>
      <c r="CG33" s="52">
        <v>2</v>
      </c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6">
        <f t="shared" si="5"/>
        <v>1</v>
      </c>
      <c r="CS33" s="46">
        <f t="shared" si="6"/>
        <v>0.42857142857142855</v>
      </c>
      <c r="CT33" s="66">
        <v>0</v>
      </c>
      <c r="CU33" s="67">
        <f>+CT33/H33</f>
        <v>0</v>
      </c>
      <c r="CV33" s="52">
        <f t="shared" si="7"/>
        <v>2</v>
      </c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</row>
    <row r="34" spans="1:120" s="5" customFormat="1" ht="67.5" x14ac:dyDescent="0.2">
      <c r="A34" s="45" t="s">
        <v>89</v>
      </c>
      <c r="B34" s="49" t="s">
        <v>90</v>
      </c>
      <c r="C34" s="45" t="s">
        <v>201</v>
      </c>
      <c r="D34" s="49" t="s">
        <v>216</v>
      </c>
      <c r="E34" s="45" t="s">
        <v>247</v>
      </c>
      <c r="F34" s="66"/>
      <c r="G34" s="66"/>
      <c r="H34" s="66"/>
      <c r="I34" s="45" t="s">
        <v>254</v>
      </c>
      <c r="J34" s="45" t="s">
        <v>250</v>
      </c>
      <c r="K34" s="47" t="s">
        <v>251</v>
      </c>
      <c r="L34" s="45" t="s">
        <v>255</v>
      </c>
      <c r="M34" s="45" t="s">
        <v>256</v>
      </c>
      <c r="N34" s="45" t="s">
        <v>100</v>
      </c>
      <c r="O34" s="45">
        <v>0</v>
      </c>
      <c r="P34" s="45">
        <v>1</v>
      </c>
      <c r="Q34" s="45">
        <v>0</v>
      </c>
      <c r="R34" s="45">
        <v>0</v>
      </c>
      <c r="S34" s="45">
        <v>0</v>
      </c>
      <c r="T34" s="45">
        <v>1</v>
      </c>
      <c r="U34" s="45" t="s">
        <v>101</v>
      </c>
      <c r="V34" s="45" t="s">
        <v>102</v>
      </c>
      <c r="W34" s="45" t="s">
        <v>103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 t="s">
        <v>163</v>
      </c>
      <c r="AD34" s="45" t="s">
        <v>128</v>
      </c>
      <c r="AE34" s="45"/>
      <c r="AF34" s="45"/>
      <c r="AG34" s="6">
        <f t="shared" si="0"/>
        <v>0</v>
      </c>
      <c r="AH34" s="7">
        <f t="shared" si="1"/>
        <v>0</v>
      </c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45">
        <v>0</v>
      </c>
      <c r="BC34" s="45">
        <v>0</v>
      </c>
      <c r="BD34" s="45"/>
      <c r="BE34" s="45"/>
      <c r="BF34" s="45"/>
      <c r="BG34" s="45"/>
      <c r="BH34" s="45"/>
      <c r="BI34" s="45"/>
      <c r="BJ34" s="45"/>
      <c r="BK34" s="45"/>
      <c r="BL34" s="45"/>
      <c r="BM34" s="46" t="e">
        <f t="shared" si="2"/>
        <v>#DIV/0!</v>
      </c>
      <c r="BN34" s="45"/>
      <c r="BO34" s="53"/>
      <c r="BP34" s="53"/>
      <c r="BQ34" s="53"/>
      <c r="BR34" s="53"/>
      <c r="BS34" s="46">
        <f t="shared" si="3"/>
        <v>0</v>
      </c>
      <c r="BT34" s="45">
        <f t="shared" si="4"/>
        <v>0</v>
      </c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52">
        <v>0</v>
      </c>
      <c r="CF34" s="52">
        <v>0</v>
      </c>
      <c r="CG34" s="52">
        <v>0</v>
      </c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6" t="s">
        <v>110</v>
      </c>
      <c r="CS34" s="46">
        <f t="shared" si="6"/>
        <v>0</v>
      </c>
      <c r="CT34" s="66"/>
      <c r="CU34" s="67"/>
      <c r="CV34" s="52">
        <f t="shared" si="7"/>
        <v>0</v>
      </c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</row>
    <row r="35" spans="1:120" s="5" customFormat="1" ht="67.5" x14ac:dyDescent="0.2">
      <c r="A35" s="45" t="s">
        <v>89</v>
      </c>
      <c r="B35" s="49" t="s">
        <v>90</v>
      </c>
      <c r="C35" s="45" t="s">
        <v>201</v>
      </c>
      <c r="D35" s="49" t="s">
        <v>216</v>
      </c>
      <c r="E35" s="45" t="s">
        <v>247</v>
      </c>
      <c r="F35" s="66"/>
      <c r="G35" s="66"/>
      <c r="H35" s="66"/>
      <c r="I35" s="45" t="s">
        <v>257</v>
      </c>
      <c r="J35" s="45" t="s">
        <v>250</v>
      </c>
      <c r="K35" s="47" t="s">
        <v>251</v>
      </c>
      <c r="L35" s="45" t="s">
        <v>258</v>
      </c>
      <c r="M35" s="45" t="s">
        <v>259</v>
      </c>
      <c r="N35" s="45" t="s">
        <v>100</v>
      </c>
      <c r="O35" s="45">
        <v>0</v>
      </c>
      <c r="P35" s="45">
        <v>20</v>
      </c>
      <c r="Q35" s="45">
        <v>5</v>
      </c>
      <c r="R35" s="45">
        <v>1</v>
      </c>
      <c r="S35" s="45">
        <v>7</v>
      </c>
      <c r="T35" s="45">
        <v>7</v>
      </c>
      <c r="U35" s="45" t="s">
        <v>101</v>
      </c>
      <c r="V35" s="45" t="s">
        <v>102</v>
      </c>
      <c r="W35" s="45" t="s">
        <v>103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 t="s">
        <v>163</v>
      </c>
      <c r="AD35" s="45" t="s">
        <v>128</v>
      </c>
      <c r="AE35" s="45"/>
      <c r="AF35" s="45"/>
      <c r="AG35" s="6">
        <f t="shared" si="0"/>
        <v>5</v>
      </c>
      <c r="AH35" s="7">
        <f t="shared" si="1"/>
        <v>0</v>
      </c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45">
        <v>0</v>
      </c>
      <c r="BC35" s="45">
        <v>0</v>
      </c>
      <c r="BD35" s="45"/>
      <c r="BE35" s="45"/>
      <c r="BF35" s="45"/>
      <c r="BG35" s="45"/>
      <c r="BH35" s="45"/>
      <c r="BI35" s="45"/>
      <c r="BJ35" s="45"/>
      <c r="BK35" s="45"/>
      <c r="BL35" s="45"/>
      <c r="BM35" s="46">
        <f t="shared" si="2"/>
        <v>0</v>
      </c>
      <c r="BN35" s="45"/>
      <c r="BO35" s="53"/>
      <c r="BP35" s="53"/>
      <c r="BQ35" s="53"/>
      <c r="BR35" s="53"/>
      <c r="BS35" s="46">
        <f t="shared" si="3"/>
        <v>0</v>
      </c>
      <c r="BT35" s="45">
        <f t="shared" si="4"/>
        <v>1</v>
      </c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52">
        <v>1</v>
      </c>
      <c r="CF35" s="52">
        <v>1</v>
      </c>
      <c r="CG35" s="52">
        <v>1</v>
      </c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6">
        <f t="shared" si="5"/>
        <v>1</v>
      </c>
      <c r="CS35" s="46">
        <f t="shared" si="6"/>
        <v>0.05</v>
      </c>
      <c r="CT35" s="66"/>
      <c r="CU35" s="67"/>
      <c r="CV35" s="52">
        <f t="shared" si="7"/>
        <v>7</v>
      </c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</row>
    <row r="36" spans="1:120" s="5" customFormat="1" ht="67.5" x14ac:dyDescent="0.2">
      <c r="A36" s="45" t="s">
        <v>89</v>
      </c>
      <c r="B36" s="49" t="s">
        <v>90</v>
      </c>
      <c r="C36" s="45" t="s">
        <v>201</v>
      </c>
      <c r="D36" s="49" t="s">
        <v>216</v>
      </c>
      <c r="E36" s="45" t="s">
        <v>260</v>
      </c>
      <c r="F36" s="66" t="s">
        <v>261</v>
      </c>
      <c r="G36" s="66">
        <v>0</v>
      </c>
      <c r="H36" s="66">
        <v>43</v>
      </c>
      <c r="I36" s="45" t="s">
        <v>262</v>
      </c>
      <c r="J36" s="45" t="s">
        <v>263</v>
      </c>
      <c r="K36" s="47" t="s">
        <v>264</v>
      </c>
      <c r="L36" s="45" t="s">
        <v>265</v>
      </c>
      <c r="M36" s="45" t="s">
        <v>266</v>
      </c>
      <c r="N36" s="45" t="s">
        <v>100</v>
      </c>
      <c r="O36" s="45">
        <v>0</v>
      </c>
      <c r="P36" s="45">
        <v>1</v>
      </c>
      <c r="Q36" s="45">
        <v>1</v>
      </c>
      <c r="R36" s="45">
        <v>0</v>
      </c>
      <c r="S36" s="45">
        <v>0</v>
      </c>
      <c r="T36" s="45">
        <v>0</v>
      </c>
      <c r="U36" s="45" t="s">
        <v>101</v>
      </c>
      <c r="V36" s="45" t="s">
        <v>102</v>
      </c>
      <c r="W36" s="45" t="s">
        <v>103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 t="s">
        <v>163</v>
      </c>
      <c r="AD36" s="45" t="s">
        <v>128</v>
      </c>
      <c r="AE36" s="45"/>
      <c r="AF36" s="45"/>
      <c r="AG36" s="6">
        <f t="shared" si="0"/>
        <v>1</v>
      </c>
      <c r="AH36" s="7">
        <f t="shared" si="1"/>
        <v>0</v>
      </c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45">
        <v>0</v>
      </c>
      <c r="BC36" s="45">
        <v>1</v>
      </c>
      <c r="BD36" s="45"/>
      <c r="BE36" s="45"/>
      <c r="BF36" s="45"/>
      <c r="BG36" s="45"/>
      <c r="BH36" s="45"/>
      <c r="BI36" s="45"/>
      <c r="BJ36" s="45"/>
      <c r="BK36" s="45"/>
      <c r="BL36" s="45"/>
      <c r="BM36" s="46">
        <f t="shared" si="2"/>
        <v>1</v>
      </c>
      <c r="BN36" s="45"/>
      <c r="BO36" s="53"/>
      <c r="BP36" s="53"/>
      <c r="BQ36" s="53"/>
      <c r="BR36" s="53"/>
      <c r="BS36" s="46">
        <f t="shared" si="3"/>
        <v>1</v>
      </c>
      <c r="BT36" s="45">
        <f t="shared" si="4"/>
        <v>0</v>
      </c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52">
        <v>0</v>
      </c>
      <c r="CF36" s="52">
        <v>0</v>
      </c>
      <c r="CG36" s="52">
        <v>0</v>
      </c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6" t="s">
        <v>110</v>
      </c>
      <c r="CS36" s="46">
        <f t="shared" si="6"/>
        <v>1</v>
      </c>
      <c r="CT36" s="66">
        <v>43</v>
      </c>
      <c r="CU36" s="67">
        <f>+CT36/H36</f>
        <v>1</v>
      </c>
      <c r="CV36" s="52">
        <f t="shared" si="7"/>
        <v>0</v>
      </c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</row>
    <row r="37" spans="1:120" s="5" customFormat="1" ht="67.5" x14ac:dyDescent="0.2">
      <c r="A37" s="45" t="s">
        <v>89</v>
      </c>
      <c r="B37" s="49" t="s">
        <v>90</v>
      </c>
      <c r="C37" s="45" t="s">
        <v>201</v>
      </c>
      <c r="D37" s="49" t="s">
        <v>216</v>
      </c>
      <c r="E37" s="45" t="s">
        <v>260</v>
      </c>
      <c r="F37" s="66"/>
      <c r="G37" s="66"/>
      <c r="H37" s="66"/>
      <c r="I37" s="45" t="s">
        <v>267</v>
      </c>
      <c r="J37" s="45" t="s">
        <v>263</v>
      </c>
      <c r="K37" s="47" t="s">
        <v>264</v>
      </c>
      <c r="L37" s="45" t="s">
        <v>268</v>
      </c>
      <c r="M37" s="45" t="s">
        <v>269</v>
      </c>
      <c r="N37" s="45" t="s">
        <v>100</v>
      </c>
      <c r="O37" s="45">
        <v>5</v>
      </c>
      <c r="P37" s="45">
        <v>19</v>
      </c>
      <c r="Q37" s="45">
        <v>4</v>
      </c>
      <c r="R37" s="45">
        <v>5</v>
      </c>
      <c r="S37" s="45">
        <v>5</v>
      </c>
      <c r="T37" s="45">
        <v>5</v>
      </c>
      <c r="U37" s="45" t="s">
        <v>101</v>
      </c>
      <c r="V37" s="45" t="s">
        <v>102</v>
      </c>
      <c r="W37" s="45" t="s">
        <v>103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 t="s">
        <v>163</v>
      </c>
      <c r="AD37" s="45" t="s">
        <v>128</v>
      </c>
      <c r="AE37" s="45"/>
      <c r="AF37" s="45"/>
      <c r="AG37" s="6">
        <f t="shared" si="0"/>
        <v>4</v>
      </c>
      <c r="AH37" s="7">
        <f t="shared" si="1"/>
        <v>0</v>
      </c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45">
        <v>0</v>
      </c>
      <c r="BC37" s="45">
        <v>4</v>
      </c>
      <c r="BD37" s="45"/>
      <c r="BE37" s="45"/>
      <c r="BF37" s="45"/>
      <c r="BG37" s="45"/>
      <c r="BH37" s="45"/>
      <c r="BI37" s="45"/>
      <c r="BJ37" s="45"/>
      <c r="BK37" s="45"/>
      <c r="BL37" s="45"/>
      <c r="BM37" s="46">
        <f t="shared" si="2"/>
        <v>1</v>
      </c>
      <c r="BN37" s="45"/>
      <c r="BO37" s="53"/>
      <c r="BP37" s="53"/>
      <c r="BQ37" s="53"/>
      <c r="BR37" s="53"/>
      <c r="BS37" s="46">
        <f t="shared" si="3"/>
        <v>0.21052631578947367</v>
      </c>
      <c r="BT37" s="45">
        <f t="shared" si="4"/>
        <v>5</v>
      </c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52">
        <v>19</v>
      </c>
      <c r="CF37" s="52">
        <v>19</v>
      </c>
      <c r="CG37" s="52">
        <v>19</v>
      </c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6">
        <v>1</v>
      </c>
      <c r="CS37" s="46">
        <v>1</v>
      </c>
      <c r="CT37" s="66"/>
      <c r="CU37" s="67"/>
      <c r="CV37" s="52">
        <f t="shared" si="7"/>
        <v>5</v>
      </c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</row>
    <row r="38" spans="1:120" s="5" customFormat="1" ht="67.5" x14ac:dyDescent="0.2">
      <c r="A38" s="45" t="s">
        <v>89</v>
      </c>
      <c r="B38" s="49" t="s">
        <v>90</v>
      </c>
      <c r="C38" s="45" t="s">
        <v>201</v>
      </c>
      <c r="D38" s="49" t="s">
        <v>216</v>
      </c>
      <c r="E38" s="45" t="s">
        <v>270</v>
      </c>
      <c r="F38" s="66" t="s">
        <v>271</v>
      </c>
      <c r="G38" s="66">
        <v>0</v>
      </c>
      <c r="H38" s="66">
        <v>40</v>
      </c>
      <c r="I38" s="45" t="s">
        <v>272</v>
      </c>
      <c r="J38" s="45" t="s">
        <v>273</v>
      </c>
      <c r="K38" s="47" t="s">
        <v>274</v>
      </c>
      <c r="L38" s="45" t="s">
        <v>275</v>
      </c>
      <c r="M38" s="45" t="s">
        <v>276</v>
      </c>
      <c r="N38" s="45" t="s">
        <v>100</v>
      </c>
      <c r="O38" s="45">
        <v>1</v>
      </c>
      <c r="P38" s="45">
        <v>19</v>
      </c>
      <c r="Q38" s="45">
        <v>3</v>
      </c>
      <c r="R38" s="45">
        <v>5</v>
      </c>
      <c r="S38" s="45">
        <v>5</v>
      </c>
      <c r="T38" s="45">
        <v>6</v>
      </c>
      <c r="U38" s="45" t="s">
        <v>101</v>
      </c>
      <c r="V38" s="45" t="s">
        <v>102</v>
      </c>
      <c r="W38" s="45" t="s">
        <v>103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 t="s">
        <v>163</v>
      </c>
      <c r="AD38" s="45" t="s">
        <v>128</v>
      </c>
      <c r="AE38" s="45"/>
      <c r="AF38" s="45"/>
      <c r="AG38" s="6">
        <f t="shared" si="0"/>
        <v>3</v>
      </c>
      <c r="AH38" s="7">
        <f t="shared" si="1"/>
        <v>0</v>
      </c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45">
        <v>0</v>
      </c>
      <c r="BC38" s="45">
        <v>3</v>
      </c>
      <c r="BD38" s="45"/>
      <c r="BE38" s="45"/>
      <c r="BF38" s="45"/>
      <c r="BG38" s="45"/>
      <c r="BH38" s="45"/>
      <c r="BI38" s="45"/>
      <c r="BJ38" s="45"/>
      <c r="BK38" s="45"/>
      <c r="BL38" s="45"/>
      <c r="BM38" s="46">
        <f t="shared" si="2"/>
        <v>1</v>
      </c>
      <c r="BN38" s="45"/>
      <c r="BO38" s="53"/>
      <c r="BP38" s="53"/>
      <c r="BQ38" s="53"/>
      <c r="BR38" s="53"/>
      <c r="BS38" s="46">
        <f t="shared" si="3"/>
        <v>0.15789473684210525</v>
      </c>
      <c r="BT38" s="45">
        <f t="shared" si="4"/>
        <v>5</v>
      </c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52">
        <v>5</v>
      </c>
      <c r="CF38" s="52">
        <v>5</v>
      </c>
      <c r="CG38" s="52">
        <v>5</v>
      </c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6">
        <f t="shared" si="5"/>
        <v>1</v>
      </c>
      <c r="CS38" s="46">
        <f t="shared" si="6"/>
        <v>0.42105263157894735</v>
      </c>
      <c r="CT38" s="66">
        <v>0</v>
      </c>
      <c r="CU38" s="67">
        <f>+CT38/H38</f>
        <v>0</v>
      </c>
      <c r="CV38" s="52">
        <f t="shared" si="7"/>
        <v>5</v>
      </c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</row>
    <row r="39" spans="1:120" s="5" customFormat="1" ht="67.5" x14ac:dyDescent="0.2">
      <c r="A39" s="45" t="s">
        <v>89</v>
      </c>
      <c r="B39" s="49" t="s">
        <v>90</v>
      </c>
      <c r="C39" s="45" t="s">
        <v>201</v>
      </c>
      <c r="D39" s="49" t="s">
        <v>216</v>
      </c>
      <c r="E39" s="45" t="s">
        <v>270</v>
      </c>
      <c r="F39" s="66"/>
      <c r="G39" s="66"/>
      <c r="H39" s="66"/>
      <c r="I39" s="45" t="s">
        <v>277</v>
      </c>
      <c r="J39" s="45" t="s">
        <v>273</v>
      </c>
      <c r="K39" s="47" t="s">
        <v>274</v>
      </c>
      <c r="L39" s="45" t="s">
        <v>278</v>
      </c>
      <c r="M39" s="45" t="s">
        <v>279</v>
      </c>
      <c r="N39" s="45" t="s">
        <v>100</v>
      </c>
      <c r="O39" s="45">
        <v>1</v>
      </c>
      <c r="P39" s="45">
        <v>1</v>
      </c>
      <c r="Q39" s="45">
        <v>1</v>
      </c>
      <c r="R39" s="45">
        <v>0</v>
      </c>
      <c r="S39" s="45">
        <v>0</v>
      </c>
      <c r="T39" s="45">
        <v>0</v>
      </c>
      <c r="U39" s="45" t="s">
        <v>101</v>
      </c>
      <c r="V39" s="45" t="s">
        <v>102</v>
      </c>
      <c r="W39" s="45" t="s">
        <v>103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 t="s">
        <v>163</v>
      </c>
      <c r="AD39" s="45" t="s">
        <v>128</v>
      </c>
      <c r="AE39" s="45"/>
      <c r="AF39" s="45"/>
      <c r="AG39" s="6">
        <f t="shared" si="0"/>
        <v>1</v>
      </c>
      <c r="AH39" s="7">
        <f t="shared" si="1"/>
        <v>0</v>
      </c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45">
        <v>0</v>
      </c>
      <c r="BC39" s="45">
        <v>1</v>
      </c>
      <c r="BD39" s="45"/>
      <c r="BE39" s="45"/>
      <c r="BF39" s="45"/>
      <c r="BG39" s="45"/>
      <c r="BH39" s="45"/>
      <c r="BI39" s="45"/>
      <c r="BJ39" s="45"/>
      <c r="BK39" s="45"/>
      <c r="BL39" s="45"/>
      <c r="BM39" s="46">
        <f t="shared" si="2"/>
        <v>1</v>
      </c>
      <c r="BN39" s="45"/>
      <c r="BO39" s="53"/>
      <c r="BP39" s="53"/>
      <c r="BQ39" s="53"/>
      <c r="BR39" s="53"/>
      <c r="BS39" s="46">
        <f t="shared" si="3"/>
        <v>1</v>
      </c>
      <c r="BT39" s="45">
        <f t="shared" si="4"/>
        <v>0</v>
      </c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52">
        <v>0</v>
      </c>
      <c r="CF39" s="52">
        <v>0</v>
      </c>
      <c r="CG39" s="52">
        <v>0</v>
      </c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6" t="s">
        <v>110</v>
      </c>
      <c r="CS39" s="46">
        <f t="shared" si="6"/>
        <v>1</v>
      </c>
      <c r="CT39" s="66"/>
      <c r="CU39" s="67"/>
      <c r="CV39" s="52">
        <f t="shared" si="7"/>
        <v>0</v>
      </c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</row>
    <row r="40" spans="1:120" s="5" customFormat="1" ht="67.5" x14ac:dyDescent="0.2">
      <c r="A40" s="45" t="s">
        <v>89</v>
      </c>
      <c r="B40" s="49" t="s">
        <v>90</v>
      </c>
      <c r="C40" s="45" t="s">
        <v>201</v>
      </c>
      <c r="D40" s="49" t="s">
        <v>216</v>
      </c>
      <c r="E40" s="45" t="s">
        <v>270</v>
      </c>
      <c r="F40" s="66"/>
      <c r="G40" s="66"/>
      <c r="H40" s="66"/>
      <c r="I40" s="45" t="s">
        <v>280</v>
      </c>
      <c r="J40" s="45" t="s">
        <v>273</v>
      </c>
      <c r="K40" s="47" t="s">
        <v>274</v>
      </c>
      <c r="L40" s="45" t="s">
        <v>275</v>
      </c>
      <c r="M40" s="45" t="s">
        <v>281</v>
      </c>
      <c r="N40" s="45" t="s">
        <v>100</v>
      </c>
      <c r="O40" s="45">
        <v>0</v>
      </c>
      <c r="P40" s="45">
        <v>19</v>
      </c>
      <c r="Q40" s="45">
        <v>5</v>
      </c>
      <c r="R40" s="45">
        <v>0</v>
      </c>
      <c r="S40" s="45">
        <v>7</v>
      </c>
      <c r="T40" s="45">
        <v>7</v>
      </c>
      <c r="U40" s="45" t="s">
        <v>101</v>
      </c>
      <c r="V40" s="45" t="s">
        <v>102</v>
      </c>
      <c r="W40" s="45" t="s">
        <v>103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 t="s">
        <v>163</v>
      </c>
      <c r="AD40" s="45" t="s">
        <v>128</v>
      </c>
      <c r="AE40" s="45"/>
      <c r="AF40" s="45"/>
      <c r="AG40" s="6">
        <f t="shared" si="0"/>
        <v>5</v>
      </c>
      <c r="AH40" s="7">
        <f t="shared" si="1"/>
        <v>0</v>
      </c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45">
        <v>0</v>
      </c>
      <c r="BC40" s="45">
        <v>5</v>
      </c>
      <c r="BD40" s="45"/>
      <c r="BE40" s="45"/>
      <c r="BF40" s="45"/>
      <c r="BG40" s="45"/>
      <c r="BH40" s="45"/>
      <c r="BI40" s="45"/>
      <c r="BJ40" s="45"/>
      <c r="BK40" s="45"/>
      <c r="BL40" s="45"/>
      <c r="BM40" s="46">
        <f t="shared" si="2"/>
        <v>1</v>
      </c>
      <c r="BN40" s="45"/>
      <c r="BO40" s="53"/>
      <c r="BP40" s="53"/>
      <c r="BQ40" s="53"/>
      <c r="BR40" s="53"/>
      <c r="BS40" s="46">
        <f t="shared" si="3"/>
        <v>0.26315789473684209</v>
      </c>
      <c r="BT40" s="45">
        <f t="shared" si="4"/>
        <v>0</v>
      </c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52">
        <v>0</v>
      </c>
      <c r="CF40" s="52">
        <v>0</v>
      </c>
      <c r="CG40" s="52">
        <v>0</v>
      </c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6" t="s">
        <v>110</v>
      </c>
      <c r="CS40" s="46">
        <f t="shared" si="6"/>
        <v>0.26315789473684209</v>
      </c>
      <c r="CT40" s="66"/>
      <c r="CU40" s="67"/>
      <c r="CV40" s="52">
        <f t="shared" si="7"/>
        <v>7</v>
      </c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</row>
    <row r="41" spans="1:120" s="5" customFormat="1" ht="67.5" x14ac:dyDescent="0.2">
      <c r="A41" s="45" t="s">
        <v>89</v>
      </c>
      <c r="B41" s="49" t="s">
        <v>90</v>
      </c>
      <c r="C41" s="45" t="s">
        <v>201</v>
      </c>
      <c r="D41" s="49" t="s">
        <v>216</v>
      </c>
      <c r="E41" s="45" t="s">
        <v>270</v>
      </c>
      <c r="F41" s="66"/>
      <c r="G41" s="66"/>
      <c r="H41" s="66"/>
      <c r="I41" s="45" t="s">
        <v>282</v>
      </c>
      <c r="J41" s="45" t="s">
        <v>273</v>
      </c>
      <c r="K41" s="47" t="s">
        <v>274</v>
      </c>
      <c r="L41" s="45" t="s">
        <v>283</v>
      </c>
      <c r="M41" s="45" t="s">
        <v>284</v>
      </c>
      <c r="N41" s="45" t="s">
        <v>100</v>
      </c>
      <c r="O41" s="45">
        <v>16</v>
      </c>
      <c r="P41" s="45">
        <v>16</v>
      </c>
      <c r="Q41" s="45">
        <v>4</v>
      </c>
      <c r="R41" s="45">
        <v>3</v>
      </c>
      <c r="S41" s="45">
        <v>5</v>
      </c>
      <c r="T41" s="45">
        <v>4</v>
      </c>
      <c r="U41" s="45" t="s">
        <v>101</v>
      </c>
      <c r="V41" s="45" t="s">
        <v>102</v>
      </c>
      <c r="W41" s="45" t="s">
        <v>103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 t="s">
        <v>163</v>
      </c>
      <c r="AD41" s="45" t="s">
        <v>128</v>
      </c>
      <c r="AE41" s="45"/>
      <c r="AF41" s="45"/>
      <c r="AG41" s="6">
        <f t="shared" si="0"/>
        <v>4</v>
      </c>
      <c r="AH41" s="7">
        <f t="shared" si="1"/>
        <v>0</v>
      </c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45">
        <v>0</v>
      </c>
      <c r="BC41" s="45">
        <v>4</v>
      </c>
      <c r="BD41" s="45"/>
      <c r="BE41" s="45"/>
      <c r="BF41" s="45"/>
      <c r="BG41" s="45"/>
      <c r="BH41" s="45"/>
      <c r="BI41" s="45"/>
      <c r="BJ41" s="45"/>
      <c r="BK41" s="45"/>
      <c r="BL41" s="45"/>
      <c r="BM41" s="46">
        <f t="shared" si="2"/>
        <v>1</v>
      </c>
      <c r="BN41" s="45"/>
      <c r="BO41" s="53"/>
      <c r="BP41" s="53"/>
      <c r="BQ41" s="53"/>
      <c r="BR41" s="53"/>
      <c r="BS41" s="46">
        <f t="shared" si="3"/>
        <v>0.25</v>
      </c>
      <c r="BT41" s="45">
        <f t="shared" si="4"/>
        <v>3</v>
      </c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52">
        <v>2</v>
      </c>
      <c r="CF41" s="52">
        <v>3</v>
      </c>
      <c r="CG41" s="52">
        <v>3</v>
      </c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6">
        <f t="shared" si="5"/>
        <v>1</v>
      </c>
      <c r="CS41" s="46">
        <f t="shared" si="6"/>
        <v>0.4375</v>
      </c>
      <c r="CT41" s="66"/>
      <c r="CU41" s="67"/>
      <c r="CV41" s="52">
        <f t="shared" si="7"/>
        <v>5</v>
      </c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</row>
    <row r="42" spans="1:120" s="5" customFormat="1" ht="67.5" x14ac:dyDescent="0.2">
      <c r="A42" s="45" t="s">
        <v>89</v>
      </c>
      <c r="B42" s="49" t="s">
        <v>90</v>
      </c>
      <c r="C42" s="45" t="s">
        <v>201</v>
      </c>
      <c r="D42" s="49" t="s">
        <v>216</v>
      </c>
      <c r="E42" s="45" t="s">
        <v>270</v>
      </c>
      <c r="F42" s="66"/>
      <c r="G42" s="66"/>
      <c r="H42" s="66"/>
      <c r="I42" s="45" t="s">
        <v>285</v>
      </c>
      <c r="J42" s="45" t="s">
        <v>273</v>
      </c>
      <c r="K42" s="47" t="s">
        <v>274</v>
      </c>
      <c r="L42" s="45" t="s">
        <v>286</v>
      </c>
      <c r="M42" s="45" t="s">
        <v>287</v>
      </c>
      <c r="N42" s="45" t="s">
        <v>100</v>
      </c>
      <c r="O42" s="45">
        <v>1</v>
      </c>
      <c r="P42" s="45">
        <v>1</v>
      </c>
      <c r="Q42" s="45">
        <v>1</v>
      </c>
      <c r="R42" s="45">
        <v>0</v>
      </c>
      <c r="S42" s="45">
        <v>1</v>
      </c>
      <c r="T42" s="45">
        <v>0</v>
      </c>
      <c r="U42" s="45" t="s">
        <v>101</v>
      </c>
      <c r="V42" s="45" t="s">
        <v>102</v>
      </c>
      <c r="W42" s="45" t="s">
        <v>103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 t="s">
        <v>163</v>
      </c>
      <c r="AD42" s="45" t="s">
        <v>128</v>
      </c>
      <c r="AE42" s="45"/>
      <c r="AF42" s="45"/>
      <c r="AG42" s="6">
        <f t="shared" si="0"/>
        <v>1</v>
      </c>
      <c r="AH42" s="7">
        <f t="shared" si="1"/>
        <v>0</v>
      </c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45">
        <v>0</v>
      </c>
      <c r="BC42" s="45">
        <v>1</v>
      </c>
      <c r="BD42" s="45"/>
      <c r="BE42" s="45"/>
      <c r="BF42" s="45"/>
      <c r="BG42" s="45"/>
      <c r="BH42" s="45"/>
      <c r="BI42" s="45"/>
      <c r="BJ42" s="45"/>
      <c r="BK42" s="45"/>
      <c r="BL42" s="45"/>
      <c r="BM42" s="46">
        <f t="shared" si="2"/>
        <v>1</v>
      </c>
      <c r="BN42" s="45"/>
      <c r="BO42" s="53"/>
      <c r="BP42" s="53"/>
      <c r="BQ42" s="53"/>
      <c r="BR42" s="53"/>
      <c r="BS42" s="46">
        <f t="shared" si="3"/>
        <v>1</v>
      </c>
      <c r="BT42" s="45">
        <f t="shared" si="4"/>
        <v>0</v>
      </c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52">
        <v>0</v>
      </c>
      <c r="CF42" s="52">
        <v>0</v>
      </c>
      <c r="CG42" s="52">
        <v>0</v>
      </c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6" t="s">
        <v>110</v>
      </c>
      <c r="CS42" s="46">
        <f t="shared" si="6"/>
        <v>1</v>
      </c>
      <c r="CT42" s="66"/>
      <c r="CU42" s="67"/>
      <c r="CV42" s="52">
        <f t="shared" si="7"/>
        <v>1</v>
      </c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</row>
    <row r="43" spans="1:120" s="5" customFormat="1" ht="78.75" x14ac:dyDescent="0.2">
      <c r="A43" s="45" t="s">
        <v>89</v>
      </c>
      <c r="B43" s="49" t="s">
        <v>90</v>
      </c>
      <c r="C43" s="45" t="s">
        <v>288</v>
      </c>
      <c r="D43" s="49" t="s">
        <v>289</v>
      </c>
      <c r="E43" s="45" t="s">
        <v>290</v>
      </c>
      <c r="F43" s="45" t="s">
        <v>291</v>
      </c>
      <c r="G43" s="45">
        <v>100</v>
      </c>
      <c r="H43" s="45">
        <v>100</v>
      </c>
      <c r="I43" s="45" t="s">
        <v>292</v>
      </c>
      <c r="J43" s="45" t="s">
        <v>293</v>
      </c>
      <c r="K43" s="47" t="s">
        <v>294</v>
      </c>
      <c r="L43" s="45" t="s">
        <v>295</v>
      </c>
      <c r="M43" s="47" t="s">
        <v>296</v>
      </c>
      <c r="N43" s="45" t="s">
        <v>100</v>
      </c>
      <c r="O43" s="52">
        <v>1</v>
      </c>
      <c r="P43" s="52">
        <v>1</v>
      </c>
      <c r="Q43" s="52">
        <v>1</v>
      </c>
      <c r="R43" s="52">
        <v>0</v>
      </c>
      <c r="S43" s="52">
        <v>0</v>
      </c>
      <c r="T43" s="52">
        <v>0</v>
      </c>
      <c r="U43" s="45" t="s">
        <v>101</v>
      </c>
      <c r="V43" s="45" t="s">
        <v>102</v>
      </c>
      <c r="W43" s="45" t="s">
        <v>297</v>
      </c>
      <c r="X43" s="61">
        <f>SUM(Y43:AB43)</f>
        <v>3435389376</v>
      </c>
      <c r="Y43" s="61">
        <v>809000000</v>
      </c>
      <c r="Z43" s="61">
        <f>+Y43*1.04</f>
        <v>841360000</v>
      </c>
      <c r="AA43" s="61">
        <f>+Z43*1.04</f>
        <v>875014400</v>
      </c>
      <c r="AB43" s="61">
        <f>+AA43*1.04</f>
        <v>910014976</v>
      </c>
      <c r="AC43" s="45" t="s">
        <v>298</v>
      </c>
      <c r="AD43" s="45" t="s">
        <v>299</v>
      </c>
      <c r="AE43" s="45" t="s">
        <v>300</v>
      </c>
      <c r="AF43" s="45" t="s">
        <v>300</v>
      </c>
      <c r="AG43" s="6">
        <f t="shared" si="0"/>
        <v>1</v>
      </c>
      <c r="AH43" s="7">
        <f t="shared" si="1"/>
        <v>3435389376</v>
      </c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45">
        <v>1</v>
      </c>
      <c r="BC43" s="45">
        <v>1</v>
      </c>
      <c r="BD43" s="48"/>
      <c r="BE43" s="48"/>
      <c r="BF43" s="45"/>
      <c r="BG43" s="48"/>
      <c r="BH43" s="45">
        <v>0</v>
      </c>
      <c r="BI43" s="45">
        <v>0</v>
      </c>
      <c r="BJ43" s="45">
        <v>0</v>
      </c>
      <c r="BK43" s="45">
        <v>0</v>
      </c>
      <c r="BL43" s="45" t="s">
        <v>301</v>
      </c>
      <c r="BM43" s="46">
        <f t="shared" si="2"/>
        <v>1</v>
      </c>
      <c r="BN43" s="45" t="s">
        <v>302</v>
      </c>
      <c r="BO43" s="53"/>
      <c r="BP43" s="53"/>
      <c r="BQ43" s="53"/>
      <c r="BR43" s="53"/>
      <c r="BS43" s="46">
        <f t="shared" si="3"/>
        <v>1</v>
      </c>
      <c r="BT43" s="45">
        <f t="shared" si="4"/>
        <v>0</v>
      </c>
      <c r="BU43" s="45"/>
      <c r="BV43" s="45"/>
      <c r="BW43" s="45"/>
      <c r="BX43" s="45"/>
      <c r="BY43" s="45"/>
      <c r="BZ43" s="45"/>
      <c r="CA43" s="45"/>
      <c r="CB43" s="45"/>
      <c r="CC43" s="45"/>
      <c r="CD43" s="45">
        <v>0</v>
      </c>
      <c r="CE43" s="45">
        <v>1</v>
      </c>
      <c r="CF43" s="45">
        <v>1</v>
      </c>
      <c r="CG43" s="45">
        <v>1</v>
      </c>
      <c r="CH43" s="48">
        <v>816701836</v>
      </c>
      <c r="CI43" s="48">
        <v>816701836</v>
      </c>
      <c r="CJ43" s="45"/>
      <c r="CK43" s="45"/>
      <c r="CL43" s="45"/>
      <c r="CM43" s="45"/>
      <c r="CN43" s="45"/>
      <c r="CO43" s="45"/>
      <c r="CP43" s="45"/>
      <c r="CQ43" s="45" t="s">
        <v>303</v>
      </c>
      <c r="CR43" s="46" t="s">
        <v>110</v>
      </c>
      <c r="CS43" s="46">
        <v>1</v>
      </c>
      <c r="CT43" s="45">
        <v>100</v>
      </c>
      <c r="CU43" s="46">
        <f>+CT43/H43</f>
        <v>1</v>
      </c>
      <c r="CV43" s="52">
        <f t="shared" si="7"/>
        <v>0</v>
      </c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</row>
    <row r="44" spans="1:120" s="5" customFormat="1" ht="78.75" x14ac:dyDescent="0.2">
      <c r="A44" s="45" t="s">
        <v>89</v>
      </c>
      <c r="B44" s="49" t="s">
        <v>90</v>
      </c>
      <c r="C44" s="45" t="s">
        <v>288</v>
      </c>
      <c r="D44" s="49" t="s">
        <v>289</v>
      </c>
      <c r="E44" s="45" t="s">
        <v>304</v>
      </c>
      <c r="F44" s="45" t="s">
        <v>305</v>
      </c>
      <c r="G44" s="45">
        <v>47</v>
      </c>
      <c r="H44" s="45">
        <v>70</v>
      </c>
      <c r="I44" s="45" t="s">
        <v>306</v>
      </c>
      <c r="J44" s="45" t="s">
        <v>307</v>
      </c>
      <c r="K44" s="47" t="s">
        <v>308</v>
      </c>
      <c r="L44" s="45" t="s">
        <v>309</v>
      </c>
      <c r="M44" s="47" t="s">
        <v>310</v>
      </c>
      <c r="N44" s="45" t="s">
        <v>100</v>
      </c>
      <c r="O44" s="52">
        <v>10</v>
      </c>
      <c r="P44" s="52">
        <v>27</v>
      </c>
      <c r="Q44" s="52">
        <v>0</v>
      </c>
      <c r="R44" s="52">
        <v>7</v>
      </c>
      <c r="S44" s="52">
        <v>10</v>
      </c>
      <c r="T44" s="52">
        <v>10</v>
      </c>
      <c r="U44" s="45" t="s">
        <v>101</v>
      </c>
      <c r="V44" s="45" t="s">
        <v>102</v>
      </c>
      <c r="W44" s="45" t="s">
        <v>297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 t="s">
        <v>298</v>
      </c>
      <c r="AD44" s="45" t="s">
        <v>299</v>
      </c>
      <c r="AE44" s="45" t="s">
        <v>300</v>
      </c>
      <c r="AF44" s="45" t="s">
        <v>300</v>
      </c>
      <c r="AG44" s="6">
        <f t="shared" si="0"/>
        <v>0</v>
      </c>
      <c r="AH44" s="7">
        <f t="shared" si="1"/>
        <v>0</v>
      </c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45">
        <v>0</v>
      </c>
      <c r="BC44" s="45">
        <v>0</v>
      </c>
      <c r="BD44" s="48"/>
      <c r="BE44" s="48"/>
      <c r="BF44" s="45"/>
      <c r="BG44" s="48"/>
      <c r="BH44" s="45">
        <v>0</v>
      </c>
      <c r="BI44" s="45">
        <v>0</v>
      </c>
      <c r="BJ44" s="45">
        <v>0</v>
      </c>
      <c r="BK44" s="45">
        <v>0</v>
      </c>
      <c r="BL44" s="45"/>
      <c r="BM44" s="46" t="s">
        <v>108</v>
      </c>
      <c r="BN44" s="45"/>
      <c r="BO44" s="53"/>
      <c r="BP44" s="53"/>
      <c r="BQ44" s="53"/>
      <c r="BR44" s="53"/>
      <c r="BS44" s="46">
        <f t="shared" si="3"/>
        <v>0</v>
      </c>
      <c r="BT44" s="45">
        <f t="shared" si="4"/>
        <v>7</v>
      </c>
      <c r="BU44" s="45"/>
      <c r="BV44" s="45"/>
      <c r="BW44" s="45"/>
      <c r="BX44" s="45"/>
      <c r="BY44" s="45"/>
      <c r="BZ44" s="45"/>
      <c r="CA44" s="45"/>
      <c r="CB44" s="45"/>
      <c r="CC44" s="45"/>
      <c r="CD44" s="45">
        <v>0</v>
      </c>
      <c r="CE44" s="45">
        <v>0</v>
      </c>
      <c r="CF44" s="45">
        <v>0</v>
      </c>
      <c r="CG44" s="45">
        <v>0</v>
      </c>
      <c r="CH44" s="48">
        <v>694000000</v>
      </c>
      <c r="CI44" s="48">
        <v>694000000</v>
      </c>
      <c r="CJ44" s="45"/>
      <c r="CK44" s="45"/>
      <c r="CL44" s="45"/>
      <c r="CM44" s="45"/>
      <c r="CN44" s="45"/>
      <c r="CO44" s="45"/>
      <c r="CP44" s="45"/>
      <c r="CQ44" s="45" t="s">
        <v>311</v>
      </c>
      <c r="CR44" s="46">
        <f t="shared" si="5"/>
        <v>0</v>
      </c>
      <c r="CS44" s="46">
        <f t="shared" si="6"/>
        <v>0</v>
      </c>
      <c r="CT44" s="45">
        <v>0</v>
      </c>
      <c r="CU44" s="46">
        <f>+CT44/H44</f>
        <v>0</v>
      </c>
      <c r="CV44" s="52">
        <f t="shared" si="7"/>
        <v>10</v>
      </c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</row>
    <row r="45" spans="1:120" s="5" customFormat="1" ht="67.5" x14ac:dyDescent="0.2">
      <c r="A45" s="45" t="s">
        <v>89</v>
      </c>
      <c r="B45" s="49" t="s">
        <v>90</v>
      </c>
      <c r="C45" s="45" t="s">
        <v>288</v>
      </c>
      <c r="D45" s="49" t="s">
        <v>289</v>
      </c>
      <c r="E45" s="45" t="s">
        <v>312</v>
      </c>
      <c r="F45" s="45" t="s">
        <v>313</v>
      </c>
      <c r="G45" s="45">
        <v>17</v>
      </c>
      <c r="H45" s="45">
        <v>20</v>
      </c>
      <c r="I45" s="45" t="s">
        <v>314</v>
      </c>
      <c r="J45" s="45" t="s">
        <v>315</v>
      </c>
      <c r="K45" s="47" t="s">
        <v>316</v>
      </c>
      <c r="L45" s="45" t="s">
        <v>317</v>
      </c>
      <c r="M45" s="47" t="s">
        <v>318</v>
      </c>
      <c r="N45" s="45" t="s">
        <v>100</v>
      </c>
      <c r="O45" s="52">
        <v>8</v>
      </c>
      <c r="P45" s="52">
        <v>10</v>
      </c>
      <c r="Q45" s="52">
        <v>1</v>
      </c>
      <c r="R45" s="52">
        <v>1</v>
      </c>
      <c r="S45" s="52">
        <v>4</v>
      </c>
      <c r="T45" s="52">
        <v>4</v>
      </c>
      <c r="U45" s="45" t="s">
        <v>101</v>
      </c>
      <c r="V45" s="45" t="s">
        <v>102</v>
      </c>
      <c r="W45" s="45" t="s">
        <v>297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 t="s">
        <v>298</v>
      </c>
      <c r="AD45" s="45" t="s">
        <v>299</v>
      </c>
      <c r="AE45" s="45" t="s">
        <v>300</v>
      </c>
      <c r="AF45" s="45" t="s">
        <v>300</v>
      </c>
      <c r="AG45" s="6">
        <f t="shared" si="0"/>
        <v>1</v>
      </c>
      <c r="AH45" s="7">
        <f t="shared" si="1"/>
        <v>0</v>
      </c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45">
        <v>0</v>
      </c>
      <c r="BC45" s="45">
        <v>1</v>
      </c>
      <c r="BD45" s="48">
        <v>0</v>
      </c>
      <c r="BE45" s="48">
        <v>0</v>
      </c>
      <c r="BF45" s="45"/>
      <c r="BG45" s="48"/>
      <c r="BH45" s="45">
        <v>0</v>
      </c>
      <c r="BI45" s="45">
        <v>0</v>
      </c>
      <c r="BJ45" s="45">
        <v>0</v>
      </c>
      <c r="BK45" s="45">
        <v>0</v>
      </c>
      <c r="BL45" s="45" t="s">
        <v>319</v>
      </c>
      <c r="BM45" s="46">
        <f t="shared" si="2"/>
        <v>1</v>
      </c>
      <c r="BN45" s="45"/>
      <c r="BO45" s="53"/>
      <c r="BP45" s="53"/>
      <c r="BQ45" s="53"/>
      <c r="BR45" s="53"/>
      <c r="BS45" s="46">
        <f t="shared" si="3"/>
        <v>0.1</v>
      </c>
      <c r="BT45" s="45">
        <f t="shared" si="4"/>
        <v>1</v>
      </c>
      <c r="BU45" s="45"/>
      <c r="BV45" s="45"/>
      <c r="BW45" s="45"/>
      <c r="BX45" s="45"/>
      <c r="BY45" s="45"/>
      <c r="BZ45" s="45"/>
      <c r="CA45" s="45"/>
      <c r="CB45" s="45"/>
      <c r="CC45" s="45"/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/>
      <c r="CJ45" s="45"/>
      <c r="CK45" s="45"/>
      <c r="CL45" s="45"/>
      <c r="CM45" s="45"/>
      <c r="CN45" s="45"/>
      <c r="CO45" s="45"/>
      <c r="CP45" s="45"/>
      <c r="CQ45" s="45" t="s">
        <v>320</v>
      </c>
      <c r="CR45" s="46">
        <f t="shared" si="5"/>
        <v>0</v>
      </c>
      <c r="CS45" s="46">
        <f t="shared" si="6"/>
        <v>0.1</v>
      </c>
      <c r="CT45" s="45">
        <v>1</v>
      </c>
      <c r="CU45" s="46">
        <f>+CT45/H45</f>
        <v>0.05</v>
      </c>
      <c r="CV45" s="52">
        <f t="shared" si="7"/>
        <v>4</v>
      </c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</row>
    <row r="46" spans="1:120" s="5" customFormat="1" ht="67.5" x14ac:dyDescent="0.2">
      <c r="A46" s="45" t="s">
        <v>89</v>
      </c>
      <c r="B46" s="49" t="s">
        <v>90</v>
      </c>
      <c r="C46" s="45" t="s">
        <v>288</v>
      </c>
      <c r="D46" s="49" t="s">
        <v>289</v>
      </c>
      <c r="E46" s="45" t="s">
        <v>321</v>
      </c>
      <c r="F46" s="45" t="s">
        <v>313</v>
      </c>
      <c r="G46" s="45">
        <v>17</v>
      </c>
      <c r="H46" s="45">
        <v>20</v>
      </c>
      <c r="I46" s="45" t="s">
        <v>322</v>
      </c>
      <c r="J46" s="45" t="s">
        <v>323</v>
      </c>
      <c r="K46" s="47" t="s">
        <v>324</v>
      </c>
      <c r="L46" s="45" t="s">
        <v>325</v>
      </c>
      <c r="M46" s="47" t="s">
        <v>326</v>
      </c>
      <c r="N46" s="45" t="s">
        <v>100</v>
      </c>
      <c r="O46" s="52">
        <v>45</v>
      </c>
      <c r="P46" s="52">
        <v>45</v>
      </c>
      <c r="Q46" s="52">
        <v>45</v>
      </c>
      <c r="R46" s="52">
        <v>0</v>
      </c>
      <c r="S46" s="52">
        <v>0</v>
      </c>
      <c r="T46" s="52">
        <v>0</v>
      </c>
      <c r="U46" s="45" t="s">
        <v>101</v>
      </c>
      <c r="V46" s="45" t="s">
        <v>102</v>
      </c>
      <c r="W46" s="45" t="s">
        <v>297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 t="s">
        <v>298</v>
      </c>
      <c r="AD46" s="45" t="s">
        <v>299</v>
      </c>
      <c r="AE46" s="45" t="s">
        <v>300</v>
      </c>
      <c r="AF46" s="45" t="s">
        <v>300</v>
      </c>
      <c r="AG46" s="6">
        <f t="shared" si="0"/>
        <v>45</v>
      </c>
      <c r="AH46" s="7">
        <f t="shared" si="1"/>
        <v>0</v>
      </c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45">
        <v>45</v>
      </c>
      <c r="BC46" s="45">
        <v>45</v>
      </c>
      <c r="BD46" s="48">
        <f>+BE46+BG46</f>
        <v>9700000000</v>
      </c>
      <c r="BE46" s="48">
        <v>3400000000</v>
      </c>
      <c r="BF46" s="45"/>
      <c r="BG46" s="48">
        <v>6300000000</v>
      </c>
      <c r="BH46" s="45">
        <v>0</v>
      </c>
      <c r="BI46" s="45">
        <v>0</v>
      </c>
      <c r="BJ46" s="45"/>
      <c r="BK46" s="45">
        <v>0</v>
      </c>
      <c r="BL46" s="45" t="s">
        <v>319</v>
      </c>
      <c r="BM46" s="46">
        <f t="shared" si="2"/>
        <v>1</v>
      </c>
      <c r="BN46" s="45" t="s">
        <v>327</v>
      </c>
      <c r="BO46" s="53"/>
      <c r="BP46" s="53"/>
      <c r="BQ46" s="53"/>
      <c r="BR46" s="53"/>
      <c r="BS46" s="46">
        <f t="shared" si="3"/>
        <v>1</v>
      </c>
      <c r="BT46" s="45">
        <f t="shared" si="4"/>
        <v>0</v>
      </c>
      <c r="BU46" s="45"/>
      <c r="BV46" s="45"/>
      <c r="BW46" s="45"/>
      <c r="BX46" s="45"/>
      <c r="BY46" s="45"/>
      <c r="BZ46" s="45"/>
      <c r="CA46" s="45"/>
      <c r="CB46" s="45"/>
      <c r="CC46" s="45"/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/>
      <c r="CJ46" s="45"/>
      <c r="CK46" s="45"/>
      <c r="CL46" s="45"/>
      <c r="CM46" s="45"/>
      <c r="CN46" s="45"/>
      <c r="CO46" s="45"/>
      <c r="CP46" s="45"/>
      <c r="CQ46" s="45" t="s">
        <v>328</v>
      </c>
      <c r="CR46" s="46" t="s">
        <v>110</v>
      </c>
      <c r="CS46" s="46">
        <f t="shared" si="6"/>
        <v>1</v>
      </c>
      <c r="CT46" s="45">
        <v>45</v>
      </c>
      <c r="CU46" s="46">
        <v>1</v>
      </c>
      <c r="CV46" s="52">
        <f t="shared" si="7"/>
        <v>0</v>
      </c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</row>
    <row r="47" spans="1:120" s="5" customFormat="1" ht="67.5" x14ac:dyDescent="0.2">
      <c r="A47" s="45" t="s">
        <v>89</v>
      </c>
      <c r="B47" s="49" t="s">
        <v>90</v>
      </c>
      <c r="C47" s="45" t="s">
        <v>288</v>
      </c>
      <c r="D47" s="49" t="s">
        <v>289</v>
      </c>
      <c r="E47" s="45" t="s">
        <v>329</v>
      </c>
      <c r="F47" s="66" t="s">
        <v>330</v>
      </c>
      <c r="G47" s="66">
        <v>0</v>
      </c>
      <c r="H47" s="66">
        <v>100</v>
      </c>
      <c r="I47" s="45" t="s">
        <v>331</v>
      </c>
      <c r="J47" s="45" t="s">
        <v>332</v>
      </c>
      <c r="K47" s="47" t="s">
        <v>333</v>
      </c>
      <c r="L47" s="45" t="s">
        <v>334</v>
      </c>
      <c r="M47" s="47" t="s">
        <v>335</v>
      </c>
      <c r="N47" s="45" t="s">
        <v>100</v>
      </c>
      <c r="O47" s="52">
        <v>6</v>
      </c>
      <c r="P47" s="52">
        <v>12</v>
      </c>
      <c r="Q47" s="52">
        <v>3</v>
      </c>
      <c r="R47" s="52">
        <v>1</v>
      </c>
      <c r="S47" s="52">
        <v>1</v>
      </c>
      <c r="T47" s="52">
        <v>1</v>
      </c>
      <c r="U47" s="45" t="s">
        <v>101</v>
      </c>
      <c r="V47" s="45" t="s">
        <v>102</v>
      </c>
      <c r="W47" s="45" t="s">
        <v>297</v>
      </c>
      <c r="X47" s="61">
        <f>SUM(Y47:AB47)</f>
        <v>1592424000</v>
      </c>
      <c r="Y47" s="61">
        <v>375000000</v>
      </c>
      <c r="Z47" s="61">
        <f>+Y47*1.04</f>
        <v>390000000</v>
      </c>
      <c r="AA47" s="61">
        <f>+Z47*1.04</f>
        <v>405600000</v>
      </c>
      <c r="AB47" s="61">
        <f>+AA47*1.04</f>
        <v>421824000</v>
      </c>
      <c r="AC47" s="45" t="s">
        <v>298</v>
      </c>
      <c r="AD47" s="45" t="s">
        <v>299</v>
      </c>
      <c r="AE47" s="45" t="s">
        <v>300</v>
      </c>
      <c r="AF47" s="45" t="s">
        <v>300</v>
      </c>
      <c r="AG47" s="6">
        <f t="shared" si="0"/>
        <v>3</v>
      </c>
      <c r="AH47" s="7">
        <f t="shared" si="1"/>
        <v>1592424000</v>
      </c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45">
        <v>3</v>
      </c>
      <c r="BC47" s="45">
        <v>3</v>
      </c>
      <c r="BD47" s="48">
        <v>0</v>
      </c>
      <c r="BE47" s="48">
        <v>148750000</v>
      </c>
      <c r="BF47" s="45"/>
      <c r="BG47" s="48"/>
      <c r="BH47" s="45">
        <v>0</v>
      </c>
      <c r="BI47" s="45">
        <v>0</v>
      </c>
      <c r="BJ47" s="45">
        <v>0</v>
      </c>
      <c r="BK47" s="45">
        <v>0</v>
      </c>
      <c r="BL47" s="45" t="s">
        <v>319</v>
      </c>
      <c r="BM47" s="46">
        <f t="shared" si="2"/>
        <v>1</v>
      </c>
      <c r="BN47" s="45" t="s">
        <v>336</v>
      </c>
      <c r="BO47" s="53"/>
      <c r="BP47" s="53"/>
      <c r="BQ47" s="53"/>
      <c r="BR47" s="53"/>
      <c r="BS47" s="46">
        <f t="shared" si="3"/>
        <v>0.25</v>
      </c>
      <c r="BT47" s="45">
        <v>6</v>
      </c>
      <c r="BU47" s="45"/>
      <c r="BV47" s="45"/>
      <c r="BW47" s="45"/>
      <c r="BX47" s="45"/>
      <c r="BY47" s="45"/>
      <c r="BZ47" s="45"/>
      <c r="CA47" s="45"/>
      <c r="CB47" s="45"/>
      <c r="CC47" s="45"/>
      <c r="CD47" s="45">
        <v>4</v>
      </c>
      <c r="CE47" s="45">
        <v>6</v>
      </c>
      <c r="CF47" s="45">
        <v>6</v>
      </c>
      <c r="CG47" s="45">
        <v>6</v>
      </c>
      <c r="CH47" s="45">
        <v>0</v>
      </c>
      <c r="CI47" s="45"/>
      <c r="CJ47" s="45"/>
      <c r="CK47" s="45"/>
      <c r="CL47" s="45"/>
      <c r="CM47" s="45"/>
      <c r="CN47" s="45"/>
      <c r="CO47" s="45"/>
      <c r="CP47" s="45"/>
      <c r="CQ47" s="45" t="s">
        <v>337</v>
      </c>
      <c r="CR47" s="46">
        <f t="shared" si="5"/>
        <v>1</v>
      </c>
      <c r="CS47" s="46">
        <f t="shared" si="6"/>
        <v>0.75</v>
      </c>
      <c r="CT47" s="66">
        <v>75</v>
      </c>
      <c r="CU47" s="67">
        <f>+CT47/H47</f>
        <v>0.75</v>
      </c>
      <c r="CV47" s="52">
        <f t="shared" si="7"/>
        <v>1</v>
      </c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</row>
    <row r="48" spans="1:120" s="5" customFormat="1" ht="56.25" x14ac:dyDescent="0.2">
      <c r="A48" s="45" t="s">
        <v>89</v>
      </c>
      <c r="B48" s="49" t="s">
        <v>90</v>
      </c>
      <c r="C48" s="45" t="s">
        <v>288</v>
      </c>
      <c r="D48" s="49" t="s">
        <v>289</v>
      </c>
      <c r="E48" s="45" t="s">
        <v>329</v>
      </c>
      <c r="F48" s="66"/>
      <c r="G48" s="66"/>
      <c r="H48" s="66"/>
      <c r="I48" s="45" t="s">
        <v>338</v>
      </c>
      <c r="J48" s="45" t="s">
        <v>332</v>
      </c>
      <c r="K48" s="47" t="s">
        <v>333</v>
      </c>
      <c r="L48" s="45" t="s">
        <v>339</v>
      </c>
      <c r="M48" s="47" t="s">
        <v>340</v>
      </c>
      <c r="N48" s="45" t="s">
        <v>100</v>
      </c>
      <c r="O48" s="52">
        <v>0</v>
      </c>
      <c r="P48" s="52">
        <v>4</v>
      </c>
      <c r="Q48" s="52">
        <v>1</v>
      </c>
      <c r="R48" s="52">
        <v>1</v>
      </c>
      <c r="S48" s="52">
        <v>1</v>
      </c>
      <c r="T48" s="52">
        <v>1</v>
      </c>
      <c r="U48" s="45" t="s">
        <v>101</v>
      </c>
      <c r="V48" s="45" t="s">
        <v>102</v>
      </c>
      <c r="W48" s="45" t="s">
        <v>297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 t="s">
        <v>298</v>
      </c>
      <c r="AD48" s="45" t="s">
        <v>299</v>
      </c>
      <c r="AE48" s="45" t="s">
        <v>300</v>
      </c>
      <c r="AF48" s="45" t="s">
        <v>300</v>
      </c>
      <c r="AG48" s="6">
        <f t="shared" si="0"/>
        <v>1</v>
      </c>
      <c r="AH48" s="7">
        <f t="shared" si="1"/>
        <v>0</v>
      </c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45">
        <v>1</v>
      </c>
      <c r="BC48" s="45">
        <v>0</v>
      </c>
      <c r="BD48" s="48">
        <v>0</v>
      </c>
      <c r="BE48" s="48">
        <v>148750000</v>
      </c>
      <c r="BF48" s="45"/>
      <c r="BG48" s="48"/>
      <c r="BH48" s="45">
        <v>0</v>
      </c>
      <c r="BI48" s="45">
        <v>0</v>
      </c>
      <c r="BJ48" s="45">
        <v>0</v>
      </c>
      <c r="BK48" s="45">
        <v>0</v>
      </c>
      <c r="BL48" s="45"/>
      <c r="BM48" s="46">
        <f t="shared" si="2"/>
        <v>0</v>
      </c>
      <c r="BN48" s="45"/>
      <c r="BO48" s="53"/>
      <c r="BP48" s="53"/>
      <c r="BQ48" s="53"/>
      <c r="BR48" s="53"/>
      <c r="BS48" s="46">
        <f t="shared" si="3"/>
        <v>0</v>
      </c>
      <c r="BT48" s="45">
        <f t="shared" si="4"/>
        <v>1</v>
      </c>
      <c r="BU48" s="45"/>
      <c r="BV48" s="45"/>
      <c r="BW48" s="45"/>
      <c r="BX48" s="45"/>
      <c r="BY48" s="45"/>
      <c r="BZ48" s="45"/>
      <c r="CA48" s="45"/>
      <c r="CB48" s="45"/>
      <c r="CC48" s="45"/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/>
      <c r="CJ48" s="45"/>
      <c r="CK48" s="45"/>
      <c r="CL48" s="45"/>
      <c r="CM48" s="45"/>
      <c r="CN48" s="45"/>
      <c r="CO48" s="45"/>
      <c r="CP48" s="45"/>
      <c r="CQ48" s="45" t="s">
        <v>341</v>
      </c>
      <c r="CR48" s="46">
        <f t="shared" si="5"/>
        <v>0</v>
      </c>
      <c r="CS48" s="46">
        <f t="shared" si="6"/>
        <v>0</v>
      </c>
      <c r="CT48" s="66"/>
      <c r="CU48" s="67"/>
      <c r="CV48" s="52">
        <f t="shared" si="7"/>
        <v>1</v>
      </c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</row>
    <row r="49" spans="1:120" s="5" customFormat="1" ht="67.5" x14ac:dyDescent="0.2">
      <c r="A49" s="45" t="s">
        <v>89</v>
      </c>
      <c r="B49" s="49" t="s">
        <v>90</v>
      </c>
      <c r="C49" s="45" t="s">
        <v>288</v>
      </c>
      <c r="D49" s="49" t="s">
        <v>289</v>
      </c>
      <c r="E49" s="45" t="s">
        <v>329</v>
      </c>
      <c r="F49" s="66"/>
      <c r="G49" s="66"/>
      <c r="H49" s="66"/>
      <c r="I49" s="45" t="s">
        <v>342</v>
      </c>
      <c r="J49" s="45" t="s">
        <v>332</v>
      </c>
      <c r="K49" s="47" t="s">
        <v>333</v>
      </c>
      <c r="L49" s="45" t="s">
        <v>343</v>
      </c>
      <c r="M49" s="47" t="s">
        <v>344</v>
      </c>
      <c r="N49" s="45" t="s">
        <v>100</v>
      </c>
      <c r="O49" s="52">
        <v>3</v>
      </c>
      <c r="P49" s="52">
        <v>4</v>
      </c>
      <c r="Q49" s="52">
        <v>1</v>
      </c>
      <c r="R49" s="52">
        <v>1</v>
      </c>
      <c r="S49" s="52">
        <v>1</v>
      </c>
      <c r="T49" s="52">
        <v>1</v>
      </c>
      <c r="U49" s="45" t="s">
        <v>101</v>
      </c>
      <c r="V49" s="45" t="s">
        <v>102</v>
      </c>
      <c r="W49" s="45" t="s">
        <v>297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 t="s">
        <v>298</v>
      </c>
      <c r="AD49" s="45" t="s">
        <v>299</v>
      </c>
      <c r="AE49" s="45" t="s">
        <v>300</v>
      </c>
      <c r="AF49" s="45" t="s">
        <v>300</v>
      </c>
      <c r="AG49" s="6">
        <f t="shared" si="0"/>
        <v>1</v>
      </c>
      <c r="AH49" s="7">
        <f t="shared" si="1"/>
        <v>0</v>
      </c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45">
        <v>1</v>
      </c>
      <c r="BC49" s="45">
        <v>1</v>
      </c>
      <c r="BD49" s="48">
        <v>0</v>
      </c>
      <c r="BE49" s="48">
        <v>148750000</v>
      </c>
      <c r="BF49" s="45"/>
      <c r="BG49" s="48"/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6">
        <f t="shared" si="2"/>
        <v>1</v>
      </c>
      <c r="BN49" s="45"/>
      <c r="BO49" s="53"/>
      <c r="BP49" s="53"/>
      <c r="BQ49" s="53"/>
      <c r="BR49" s="53"/>
      <c r="BS49" s="46">
        <f t="shared" si="3"/>
        <v>0.25</v>
      </c>
      <c r="BT49" s="45">
        <f t="shared" si="4"/>
        <v>1</v>
      </c>
      <c r="BU49" s="45"/>
      <c r="BV49" s="45"/>
      <c r="BW49" s="45"/>
      <c r="BX49" s="45"/>
      <c r="BY49" s="45"/>
      <c r="BZ49" s="45"/>
      <c r="CA49" s="45"/>
      <c r="CB49" s="45"/>
      <c r="CC49" s="45"/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/>
      <c r="CJ49" s="45"/>
      <c r="CK49" s="45"/>
      <c r="CL49" s="45"/>
      <c r="CM49" s="45"/>
      <c r="CN49" s="45"/>
      <c r="CO49" s="45"/>
      <c r="CP49" s="45"/>
      <c r="CQ49" s="45" t="s">
        <v>345</v>
      </c>
      <c r="CR49" s="46">
        <f t="shared" si="5"/>
        <v>0</v>
      </c>
      <c r="CS49" s="46">
        <f t="shared" si="6"/>
        <v>0.25</v>
      </c>
      <c r="CT49" s="66"/>
      <c r="CU49" s="67"/>
      <c r="CV49" s="52">
        <f t="shared" si="7"/>
        <v>1</v>
      </c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</row>
    <row r="50" spans="1:120" s="5" customFormat="1" ht="56.25" x14ac:dyDescent="0.2">
      <c r="A50" s="45" t="s">
        <v>89</v>
      </c>
      <c r="B50" s="49" t="s">
        <v>90</v>
      </c>
      <c r="C50" s="45" t="s">
        <v>288</v>
      </c>
      <c r="D50" s="49" t="s">
        <v>289</v>
      </c>
      <c r="E50" s="45" t="s">
        <v>329</v>
      </c>
      <c r="F50" s="66"/>
      <c r="G50" s="66"/>
      <c r="H50" s="66"/>
      <c r="I50" s="45" t="s">
        <v>346</v>
      </c>
      <c r="J50" s="45" t="s">
        <v>332</v>
      </c>
      <c r="K50" s="47" t="s">
        <v>333</v>
      </c>
      <c r="L50" s="45" t="s">
        <v>347</v>
      </c>
      <c r="M50" s="47" t="s">
        <v>348</v>
      </c>
      <c r="N50" s="45" t="s">
        <v>100</v>
      </c>
      <c r="O50" s="52">
        <v>1</v>
      </c>
      <c r="P50" s="52">
        <v>4</v>
      </c>
      <c r="Q50" s="52">
        <v>1</v>
      </c>
      <c r="R50" s="52">
        <v>1</v>
      </c>
      <c r="S50" s="52">
        <v>1</v>
      </c>
      <c r="T50" s="52">
        <v>1</v>
      </c>
      <c r="U50" s="45" t="s">
        <v>101</v>
      </c>
      <c r="V50" s="45" t="s">
        <v>102</v>
      </c>
      <c r="W50" s="45" t="s">
        <v>297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 t="s">
        <v>298</v>
      </c>
      <c r="AD50" s="45" t="s">
        <v>299</v>
      </c>
      <c r="AE50" s="45" t="s">
        <v>300</v>
      </c>
      <c r="AF50" s="45" t="s">
        <v>300</v>
      </c>
      <c r="AG50" s="6">
        <f t="shared" si="0"/>
        <v>1</v>
      </c>
      <c r="AH50" s="7">
        <f t="shared" si="1"/>
        <v>0</v>
      </c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45">
        <v>1</v>
      </c>
      <c r="BC50" s="45">
        <v>1</v>
      </c>
      <c r="BD50" s="48">
        <v>0</v>
      </c>
      <c r="BE50" s="48">
        <v>148750000</v>
      </c>
      <c r="BF50" s="45"/>
      <c r="BG50" s="48"/>
      <c r="BH50" s="45"/>
      <c r="BI50" s="45"/>
      <c r="BJ50" s="45"/>
      <c r="BK50" s="45"/>
      <c r="BL50" s="45"/>
      <c r="BM50" s="46">
        <f t="shared" si="2"/>
        <v>1</v>
      </c>
      <c r="BN50" s="45" t="s">
        <v>349</v>
      </c>
      <c r="BO50" s="53"/>
      <c r="BP50" s="53"/>
      <c r="BQ50" s="53"/>
      <c r="BR50" s="53"/>
      <c r="BS50" s="46">
        <f t="shared" si="3"/>
        <v>0.25</v>
      </c>
      <c r="BT50" s="45">
        <f t="shared" si="4"/>
        <v>1</v>
      </c>
      <c r="BU50" s="45"/>
      <c r="BV50" s="45"/>
      <c r="BW50" s="45"/>
      <c r="BX50" s="45"/>
      <c r="BY50" s="45"/>
      <c r="BZ50" s="45"/>
      <c r="CA50" s="45"/>
      <c r="CB50" s="45"/>
      <c r="CC50" s="45"/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/>
      <c r="CJ50" s="45"/>
      <c r="CK50" s="45"/>
      <c r="CL50" s="45"/>
      <c r="CM50" s="45"/>
      <c r="CN50" s="45"/>
      <c r="CO50" s="45"/>
      <c r="CP50" s="45"/>
      <c r="CQ50" s="45" t="s">
        <v>350</v>
      </c>
      <c r="CR50" s="46">
        <f t="shared" si="5"/>
        <v>0</v>
      </c>
      <c r="CS50" s="46">
        <f t="shared" si="6"/>
        <v>0.25</v>
      </c>
      <c r="CT50" s="66"/>
      <c r="CU50" s="67"/>
      <c r="CV50" s="52">
        <f t="shared" si="7"/>
        <v>1</v>
      </c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</row>
    <row r="51" spans="1:120" s="5" customFormat="1" ht="45" x14ac:dyDescent="0.2">
      <c r="A51" s="45" t="s">
        <v>89</v>
      </c>
      <c r="B51" s="49" t="s">
        <v>90</v>
      </c>
      <c r="C51" s="45" t="s">
        <v>351</v>
      </c>
      <c r="D51" s="49" t="s">
        <v>352</v>
      </c>
      <c r="E51" s="45" t="s">
        <v>353</v>
      </c>
      <c r="F51" s="66" t="s">
        <v>354</v>
      </c>
      <c r="G51" s="66">
        <v>0</v>
      </c>
      <c r="H51" s="66">
        <v>50</v>
      </c>
      <c r="I51" s="45" t="s">
        <v>355</v>
      </c>
      <c r="J51" s="45" t="s">
        <v>356</v>
      </c>
      <c r="K51" s="47" t="s">
        <v>357</v>
      </c>
      <c r="L51" s="45" t="s">
        <v>358</v>
      </c>
      <c r="M51" s="47" t="s">
        <v>359</v>
      </c>
      <c r="N51" s="45" t="s">
        <v>100</v>
      </c>
      <c r="O51" s="45">
        <v>0</v>
      </c>
      <c r="P51" s="45">
        <v>1</v>
      </c>
      <c r="Q51" s="45">
        <v>1</v>
      </c>
      <c r="R51" s="45">
        <v>0</v>
      </c>
      <c r="S51" s="45">
        <v>0</v>
      </c>
      <c r="T51" s="45">
        <v>0</v>
      </c>
      <c r="U51" s="45" t="s">
        <v>101</v>
      </c>
      <c r="V51" s="45" t="s">
        <v>102</v>
      </c>
      <c r="W51" s="45" t="s">
        <v>103</v>
      </c>
      <c r="X51" s="45">
        <v>0</v>
      </c>
      <c r="Y51" s="61">
        <v>0</v>
      </c>
      <c r="Z51" s="61">
        <f t="shared" ref="Z51:AB65" si="8">+Y51*1.04</f>
        <v>0</v>
      </c>
      <c r="AA51" s="61">
        <f t="shared" si="8"/>
        <v>0</v>
      </c>
      <c r="AB51" s="61">
        <f t="shared" si="8"/>
        <v>0</v>
      </c>
      <c r="AC51" s="45" t="s">
        <v>163</v>
      </c>
      <c r="AD51" s="45" t="s">
        <v>360</v>
      </c>
      <c r="AE51" s="45" t="s">
        <v>106</v>
      </c>
      <c r="AF51" s="45" t="s">
        <v>107</v>
      </c>
      <c r="AG51" s="6">
        <f t="shared" si="0"/>
        <v>1</v>
      </c>
      <c r="AH51" s="7">
        <f t="shared" si="1"/>
        <v>0</v>
      </c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45">
        <v>0</v>
      </c>
      <c r="BC51" s="45">
        <v>1</v>
      </c>
      <c r="BD51" s="45">
        <v>0</v>
      </c>
      <c r="BE51" s="45">
        <v>0</v>
      </c>
      <c r="BF51" s="45">
        <v>0</v>
      </c>
      <c r="BG51" s="45">
        <v>0</v>
      </c>
      <c r="BH51" s="45">
        <v>0</v>
      </c>
      <c r="BI51" s="45">
        <v>0</v>
      </c>
      <c r="BJ51" s="45">
        <v>0</v>
      </c>
      <c r="BK51" s="45">
        <v>0</v>
      </c>
      <c r="BL51" s="45"/>
      <c r="BM51" s="46">
        <f t="shared" si="2"/>
        <v>1</v>
      </c>
      <c r="BN51" s="45"/>
      <c r="BO51" s="53"/>
      <c r="BP51" s="53"/>
      <c r="BQ51" s="53"/>
      <c r="BR51" s="53"/>
      <c r="BS51" s="46">
        <f t="shared" si="3"/>
        <v>1</v>
      </c>
      <c r="BT51" s="45">
        <f t="shared" si="4"/>
        <v>0</v>
      </c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>
        <v>0</v>
      </c>
      <c r="CF51" s="45">
        <v>0</v>
      </c>
      <c r="CG51" s="45">
        <v>0</v>
      </c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6" t="s">
        <v>110</v>
      </c>
      <c r="CS51" s="46">
        <f t="shared" si="6"/>
        <v>1</v>
      </c>
      <c r="CT51" s="66">
        <v>22</v>
      </c>
      <c r="CU51" s="67">
        <f>+CT51/H51</f>
        <v>0.44</v>
      </c>
      <c r="CV51" s="52">
        <f t="shared" si="7"/>
        <v>0</v>
      </c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</row>
    <row r="52" spans="1:120" s="5" customFormat="1" ht="78.75" x14ac:dyDescent="0.2">
      <c r="A52" s="45" t="s">
        <v>89</v>
      </c>
      <c r="B52" s="49" t="s">
        <v>90</v>
      </c>
      <c r="C52" s="45" t="s">
        <v>351</v>
      </c>
      <c r="D52" s="49" t="s">
        <v>352</v>
      </c>
      <c r="E52" s="45" t="s">
        <v>353</v>
      </c>
      <c r="F52" s="66"/>
      <c r="G52" s="66"/>
      <c r="H52" s="66"/>
      <c r="I52" s="45" t="s">
        <v>361</v>
      </c>
      <c r="J52" s="45" t="s">
        <v>356</v>
      </c>
      <c r="K52" s="47" t="s">
        <v>357</v>
      </c>
      <c r="L52" s="45" t="s">
        <v>362</v>
      </c>
      <c r="M52" s="47" t="s">
        <v>363</v>
      </c>
      <c r="N52" s="45" t="s">
        <v>100</v>
      </c>
      <c r="O52" s="45">
        <v>0</v>
      </c>
      <c r="P52" s="45">
        <v>4</v>
      </c>
      <c r="Q52" s="45">
        <v>1</v>
      </c>
      <c r="R52" s="45">
        <v>0</v>
      </c>
      <c r="S52" s="45">
        <v>2</v>
      </c>
      <c r="T52" s="45">
        <v>1</v>
      </c>
      <c r="U52" s="45" t="s">
        <v>101</v>
      </c>
      <c r="V52" s="45" t="s">
        <v>102</v>
      </c>
      <c r="W52" s="45" t="s">
        <v>103</v>
      </c>
      <c r="X52" s="45">
        <v>0</v>
      </c>
      <c r="Y52" s="61">
        <v>0</v>
      </c>
      <c r="Z52" s="61">
        <f t="shared" si="8"/>
        <v>0</v>
      </c>
      <c r="AA52" s="61">
        <f t="shared" si="8"/>
        <v>0</v>
      </c>
      <c r="AB52" s="61">
        <f t="shared" si="8"/>
        <v>0</v>
      </c>
      <c r="AC52" s="45" t="s">
        <v>163</v>
      </c>
      <c r="AD52" s="45" t="s">
        <v>360</v>
      </c>
      <c r="AE52" s="45" t="s">
        <v>106</v>
      </c>
      <c r="AF52" s="45" t="s">
        <v>107</v>
      </c>
      <c r="AG52" s="6">
        <f t="shared" si="0"/>
        <v>1</v>
      </c>
      <c r="AH52" s="7">
        <f t="shared" si="1"/>
        <v>0</v>
      </c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45">
        <v>0</v>
      </c>
      <c r="BC52" s="45">
        <v>1</v>
      </c>
      <c r="BD52" s="45">
        <v>0</v>
      </c>
      <c r="BE52" s="45">
        <v>0</v>
      </c>
      <c r="BF52" s="45"/>
      <c r="BG52" s="45"/>
      <c r="BH52" s="45"/>
      <c r="BI52" s="45"/>
      <c r="BJ52" s="45"/>
      <c r="BK52" s="45"/>
      <c r="BL52" s="45"/>
      <c r="BM52" s="46">
        <f t="shared" si="2"/>
        <v>1</v>
      </c>
      <c r="BN52" s="45"/>
      <c r="BO52" s="53"/>
      <c r="BP52" s="53"/>
      <c r="BQ52" s="53"/>
      <c r="BR52" s="53"/>
      <c r="BS52" s="46">
        <f t="shared" si="3"/>
        <v>0.25</v>
      </c>
      <c r="BT52" s="45">
        <f t="shared" si="4"/>
        <v>0</v>
      </c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>
        <v>0</v>
      </c>
      <c r="CF52" s="45">
        <v>0</v>
      </c>
      <c r="CG52" s="45">
        <v>0</v>
      </c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6" t="s">
        <v>110</v>
      </c>
      <c r="CS52" s="46">
        <f t="shared" si="6"/>
        <v>0.25</v>
      </c>
      <c r="CT52" s="66"/>
      <c r="CU52" s="67"/>
      <c r="CV52" s="52">
        <f t="shared" si="7"/>
        <v>2</v>
      </c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</row>
    <row r="53" spans="1:120" s="5" customFormat="1" ht="78.75" x14ac:dyDescent="0.2">
      <c r="A53" s="45" t="s">
        <v>89</v>
      </c>
      <c r="B53" s="49" t="s">
        <v>90</v>
      </c>
      <c r="C53" s="45" t="s">
        <v>351</v>
      </c>
      <c r="D53" s="49" t="s">
        <v>352</v>
      </c>
      <c r="E53" s="45" t="s">
        <v>353</v>
      </c>
      <c r="F53" s="66"/>
      <c r="G53" s="66"/>
      <c r="H53" s="66"/>
      <c r="I53" s="45" t="s">
        <v>364</v>
      </c>
      <c r="J53" s="45" t="s">
        <v>356</v>
      </c>
      <c r="K53" s="47" t="s">
        <v>357</v>
      </c>
      <c r="L53" s="45" t="s">
        <v>365</v>
      </c>
      <c r="M53" s="47" t="s">
        <v>366</v>
      </c>
      <c r="N53" s="45" t="s">
        <v>100</v>
      </c>
      <c r="O53" s="45">
        <v>0</v>
      </c>
      <c r="P53" s="45">
        <v>7</v>
      </c>
      <c r="Q53" s="45">
        <v>2</v>
      </c>
      <c r="R53" s="45">
        <v>1</v>
      </c>
      <c r="S53" s="45">
        <v>2</v>
      </c>
      <c r="T53" s="45">
        <v>2</v>
      </c>
      <c r="U53" s="45" t="s">
        <v>101</v>
      </c>
      <c r="V53" s="45" t="s">
        <v>102</v>
      </c>
      <c r="W53" s="45" t="s">
        <v>103</v>
      </c>
      <c r="X53" s="45">
        <v>0</v>
      </c>
      <c r="Y53" s="61">
        <v>0</v>
      </c>
      <c r="Z53" s="61">
        <f t="shared" si="8"/>
        <v>0</v>
      </c>
      <c r="AA53" s="61">
        <f t="shared" si="8"/>
        <v>0</v>
      </c>
      <c r="AB53" s="61">
        <f t="shared" si="8"/>
        <v>0</v>
      </c>
      <c r="AC53" s="45" t="s">
        <v>163</v>
      </c>
      <c r="AD53" s="45" t="s">
        <v>360</v>
      </c>
      <c r="AE53" s="45" t="s">
        <v>106</v>
      </c>
      <c r="AF53" s="45" t="s">
        <v>107</v>
      </c>
      <c r="AG53" s="6">
        <f t="shared" si="0"/>
        <v>2</v>
      </c>
      <c r="AH53" s="7">
        <f t="shared" si="1"/>
        <v>0</v>
      </c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45">
        <v>0</v>
      </c>
      <c r="BC53" s="45">
        <v>2</v>
      </c>
      <c r="BD53" s="45">
        <v>0</v>
      </c>
      <c r="BE53" s="45">
        <v>0</v>
      </c>
      <c r="BF53" s="45"/>
      <c r="BG53" s="45"/>
      <c r="BH53" s="45"/>
      <c r="BI53" s="45"/>
      <c r="BJ53" s="45"/>
      <c r="BK53" s="45"/>
      <c r="BL53" s="45"/>
      <c r="BM53" s="46">
        <f t="shared" si="2"/>
        <v>1</v>
      </c>
      <c r="BN53" s="45"/>
      <c r="BO53" s="53"/>
      <c r="BP53" s="53"/>
      <c r="BQ53" s="53"/>
      <c r="BR53" s="53"/>
      <c r="BS53" s="46">
        <f t="shared" si="3"/>
        <v>0.2857142857142857</v>
      </c>
      <c r="BT53" s="45">
        <f t="shared" si="4"/>
        <v>1</v>
      </c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>
        <v>0</v>
      </c>
      <c r="CF53" s="45">
        <v>1</v>
      </c>
      <c r="CG53" s="45">
        <v>1</v>
      </c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6">
        <f t="shared" si="5"/>
        <v>1</v>
      </c>
      <c r="CS53" s="46">
        <f t="shared" si="6"/>
        <v>0.42857142857142855</v>
      </c>
      <c r="CT53" s="66"/>
      <c r="CU53" s="67"/>
      <c r="CV53" s="52">
        <f t="shared" si="7"/>
        <v>2</v>
      </c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</row>
    <row r="54" spans="1:120" s="5" customFormat="1" ht="90" x14ac:dyDescent="0.2">
      <c r="A54" s="45" t="s">
        <v>89</v>
      </c>
      <c r="B54" s="49" t="s">
        <v>90</v>
      </c>
      <c r="C54" s="45" t="s">
        <v>351</v>
      </c>
      <c r="D54" s="49" t="s">
        <v>352</v>
      </c>
      <c r="E54" s="45" t="s">
        <v>353</v>
      </c>
      <c r="F54" s="66"/>
      <c r="G54" s="66"/>
      <c r="H54" s="66"/>
      <c r="I54" s="45" t="s">
        <v>367</v>
      </c>
      <c r="J54" s="45" t="s">
        <v>356</v>
      </c>
      <c r="K54" s="47" t="s">
        <v>357</v>
      </c>
      <c r="L54" s="45" t="s">
        <v>368</v>
      </c>
      <c r="M54" s="47" t="s">
        <v>369</v>
      </c>
      <c r="N54" s="45" t="s">
        <v>100</v>
      </c>
      <c r="O54" s="45">
        <v>0</v>
      </c>
      <c r="P54" s="45">
        <v>24</v>
      </c>
      <c r="Q54" s="45">
        <v>5</v>
      </c>
      <c r="R54" s="45">
        <v>5</v>
      </c>
      <c r="S54" s="45">
        <v>5</v>
      </c>
      <c r="T54" s="45">
        <v>9</v>
      </c>
      <c r="U54" s="45" t="s">
        <v>101</v>
      </c>
      <c r="V54" s="45" t="s">
        <v>102</v>
      </c>
      <c r="W54" s="45" t="s">
        <v>103</v>
      </c>
      <c r="X54" s="45">
        <v>0</v>
      </c>
      <c r="Y54" s="61">
        <v>0</v>
      </c>
      <c r="Z54" s="61">
        <f t="shared" si="8"/>
        <v>0</v>
      </c>
      <c r="AA54" s="61">
        <f t="shared" si="8"/>
        <v>0</v>
      </c>
      <c r="AB54" s="61">
        <f t="shared" si="8"/>
        <v>0</v>
      </c>
      <c r="AC54" s="45" t="s">
        <v>163</v>
      </c>
      <c r="AD54" s="45" t="s">
        <v>360</v>
      </c>
      <c r="AE54" s="45" t="s">
        <v>106</v>
      </c>
      <c r="AF54" s="45" t="s">
        <v>107</v>
      </c>
      <c r="AG54" s="6">
        <f t="shared" si="0"/>
        <v>5</v>
      </c>
      <c r="AH54" s="7">
        <f t="shared" si="1"/>
        <v>0</v>
      </c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45">
        <v>0</v>
      </c>
      <c r="BC54" s="45">
        <v>5</v>
      </c>
      <c r="BD54" s="45">
        <v>0</v>
      </c>
      <c r="BE54" s="45">
        <v>0</v>
      </c>
      <c r="BF54" s="45"/>
      <c r="BG54" s="45"/>
      <c r="BH54" s="45"/>
      <c r="BI54" s="45"/>
      <c r="BJ54" s="45"/>
      <c r="BK54" s="45"/>
      <c r="BL54" s="45"/>
      <c r="BM54" s="46">
        <f t="shared" si="2"/>
        <v>1</v>
      </c>
      <c r="BN54" s="45"/>
      <c r="BO54" s="53"/>
      <c r="BP54" s="53"/>
      <c r="BQ54" s="53"/>
      <c r="BR54" s="53"/>
      <c r="BS54" s="46">
        <f t="shared" si="3"/>
        <v>0.20833333333333334</v>
      </c>
      <c r="BT54" s="45">
        <f t="shared" si="4"/>
        <v>5</v>
      </c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>
        <v>5</v>
      </c>
      <c r="CG54" s="45">
        <v>5</v>
      </c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6">
        <f t="shared" si="5"/>
        <v>1</v>
      </c>
      <c r="CS54" s="46">
        <f t="shared" si="6"/>
        <v>0.41666666666666669</v>
      </c>
      <c r="CT54" s="66"/>
      <c r="CU54" s="67"/>
      <c r="CV54" s="52">
        <f t="shared" si="7"/>
        <v>5</v>
      </c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</row>
    <row r="55" spans="1:120" s="5" customFormat="1" ht="67.5" x14ac:dyDescent="0.2">
      <c r="A55" s="45" t="s">
        <v>89</v>
      </c>
      <c r="B55" s="49" t="s">
        <v>90</v>
      </c>
      <c r="C55" s="45" t="s">
        <v>351</v>
      </c>
      <c r="D55" s="49" t="s">
        <v>352</v>
      </c>
      <c r="E55" s="45" t="s">
        <v>353</v>
      </c>
      <c r="F55" s="66"/>
      <c r="G55" s="66"/>
      <c r="H55" s="66"/>
      <c r="I55" s="45" t="s">
        <v>370</v>
      </c>
      <c r="J55" s="45" t="s">
        <v>356</v>
      </c>
      <c r="K55" s="47" t="s">
        <v>357</v>
      </c>
      <c r="L55" s="45" t="s">
        <v>371</v>
      </c>
      <c r="M55" s="47" t="s">
        <v>372</v>
      </c>
      <c r="N55" s="45" t="s">
        <v>100</v>
      </c>
      <c r="O55" s="45">
        <v>0</v>
      </c>
      <c r="P55" s="45">
        <v>19</v>
      </c>
      <c r="Q55" s="45">
        <v>6</v>
      </c>
      <c r="R55" s="45">
        <v>6</v>
      </c>
      <c r="S55" s="45">
        <v>6</v>
      </c>
      <c r="T55" s="45">
        <v>7</v>
      </c>
      <c r="U55" s="45" t="s">
        <v>101</v>
      </c>
      <c r="V55" s="45" t="s">
        <v>102</v>
      </c>
      <c r="W55" s="45" t="s">
        <v>103</v>
      </c>
      <c r="X55" s="45">
        <v>0</v>
      </c>
      <c r="Y55" s="61">
        <v>0</v>
      </c>
      <c r="Z55" s="61">
        <f t="shared" si="8"/>
        <v>0</v>
      </c>
      <c r="AA55" s="61">
        <f t="shared" si="8"/>
        <v>0</v>
      </c>
      <c r="AB55" s="61">
        <f t="shared" si="8"/>
        <v>0</v>
      </c>
      <c r="AC55" s="45" t="s">
        <v>163</v>
      </c>
      <c r="AD55" s="45" t="s">
        <v>360</v>
      </c>
      <c r="AE55" s="45" t="s">
        <v>106</v>
      </c>
      <c r="AF55" s="45" t="s">
        <v>107</v>
      </c>
      <c r="AG55" s="6">
        <f t="shared" si="0"/>
        <v>6</v>
      </c>
      <c r="AH55" s="7">
        <f t="shared" si="1"/>
        <v>0</v>
      </c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45">
        <v>0</v>
      </c>
      <c r="BC55" s="45">
        <v>1</v>
      </c>
      <c r="BD55" s="45">
        <v>0</v>
      </c>
      <c r="BE55" s="45">
        <v>0</v>
      </c>
      <c r="BF55" s="45"/>
      <c r="BG55" s="45"/>
      <c r="BH55" s="45"/>
      <c r="BI55" s="45"/>
      <c r="BJ55" s="45"/>
      <c r="BK55" s="45"/>
      <c r="BL55" s="45"/>
      <c r="BM55" s="46">
        <f t="shared" si="2"/>
        <v>0.16666666666666666</v>
      </c>
      <c r="BN55" s="45"/>
      <c r="BO55" s="53"/>
      <c r="BP55" s="53"/>
      <c r="BQ55" s="53"/>
      <c r="BR55" s="53"/>
      <c r="BS55" s="46">
        <f t="shared" si="3"/>
        <v>5.2631578947368418E-2</v>
      </c>
      <c r="BT55" s="45">
        <f t="shared" si="4"/>
        <v>6</v>
      </c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>
        <v>3</v>
      </c>
      <c r="CG55" s="45">
        <v>3</v>
      </c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6">
        <f t="shared" si="5"/>
        <v>0.5</v>
      </c>
      <c r="CS55" s="46">
        <f t="shared" si="6"/>
        <v>0.21052631578947367</v>
      </c>
      <c r="CT55" s="66"/>
      <c r="CU55" s="67"/>
      <c r="CV55" s="52">
        <f t="shared" si="7"/>
        <v>6</v>
      </c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</row>
    <row r="56" spans="1:120" s="5" customFormat="1" ht="45" x14ac:dyDescent="0.2">
      <c r="A56" s="45" t="s">
        <v>89</v>
      </c>
      <c r="B56" s="49" t="s">
        <v>90</v>
      </c>
      <c r="C56" s="45" t="s">
        <v>351</v>
      </c>
      <c r="D56" s="49" t="s">
        <v>352</v>
      </c>
      <c r="E56" s="45" t="s">
        <v>353</v>
      </c>
      <c r="F56" s="66"/>
      <c r="G56" s="66"/>
      <c r="H56" s="66"/>
      <c r="I56" s="45" t="s">
        <v>373</v>
      </c>
      <c r="J56" s="45" t="s">
        <v>356</v>
      </c>
      <c r="K56" s="47" t="s">
        <v>357</v>
      </c>
      <c r="L56" s="45" t="s">
        <v>374</v>
      </c>
      <c r="M56" s="47" t="s">
        <v>375</v>
      </c>
      <c r="N56" s="45" t="s">
        <v>100</v>
      </c>
      <c r="O56" s="45">
        <v>0</v>
      </c>
      <c r="P56" s="45">
        <v>19</v>
      </c>
      <c r="Q56" s="45">
        <v>4</v>
      </c>
      <c r="R56" s="45">
        <v>5</v>
      </c>
      <c r="S56" s="45">
        <v>5</v>
      </c>
      <c r="T56" s="45">
        <v>5</v>
      </c>
      <c r="U56" s="45" t="s">
        <v>101</v>
      </c>
      <c r="V56" s="45" t="s">
        <v>102</v>
      </c>
      <c r="W56" s="45" t="s">
        <v>103</v>
      </c>
      <c r="X56" s="45">
        <v>0</v>
      </c>
      <c r="Y56" s="61">
        <v>0</v>
      </c>
      <c r="Z56" s="61">
        <f t="shared" si="8"/>
        <v>0</v>
      </c>
      <c r="AA56" s="61">
        <f t="shared" si="8"/>
        <v>0</v>
      </c>
      <c r="AB56" s="61">
        <f t="shared" si="8"/>
        <v>0</v>
      </c>
      <c r="AC56" s="45" t="s">
        <v>163</v>
      </c>
      <c r="AD56" s="45" t="s">
        <v>360</v>
      </c>
      <c r="AE56" s="45" t="s">
        <v>106</v>
      </c>
      <c r="AF56" s="45" t="s">
        <v>107</v>
      </c>
      <c r="AG56" s="6">
        <f t="shared" si="0"/>
        <v>4</v>
      </c>
      <c r="AH56" s="7">
        <f t="shared" si="1"/>
        <v>0</v>
      </c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45">
        <v>0</v>
      </c>
      <c r="BC56" s="45">
        <v>4</v>
      </c>
      <c r="BD56" s="45">
        <v>0</v>
      </c>
      <c r="BE56" s="45">
        <v>0</v>
      </c>
      <c r="BF56" s="45"/>
      <c r="BG56" s="45"/>
      <c r="BH56" s="45"/>
      <c r="BI56" s="45"/>
      <c r="BJ56" s="45"/>
      <c r="BK56" s="45"/>
      <c r="BL56" s="45"/>
      <c r="BM56" s="46">
        <f t="shared" si="2"/>
        <v>1</v>
      </c>
      <c r="BN56" s="45"/>
      <c r="BO56" s="53"/>
      <c r="BP56" s="53"/>
      <c r="BQ56" s="53"/>
      <c r="BR56" s="53"/>
      <c r="BS56" s="46">
        <f t="shared" si="3"/>
        <v>0.21052631578947367</v>
      </c>
      <c r="BT56" s="45">
        <f t="shared" si="4"/>
        <v>5</v>
      </c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>
        <v>5</v>
      </c>
      <c r="CG56" s="45">
        <v>5</v>
      </c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6">
        <f t="shared" si="5"/>
        <v>1</v>
      </c>
      <c r="CS56" s="46">
        <f t="shared" si="6"/>
        <v>0.47368421052631576</v>
      </c>
      <c r="CT56" s="66"/>
      <c r="CU56" s="67"/>
      <c r="CV56" s="52">
        <f t="shared" si="7"/>
        <v>5</v>
      </c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</row>
    <row r="57" spans="1:120" s="5" customFormat="1" ht="45" x14ac:dyDescent="0.2">
      <c r="A57" s="45" t="s">
        <v>89</v>
      </c>
      <c r="B57" s="49" t="s">
        <v>90</v>
      </c>
      <c r="C57" s="45" t="s">
        <v>351</v>
      </c>
      <c r="D57" s="49" t="s">
        <v>352</v>
      </c>
      <c r="E57" s="45" t="s">
        <v>353</v>
      </c>
      <c r="F57" s="66"/>
      <c r="G57" s="66"/>
      <c r="H57" s="66"/>
      <c r="I57" s="45" t="s">
        <v>376</v>
      </c>
      <c r="J57" s="45" t="s">
        <v>356</v>
      </c>
      <c r="K57" s="47" t="s">
        <v>357</v>
      </c>
      <c r="L57" s="45" t="s">
        <v>377</v>
      </c>
      <c r="M57" s="47" t="s">
        <v>378</v>
      </c>
      <c r="N57" s="45" t="s">
        <v>100</v>
      </c>
      <c r="O57" s="45">
        <v>0</v>
      </c>
      <c r="P57" s="45">
        <v>1</v>
      </c>
      <c r="Q57" s="45">
        <v>1</v>
      </c>
      <c r="R57" s="45">
        <v>0</v>
      </c>
      <c r="S57" s="45">
        <v>0</v>
      </c>
      <c r="T57" s="45">
        <v>0</v>
      </c>
      <c r="U57" s="45" t="s">
        <v>101</v>
      </c>
      <c r="V57" s="45" t="s">
        <v>102</v>
      </c>
      <c r="W57" s="45" t="s">
        <v>103</v>
      </c>
      <c r="X57" s="45">
        <v>0</v>
      </c>
      <c r="Y57" s="61">
        <v>0</v>
      </c>
      <c r="Z57" s="61">
        <f t="shared" si="8"/>
        <v>0</v>
      </c>
      <c r="AA57" s="61">
        <f t="shared" si="8"/>
        <v>0</v>
      </c>
      <c r="AB57" s="61">
        <f t="shared" si="8"/>
        <v>0</v>
      </c>
      <c r="AC57" s="45" t="s">
        <v>163</v>
      </c>
      <c r="AD57" s="45" t="s">
        <v>360</v>
      </c>
      <c r="AE57" s="45" t="s">
        <v>106</v>
      </c>
      <c r="AF57" s="45" t="s">
        <v>107</v>
      </c>
      <c r="AG57" s="6">
        <f t="shared" si="0"/>
        <v>1</v>
      </c>
      <c r="AH57" s="7">
        <f t="shared" si="1"/>
        <v>0</v>
      </c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45">
        <v>0</v>
      </c>
      <c r="BC57" s="45">
        <v>1</v>
      </c>
      <c r="BD57" s="45">
        <v>0</v>
      </c>
      <c r="BE57" s="45">
        <v>0</v>
      </c>
      <c r="BF57" s="45">
        <v>0</v>
      </c>
      <c r="BG57" s="45">
        <v>0</v>
      </c>
      <c r="BH57" s="45">
        <v>0</v>
      </c>
      <c r="BI57" s="45">
        <v>0</v>
      </c>
      <c r="BJ57" s="45">
        <v>0</v>
      </c>
      <c r="BK57" s="45">
        <v>0</v>
      </c>
      <c r="BL57" s="45"/>
      <c r="BM57" s="46">
        <f t="shared" si="2"/>
        <v>1</v>
      </c>
      <c r="BN57" s="45"/>
      <c r="BO57" s="53"/>
      <c r="BP57" s="53"/>
      <c r="BQ57" s="53"/>
      <c r="BR57" s="53"/>
      <c r="BS57" s="46">
        <f t="shared" si="3"/>
        <v>1</v>
      </c>
      <c r="BT57" s="45">
        <f t="shared" si="4"/>
        <v>0</v>
      </c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>
        <v>0</v>
      </c>
      <c r="CG57" s="45">
        <v>0</v>
      </c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6" t="s">
        <v>110</v>
      </c>
      <c r="CS57" s="46">
        <f t="shared" si="6"/>
        <v>1</v>
      </c>
      <c r="CT57" s="66"/>
      <c r="CU57" s="67"/>
      <c r="CV57" s="52">
        <f t="shared" si="7"/>
        <v>0</v>
      </c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</row>
    <row r="58" spans="1:120" s="5" customFormat="1" ht="56.25" x14ac:dyDescent="0.2">
      <c r="A58" s="45" t="s">
        <v>89</v>
      </c>
      <c r="B58" s="49" t="s">
        <v>90</v>
      </c>
      <c r="C58" s="45" t="s">
        <v>351</v>
      </c>
      <c r="D58" s="49" t="s">
        <v>352</v>
      </c>
      <c r="E58" s="45" t="s">
        <v>379</v>
      </c>
      <c r="F58" s="66" t="s">
        <v>380</v>
      </c>
      <c r="G58" s="66">
        <v>0</v>
      </c>
      <c r="H58" s="66">
        <v>16</v>
      </c>
      <c r="I58" s="45" t="s">
        <v>381</v>
      </c>
      <c r="J58" s="45" t="s">
        <v>382</v>
      </c>
      <c r="K58" s="47" t="s">
        <v>383</v>
      </c>
      <c r="L58" s="45" t="s">
        <v>384</v>
      </c>
      <c r="M58" s="47" t="s">
        <v>385</v>
      </c>
      <c r="N58" s="45" t="s">
        <v>100</v>
      </c>
      <c r="O58" s="45">
        <v>0</v>
      </c>
      <c r="P58" s="45">
        <v>2</v>
      </c>
      <c r="Q58" s="45">
        <v>0</v>
      </c>
      <c r="R58" s="45">
        <v>1</v>
      </c>
      <c r="S58" s="45">
        <v>1</v>
      </c>
      <c r="T58" s="45">
        <v>0</v>
      </c>
      <c r="U58" s="45" t="s">
        <v>101</v>
      </c>
      <c r="V58" s="45" t="s">
        <v>102</v>
      </c>
      <c r="W58" s="45" t="s">
        <v>103</v>
      </c>
      <c r="X58" s="45">
        <v>0</v>
      </c>
      <c r="Y58" s="61">
        <v>0</v>
      </c>
      <c r="Z58" s="61">
        <f t="shared" si="8"/>
        <v>0</v>
      </c>
      <c r="AA58" s="61">
        <f t="shared" si="8"/>
        <v>0</v>
      </c>
      <c r="AB58" s="61">
        <f t="shared" si="8"/>
        <v>0</v>
      </c>
      <c r="AC58" s="45" t="s">
        <v>163</v>
      </c>
      <c r="AD58" s="45" t="s">
        <v>360</v>
      </c>
      <c r="AE58" s="45" t="s">
        <v>106</v>
      </c>
      <c r="AF58" s="45" t="s">
        <v>107</v>
      </c>
      <c r="AG58" s="6">
        <f t="shared" si="0"/>
        <v>0</v>
      </c>
      <c r="AH58" s="7">
        <f t="shared" si="1"/>
        <v>0</v>
      </c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45">
        <v>0</v>
      </c>
      <c r="BC58" s="45">
        <v>0</v>
      </c>
      <c r="BD58" s="45">
        <v>0</v>
      </c>
      <c r="BE58" s="45">
        <v>0</v>
      </c>
      <c r="BF58" s="45">
        <v>0</v>
      </c>
      <c r="BG58" s="45">
        <v>0</v>
      </c>
      <c r="BH58" s="45">
        <v>0</v>
      </c>
      <c r="BI58" s="45">
        <v>0</v>
      </c>
      <c r="BJ58" s="45">
        <v>0</v>
      </c>
      <c r="BK58" s="45">
        <v>0</v>
      </c>
      <c r="BL58" s="45"/>
      <c r="BM58" s="46" t="s">
        <v>108</v>
      </c>
      <c r="BN58" s="45"/>
      <c r="BO58" s="53"/>
      <c r="BP58" s="53"/>
      <c r="BQ58" s="53"/>
      <c r="BR58" s="53"/>
      <c r="BS58" s="46">
        <f t="shared" si="3"/>
        <v>0</v>
      </c>
      <c r="BT58" s="45">
        <f t="shared" si="4"/>
        <v>1</v>
      </c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>
        <v>0</v>
      </c>
      <c r="CF58" s="45">
        <v>0</v>
      </c>
      <c r="CG58" s="45">
        <v>0</v>
      </c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6">
        <f t="shared" si="5"/>
        <v>0</v>
      </c>
      <c r="CS58" s="46">
        <f t="shared" si="6"/>
        <v>0</v>
      </c>
      <c r="CT58" s="66">
        <v>0</v>
      </c>
      <c r="CU58" s="67">
        <f>+CT58/H58</f>
        <v>0</v>
      </c>
      <c r="CV58" s="52">
        <f t="shared" si="7"/>
        <v>1</v>
      </c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</row>
    <row r="59" spans="1:120" s="5" customFormat="1" ht="56.25" x14ac:dyDescent="0.2">
      <c r="A59" s="45" t="s">
        <v>89</v>
      </c>
      <c r="B59" s="49" t="s">
        <v>90</v>
      </c>
      <c r="C59" s="45" t="s">
        <v>351</v>
      </c>
      <c r="D59" s="49" t="s">
        <v>352</v>
      </c>
      <c r="E59" s="45" t="s">
        <v>379</v>
      </c>
      <c r="F59" s="66"/>
      <c r="G59" s="66"/>
      <c r="H59" s="66"/>
      <c r="I59" s="45" t="s">
        <v>386</v>
      </c>
      <c r="J59" s="45" t="s">
        <v>382</v>
      </c>
      <c r="K59" s="47" t="s">
        <v>383</v>
      </c>
      <c r="L59" s="45" t="s">
        <v>387</v>
      </c>
      <c r="M59" s="47" t="s">
        <v>388</v>
      </c>
      <c r="N59" s="45" t="s">
        <v>100</v>
      </c>
      <c r="O59" s="45">
        <v>0</v>
      </c>
      <c r="P59" s="45">
        <v>100</v>
      </c>
      <c r="Q59" s="45">
        <v>25</v>
      </c>
      <c r="R59" s="45">
        <v>25</v>
      </c>
      <c r="S59" s="45">
        <v>25</v>
      </c>
      <c r="T59" s="45">
        <v>25</v>
      </c>
      <c r="U59" s="45" t="s">
        <v>101</v>
      </c>
      <c r="V59" s="45" t="s">
        <v>102</v>
      </c>
      <c r="W59" s="45" t="s">
        <v>103</v>
      </c>
      <c r="X59" s="45">
        <v>0</v>
      </c>
      <c r="Y59" s="61">
        <v>0</v>
      </c>
      <c r="Z59" s="61">
        <f t="shared" si="8"/>
        <v>0</v>
      </c>
      <c r="AA59" s="61">
        <f t="shared" si="8"/>
        <v>0</v>
      </c>
      <c r="AB59" s="61">
        <f t="shared" si="8"/>
        <v>0</v>
      </c>
      <c r="AC59" s="45" t="s">
        <v>163</v>
      </c>
      <c r="AD59" s="45" t="s">
        <v>360</v>
      </c>
      <c r="AE59" s="45" t="s">
        <v>389</v>
      </c>
      <c r="AF59" s="45" t="s">
        <v>107</v>
      </c>
      <c r="AG59" s="6">
        <f t="shared" si="0"/>
        <v>25</v>
      </c>
      <c r="AH59" s="7">
        <f t="shared" si="1"/>
        <v>0</v>
      </c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45">
        <v>0</v>
      </c>
      <c r="BC59" s="45">
        <v>0</v>
      </c>
      <c r="BD59" s="45">
        <v>0</v>
      </c>
      <c r="BE59" s="45">
        <v>0</v>
      </c>
      <c r="BF59" s="45"/>
      <c r="BG59" s="45"/>
      <c r="BH59" s="45"/>
      <c r="BI59" s="45"/>
      <c r="BJ59" s="45"/>
      <c r="BK59" s="45"/>
      <c r="BL59" s="45"/>
      <c r="BM59" s="46">
        <f t="shared" si="2"/>
        <v>0</v>
      </c>
      <c r="BN59" s="45"/>
      <c r="BO59" s="53"/>
      <c r="BP59" s="53"/>
      <c r="BQ59" s="53"/>
      <c r="BR59" s="53"/>
      <c r="BS59" s="46">
        <f t="shared" si="3"/>
        <v>0</v>
      </c>
      <c r="BT59" s="45">
        <f t="shared" si="4"/>
        <v>25</v>
      </c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>
        <v>0</v>
      </c>
      <c r="CF59" s="45">
        <v>0</v>
      </c>
      <c r="CG59" s="45">
        <v>0</v>
      </c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6">
        <f t="shared" si="5"/>
        <v>0</v>
      </c>
      <c r="CS59" s="46">
        <f t="shared" si="6"/>
        <v>0</v>
      </c>
      <c r="CT59" s="66"/>
      <c r="CU59" s="67"/>
      <c r="CV59" s="52">
        <f t="shared" si="7"/>
        <v>25</v>
      </c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</row>
    <row r="60" spans="1:120" s="5" customFormat="1" ht="56.25" x14ac:dyDescent="0.2">
      <c r="A60" s="45" t="s">
        <v>89</v>
      </c>
      <c r="B60" s="49" t="s">
        <v>90</v>
      </c>
      <c r="C60" s="45" t="s">
        <v>351</v>
      </c>
      <c r="D60" s="49" t="s">
        <v>352</v>
      </c>
      <c r="E60" s="45" t="s">
        <v>379</v>
      </c>
      <c r="F60" s="66"/>
      <c r="G60" s="66"/>
      <c r="H60" s="66"/>
      <c r="I60" s="45" t="s">
        <v>390</v>
      </c>
      <c r="J60" s="45" t="s">
        <v>382</v>
      </c>
      <c r="K60" s="47" t="s">
        <v>383</v>
      </c>
      <c r="L60" s="45" t="s">
        <v>391</v>
      </c>
      <c r="M60" s="47" t="s">
        <v>392</v>
      </c>
      <c r="N60" s="45" t="s">
        <v>100</v>
      </c>
      <c r="O60" s="45">
        <v>0</v>
      </c>
      <c r="P60" s="45">
        <v>7</v>
      </c>
      <c r="Q60" s="45">
        <v>1</v>
      </c>
      <c r="R60" s="45">
        <v>2</v>
      </c>
      <c r="S60" s="45">
        <v>2</v>
      </c>
      <c r="T60" s="45">
        <v>2</v>
      </c>
      <c r="U60" s="45" t="s">
        <v>101</v>
      </c>
      <c r="V60" s="45" t="s">
        <v>102</v>
      </c>
      <c r="W60" s="45" t="s">
        <v>103</v>
      </c>
      <c r="X60" s="45">
        <v>0</v>
      </c>
      <c r="Y60" s="61">
        <v>0</v>
      </c>
      <c r="Z60" s="61">
        <f t="shared" si="8"/>
        <v>0</v>
      </c>
      <c r="AA60" s="61">
        <f t="shared" si="8"/>
        <v>0</v>
      </c>
      <c r="AB60" s="61">
        <f t="shared" si="8"/>
        <v>0</v>
      </c>
      <c r="AC60" s="45" t="s">
        <v>163</v>
      </c>
      <c r="AD60" s="45" t="s">
        <v>360</v>
      </c>
      <c r="AE60" s="45" t="s">
        <v>106</v>
      </c>
      <c r="AF60" s="45" t="s">
        <v>107</v>
      </c>
      <c r="AG60" s="6">
        <f t="shared" si="0"/>
        <v>1</v>
      </c>
      <c r="AH60" s="7">
        <f t="shared" si="1"/>
        <v>0</v>
      </c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45">
        <v>0</v>
      </c>
      <c r="BC60" s="45">
        <v>0</v>
      </c>
      <c r="BD60" s="45">
        <v>0</v>
      </c>
      <c r="BE60" s="45">
        <v>0</v>
      </c>
      <c r="BF60" s="45"/>
      <c r="BG60" s="45"/>
      <c r="BH60" s="45"/>
      <c r="BI60" s="45"/>
      <c r="BJ60" s="45"/>
      <c r="BK60" s="45"/>
      <c r="BL60" s="45"/>
      <c r="BM60" s="46">
        <f t="shared" si="2"/>
        <v>0</v>
      </c>
      <c r="BN60" s="45"/>
      <c r="BO60" s="53"/>
      <c r="BP60" s="53"/>
      <c r="BQ60" s="53"/>
      <c r="BR60" s="53"/>
      <c r="BS60" s="46">
        <f t="shared" si="3"/>
        <v>0</v>
      </c>
      <c r="BT60" s="45">
        <f t="shared" si="4"/>
        <v>2</v>
      </c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>
        <v>0</v>
      </c>
      <c r="CF60" s="45">
        <v>0</v>
      </c>
      <c r="CG60" s="45">
        <v>0</v>
      </c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6">
        <f t="shared" si="5"/>
        <v>0</v>
      </c>
      <c r="CS60" s="46">
        <f t="shared" si="6"/>
        <v>0</v>
      </c>
      <c r="CT60" s="66"/>
      <c r="CU60" s="67"/>
      <c r="CV60" s="52">
        <f t="shared" si="7"/>
        <v>2</v>
      </c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</row>
    <row r="61" spans="1:120" s="5" customFormat="1" ht="90" x14ac:dyDescent="0.2">
      <c r="A61" s="45" t="s">
        <v>89</v>
      </c>
      <c r="B61" s="49" t="s">
        <v>90</v>
      </c>
      <c r="C61" s="45" t="s">
        <v>351</v>
      </c>
      <c r="D61" s="49" t="s">
        <v>352</v>
      </c>
      <c r="E61" s="45" t="s">
        <v>393</v>
      </c>
      <c r="F61" s="66" t="s">
        <v>394</v>
      </c>
      <c r="G61" s="66" t="s">
        <v>395</v>
      </c>
      <c r="H61" s="66">
        <v>100</v>
      </c>
      <c r="I61" s="45" t="s">
        <v>396</v>
      </c>
      <c r="J61" s="45" t="s">
        <v>397</v>
      </c>
      <c r="K61" s="47" t="s">
        <v>398</v>
      </c>
      <c r="L61" s="45" t="s">
        <v>399</v>
      </c>
      <c r="M61" s="47" t="s">
        <v>400</v>
      </c>
      <c r="N61" s="45" t="s">
        <v>100</v>
      </c>
      <c r="O61" s="45">
        <v>0</v>
      </c>
      <c r="P61" s="45">
        <v>1</v>
      </c>
      <c r="Q61" s="45">
        <v>0</v>
      </c>
      <c r="R61" s="45">
        <v>0</v>
      </c>
      <c r="S61" s="45">
        <v>1</v>
      </c>
      <c r="T61" s="45">
        <v>0</v>
      </c>
      <c r="U61" s="45" t="s">
        <v>101</v>
      </c>
      <c r="V61" s="45" t="s">
        <v>102</v>
      </c>
      <c r="W61" s="45" t="s">
        <v>103</v>
      </c>
      <c r="X61" s="45">
        <v>0</v>
      </c>
      <c r="Y61" s="61">
        <v>0</v>
      </c>
      <c r="Z61" s="61">
        <f t="shared" si="8"/>
        <v>0</v>
      </c>
      <c r="AA61" s="61">
        <f t="shared" si="8"/>
        <v>0</v>
      </c>
      <c r="AB61" s="61">
        <f t="shared" si="8"/>
        <v>0</v>
      </c>
      <c r="AC61" s="45" t="s">
        <v>163</v>
      </c>
      <c r="AD61" s="45" t="s">
        <v>299</v>
      </c>
      <c r="AE61" s="45" t="s">
        <v>106</v>
      </c>
      <c r="AF61" s="45" t="s">
        <v>107</v>
      </c>
      <c r="AG61" s="6">
        <f t="shared" si="0"/>
        <v>0</v>
      </c>
      <c r="AH61" s="7">
        <f t="shared" si="1"/>
        <v>0</v>
      </c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45">
        <v>0</v>
      </c>
      <c r="BC61" s="45">
        <v>0</v>
      </c>
      <c r="BD61" s="45">
        <v>0</v>
      </c>
      <c r="BE61" s="45">
        <v>0</v>
      </c>
      <c r="BF61" s="45">
        <v>0</v>
      </c>
      <c r="BG61" s="45">
        <v>0</v>
      </c>
      <c r="BH61" s="45">
        <v>0</v>
      </c>
      <c r="BI61" s="45">
        <v>0</v>
      </c>
      <c r="BJ61" s="45">
        <v>0</v>
      </c>
      <c r="BK61" s="45">
        <v>0</v>
      </c>
      <c r="BL61" s="45"/>
      <c r="BM61" s="46" t="s">
        <v>108</v>
      </c>
      <c r="BN61" s="45"/>
      <c r="BO61" s="53"/>
      <c r="BP61" s="53"/>
      <c r="BQ61" s="53"/>
      <c r="BR61" s="53"/>
      <c r="BS61" s="46">
        <f t="shared" si="3"/>
        <v>0</v>
      </c>
      <c r="BT61" s="45">
        <f t="shared" si="4"/>
        <v>0</v>
      </c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>
        <v>0</v>
      </c>
      <c r="CF61" s="45">
        <v>0</v>
      </c>
      <c r="CG61" s="45">
        <v>0</v>
      </c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6" t="s">
        <v>110</v>
      </c>
      <c r="CS61" s="46">
        <f t="shared" si="6"/>
        <v>0</v>
      </c>
      <c r="CT61" s="66">
        <v>0</v>
      </c>
      <c r="CU61" s="67">
        <f>+CT61/H61</f>
        <v>0</v>
      </c>
      <c r="CV61" s="52">
        <f t="shared" si="7"/>
        <v>1</v>
      </c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</row>
    <row r="62" spans="1:120" s="5" customFormat="1" ht="56.25" x14ac:dyDescent="0.2">
      <c r="A62" s="45" t="s">
        <v>89</v>
      </c>
      <c r="B62" s="49" t="s">
        <v>90</v>
      </c>
      <c r="C62" s="45" t="s">
        <v>351</v>
      </c>
      <c r="D62" s="49" t="s">
        <v>352</v>
      </c>
      <c r="E62" s="45" t="s">
        <v>393</v>
      </c>
      <c r="F62" s="66"/>
      <c r="G62" s="66"/>
      <c r="H62" s="66"/>
      <c r="I62" s="45" t="s">
        <v>401</v>
      </c>
      <c r="J62" s="45" t="s">
        <v>397</v>
      </c>
      <c r="K62" s="47" t="s">
        <v>398</v>
      </c>
      <c r="L62" s="45" t="s">
        <v>402</v>
      </c>
      <c r="M62" s="47" t="s">
        <v>403</v>
      </c>
      <c r="N62" s="45" t="s">
        <v>100</v>
      </c>
      <c r="O62" s="45">
        <v>0</v>
      </c>
      <c r="P62" s="45">
        <v>4</v>
      </c>
      <c r="Q62" s="45">
        <v>1</v>
      </c>
      <c r="R62" s="45">
        <v>1</v>
      </c>
      <c r="S62" s="45">
        <v>1</v>
      </c>
      <c r="T62" s="45">
        <v>1</v>
      </c>
      <c r="U62" s="45" t="s">
        <v>101</v>
      </c>
      <c r="V62" s="45" t="s">
        <v>102</v>
      </c>
      <c r="W62" s="45" t="s">
        <v>103</v>
      </c>
      <c r="X62" s="45">
        <v>0</v>
      </c>
      <c r="Y62" s="61">
        <v>0</v>
      </c>
      <c r="Z62" s="61">
        <f t="shared" si="8"/>
        <v>0</v>
      </c>
      <c r="AA62" s="61">
        <f t="shared" si="8"/>
        <v>0</v>
      </c>
      <c r="AB62" s="61">
        <f t="shared" si="8"/>
        <v>0</v>
      </c>
      <c r="AC62" s="45" t="s">
        <v>163</v>
      </c>
      <c r="AD62" s="45" t="s">
        <v>299</v>
      </c>
      <c r="AE62" s="45" t="s">
        <v>389</v>
      </c>
      <c r="AF62" s="45" t="s">
        <v>107</v>
      </c>
      <c r="AG62" s="6">
        <f t="shared" si="0"/>
        <v>1</v>
      </c>
      <c r="AH62" s="7">
        <f t="shared" si="1"/>
        <v>0</v>
      </c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45">
        <v>0</v>
      </c>
      <c r="BC62" s="45">
        <v>0</v>
      </c>
      <c r="BD62" s="45">
        <v>0</v>
      </c>
      <c r="BE62" s="45">
        <v>0</v>
      </c>
      <c r="BF62" s="45"/>
      <c r="BG62" s="45"/>
      <c r="BH62" s="45"/>
      <c r="BI62" s="45"/>
      <c r="BJ62" s="45"/>
      <c r="BK62" s="45"/>
      <c r="BL62" s="45"/>
      <c r="BM62" s="46">
        <f t="shared" si="2"/>
        <v>0</v>
      </c>
      <c r="BN62" s="45"/>
      <c r="BO62" s="53"/>
      <c r="BP62" s="53"/>
      <c r="BQ62" s="53"/>
      <c r="BR62" s="53"/>
      <c r="BS62" s="46">
        <f t="shared" si="3"/>
        <v>0</v>
      </c>
      <c r="BT62" s="45">
        <f t="shared" si="4"/>
        <v>1</v>
      </c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>
        <v>0</v>
      </c>
      <c r="CF62" s="45">
        <v>0</v>
      </c>
      <c r="CG62" s="45">
        <v>0</v>
      </c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6">
        <f t="shared" si="5"/>
        <v>0</v>
      </c>
      <c r="CS62" s="46">
        <f t="shared" si="6"/>
        <v>0</v>
      </c>
      <c r="CT62" s="66"/>
      <c r="CU62" s="67"/>
      <c r="CV62" s="52">
        <f t="shared" si="7"/>
        <v>1</v>
      </c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</row>
    <row r="63" spans="1:120" s="5" customFormat="1" ht="45" x14ac:dyDescent="0.2">
      <c r="A63" s="45" t="s">
        <v>89</v>
      </c>
      <c r="B63" s="49" t="s">
        <v>90</v>
      </c>
      <c r="C63" s="45" t="s">
        <v>351</v>
      </c>
      <c r="D63" s="49" t="s">
        <v>352</v>
      </c>
      <c r="E63" s="45" t="s">
        <v>404</v>
      </c>
      <c r="F63" s="66" t="s">
        <v>405</v>
      </c>
      <c r="G63" s="66">
        <v>0</v>
      </c>
      <c r="H63" s="66">
        <v>100</v>
      </c>
      <c r="I63" s="45" t="s">
        <v>406</v>
      </c>
      <c r="J63" s="45" t="s">
        <v>407</v>
      </c>
      <c r="K63" s="47" t="s">
        <v>408</v>
      </c>
      <c r="L63" s="45" t="s">
        <v>409</v>
      </c>
      <c r="M63" s="47" t="s">
        <v>410</v>
      </c>
      <c r="N63" s="45" t="s">
        <v>100</v>
      </c>
      <c r="O63" s="45">
        <v>0</v>
      </c>
      <c r="P63" s="45">
        <v>5</v>
      </c>
      <c r="Q63" s="45">
        <v>1</v>
      </c>
      <c r="R63" s="45">
        <v>1</v>
      </c>
      <c r="S63" s="45">
        <v>2</v>
      </c>
      <c r="T63" s="45">
        <v>1</v>
      </c>
      <c r="U63" s="45" t="s">
        <v>101</v>
      </c>
      <c r="V63" s="45" t="s">
        <v>102</v>
      </c>
      <c r="W63" s="45" t="s">
        <v>103</v>
      </c>
      <c r="X63" s="45">
        <v>0</v>
      </c>
      <c r="Y63" s="61">
        <v>0</v>
      </c>
      <c r="Z63" s="61">
        <f t="shared" si="8"/>
        <v>0</v>
      </c>
      <c r="AA63" s="61">
        <f t="shared" si="8"/>
        <v>0</v>
      </c>
      <c r="AB63" s="61">
        <f t="shared" si="8"/>
        <v>0</v>
      </c>
      <c r="AC63" s="45" t="s">
        <v>163</v>
      </c>
      <c r="AD63" s="45" t="s">
        <v>299</v>
      </c>
      <c r="AE63" s="45" t="s">
        <v>106</v>
      </c>
      <c r="AF63" s="45" t="s">
        <v>107</v>
      </c>
      <c r="AG63" s="6">
        <f t="shared" si="0"/>
        <v>1</v>
      </c>
      <c r="AH63" s="7">
        <f t="shared" si="1"/>
        <v>0</v>
      </c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45">
        <v>0</v>
      </c>
      <c r="BC63" s="45">
        <v>1</v>
      </c>
      <c r="BD63" s="45">
        <v>0</v>
      </c>
      <c r="BE63" s="45">
        <v>0</v>
      </c>
      <c r="BF63" s="45"/>
      <c r="BG63" s="45"/>
      <c r="BH63" s="45"/>
      <c r="BI63" s="45"/>
      <c r="BJ63" s="45"/>
      <c r="BK63" s="45"/>
      <c r="BL63" s="45"/>
      <c r="BM63" s="46">
        <f t="shared" si="2"/>
        <v>1</v>
      </c>
      <c r="BN63" s="45"/>
      <c r="BO63" s="53"/>
      <c r="BP63" s="53"/>
      <c r="BQ63" s="53"/>
      <c r="BR63" s="53"/>
      <c r="BS63" s="46">
        <f t="shared" si="3"/>
        <v>0.2</v>
      </c>
      <c r="BT63" s="45">
        <f t="shared" si="4"/>
        <v>1</v>
      </c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>
        <v>1</v>
      </c>
      <c r="CF63" s="45">
        <v>1</v>
      </c>
      <c r="CG63" s="45">
        <v>1</v>
      </c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6">
        <f t="shared" si="5"/>
        <v>1</v>
      </c>
      <c r="CS63" s="46">
        <f t="shared" si="6"/>
        <v>0.4</v>
      </c>
      <c r="CT63" s="66">
        <v>40</v>
      </c>
      <c r="CU63" s="67">
        <f>+CT63/H63</f>
        <v>0.4</v>
      </c>
      <c r="CV63" s="52">
        <f t="shared" si="7"/>
        <v>2</v>
      </c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</row>
    <row r="64" spans="1:120" s="5" customFormat="1" ht="45" x14ac:dyDescent="0.2">
      <c r="A64" s="45" t="s">
        <v>89</v>
      </c>
      <c r="B64" s="49" t="s">
        <v>90</v>
      </c>
      <c r="C64" s="45" t="s">
        <v>351</v>
      </c>
      <c r="D64" s="49" t="s">
        <v>352</v>
      </c>
      <c r="E64" s="45" t="s">
        <v>404</v>
      </c>
      <c r="F64" s="66"/>
      <c r="G64" s="66"/>
      <c r="H64" s="66"/>
      <c r="I64" s="45" t="s">
        <v>411</v>
      </c>
      <c r="J64" s="45" t="s">
        <v>407</v>
      </c>
      <c r="K64" s="47" t="s">
        <v>408</v>
      </c>
      <c r="L64" s="45" t="s">
        <v>412</v>
      </c>
      <c r="M64" s="47" t="s">
        <v>413</v>
      </c>
      <c r="N64" s="45" t="s">
        <v>100</v>
      </c>
      <c r="O64" s="45">
        <v>0</v>
      </c>
      <c r="P64" s="45">
        <v>5</v>
      </c>
      <c r="Q64" s="45">
        <v>1</v>
      </c>
      <c r="R64" s="45">
        <v>1</v>
      </c>
      <c r="S64" s="45">
        <v>1</v>
      </c>
      <c r="T64" s="45">
        <v>2</v>
      </c>
      <c r="U64" s="45" t="s">
        <v>101</v>
      </c>
      <c r="V64" s="45" t="s">
        <v>102</v>
      </c>
      <c r="W64" s="45" t="s">
        <v>103</v>
      </c>
      <c r="X64" s="45">
        <v>0</v>
      </c>
      <c r="Y64" s="61">
        <v>0</v>
      </c>
      <c r="Z64" s="61">
        <f t="shared" si="8"/>
        <v>0</v>
      </c>
      <c r="AA64" s="61">
        <f t="shared" si="8"/>
        <v>0</v>
      </c>
      <c r="AB64" s="61">
        <f t="shared" si="8"/>
        <v>0</v>
      </c>
      <c r="AC64" s="45" t="s">
        <v>163</v>
      </c>
      <c r="AD64" s="45" t="s">
        <v>299</v>
      </c>
      <c r="AE64" s="45" t="s">
        <v>106</v>
      </c>
      <c r="AF64" s="45" t="s">
        <v>107</v>
      </c>
      <c r="AG64" s="6">
        <f t="shared" si="0"/>
        <v>1</v>
      </c>
      <c r="AH64" s="7">
        <f t="shared" si="1"/>
        <v>0</v>
      </c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45">
        <v>0</v>
      </c>
      <c r="BC64" s="45">
        <v>1</v>
      </c>
      <c r="BD64" s="45">
        <v>0</v>
      </c>
      <c r="BE64" s="45">
        <v>0</v>
      </c>
      <c r="BF64" s="45"/>
      <c r="BG64" s="45"/>
      <c r="BH64" s="45"/>
      <c r="BI64" s="45"/>
      <c r="BJ64" s="45"/>
      <c r="BK64" s="45"/>
      <c r="BL64" s="45"/>
      <c r="BM64" s="46">
        <f t="shared" si="2"/>
        <v>1</v>
      </c>
      <c r="BN64" s="45"/>
      <c r="BO64" s="53"/>
      <c r="BP64" s="53"/>
      <c r="BQ64" s="53"/>
      <c r="BR64" s="53"/>
      <c r="BS64" s="46">
        <f t="shared" si="3"/>
        <v>0.2</v>
      </c>
      <c r="BT64" s="45">
        <f t="shared" si="4"/>
        <v>1</v>
      </c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>
        <v>1</v>
      </c>
      <c r="CF64" s="45">
        <v>1</v>
      </c>
      <c r="CG64" s="45">
        <v>1</v>
      </c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6">
        <f t="shared" si="5"/>
        <v>1</v>
      </c>
      <c r="CS64" s="46">
        <f t="shared" si="6"/>
        <v>0.4</v>
      </c>
      <c r="CT64" s="66"/>
      <c r="CU64" s="67"/>
      <c r="CV64" s="52">
        <f t="shared" si="7"/>
        <v>1</v>
      </c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</row>
    <row r="65" spans="1:120" s="5" customFormat="1" ht="56.25" x14ac:dyDescent="0.2">
      <c r="A65" s="45" t="s">
        <v>89</v>
      </c>
      <c r="B65" s="49" t="s">
        <v>90</v>
      </c>
      <c r="C65" s="45" t="s">
        <v>414</v>
      </c>
      <c r="D65" s="49" t="s">
        <v>415</v>
      </c>
      <c r="E65" s="45" t="s">
        <v>416</v>
      </c>
      <c r="F65" s="49" t="s">
        <v>417</v>
      </c>
      <c r="G65" s="45">
        <v>0</v>
      </c>
      <c r="H65" s="45">
        <v>100</v>
      </c>
      <c r="I65" s="45" t="s">
        <v>418</v>
      </c>
      <c r="J65" s="45" t="s">
        <v>419</v>
      </c>
      <c r="K65" s="47" t="s">
        <v>420</v>
      </c>
      <c r="L65" s="45" t="s">
        <v>421</v>
      </c>
      <c r="M65" s="47" t="s">
        <v>422</v>
      </c>
      <c r="N65" s="45" t="s">
        <v>100</v>
      </c>
      <c r="O65" s="52">
        <v>2</v>
      </c>
      <c r="P65" s="52">
        <v>2</v>
      </c>
      <c r="Q65" s="52">
        <v>0</v>
      </c>
      <c r="R65" s="52">
        <v>0</v>
      </c>
      <c r="S65" s="52">
        <v>1</v>
      </c>
      <c r="T65" s="52">
        <v>1</v>
      </c>
      <c r="U65" s="45" t="s">
        <v>101</v>
      </c>
      <c r="V65" s="45" t="s">
        <v>102</v>
      </c>
      <c r="W65" s="45" t="s">
        <v>103</v>
      </c>
      <c r="X65" s="61">
        <f>SUM(Y65:AB65)</f>
        <v>1698585600</v>
      </c>
      <c r="Y65" s="61">
        <v>400000000</v>
      </c>
      <c r="Z65" s="61">
        <f t="shared" si="8"/>
        <v>416000000</v>
      </c>
      <c r="AA65" s="61">
        <f t="shared" si="8"/>
        <v>432640000</v>
      </c>
      <c r="AB65" s="61">
        <f t="shared" si="8"/>
        <v>449945600</v>
      </c>
      <c r="AC65" s="45" t="s">
        <v>423</v>
      </c>
      <c r="AD65" s="45" t="s">
        <v>299</v>
      </c>
      <c r="AE65" s="45" t="s">
        <v>106</v>
      </c>
      <c r="AF65" s="45" t="s">
        <v>107</v>
      </c>
      <c r="AG65" s="6">
        <f t="shared" si="0"/>
        <v>0</v>
      </c>
      <c r="AH65" s="7">
        <f t="shared" si="1"/>
        <v>1698585600</v>
      </c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45">
        <v>0</v>
      </c>
      <c r="BC65" s="45">
        <v>0</v>
      </c>
      <c r="BD65" s="48">
        <v>0</v>
      </c>
      <c r="BE65" s="48">
        <v>0</v>
      </c>
      <c r="BF65" s="45">
        <v>0</v>
      </c>
      <c r="BG65" s="48">
        <v>0</v>
      </c>
      <c r="BH65" s="45">
        <v>0</v>
      </c>
      <c r="BI65" s="45">
        <v>0</v>
      </c>
      <c r="BJ65" s="45">
        <v>0</v>
      </c>
      <c r="BK65" s="45">
        <v>0</v>
      </c>
      <c r="BL65" s="45"/>
      <c r="BM65" s="46" t="s">
        <v>108</v>
      </c>
      <c r="BN65" s="45"/>
      <c r="BO65" s="53"/>
      <c r="BP65" s="53"/>
      <c r="BQ65" s="53"/>
      <c r="BR65" s="53"/>
      <c r="BS65" s="46">
        <f t="shared" si="3"/>
        <v>0</v>
      </c>
      <c r="BT65" s="45">
        <f t="shared" si="4"/>
        <v>0</v>
      </c>
      <c r="BU65" s="45"/>
      <c r="BV65" s="45"/>
      <c r="BW65" s="45"/>
      <c r="BX65" s="45"/>
      <c r="BY65" s="45"/>
      <c r="BZ65" s="45"/>
      <c r="CA65" s="45"/>
      <c r="CB65" s="45"/>
      <c r="CC65" s="45"/>
      <c r="CD65" s="45">
        <v>0</v>
      </c>
      <c r="CE65" s="45">
        <v>0</v>
      </c>
      <c r="CF65" s="45">
        <v>0</v>
      </c>
      <c r="CG65" s="45">
        <v>0</v>
      </c>
      <c r="CH65" s="45">
        <v>0</v>
      </c>
      <c r="CI65" s="45"/>
      <c r="CJ65" s="45"/>
      <c r="CK65" s="45"/>
      <c r="CL65" s="45"/>
      <c r="CM65" s="45"/>
      <c r="CN65" s="45"/>
      <c r="CO65" s="45"/>
      <c r="CP65" s="45"/>
      <c r="CQ65" s="45" t="s">
        <v>424</v>
      </c>
      <c r="CR65" s="62" t="s">
        <v>110</v>
      </c>
      <c r="CS65" s="46">
        <f t="shared" si="6"/>
        <v>0</v>
      </c>
      <c r="CT65" s="45">
        <v>0</v>
      </c>
      <c r="CU65" s="46">
        <f>+CT65/H65</f>
        <v>0</v>
      </c>
      <c r="CV65" s="52">
        <f t="shared" si="7"/>
        <v>1</v>
      </c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</row>
    <row r="66" spans="1:120" s="11" customFormat="1" ht="56.25" x14ac:dyDescent="0.2">
      <c r="A66" s="45" t="s">
        <v>89</v>
      </c>
      <c r="B66" s="49" t="s">
        <v>90</v>
      </c>
      <c r="C66" s="45" t="s">
        <v>414</v>
      </c>
      <c r="D66" s="49" t="s">
        <v>415</v>
      </c>
      <c r="E66" s="45" t="s">
        <v>425</v>
      </c>
      <c r="F66" s="49" t="s">
        <v>426</v>
      </c>
      <c r="G66" s="45">
        <v>0</v>
      </c>
      <c r="H66" s="45">
        <v>1</v>
      </c>
      <c r="I66" s="45" t="s">
        <v>427</v>
      </c>
      <c r="J66" s="45" t="s">
        <v>428</v>
      </c>
      <c r="K66" s="47" t="s">
        <v>429</v>
      </c>
      <c r="L66" s="45" t="s">
        <v>430</v>
      </c>
      <c r="M66" s="50" t="s">
        <v>431</v>
      </c>
      <c r="N66" s="45" t="s">
        <v>100</v>
      </c>
      <c r="O66" s="52">
        <v>0</v>
      </c>
      <c r="P66" s="52">
        <v>1</v>
      </c>
      <c r="Q66" s="52">
        <v>0</v>
      </c>
      <c r="R66" s="52">
        <v>0</v>
      </c>
      <c r="S66" s="52">
        <v>1</v>
      </c>
      <c r="T66" s="52">
        <v>0</v>
      </c>
      <c r="U66" s="45" t="s">
        <v>101</v>
      </c>
      <c r="V66" s="45" t="s">
        <v>102</v>
      </c>
      <c r="W66" s="45" t="s">
        <v>103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 t="s">
        <v>423</v>
      </c>
      <c r="AD66" s="45" t="s">
        <v>299</v>
      </c>
      <c r="AE66" s="45" t="s">
        <v>106</v>
      </c>
      <c r="AF66" s="45" t="s">
        <v>107</v>
      </c>
      <c r="AG66" s="6">
        <f t="shared" si="0"/>
        <v>0</v>
      </c>
      <c r="AH66" s="7">
        <f t="shared" si="1"/>
        <v>0</v>
      </c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45">
        <v>0</v>
      </c>
      <c r="BC66" s="45">
        <v>0</v>
      </c>
      <c r="BD66" s="48">
        <v>0</v>
      </c>
      <c r="BE66" s="48">
        <v>0</v>
      </c>
      <c r="BF66" s="45">
        <v>0</v>
      </c>
      <c r="BG66" s="48">
        <v>0</v>
      </c>
      <c r="BH66" s="45">
        <v>0</v>
      </c>
      <c r="BI66" s="45">
        <v>0</v>
      </c>
      <c r="BJ66" s="45">
        <v>0</v>
      </c>
      <c r="BK66" s="45">
        <v>0</v>
      </c>
      <c r="BL66" s="45"/>
      <c r="BM66" s="46" t="s">
        <v>108</v>
      </c>
      <c r="BN66" s="45"/>
      <c r="BO66" s="53"/>
      <c r="BP66" s="53"/>
      <c r="BQ66" s="53"/>
      <c r="BR66" s="53"/>
      <c r="BS66" s="46">
        <f t="shared" si="3"/>
        <v>0</v>
      </c>
      <c r="BT66" s="45">
        <f t="shared" si="4"/>
        <v>0</v>
      </c>
      <c r="BU66" s="45"/>
      <c r="BV66" s="45"/>
      <c r="BW66" s="45"/>
      <c r="BX66" s="45"/>
      <c r="BY66" s="45"/>
      <c r="BZ66" s="45"/>
      <c r="CA66" s="45"/>
      <c r="CB66" s="45"/>
      <c r="CC66" s="45"/>
      <c r="CD66" s="45">
        <v>0</v>
      </c>
      <c r="CE66" s="45">
        <v>0</v>
      </c>
      <c r="CF66" s="45">
        <v>0</v>
      </c>
      <c r="CG66" s="45">
        <v>0</v>
      </c>
      <c r="CH66" s="45">
        <v>0</v>
      </c>
      <c r="CI66" s="45"/>
      <c r="CJ66" s="45"/>
      <c r="CK66" s="45"/>
      <c r="CL66" s="45"/>
      <c r="CM66" s="45"/>
      <c r="CN66" s="45"/>
      <c r="CO66" s="45"/>
      <c r="CP66" s="45"/>
      <c r="CQ66" s="45" t="s">
        <v>432</v>
      </c>
      <c r="CR66" s="62" t="s">
        <v>110</v>
      </c>
      <c r="CS66" s="46">
        <f t="shared" si="6"/>
        <v>0</v>
      </c>
      <c r="CT66" s="45">
        <v>0</v>
      </c>
      <c r="CU66" s="46">
        <f>+CT66/H66</f>
        <v>0</v>
      </c>
      <c r="CV66" s="52">
        <f t="shared" si="7"/>
        <v>1</v>
      </c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</row>
    <row r="67" spans="1:120" s="5" customFormat="1" ht="90" x14ac:dyDescent="0.2">
      <c r="A67" s="45" t="s">
        <v>89</v>
      </c>
      <c r="B67" s="49" t="s">
        <v>90</v>
      </c>
      <c r="C67" s="45" t="s">
        <v>433</v>
      </c>
      <c r="D67" s="49" t="s">
        <v>434</v>
      </c>
      <c r="E67" s="45" t="s">
        <v>435</v>
      </c>
      <c r="F67" s="66" t="s">
        <v>436</v>
      </c>
      <c r="G67" s="66">
        <v>0</v>
      </c>
      <c r="H67" s="66">
        <v>100</v>
      </c>
      <c r="I67" s="45" t="s">
        <v>437</v>
      </c>
      <c r="J67" s="45" t="s">
        <v>438</v>
      </c>
      <c r="K67" s="47" t="s">
        <v>439</v>
      </c>
      <c r="L67" s="45" t="s">
        <v>440</v>
      </c>
      <c r="M67" s="50" t="s">
        <v>441</v>
      </c>
      <c r="N67" s="45" t="s">
        <v>100</v>
      </c>
      <c r="O67" s="52">
        <v>0</v>
      </c>
      <c r="P67" s="52">
        <v>7</v>
      </c>
      <c r="Q67" s="52">
        <v>1</v>
      </c>
      <c r="R67" s="52">
        <v>2</v>
      </c>
      <c r="S67" s="52">
        <v>2</v>
      </c>
      <c r="T67" s="52">
        <v>2</v>
      </c>
      <c r="U67" s="45" t="s">
        <v>101</v>
      </c>
      <c r="V67" s="45" t="s">
        <v>102</v>
      </c>
      <c r="W67" s="45" t="s">
        <v>103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 t="s">
        <v>104</v>
      </c>
      <c r="AD67" s="45" t="s">
        <v>299</v>
      </c>
      <c r="AE67" s="45" t="s">
        <v>106</v>
      </c>
      <c r="AF67" s="45" t="s">
        <v>107</v>
      </c>
      <c r="AG67" s="6">
        <f t="shared" ref="AG67:AG72" si="9">+Q67</f>
        <v>1</v>
      </c>
      <c r="AH67" s="7">
        <f t="shared" ref="AH67:AH72" si="10">+X67</f>
        <v>0</v>
      </c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45">
        <v>1</v>
      </c>
      <c r="BC67" s="45">
        <v>7</v>
      </c>
      <c r="BD67" s="48">
        <v>0</v>
      </c>
      <c r="BE67" s="48">
        <v>0</v>
      </c>
      <c r="BF67" s="45"/>
      <c r="BG67" s="48"/>
      <c r="BH67" s="45"/>
      <c r="BI67" s="45"/>
      <c r="BJ67" s="45"/>
      <c r="BK67" s="45"/>
      <c r="BL67" s="45"/>
      <c r="BM67" s="46">
        <v>1</v>
      </c>
      <c r="BN67" s="45"/>
      <c r="BO67" s="53"/>
      <c r="BP67" s="53"/>
      <c r="BQ67" s="53"/>
      <c r="BR67" s="53"/>
      <c r="BS67" s="46">
        <f t="shared" si="3"/>
        <v>1</v>
      </c>
      <c r="BT67" s="45">
        <f t="shared" si="4"/>
        <v>2</v>
      </c>
      <c r="BU67" s="45"/>
      <c r="BV67" s="45"/>
      <c r="BW67" s="45"/>
      <c r="BX67" s="45"/>
      <c r="BY67" s="45"/>
      <c r="BZ67" s="45"/>
      <c r="CA67" s="45"/>
      <c r="CB67" s="45"/>
      <c r="CC67" s="45"/>
      <c r="CD67" s="45">
        <v>0</v>
      </c>
      <c r="CE67" s="45">
        <v>2</v>
      </c>
      <c r="CF67" s="45">
        <v>2</v>
      </c>
      <c r="CG67" s="45">
        <v>2</v>
      </c>
      <c r="CH67" s="45">
        <v>0</v>
      </c>
      <c r="CI67" s="45"/>
      <c r="CJ67" s="45"/>
      <c r="CK67" s="45"/>
      <c r="CL67" s="45"/>
      <c r="CM67" s="45"/>
      <c r="CN67" s="45"/>
      <c r="CO67" s="45"/>
      <c r="CP67" s="45"/>
      <c r="CQ67" s="45" t="s">
        <v>442</v>
      </c>
      <c r="CR67" s="46">
        <f>+CG67/BT67</f>
        <v>1</v>
      </c>
      <c r="CS67" s="46">
        <v>1</v>
      </c>
      <c r="CT67" s="66">
        <v>0</v>
      </c>
      <c r="CU67" s="67">
        <f>+CT67/H67</f>
        <v>0</v>
      </c>
      <c r="CV67" s="52">
        <f t="shared" si="7"/>
        <v>2</v>
      </c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</row>
    <row r="68" spans="1:120" s="5" customFormat="1" ht="56.25" x14ac:dyDescent="0.2">
      <c r="A68" s="45" t="s">
        <v>89</v>
      </c>
      <c r="B68" s="49" t="s">
        <v>90</v>
      </c>
      <c r="C68" s="45" t="s">
        <v>433</v>
      </c>
      <c r="D68" s="49" t="s">
        <v>434</v>
      </c>
      <c r="E68" s="45" t="s">
        <v>435</v>
      </c>
      <c r="F68" s="66"/>
      <c r="G68" s="66"/>
      <c r="H68" s="66"/>
      <c r="I68" s="45" t="s">
        <v>443</v>
      </c>
      <c r="J68" s="45" t="s">
        <v>438</v>
      </c>
      <c r="K68" s="47" t="s">
        <v>439</v>
      </c>
      <c r="L68" s="45" t="s">
        <v>444</v>
      </c>
      <c r="M68" s="49" t="s">
        <v>445</v>
      </c>
      <c r="N68" s="45" t="s">
        <v>100</v>
      </c>
      <c r="O68" s="52">
        <v>0</v>
      </c>
      <c r="P68" s="52">
        <v>1</v>
      </c>
      <c r="Q68" s="52">
        <v>0</v>
      </c>
      <c r="R68" s="52">
        <v>0</v>
      </c>
      <c r="S68" s="52">
        <v>0</v>
      </c>
      <c r="T68" s="52">
        <v>0</v>
      </c>
      <c r="U68" s="45" t="s">
        <v>101</v>
      </c>
      <c r="V68" s="45" t="s">
        <v>102</v>
      </c>
      <c r="W68" s="45" t="s">
        <v>103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 t="s">
        <v>104</v>
      </c>
      <c r="AD68" s="45" t="s">
        <v>299</v>
      </c>
      <c r="AE68" s="45" t="s">
        <v>106</v>
      </c>
      <c r="AF68" s="45" t="s">
        <v>107</v>
      </c>
      <c r="AG68" s="6">
        <f t="shared" si="9"/>
        <v>0</v>
      </c>
      <c r="AH68" s="7">
        <f t="shared" si="10"/>
        <v>0</v>
      </c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45">
        <v>0</v>
      </c>
      <c r="BC68" s="45">
        <v>0</v>
      </c>
      <c r="BD68" s="48">
        <v>0</v>
      </c>
      <c r="BE68" s="48">
        <v>0</v>
      </c>
      <c r="BF68" s="45"/>
      <c r="BG68" s="48"/>
      <c r="BH68" s="45"/>
      <c r="BI68" s="45"/>
      <c r="BJ68" s="45"/>
      <c r="BK68" s="45"/>
      <c r="BL68" s="45"/>
      <c r="BM68" s="46" t="s">
        <v>108</v>
      </c>
      <c r="BN68" s="45"/>
      <c r="BO68" s="53"/>
      <c r="BP68" s="53"/>
      <c r="BQ68" s="53"/>
      <c r="BR68" s="53"/>
      <c r="BS68" s="46">
        <f>+BC68/P68</f>
        <v>0</v>
      </c>
      <c r="BT68" s="45">
        <f>+R68</f>
        <v>0</v>
      </c>
      <c r="BU68" s="45"/>
      <c r="BV68" s="45"/>
      <c r="BW68" s="45"/>
      <c r="BX68" s="45"/>
      <c r="BY68" s="45"/>
      <c r="BZ68" s="45"/>
      <c r="CA68" s="45"/>
      <c r="CB68" s="45"/>
      <c r="CC68" s="45"/>
      <c r="CD68" s="45">
        <v>0</v>
      </c>
      <c r="CE68" s="45">
        <v>0</v>
      </c>
      <c r="CF68" s="45">
        <v>0</v>
      </c>
      <c r="CG68" s="45">
        <v>0</v>
      </c>
      <c r="CH68" s="45">
        <v>0</v>
      </c>
      <c r="CI68" s="45"/>
      <c r="CJ68" s="45"/>
      <c r="CK68" s="45"/>
      <c r="CL68" s="45"/>
      <c r="CM68" s="45"/>
      <c r="CN68" s="45"/>
      <c r="CO68" s="45"/>
      <c r="CP68" s="45"/>
      <c r="CQ68" s="45" t="s">
        <v>446</v>
      </c>
      <c r="CR68" s="46" t="s">
        <v>110</v>
      </c>
      <c r="CS68" s="46">
        <f>(BC68+CG68)/P68</f>
        <v>0</v>
      </c>
      <c r="CT68" s="66"/>
      <c r="CU68" s="67"/>
      <c r="CV68" s="52">
        <f>+S68</f>
        <v>0</v>
      </c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</row>
    <row r="69" spans="1:120" s="5" customFormat="1" ht="146.25" x14ac:dyDescent="0.2">
      <c r="A69" s="45" t="s">
        <v>89</v>
      </c>
      <c r="B69" s="49" t="s">
        <v>90</v>
      </c>
      <c r="C69" s="45" t="s">
        <v>433</v>
      </c>
      <c r="D69" s="49" t="s">
        <v>434</v>
      </c>
      <c r="E69" s="45" t="s">
        <v>435</v>
      </c>
      <c r="F69" s="66"/>
      <c r="G69" s="66"/>
      <c r="H69" s="66"/>
      <c r="I69" s="45" t="s">
        <v>447</v>
      </c>
      <c r="J69" s="45" t="s">
        <v>438</v>
      </c>
      <c r="K69" s="47" t="s">
        <v>439</v>
      </c>
      <c r="L69" s="45" t="s">
        <v>448</v>
      </c>
      <c r="M69" s="49" t="s">
        <v>449</v>
      </c>
      <c r="N69" s="45" t="s">
        <v>100</v>
      </c>
      <c r="O69" s="52">
        <v>0</v>
      </c>
      <c r="P69" s="52">
        <v>20</v>
      </c>
      <c r="Q69" s="52">
        <v>5</v>
      </c>
      <c r="R69" s="52">
        <v>15</v>
      </c>
      <c r="S69" s="52">
        <v>0</v>
      </c>
      <c r="T69" s="52">
        <v>0</v>
      </c>
      <c r="U69" s="45" t="s">
        <v>101</v>
      </c>
      <c r="V69" s="45" t="s">
        <v>102</v>
      </c>
      <c r="W69" s="45" t="s">
        <v>103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 t="s">
        <v>104</v>
      </c>
      <c r="AD69" s="45" t="s">
        <v>299</v>
      </c>
      <c r="AE69" s="45" t="s">
        <v>106</v>
      </c>
      <c r="AF69" s="45" t="s">
        <v>107</v>
      </c>
      <c r="AG69" s="6">
        <f t="shared" si="9"/>
        <v>5</v>
      </c>
      <c r="AH69" s="7">
        <f t="shared" si="10"/>
        <v>0</v>
      </c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45">
        <v>0</v>
      </c>
      <c r="BC69" s="45">
        <v>5</v>
      </c>
      <c r="BD69" s="48">
        <v>0</v>
      </c>
      <c r="BE69" s="48">
        <v>0</v>
      </c>
      <c r="BF69" s="45"/>
      <c r="BG69" s="48"/>
      <c r="BH69" s="45"/>
      <c r="BI69" s="45"/>
      <c r="BJ69" s="45"/>
      <c r="BK69" s="45"/>
      <c r="BL69" s="45"/>
      <c r="BM69" s="46">
        <f>+BC69/AG69</f>
        <v>1</v>
      </c>
      <c r="BN69" s="45"/>
      <c r="BO69" s="53"/>
      <c r="BP69" s="53"/>
      <c r="BQ69" s="53"/>
      <c r="BR69" s="53"/>
      <c r="BS69" s="46">
        <f>+BC69/P69</f>
        <v>0.25</v>
      </c>
      <c r="BT69" s="45">
        <f>+R69</f>
        <v>15</v>
      </c>
      <c r="BU69" s="45"/>
      <c r="BV69" s="45"/>
      <c r="BW69" s="45"/>
      <c r="BX69" s="45"/>
      <c r="BY69" s="45"/>
      <c r="BZ69" s="45"/>
      <c r="CA69" s="45"/>
      <c r="CB69" s="45"/>
      <c r="CC69" s="45"/>
      <c r="CD69" s="45">
        <v>0</v>
      </c>
      <c r="CE69" s="45">
        <v>0</v>
      </c>
      <c r="CF69" s="45">
        <v>15</v>
      </c>
      <c r="CG69" s="45">
        <v>15</v>
      </c>
      <c r="CH69" s="45">
        <v>0</v>
      </c>
      <c r="CI69" s="45"/>
      <c r="CJ69" s="45"/>
      <c r="CK69" s="45"/>
      <c r="CL69" s="45"/>
      <c r="CM69" s="45"/>
      <c r="CN69" s="45"/>
      <c r="CO69" s="45"/>
      <c r="CP69" s="45"/>
      <c r="CQ69" s="45" t="s">
        <v>450</v>
      </c>
      <c r="CR69" s="46">
        <f>+CG69/BT69</f>
        <v>1</v>
      </c>
      <c r="CS69" s="46">
        <f>(BC69+CG69)/P69</f>
        <v>1</v>
      </c>
      <c r="CT69" s="66"/>
      <c r="CU69" s="67"/>
      <c r="CV69" s="52">
        <f>+S69</f>
        <v>0</v>
      </c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</row>
    <row r="70" spans="1:120" s="5" customFormat="1" ht="146.25" x14ac:dyDescent="0.2">
      <c r="A70" s="45" t="s">
        <v>89</v>
      </c>
      <c r="B70" s="49" t="s">
        <v>90</v>
      </c>
      <c r="C70" s="45" t="s">
        <v>451</v>
      </c>
      <c r="D70" s="49" t="s">
        <v>452</v>
      </c>
      <c r="E70" s="45" t="s">
        <v>453</v>
      </c>
      <c r="F70" s="49" t="s">
        <v>454</v>
      </c>
      <c r="G70" s="45">
        <v>0</v>
      </c>
      <c r="H70" s="45">
        <v>45</v>
      </c>
      <c r="I70" s="45" t="s">
        <v>455</v>
      </c>
      <c r="J70" s="45" t="s">
        <v>456</v>
      </c>
      <c r="K70" s="47" t="s">
        <v>457</v>
      </c>
      <c r="L70" s="45" t="s">
        <v>458</v>
      </c>
      <c r="M70" s="49" t="s">
        <v>459</v>
      </c>
      <c r="N70" s="45" t="s">
        <v>100</v>
      </c>
      <c r="O70" s="45">
        <v>0</v>
      </c>
      <c r="P70" s="55">
        <v>45</v>
      </c>
      <c r="Q70" s="55">
        <v>45</v>
      </c>
      <c r="R70" s="55">
        <v>0</v>
      </c>
      <c r="S70" s="55">
        <v>0</v>
      </c>
      <c r="T70" s="55">
        <v>0</v>
      </c>
      <c r="U70" s="45" t="s">
        <v>101</v>
      </c>
      <c r="V70" s="45" t="s">
        <v>102</v>
      </c>
      <c r="W70" s="45" t="s">
        <v>103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 t="s">
        <v>104</v>
      </c>
      <c r="AD70" s="45" t="s">
        <v>299</v>
      </c>
      <c r="AE70" s="45" t="s">
        <v>106</v>
      </c>
      <c r="AF70" s="45" t="s">
        <v>107</v>
      </c>
      <c r="AG70" s="6">
        <f t="shared" si="9"/>
        <v>45</v>
      </c>
      <c r="AH70" s="7">
        <f t="shared" si="10"/>
        <v>0</v>
      </c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45">
        <v>0</v>
      </c>
      <c r="BC70" s="45">
        <v>45</v>
      </c>
      <c r="BD70" s="48">
        <v>0</v>
      </c>
      <c r="BE70" s="48">
        <v>0</v>
      </c>
      <c r="BF70" s="45"/>
      <c r="BG70" s="48"/>
      <c r="BH70" s="45"/>
      <c r="BI70" s="45"/>
      <c r="BJ70" s="45"/>
      <c r="BK70" s="45"/>
      <c r="BL70" s="45"/>
      <c r="BM70" s="46">
        <f>+BC70/AG70</f>
        <v>1</v>
      </c>
      <c r="BN70" s="45"/>
      <c r="BO70" s="53"/>
      <c r="BP70" s="53"/>
      <c r="BQ70" s="53"/>
      <c r="BR70" s="53"/>
      <c r="BS70" s="46">
        <f>+BC70/P70</f>
        <v>1</v>
      </c>
      <c r="BT70" s="45">
        <f>+R70</f>
        <v>0</v>
      </c>
      <c r="BU70" s="45"/>
      <c r="BV70" s="45"/>
      <c r="BW70" s="45"/>
      <c r="BX70" s="45"/>
      <c r="BY70" s="45"/>
      <c r="BZ70" s="45"/>
      <c r="CA70" s="45"/>
      <c r="CB70" s="45"/>
      <c r="CC70" s="45"/>
      <c r="CD70" s="45">
        <v>0</v>
      </c>
      <c r="CE70" s="45">
        <v>0</v>
      </c>
      <c r="CF70" s="45">
        <v>0</v>
      </c>
      <c r="CG70" s="45">
        <v>0</v>
      </c>
      <c r="CH70" s="45">
        <v>0</v>
      </c>
      <c r="CI70" s="45"/>
      <c r="CJ70" s="45"/>
      <c r="CK70" s="45"/>
      <c r="CL70" s="45"/>
      <c r="CM70" s="45"/>
      <c r="CN70" s="45"/>
      <c r="CO70" s="45"/>
      <c r="CP70" s="45"/>
      <c r="CQ70" s="45" t="s">
        <v>450</v>
      </c>
      <c r="CR70" s="46" t="s">
        <v>110</v>
      </c>
      <c r="CS70" s="46">
        <f>(BC70+CG70)/P70</f>
        <v>1</v>
      </c>
      <c r="CT70" s="45">
        <v>45</v>
      </c>
      <c r="CU70" s="46">
        <f>+CT70/H70</f>
        <v>1</v>
      </c>
      <c r="CV70" s="52">
        <f>+S70</f>
        <v>0</v>
      </c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</row>
    <row r="71" spans="1:120" s="5" customFormat="1" ht="90" x14ac:dyDescent="0.2">
      <c r="A71" s="45" t="s">
        <v>89</v>
      </c>
      <c r="B71" s="49" t="s">
        <v>90</v>
      </c>
      <c r="C71" s="45" t="s">
        <v>451</v>
      </c>
      <c r="D71" s="49" t="s">
        <v>452</v>
      </c>
      <c r="E71" s="45" t="s">
        <v>460</v>
      </c>
      <c r="F71" s="66" t="s">
        <v>461</v>
      </c>
      <c r="G71" s="66">
        <v>0</v>
      </c>
      <c r="H71" s="66">
        <v>100</v>
      </c>
      <c r="I71" s="45" t="s">
        <v>462</v>
      </c>
      <c r="J71" s="45" t="s">
        <v>463</v>
      </c>
      <c r="K71" s="47" t="s">
        <v>464</v>
      </c>
      <c r="L71" s="45" t="s">
        <v>465</v>
      </c>
      <c r="M71" s="49" t="s">
        <v>466</v>
      </c>
      <c r="N71" s="45" t="s">
        <v>100</v>
      </c>
      <c r="O71" s="45">
        <v>0</v>
      </c>
      <c r="P71" s="55">
        <v>180</v>
      </c>
      <c r="Q71" s="55">
        <v>0</v>
      </c>
      <c r="R71" s="55">
        <v>0</v>
      </c>
      <c r="S71" s="55">
        <v>90</v>
      </c>
      <c r="T71" s="55">
        <v>90</v>
      </c>
      <c r="U71" s="45" t="s">
        <v>101</v>
      </c>
      <c r="V71" s="45" t="s">
        <v>102</v>
      </c>
      <c r="W71" s="45" t="s">
        <v>103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 t="s">
        <v>104</v>
      </c>
      <c r="AD71" s="45" t="s">
        <v>299</v>
      </c>
      <c r="AE71" s="45" t="s">
        <v>106</v>
      </c>
      <c r="AF71" s="45" t="s">
        <v>107</v>
      </c>
      <c r="AG71" s="6">
        <f t="shared" si="9"/>
        <v>0</v>
      </c>
      <c r="AH71" s="7">
        <f t="shared" si="10"/>
        <v>0</v>
      </c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45">
        <v>0</v>
      </c>
      <c r="BC71" s="45">
        <v>0</v>
      </c>
      <c r="BD71" s="48">
        <v>0</v>
      </c>
      <c r="BE71" s="48">
        <v>0</v>
      </c>
      <c r="BF71" s="45"/>
      <c r="BG71" s="48"/>
      <c r="BH71" s="45"/>
      <c r="BI71" s="45"/>
      <c r="BJ71" s="45"/>
      <c r="BK71" s="45"/>
      <c r="BL71" s="45"/>
      <c r="BM71" s="46" t="e">
        <f>+BC71/AG71</f>
        <v>#DIV/0!</v>
      </c>
      <c r="BN71" s="45"/>
      <c r="BO71" s="53"/>
      <c r="BP71" s="53"/>
      <c r="BQ71" s="53"/>
      <c r="BR71" s="53"/>
      <c r="BS71" s="46">
        <f>+BC71/P71</f>
        <v>0</v>
      </c>
      <c r="BT71" s="45">
        <f>+R71</f>
        <v>0</v>
      </c>
      <c r="BU71" s="45"/>
      <c r="BV71" s="45"/>
      <c r="BW71" s="45"/>
      <c r="BX71" s="45"/>
      <c r="BY71" s="45"/>
      <c r="BZ71" s="45"/>
      <c r="CA71" s="45"/>
      <c r="CB71" s="45"/>
      <c r="CC71" s="45"/>
      <c r="CD71" s="45">
        <v>0</v>
      </c>
      <c r="CE71" s="45">
        <v>0</v>
      </c>
      <c r="CF71" s="45">
        <v>0</v>
      </c>
      <c r="CG71" s="45">
        <v>0</v>
      </c>
      <c r="CH71" s="45">
        <v>0</v>
      </c>
      <c r="CI71" s="45"/>
      <c r="CJ71" s="45"/>
      <c r="CK71" s="45"/>
      <c r="CL71" s="45"/>
      <c r="CM71" s="45"/>
      <c r="CN71" s="45"/>
      <c r="CO71" s="45"/>
      <c r="CP71" s="45"/>
      <c r="CQ71" s="45" t="s">
        <v>467</v>
      </c>
      <c r="CR71" s="46" t="s">
        <v>110</v>
      </c>
      <c r="CS71" s="46">
        <f>(BC71+CG71)/P71</f>
        <v>0</v>
      </c>
      <c r="CT71" s="66">
        <v>0</v>
      </c>
      <c r="CU71" s="67">
        <f>+CT71/H71</f>
        <v>0</v>
      </c>
      <c r="CV71" s="52">
        <f>+S71</f>
        <v>90</v>
      </c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</row>
    <row r="72" spans="1:120" s="5" customFormat="1" ht="78.75" x14ac:dyDescent="0.2">
      <c r="A72" s="45" t="s">
        <v>89</v>
      </c>
      <c r="B72" s="49" t="s">
        <v>90</v>
      </c>
      <c r="C72" s="45" t="s">
        <v>451</v>
      </c>
      <c r="D72" s="49" t="s">
        <v>452</v>
      </c>
      <c r="E72" s="45" t="s">
        <v>460</v>
      </c>
      <c r="F72" s="66"/>
      <c r="G72" s="66"/>
      <c r="H72" s="66"/>
      <c r="I72" s="45" t="s">
        <v>468</v>
      </c>
      <c r="J72" s="45" t="s">
        <v>469</v>
      </c>
      <c r="K72" s="47" t="s">
        <v>464</v>
      </c>
      <c r="L72" s="45" t="s">
        <v>470</v>
      </c>
      <c r="M72" s="49" t="s">
        <v>471</v>
      </c>
      <c r="N72" s="45" t="s">
        <v>100</v>
      </c>
      <c r="O72" s="45">
        <v>0</v>
      </c>
      <c r="P72" s="55">
        <v>1</v>
      </c>
      <c r="Q72" s="55">
        <v>0</v>
      </c>
      <c r="R72" s="55">
        <v>0</v>
      </c>
      <c r="S72" s="55">
        <v>1</v>
      </c>
      <c r="T72" s="55">
        <v>0</v>
      </c>
      <c r="U72" s="45" t="s">
        <v>101</v>
      </c>
      <c r="V72" s="45" t="s">
        <v>102</v>
      </c>
      <c r="W72" s="45" t="s">
        <v>103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 t="s">
        <v>104</v>
      </c>
      <c r="AD72" s="45" t="s">
        <v>299</v>
      </c>
      <c r="AE72" s="45" t="s">
        <v>106</v>
      </c>
      <c r="AF72" s="45" t="s">
        <v>107</v>
      </c>
      <c r="AG72" s="6">
        <f t="shared" si="9"/>
        <v>0</v>
      </c>
      <c r="AH72" s="7">
        <f t="shared" si="10"/>
        <v>0</v>
      </c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45">
        <v>0</v>
      </c>
      <c r="BC72" s="45">
        <v>0</v>
      </c>
      <c r="BD72" s="48">
        <v>0</v>
      </c>
      <c r="BE72" s="48">
        <v>0</v>
      </c>
      <c r="BF72" s="45">
        <v>0</v>
      </c>
      <c r="BG72" s="48">
        <v>0</v>
      </c>
      <c r="BH72" s="45">
        <v>0</v>
      </c>
      <c r="BI72" s="45">
        <v>0</v>
      </c>
      <c r="BJ72" s="45">
        <v>0</v>
      </c>
      <c r="BK72" s="45">
        <v>0</v>
      </c>
      <c r="BL72" s="45"/>
      <c r="BM72" s="46" t="s">
        <v>108</v>
      </c>
      <c r="BN72" s="45"/>
      <c r="BO72" s="53"/>
      <c r="BP72" s="53"/>
      <c r="BQ72" s="53"/>
      <c r="BR72" s="53"/>
      <c r="BS72" s="46">
        <f>+BC72/P72</f>
        <v>0</v>
      </c>
      <c r="BT72" s="45">
        <f>+R72</f>
        <v>0</v>
      </c>
      <c r="BU72" s="45"/>
      <c r="BV72" s="45"/>
      <c r="BW72" s="45"/>
      <c r="BX72" s="45"/>
      <c r="BY72" s="45"/>
      <c r="BZ72" s="45"/>
      <c r="CA72" s="45"/>
      <c r="CB72" s="45"/>
      <c r="CC72" s="45"/>
      <c r="CD72" s="45">
        <v>0</v>
      </c>
      <c r="CE72" s="45">
        <v>0</v>
      </c>
      <c r="CF72" s="45">
        <v>0</v>
      </c>
      <c r="CG72" s="45">
        <v>0</v>
      </c>
      <c r="CH72" s="45">
        <v>0</v>
      </c>
      <c r="CI72" s="45"/>
      <c r="CJ72" s="45"/>
      <c r="CK72" s="45"/>
      <c r="CL72" s="45"/>
      <c r="CM72" s="45"/>
      <c r="CN72" s="45"/>
      <c r="CO72" s="45"/>
      <c r="CP72" s="45"/>
      <c r="CQ72" s="45"/>
      <c r="CR72" s="46" t="s">
        <v>110</v>
      </c>
      <c r="CS72" s="46">
        <f>(BC72+CG72)/P72</f>
        <v>0</v>
      </c>
      <c r="CT72" s="66"/>
      <c r="CU72" s="67"/>
      <c r="CV72" s="52">
        <f>+S72</f>
        <v>1</v>
      </c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</row>
    <row r="73" spans="1:120" s="5" customFormat="1" ht="11.25" x14ac:dyDescent="0.2"/>
    <row r="74" spans="1:120" s="5" customFormat="1" ht="11.25" x14ac:dyDescent="0.2"/>
    <row r="75" spans="1:120" s="5" customFormat="1" ht="11.25" x14ac:dyDescent="0.2"/>
    <row r="76" spans="1:120" s="5" customFormat="1" ht="11.25" x14ac:dyDescent="0.2"/>
    <row r="77" spans="1:120" s="5" customFormat="1" ht="11.25" x14ac:dyDescent="0.2"/>
    <row r="78" spans="1:120" s="5" customFormat="1" ht="11.25" x14ac:dyDescent="0.2"/>
    <row r="79" spans="1:120" s="5" customFormat="1" ht="11.25" x14ac:dyDescent="0.2"/>
    <row r="80" spans="1:120" s="5" customFormat="1" ht="11.25" x14ac:dyDescent="0.2"/>
    <row r="81" s="5" customFormat="1" ht="11.25" x14ac:dyDescent="0.2"/>
    <row r="1039610" spans="3:3" x14ac:dyDescent="0.2">
      <c r="C1039610" s="26"/>
    </row>
  </sheetData>
  <mergeCells count="93">
    <mergeCell ref="AG1:BS1"/>
    <mergeCell ref="BT1:CS1"/>
    <mergeCell ref="F3:F4"/>
    <mergeCell ref="G3:G4"/>
    <mergeCell ref="H3:H4"/>
    <mergeCell ref="CU3:CU4"/>
    <mergeCell ref="F6:F7"/>
    <mergeCell ref="G6:G7"/>
    <mergeCell ref="H6:H7"/>
    <mergeCell ref="CT6:CT7"/>
    <mergeCell ref="CU6:CU7"/>
    <mergeCell ref="CT3:CT4"/>
    <mergeCell ref="F14:F16"/>
    <mergeCell ref="G14:G16"/>
    <mergeCell ref="H14:H16"/>
    <mergeCell ref="CT14:CT16"/>
    <mergeCell ref="CU14:CU16"/>
    <mergeCell ref="F11:F13"/>
    <mergeCell ref="G11:G13"/>
    <mergeCell ref="H11:H13"/>
    <mergeCell ref="CT11:CT13"/>
    <mergeCell ref="CU11:CU13"/>
    <mergeCell ref="F20:F23"/>
    <mergeCell ref="G20:G23"/>
    <mergeCell ref="H20:H23"/>
    <mergeCell ref="CT20:CT23"/>
    <mergeCell ref="CU20:CU23"/>
    <mergeCell ref="F18:F19"/>
    <mergeCell ref="G18:G19"/>
    <mergeCell ref="H18:H19"/>
    <mergeCell ref="CT18:CT19"/>
    <mergeCell ref="CU18:CU19"/>
    <mergeCell ref="F29:F32"/>
    <mergeCell ref="G29:G32"/>
    <mergeCell ref="H29:H32"/>
    <mergeCell ref="CT29:CT32"/>
    <mergeCell ref="CU29:CU32"/>
    <mergeCell ref="F24:F28"/>
    <mergeCell ref="G24:G28"/>
    <mergeCell ref="H24:H28"/>
    <mergeCell ref="CT24:CT28"/>
    <mergeCell ref="CU24:CU28"/>
    <mergeCell ref="F36:F37"/>
    <mergeCell ref="G36:G37"/>
    <mergeCell ref="H36:H37"/>
    <mergeCell ref="CT36:CT37"/>
    <mergeCell ref="CU36:CU37"/>
    <mergeCell ref="F33:F35"/>
    <mergeCell ref="G33:G35"/>
    <mergeCell ref="H33:H35"/>
    <mergeCell ref="CT33:CT35"/>
    <mergeCell ref="CU33:CU35"/>
    <mergeCell ref="F47:F50"/>
    <mergeCell ref="G47:G50"/>
    <mergeCell ref="H47:H50"/>
    <mergeCell ref="CT47:CT50"/>
    <mergeCell ref="CU47:CU50"/>
    <mergeCell ref="F38:F42"/>
    <mergeCell ref="G38:G42"/>
    <mergeCell ref="H38:H42"/>
    <mergeCell ref="CT38:CT42"/>
    <mergeCell ref="CU38:CU42"/>
    <mergeCell ref="F58:F60"/>
    <mergeCell ref="G58:G60"/>
    <mergeCell ref="H58:H60"/>
    <mergeCell ref="CT58:CT60"/>
    <mergeCell ref="CU58:CU60"/>
    <mergeCell ref="F51:F57"/>
    <mergeCell ref="G51:G57"/>
    <mergeCell ref="H51:H57"/>
    <mergeCell ref="CT51:CT57"/>
    <mergeCell ref="CU51:CU57"/>
    <mergeCell ref="F71:F72"/>
    <mergeCell ref="G71:G72"/>
    <mergeCell ref="H71:H72"/>
    <mergeCell ref="CT71:CT72"/>
    <mergeCell ref="CU71:CU72"/>
    <mergeCell ref="CV1:DP1"/>
    <mergeCell ref="F67:F69"/>
    <mergeCell ref="G67:G69"/>
    <mergeCell ref="H67:H69"/>
    <mergeCell ref="CT67:CT69"/>
    <mergeCell ref="CU67:CU69"/>
    <mergeCell ref="F61:F62"/>
    <mergeCell ref="G61:G62"/>
    <mergeCell ref="H61:H62"/>
    <mergeCell ref="CT61:CT62"/>
    <mergeCell ref="CU61:CU62"/>
    <mergeCell ref="F63:F64"/>
    <mergeCell ref="G63:G64"/>
    <mergeCell ref="H63:H64"/>
    <mergeCell ref="CT63:CT64"/>
    <mergeCell ref="CU63:CU6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2017-12-15T17:07:46Z</dcterms:created>
  <dcterms:modified xsi:type="dcterms:W3CDTF">2018-02-27T16:37:34Z</dcterms:modified>
</cp:coreProperties>
</file>