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435"/>
  </bookViews>
  <sheets>
    <sheet name="CUMP EJE ESTRATEGICO" sheetId="1" r:id="rId1"/>
  </sheets>
  <externalReferences>
    <externalReference r:id="rId2"/>
  </externalReferences>
  <definedNames>
    <definedName name="_xlnm._FilterDatabase" localSheetId="0" hidden="1">'CUMP EJE ESTRATEGICO'!$A$2:$H$291</definedName>
    <definedName name="_xlnm.Print_Area" localSheetId="0">'CUMP EJE ESTRATEGICO'!$A$1:$H$291</definedName>
    <definedName name="_xlnm.Print_Titles" localSheetId="0">'CUMP EJE ESTRATEGICO'!$1:$2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1" i="1" l="1"/>
  <c r="F291" i="1"/>
  <c r="D291" i="1"/>
  <c r="A291" i="1"/>
  <c r="H290" i="1"/>
  <c r="F290" i="1"/>
  <c r="D290" i="1"/>
  <c r="H289" i="1"/>
  <c r="G289" i="1"/>
  <c r="F289" i="1"/>
  <c r="E289" i="1"/>
  <c r="D289" i="1"/>
  <c r="H288" i="1"/>
  <c r="F288" i="1"/>
  <c r="D288" i="1"/>
  <c r="A281" i="1"/>
  <c r="A282" i="1"/>
  <c r="A283" i="1"/>
  <c r="A284" i="1"/>
  <c r="A285" i="1"/>
  <c r="A286" i="1"/>
  <c r="A287" i="1"/>
  <c r="A288" i="1"/>
  <c r="H287" i="1"/>
  <c r="F287" i="1"/>
  <c r="D287" i="1"/>
  <c r="H286" i="1"/>
  <c r="F286" i="1"/>
  <c r="D286" i="1"/>
  <c r="H285" i="1"/>
  <c r="F285" i="1"/>
  <c r="D285" i="1"/>
  <c r="H284" i="1"/>
  <c r="F284" i="1"/>
  <c r="D284" i="1"/>
  <c r="H283" i="1"/>
  <c r="F283" i="1"/>
  <c r="D283" i="1"/>
  <c r="H282" i="1"/>
  <c r="F282" i="1"/>
  <c r="D282" i="1"/>
  <c r="H281" i="1"/>
  <c r="F281" i="1"/>
  <c r="D281" i="1"/>
  <c r="H280" i="1"/>
  <c r="F280" i="1"/>
  <c r="D280" i="1"/>
  <c r="H279" i="1"/>
  <c r="G279" i="1"/>
  <c r="F279" i="1"/>
  <c r="E279" i="1"/>
  <c r="D279" i="1"/>
  <c r="H278" i="1"/>
  <c r="D278" i="1"/>
  <c r="A273" i="1"/>
  <c r="A274" i="1"/>
  <c r="A275" i="1"/>
  <c r="A276" i="1"/>
  <c r="A277" i="1"/>
  <c r="A278" i="1"/>
  <c r="H277" i="1"/>
  <c r="F277" i="1"/>
  <c r="D277" i="1"/>
  <c r="H276" i="1"/>
  <c r="D276" i="1"/>
  <c r="H275" i="1"/>
  <c r="F275" i="1"/>
  <c r="D275" i="1"/>
  <c r="H274" i="1"/>
  <c r="D274" i="1"/>
  <c r="H273" i="1"/>
  <c r="F273" i="1"/>
  <c r="D273" i="1"/>
  <c r="H272" i="1"/>
  <c r="D272" i="1"/>
  <c r="H271" i="1"/>
  <c r="G271" i="1"/>
  <c r="F271" i="1"/>
  <c r="E271" i="1"/>
  <c r="D271" i="1"/>
  <c r="H270" i="1"/>
  <c r="F270" i="1"/>
  <c r="D270" i="1"/>
  <c r="H269" i="1"/>
  <c r="G269" i="1"/>
  <c r="F269" i="1"/>
  <c r="E269" i="1"/>
  <c r="D269" i="1"/>
  <c r="H268" i="1"/>
  <c r="F268" i="1"/>
  <c r="D268" i="1"/>
  <c r="H267" i="1"/>
  <c r="G267" i="1"/>
  <c r="F267" i="1"/>
  <c r="E267" i="1"/>
  <c r="D267" i="1"/>
  <c r="H266" i="1"/>
  <c r="F266" i="1"/>
  <c r="D266" i="1"/>
  <c r="H265" i="1"/>
  <c r="G265" i="1"/>
  <c r="F265" i="1"/>
  <c r="E265" i="1"/>
  <c r="D265" i="1"/>
  <c r="H264" i="1"/>
  <c r="G264" i="1"/>
  <c r="F264" i="1"/>
  <c r="E264" i="1"/>
  <c r="D264" i="1"/>
  <c r="H263" i="1"/>
  <c r="F263" i="1"/>
  <c r="D263" i="1"/>
  <c r="A261" i="1"/>
  <c r="A262" i="1"/>
  <c r="A263" i="1"/>
  <c r="H262" i="1"/>
  <c r="F262" i="1"/>
  <c r="D262" i="1"/>
  <c r="H261" i="1"/>
  <c r="F261" i="1"/>
  <c r="D261" i="1"/>
  <c r="H260" i="1"/>
  <c r="F260" i="1"/>
  <c r="D260" i="1"/>
  <c r="H259" i="1"/>
  <c r="G259" i="1"/>
  <c r="F259" i="1"/>
  <c r="E259" i="1"/>
  <c r="D259" i="1"/>
  <c r="H258" i="1"/>
  <c r="F258" i="1"/>
  <c r="D258" i="1"/>
  <c r="A257" i="1"/>
  <c r="A258" i="1"/>
  <c r="H257" i="1"/>
  <c r="F257" i="1"/>
  <c r="D257" i="1"/>
  <c r="H256" i="1"/>
  <c r="F256" i="1"/>
  <c r="D256" i="1"/>
  <c r="H255" i="1"/>
  <c r="G255" i="1"/>
  <c r="F255" i="1"/>
  <c r="E255" i="1"/>
  <c r="D255" i="1"/>
  <c r="H254" i="1"/>
  <c r="F254" i="1"/>
  <c r="D254" i="1"/>
  <c r="A254" i="1"/>
  <c r="H253" i="1"/>
  <c r="F253" i="1"/>
  <c r="D253" i="1"/>
  <c r="H252" i="1"/>
  <c r="G252" i="1"/>
  <c r="F252" i="1"/>
  <c r="E252" i="1"/>
  <c r="D252" i="1"/>
  <c r="H251" i="1"/>
  <c r="F251" i="1"/>
  <c r="E251" i="1"/>
  <c r="H250" i="1"/>
  <c r="F250" i="1"/>
  <c r="D250" i="1"/>
  <c r="A248" i="1"/>
  <c r="A249" i="1"/>
  <c r="A250" i="1"/>
  <c r="H249" i="1"/>
  <c r="F249" i="1"/>
  <c r="D249" i="1"/>
  <c r="H248" i="1"/>
  <c r="F248" i="1"/>
  <c r="D248" i="1"/>
  <c r="H247" i="1"/>
  <c r="F247" i="1"/>
  <c r="D247" i="1"/>
  <c r="H246" i="1"/>
  <c r="G246" i="1"/>
  <c r="F246" i="1"/>
  <c r="E246" i="1"/>
  <c r="D246" i="1"/>
  <c r="H245" i="1"/>
  <c r="F245" i="1"/>
  <c r="D245" i="1"/>
  <c r="A244" i="1"/>
  <c r="A245" i="1"/>
  <c r="H244" i="1"/>
  <c r="F244" i="1"/>
  <c r="D244" i="1"/>
  <c r="H243" i="1"/>
  <c r="F243" i="1"/>
  <c r="D243" i="1"/>
  <c r="H242" i="1"/>
  <c r="G242" i="1"/>
  <c r="F242" i="1"/>
  <c r="E242" i="1"/>
  <c r="D242" i="1"/>
  <c r="H241" i="1"/>
  <c r="G241" i="1"/>
  <c r="F241" i="1"/>
  <c r="E241" i="1"/>
  <c r="D241" i="1"/>
  <c r="H240" i="1"/>
  <c r="F240" i="1"/>
  <c r="D240" i="1"/>
  <c r="A236" i="1"/>
  <c r="A237" i="1"/>
  <c r="A238" i="1"/>
  <c r="A239" i="1"/>
  <c r="A240" i="1"/>
  <c r="H239" i="1"/>
  <c r="F239" i="1"/>
  <c r="D239" i="1"/>
  <c r="H238" i="1"/>
  <c r="F238" i="1"/>
  <c r="D238" i="1"/>
  <c r="H237" i="1"/>
  <c r="F237" i="1"/>
  <c r="D237" i="1"/>
  <c r="H236" i="1"/>
  <c r="F236" i="1"/>
  <c r="D236" i="1"/>
  <c r="H235" i="1"/>
  <c r="F235" i="1"/>
  <c r="D235" i="1"/>
  <c r="H234" i="1"/>
  <c r="G234" i="1"/>
  <c r="F234" i="1"/>
  <c r="E234" i="1"/>
  <c r="D234" i="1"/>
  <c r="H233" i="1"/>
  <c r="F233" i="1"/>
  <c r="D233" i="1"/>
  <c r="H232" i="1"/>
  <c r="G232" i="1"/>
  <c r="F232" i="1"/>
  <c r="E232" i="1"/>
  <c r="D232" i="1"/>
  <c r="H231" i="1"/>
  <c r="F231" i="1"/>
  <c r="D231" i="1"/>
  <c r="A231" i="1"/>
  <c r="H230" i="1"/>
  <c r="F230" i="1"/>
  <c r="D230" i="1"/>
  <c r="H229" i="1"/>
  <c r="G229" i="1"/>
  <c r="F229" i="1"/>
  <c r="E229" i="1"/>
  <c r="D229" i="1"/>
  <c r="H228" i="1"/>
  <c r="F228" i="1"/>
  <c r="D228" i="1"/>
  <c r="A225" i="1"/>
  <c r="A226" i="1"/>
  <c r="A227" i="1"/>
  <c r="A228" i="1"/>
  <c r="H227" i="1"/>
  <c r="F227" i="1"/>
  <c r="D227" i="1"/>
  <c r="H226" i="1"/>
  <c r="F226" i="1"/>
  <c r="D226" i="1"/>
  <c r="H225" i="1"/>
  <c r="F225" i="1"/>
  <c r="D225" i="1"/>
  <c r="H224" i="1"/>
  <c r="F224" i="1"/>
  <c r="D224" i="1"/>
  <c r="H223" i="1"/>
  <c r="G223" i="1"/>
  <c r="F223" i="1"/>
  <c r="E223" i="1"/>
  <c r="D223" i="1"/>
  <c r="H222" i="1"/>
  <c r="F222" i="1"/>
  <c r="D222" i="1"/>
  <c r="A217" i="1"/>
  <c r="A218" i="1"/>
  <c r="A219" i="1"/>
  <c r="A221" i="1"/>
  <c r="A222" i="1"/>
  <c r="H221" i="1"/>
  <c r="F221" i="1"/>
  <c r="D221" i="1"/>
  <c r="H220" i="1"/>
  <c r="G220" i="1"/>
  <c r="F220" i="1"/>
  <c r="E220" i="1"/>
  <c r="D220" i="1"/>
  <c r="H219" i="1"/>
  <c r="F219" i="1"/>
  <c r="D219" i="1"/>
  <c r="H218" i="1"/>
  <c r="F218" i="1"/>
  <c r="D218" i="1"/>
  <c r="H217" i="1"/>
  <c r="F217" i="1"/>
  <c r="D217" i="1"/>
  <c r="H216" i="1"/>
  <c r="F216" i="1"/>
  <c r="D216" i="1"/>
  <c r="H215" i="1"/>
  <c r="G215" i="1"/>
  <c r="F215" i="1"/>
  <c r="E215" i="1"/>
  <c r="D215" i="1"/>
  <c r="H214" i="1"/>
  <c r="F214" i="1"/>
  <c r="D214" i="1"/>
  <c r="H213" i="1"/>
  <c r="F213" i="1"/>
  <c r="D213" i="1"/>
  <c r="H212" i="1"/>
  <c r="F212" i="1"/>
  <c r="D212" i="1"/>
  <c r="A80" i="1"/>
  <c r="A81" i="1"/>
  <c r="A82" i="1"/>
  <c r="A83" i="1"/>
  <c r="A84" i="1"/>
  <c r="A85" i="1"/>
  <c r="A87" i="1"/>
  <c r="A88" i="1"/>
  <c r="A89" i="1"/>
  <c r="A90" i="1"/>
  <c r="A91" i="1"/>
  <c r="A92" i="1"/>
  <c r="A93" i="1"/>
  <c r="A94" i="1"/>
  <c r="A95" i="1"/>
  <c r="A96" i="1"/>
  <c r="A98" i="1"/>
  <c r="A99" i="1"/>
  <c r="A100" i="1"/>
  <c r="A101" i="1"/>
  <c r="A102" i="1"/>
  <c r="A103" i="1"/>
  <c r="A104" i="1"/>
  <c r="A105" i="1"/>
  <c r="A106" i="1"/>
  <c r="A108" i="1"/>
  <c r="A109" i="1"/>
  <c r="A110" i="1"/>
  <c r="A111" i="1"/>
  <c r="A112" i="1"/>
  <c r="A114" i="1"/>
  <c r="A115" i="1"/>
  <c r="A116" i="1"/>
  <c r="A117" i="1"/>
  <c r="A118" i="1"/>
  <c r="A119" i="1"/>
  <c r="A121" i="1"/>
  <c r="A122" i="1"/>
  <c r="A123" i="1"/>
  <c r="A124" i="1"/>
  <c r="A125" i="1"/>
  <c r="A126" i="1"/>
  <c r="A128" i="1"/>
  <c r="A129" i="1"/>
  <c r="A130" i="1"/>
  <c r="A131" i="1"/>
  <c r="A132" i="1"/>
  <c r="A133" i="1"/>
  <c r="A135" i="1"/>
  <c r="A136" i="1"/>
  <c r="A137" i="1"/>
  <c r="A138" i="1"/>
  <c r="A139" i="1"/>
  <c r="A140" i="1"/>
  <c r="A141" i="1"/>
  <c r="A143" i="1"/>
  <c r="A144" i="1"/>
  <c r="A146" i="1"/>
  <c r="A147" i="1"/>
  <c r="A148" i="1"/>
  <c r="A149" i="1"/>
  <c r="A151" i="1"/>
  <c r="A153" i="1"/>
  <c r="A154" i="1"/>
  <c r="A156" i="1"/>
  <c r="A158" i="1"/>
  <c r="A159" i="1"/>
  <c r="A161" i="1"/>
  <c r="A162" i="1"/>
  <c r="A164" i="1"/>
  <c r="A165" i="1"/>
  <c r="A166" i="1"/>
  <c r="A168" i="1"/>
  <c r="A170" i="1"/>
  <c r="A171" i="1"/>
  <c r="A173" i="1"/>
  <c r="A174" i="1"/>
  <c r="A175" i="1"/>
  <c r="A176" i="1"/>
  <c r="A177" i="1"/>
  <c r="A178" i="1"/>
  <c r="A180" i="1"/>
  <c r="A181" i="1"/>
  <c r="A182" i="1"/>
  <c r="A183" i="1"/>
  <c r="A184" i="1"/>
  <c r="A185" i="1"/>
  <c r="A186" i="1"/>
  <c r="A187" i="1"/>
  <c r="A189" i="1"/>
  <c r="A190" i="1"/>
  <c r="A192" i="1"/>
  <c r="A194" i="1"/>
  <c r="A196" i="1"/>
  <c r="A198" i="1"/>
  <c r="A200" i="1"/>
  <c r="A201" i="1"/>
  <c r="A202" i="1"/>
  <c r="A203" i="1"/>
  <c r="A205" i="1"/>
  <c r="A206" i="1"/>
  <c r="A207" i="1"/>
  <c r="A210" i="1"/>
  <c r="A211" i="1"/>
  <c r="A212" i="1"/>
  <c r="H211" i="1"/>
  <c r="F211" i="1"/>
  <c r="D211" i="1"/>
  <c r="H210" i="1"/>
  <c r="F210" i="1"/>
  <c r="D210" i="1"/>
  <c r="H209" i="1"/>
  <c r="G209" i="1"/>
  <c r="F209" i="1"/>
  <c r="E209" i="1"/>
  <c r="D209" i="1"/>
  <c r="H208" i="1"/>
  <c r="G208" i="1"/>
  <c r="F208" i="1"/>
  <c r="E208" i="1"/>
  <c r="D208" i="1"/>
  <c r="H207" i="1"/>
  <c r="F207" i="1"/>
  <c r="D207" i="1"/>
  <c r="H206" i="1"/>
  <c r="F206" i="1"/>
  <c r="D206" i="1"/>
  <c r="H205" i="1"/>
  <c r="F205" i="1"/>
  <c r="D205" i="1"/>
  <c r="H204" i="1"/>
  <c r="G204" i="1"/>
  <c r="F204" i="1"/>
  <c r="E204" i="1"/>
  <c r="D204" i="1"/>
  <c r="H203" i="1"/>
  <c r="F203" i="1"/>
  <c r="D203" i="1"/>
  <c r="H202" i="1"/>
  <c r="F202" i="1"/>
  <c r="D202" i="1"/>
  <c r="H201" i="1"/>
  <c r="F201" i="1"/>
  <c r="D201" i="1"/>
  <c r="H200" i="1"/>
  <c r="F200" i="1"/>
  <c r="D200" i="1"/>
  <c r="H199" i="1"/>
  <c r="G199" i="1"/>
  <c r="F199" i="1"/>
  <c r="E199" i="1"/>
  <c r="D199" i="1"/>
  <c r="H198" i="1"/>
  <c r="F198" i="1"/>
  <c r="D198" i="1"/>
  <c r="H197" i="1"/>
  <c r="G197" i="1"/>
  <c r="F197" i="1"/>
  <c r="E197" i="1"/>
  <c r="D197" i="1"/>
  <c r="H196" i="1"/>
  <c r="F196" i="1"/>
  <c r="D196" i="1"/>
  <c r="H195" i="1"/>
  <c r="G195" i="1"/>
  <c r="F195" i="1"/>
  <c r="E195" i="1"/>
  <c r="D195" i="1"/>
  <c r="H194" i="1"/>
  <c r="F194" i="1"/>
  <c r="D194" i="1"/>
  <c r="H193" i="1"/>
  <c r="G193" i="1"/>
  <c r="F193" i="1"/>
  <c r="E193" i="1"/>
  <c r="D193" i="1"/>
  <c r="H192" i="1"/>
  <c r="F192" i="1"/>
  <c r="D192" i="1"/>
  <c r="H191" i="1"/>
  <c r="G191" i="1"/>
  <c r="F191" i="1"/>
  <c r="E191" i="1"/>
  <c r="D191" i="1"/>
  <c r="H190" i="1"/>
  <c r="F190" i="1"/>
  <c r="D190" i="1"/>
  <c r="H189" i="1"/>
  <c r="F189" i="1"/>
  <c r="D189" i="1"/>
  <c r="H188" i="1"/>
  <c r="G188" i="1"/>
  <c r="F188" i="1"/>
  <c r="E188" i="1"/>
  <c r="D188" i="1"/>
  <c r="H187" i="1"/>
  <c r="F187" i="1"/>
  <c r="D187" i="1"/>
  <c r="H186" i="1"/>
  <c r="F186" i="1"/>
  <c r="D186" i="1"/>
  <c r="H185" i="1"/>
  <c r="F185" i="1"/>
  <c r="D185" i="1"/>
  <c r="H184" i="1"/>
  <c r="F184" i="1"/>
  <c r="D184" i="1"/>
  <c r="H183" i="1"/>
  <c r="F183" i="1"/>
  <c r="D183" i="1"/>
  <c r="H182" i="1"/>
  <c r="F182" i="1"/>
  <c r="D182" i="1"/>
  <c r="H181" i="1"/>
  <c r="F181" i="1"/>
  <c r="D181" i="1"/>
  <c r="H180" i="1"/>
  <c r="F180" i="1"/>
  <c r="D180" i="1"/>
  <c r="H179" i="1"/>
  <c r="G179" i="1"/>
  <c r="F179" i="1"/>
  <c r="E179" i="1"/>
  <c r="D179" i="1"/>
  <c r="H178" i="1"/>
  <c r="F178" i="1"/>
  <c r="D178" i="1"/>
  <c r="H177" i="1"/>
  <c r="F177" i="1"/>
  <c r="D177" i="1"/>
  <c r="H176" i="1"/>
  <c r="F176" i="1"/>
  <c r="D176" i="1"/>
  <c r="H175" i="1"/>
  <c r="F175" i="1"/>
  <c r="D175" i="1"/>
  <c r="H174" i="1"/>
  <c r="F174" i="1"/>
  <c r="D174" i="1"/>
  <c r="H173" i="1"/>
  <c r="F173" i="1"/>
  <c r="D173" i="1"/>
  <c r="H172" i="1"/>
  <c r="G172" i="1"/>
  <c r="F172" i="1"/>
  <c r="E172" i="1"/>
  <c r="D172" i="1"/>
  <c r="H171" i="1"/>
  <c r="F171" i="1"/>
  <c r="D171" i="1"/>
  <c r="H170" i="1"/>
  <c r="F170" i="1"/>
  <c r="D170" i="1"/>
  <c r="H169" i="1"/>
  <c r="G169" i="1"/>
  <c r="F169" i="1"/>
  <c r="E169" i="1"/>
  <c r="D169" i="1"/>
  <c r="H168" i="1"/>
  <c r="F168" i="1"/>
  <c r="D168" i="1"/>
  <c r="H167" i="1"/>
  <c r="G167" i="1"/>
  <c r="F167" i="1"/>
  <c r="E167" i="1"/>
  <c r="D167" i="1"/>
  <c r="H166" i="1"/>
  <c r="F166" i="1"/>
  <c r="D166" i="1"/>
  <c r="H165" i="1"/>
  <c r="F165" i="1"/>
  <c r="D165" i="1"/>
  <c r="H164" i="1"/>
  <c r="F164" i="1"/>
  <c r="D164" i="1"/>
  <c r="H163" i="1"/>
  <c r="G163" i="1"/>
  <c r="F163" i="1"/>
  <c r="E163" i="1"/>
  <c r="D163" i="1"/>
  <c r="H162" i="1"/>
  <c r="F162" i="1"/>
  <c r="D162" i="1"/>
  <c r="H161" i="1"/>
  <c r="F161" i="1"/>
  <c r="D161" i="1"/>
  <c r="B161" i="1"/>
  <c r="H160" i="1"/>
  <c r="G160" i="1"/>
  <c r="F160" i="1"/>
  <c r="E160" i="1"/>
  <c r="D160" i="1"/>
  <c r="H159" i="1"/>
  <c r="F159" i="1"/>
  <c r="D159" i="1"/>
  <c r="H158" i="1"/>
  <c r="F158" i="1"/>
  <c r="D158" i="1"/>
  <c r="H157" i="1"/>
  <c r="G157" i="1"/>
  <c r="F157" i="1"/>
  <c r="E157" i="1"/>
  <c r="D157" i="1"/>
  <c r="H156" i="1"/>
  <c r="F156" i="1"/>
  <c r="D156" i="1"/>
  <c r="H155" i="1"/>
  <c r="G155" i="1"/>
  <c r="F155" i="1"/>
  <c r="E155" i="1"/>
  <c r="D155" i="1"/>
  <c r="H154" i="1"/>
  <c r="F154" i="1"/>
  <c r="D154" i="1"/>
  <c r="H153" i="1"/>
  <c r="F153" i="1"/>
  <c r="D153" i="1"/>
  <c r="H152" i="1"/>
  <c r="G152" i="1"/>
  <c r="F152" i="1"/>
  <c r="E152" i="1"/>
  <c r="D152" i="1"/>
  <c r="H151" i="1"/>
  <c r="F151" i="1"/>
  <c r="D151" i="1"/>
  <c r="H150" i="1"/>
  <c r="G150" i="1"/>
  <c r="F150" i="1"/>
  <c r="E150" i="1"/>
  <c r="D150" i="1"/>
  <c r="H149" i="1"/>
  <c r="F149" i="1"/>
  <c r="D149" i="1"/>
  <c r="H148" i="1"/>
  <c r="F148" i="1"/>
  <c r="D148" i="1"/>
  <c r="H147" i="1"/>
  <c r="F147" i="1"/>
  <c r="D147" i="1"/>
  <c r="H146" i="1"/>
  <c r="F146" i="1"/>
  <c r="D146" i="1"/>
  <c r="H145" i="1"/>
  <c r="G145" i="1"/>
  <c r="F145" i="1"/>
  <c r="E145" i="1"/>
  <c r="D145" i="1"/>
  <c r="H144" i="1"/>
  <c r="F144" i="1"/>
  <c r="D144" i="1"/>
  <c r="H143" i="1"/>
  <c r="F143" i="1"/>
  <c r="D143" i="1"/>
  <c r="H142" i="1"/>
  <c r="G142" i="1"/>
  <c r="F142" i="1"/>
  <c r="E142" i="1"/>
  <c r="D142" i="1"/>
  <c r="H141" i="1"/>
  <c r="F141" i="1"/>
  <c r="D141" i="1"/>
  <c r="H140" i="1"/>
  <c r="F140" i="1"/>
  <c r="D140" i="1"/>
  <c r="H139" i="1"/>
  <c r="F139" i="1"/>
  <c r="D139" i="1"/>
  <c r="H138" i="1"/>
  <c r="F138" i="1"/>
  <c r="D138" i="1"/>
  <c r="H137" i="1"/>
  <c r="F137" i="1"/>
  <c r="D137" i="1"/>
  <c r="H136" i="1"/>
  <c r="F136" i="1"/>
  <c r="D136" i="1"/>
  <c r="H135" i="1"/>
  <c r="F135" i="1"/>
  <c r="D135" i="1"/>
  <c r="H134" i="1"/>
  <c r="G134" i="1"/>
  <c r="F134" i="1"/>
  <c r="E134" i="1"/>
  <c r="D134" i="1"/>
  <c r="H133" i="1"/>
  <c r="F133" i="1"/>
  <c r="D133" i="1"/>
  <c r="H132" i="1"/>
  <c r="F132" i="1"/>
  <c r="D132" i="1"/>
  <c r="H131" i="1"/>
  <c r="F131" i="1"/>
  <c r="D131" i="1"/>
  <c r="H130" i="1"/>
  <c r="F130" i="1"/>
  <c r="D130" i="1"/>
  <c r="H129" i="1"/>
  <c r="F129" i="1"/>
  <c r="D129" i="1"/>
  <c r="H128" i="1"/>
  <c r="F128" i="1"/>
  <c r="D128" i="1"/>
  <c r="H127" i="1"/>
  <c r="G127" i="1"/>
  <c r="F127" i="1"/>
  <c r="E127" i="1"/>
  <c r="D127" i="1"/>
  <c r="H126" i="1"/>
  <c r="F126" i="1"/>
  <c r="D126" i="1"/>
  <c r="H125" i="1"/>
  <c r="F125" i="1"/>
  <c r="D125" i="1"/>
  <c r="H124" i="1"/>
  <c r="F124" i="1"/>
  <c r="D124" i="1"/>
  <c r="H123" i="1"/>
  <c r="F123" i="1"/>
  <c r="D123" i="1"/>
  <c r="H122" i="1"/>
  <c r="F122" i="1"/>
  <c r="D122" i="1"/>
  <c r="H121" i="1"/>
  <c r="F121" i="1"/>
  <c r="D121" i="1"/>
  <c r="H120" i="1"/>
  <c r="G120" i="1"/>
  <c r="F120" i="1"/>
  <c r="E120" i="1"/>
  <c r="D120" i="1"/>
  <c r="H119" i="1"/>
  <c r="F119" i="1"/>
  <c r="D119" i="1"/>
  <c r="H118" i="1"/>
  <c r="F118" i="1"/>
  <c r="D118" i="1"/>
  <c r="H117" i="1"/>
  <c r="F117" i="1"/>
  <c r="D117" i="1"/>
  <c r="H116" i="1"/>
  <c r="F116" i="1"/>
  <c r="D116" i="1"/>
  <c r="H115" i="1"/>
  <c r="F115" i="1"/>
  <c r="D115" i="1"/>
  <c r="H114" i="1"/>
  <c r="F114" i="1"/>
  <c r="D114" i="1"/>
  <c r="H113" i="1"/>
  <c r="G113" i="1"/>
  <c r="F113" i="1"/>
  <c r="E113" i="1"/>
  <c r="D113" i="1"/>
  <c r="H112" i="1"/>
  <c r="F112" i="1"/>
  <c r="D112" i="1"/>
  <c r="H111" i="1"/>
  <c r="F111" i="1"/>
  <c r="D111" i="1"/>
  <c r="H110" i="1"/>
  <c r="F110" i="1"/>
  <c r="D110" i="1"/>
  <c r="H109" i="1"/>
  <c r="F109" i="1"/>
  <c r="D109" i="1"/>
  <c r="H108" i="1"/>
  <c r="F108" i="1"/>
  <c r="D108" i="1"/>
  <c r="H107" i="1"/>
  <c r="G107" i="1"/>
  <c r="F107" i="1"/>
  <c r="E107" i="1"/>
  <c r="D107" i="1"/>
  <c r="H106" i="1"/>
  <c r="F106" i="1"/>
  <c r="D106" i="1"/>
  <c r="H105" i="1"/>
  <c r="F105" i="1"/>
  <c r="D105" i="1"/>
  <c r="H104" i="1"/>
  <c r="F104" i="1"/>
  <c r="D104" i="1"/>
  <c r="H103" i="1"/>
  <c r="F103" i="1"/>
  <c r="D103" i="1"/>
  <c r="H102" i="1"/>
  <c r="F102" i="1"/>
  <c r="D102" i="1"/>
  <c r="H101" i="1"/>
  <c r="F101" i="1"/>
  <c r="D101" i="1"/>
  <c r="H100" i="1"/>
  <c r="F100" i="1"/>
  <c r="D100" i="1"/>
  <c r="H99" i="1"/>
  <c r="F99" i="1"/>
  <c r="D99" i="1"/>
  <c r="H98" i="1"/>
  <c r="F98" i="1"/>
  <c r="D98" i="1"/>
  <c r="H97" i="1"/>
  <c r="G97" i="1"/>
  <c r="F97" i="1"/>
  <c r="E97" i="1"/>
  <c r="D97" i="1"/>
  <c r="H96" i="1"/>
  <c r="F96" i="1"/>
  <c r="D96" i="1"/>
  <c r="H95" i="1"/>
  <c r="F95" i="1"/>
  <c r="D95" i="1"/>
  <c r="H94" i="1"/>
  <c r="F94" i="1"/>
  <c r="D94" i="1"/>
  <c r="H93" i="1"/>
  <c r="F93" i="1"/>
  <c r="D93" i="1"/>
  <c r="H92" i="1"/>
  <c r="F92" i="1"/>
  <c r="D92" i="1"/>
  <c r="H91" i="1"/>
  <c r="F91" i="1"/>
  <c r="D91" i="1"/>
  <c r="H90" i="1"/>
  <c r="F90" i="1"/>
  <c r="D90" i="1"/>
  <c r="H89" i="1"/>
  <c r="F89" i="1"/>
  <c r="D89" i="1"/>
  <c r="H88" i="1"/>
  <c r="F88" i="1"/>
  <c r="D88" i="1"/>
  <c r="H87" i="1"/>
  <c r="F87" i="1"/>
  <c r="D87" i="1"/>
  <c r="H86" i="1"/>
  <c r="G86" i="1"/>
  <c r="F86" i="1"/>
  <c r="E86" i="1"/>
  <c r="D86" i="1"/>
  <c r="H85" i="1"/>
  <c r="F85" i="1"/>
  <c r="D85" i="1"/>
  <c r="H84" i="1"/>
  <c r="F84" i="1"/>
  <c r="D84" i="1"/>
  <c r="H83" i="1"/>
  <c r="F83" i="1"/>
  <c r="D83" i="1"/>
  <c r="H82" i="1"/>
  <c r="F82" i="1"/>
  <c r="D82" i="1"/>
  <c r="H81" i="1"/>
  <c r="F81" i="1"/>
  <c r="D81" i="1"/>
  <c r="H80" i="1"/>
  <c r="F80" i="1"/>
  <c r="D80" i="1"/>
  <c r="H79" i="1"/>
  <c r="F79" i="1"/>
  <c r="D79" i="1"/>
  <c r="H78" i="1"/>
  <c r="G78" i="1"/>
  <c r="F78" i="1"/>
  <c r="E78" i="1"/>
  <c r="D78" i="1"/>
  <c r="H77" i="1"/>
  <c r="F77" i="1"/>
  <c r="D77" i="1"/>
  <c r="A25" i="1"/>
  <c r="A26" i="1"/>
  <c r="A27" i="1"/>
  <c r="A28" i="1"/>
  <c r="A29" i="1"/>
  <c r="A31" i="1"/>
  <c r="A32" i="1"/>
  <c r="A33" i="1"/>
  <c r="A34" i="1"/>
  <c r="A36" i="1"/>
  <c r="A37" i="1"/>
  <c r="A39" i="1"/>
  <c r="A41" i="1"/>
  <c r="A42" i="1"/>
  <c r="A44" i="1"/>
  <c r="A45" i="1"/>
  <c r="A46" i="1"/>
  <c r="A47" i="1"/>
  <c r="A48" i="1"/>
  <c r="A49" i="1"/>
  <c r="A50" i="1"/>
  <c r="A51" i="1"/>
  <c r="A52" i="1"/>
  <c r="A53" i="1"/>
  <c r="A56" i="1"/>
  <c r="A57" i="1"/>
  <c r="A58" i="1"/>
  <c r="A59" i="1"/>
  <c r="A60" i="1"/>
  <c r="A61" i="1"/>
  <c r="A63" i="1"/>
  <c r="A64" i="1"/>
  <c r="A65" i="1"/>
  <c r="A67" i="1"/>
  <c r="A69" i="1"/>
  <c r="A71" i="1"/>
  <c r="A72" i="1"/>
  <c r="A73" i="1"/>
  <c r="A75" i="1"/>
  <c r="A76" i="1"/>
  <c r="A77" i="1"/>
  <c r="H76" i="1"/>
  <c r="F76" i="1"/>
  <c r="D76" i="1"/>
  <c r="H75" i="1"/>
  <c r="F75" i="1"/>
  <c r="D75" i="1"/>
  <c r="H74" i="1"/>
  <c r="G74" i="1"/>
  <c r="F74" i="1"/>
  <c r="E74" i="1"/>
  <c r="D74" i="1"/>
  <c r="H73" i="1"/>
  <c r="F73" i="1"/>
  <c r="D73" i="1"/>
  <c r="H72" i="1"/>
  <c r="F72" i="1"/>
  <c r="D72" i="1"/>
  <c r="H71" i="1"/>
  <c r="F71" i="1"/>
  <c r="D71" i="1"/>
  <c r="H70" i="1"/>
  <c r="G70" i="1"/>
  <c r="F70" i="1"/>
  <c r="E70" i="1"/>
  <c r="D70" i="1"/>
  <c r="H69" i="1"/>
  <c r="F69" i="1"/>
  <c r="D69" i="1"/>
  <c r="H68" i="1"/>
  <c r="G68" i="1"/>
  <c r="F68" i="1"/>
  <c r="E68" i="1"/>
  <c r="D68" i="1"/>
  <c r="H67" i="1"/>
  <c r="F67" i="1"/>
  <c r="D67" i="1"/>
  <c r="H66" i="1"/>
  <c r="G66" i="1"/>
  <c r="F66" i="1"/>
  <c r="E66" i="1"/>
  <c r="D66" i="1"/>
  <c r="H65" i="1"/>
  <c r="F65" i="1"/>
  <c r="D65" i="1"/>
  <c r="H64" i="1"/>
  <c r="F64" i="1"/>
  <c r="D64" i="1"/>
  <c r="H63" i="1"/>
  <c r="F63" i="1"/>
  <c r="D63" i="1"/>
  <c r="H62" i="1"/>
  <c r="G62" i="1"/>
  <c r="F62" i="1"/>
  <c r="E62" i="1"/>
  <c r="D62" i="1"/>
  <c r="H61" i="1"/>
  <c r="F61" i="1"/>
  <c r="D61" i="1"/>
  <c r="H60" i="1"/>
  <c r="F60" i="1"/>
  <c r="D60" i="1"/>
  <c r="H59" i="1"/>
  <c r="F59" i="1"/>
  <c r="D59" i="1"/>
  <c r="H58" i="1"/>
  <c r="F58" i="1"/>
  <c r="D58" i="1"/>
  <c r="H57" i="1"/>
  <c r="F57" i="1"/>
  <c r="D57" i="1"/>
  <c r="H56" i="1"/>
  <c r="F56" i="1"/>
  <c r="D56" i="1"/>
  <c r="H55" i="1"/>
  <c r="G55" i="1"/>
  <c r="F55" i="1"/>
  <c r="E55" i="1"/>
  <c r="D55" i="1"/>
  <c r="H54" i="1"/>
  <c r="G54" i="1"/>
  <c r="F54" i="1"/>
  <c r="E54" i="1"/>
  <c r="D54" i="1"/>
  <c r="H53" i="1"/>
  <c r="F53" i="1"/>
  <c r="D53" i="1"/>
  <c r="H52" i="1"/>
  <c r="F52" i="1"/>
  <c r="D52" i="1"/>
  <c r="H51" i="1"/>
  <c r="F51" i="1"/>
  <c r="D51" i="1"/>
  <c r="H50" i="1"/>
  <c r="F50" i="1"/>
  <c r="D50" i="1"/>
  <c r="H49" i="1"/>
  <c r="F49" i="1"/>
  <c r="D49" i="1"/>
  <c r="H48" i="1"/>
  <c r="F48" i="1"/>
  <c r="D48" i="1"/>
  <c r="H47" i="1"/>
  <c r="F47" i="1"/>
  <c r="D47" i="1"/>
  <c r="H46" i="1"/>
  <c r="F46" i="1"/>
  <c r="D46" i="1"/>
  <c r="H45" i="1"/>
  <c r="F45" i="1"/>
  <c r="D45" i="1"/>
  <c r="H44" i="1"/>
  <c r="F44" i="1"/>
  <c r="D44" i="1"/>
  <c r="H43" i="1"/>
  <c r="G43" i="1"/>
  <c r="F43" i="1"/>
  <c r="E43" i="1"/>
  <c r="D43" i="1"/>
  <c r="H42" i="1"/>
  <c r="F42" i="1"/>
  <c r="D42" i="1"/>
  <c r="H41" i="1"/>
  <c r="D41" i="1"/>
  <c r="H40" i="1"/>
  <c r="G40" i="1"/>
  <c r="F40" i="1"/>
  <c r="E40" i="1"/>
  <c r="D40" i="1"/>
  <c r="H39" i="1"/>
  <c r="F39" i="1"/>
  <c r="D39" i="1"/>
  <c r="H38" i="1"/>
  <c r="G38" i="1"/>
  <c r="F38" i="1"/>
  <c r="E38" i="1"/>
  <c r="D38" i="1"/>
  <c r="H37" i="1"/>
  <c r="F37" i="1"/>
  <c r="D37" i="1"/>
  <c r="H36" i="1"/>
  <c r="F36" i="1"/>
  <c r="D36" i="1"/>
  <c r="H35" i="1"/>
  <c r="G35" i="1"/>
  <c r="F35" i="1"/>
  <c r="E35" i="1"/>
  <c r="D35" i="1"/>
  <c r="H34" i="1"/>
  <c r="F34" i="1"/>
  <c r="D34" i="1"/>
  <c r="H33" i="1"/>
  <c r="F33" i="1"/>
  <c r="D33" i="1"/>
  <c r="H32" i="1"/>
  <c r="F32" i="1"/>
  <c r="D32" i="1"/>
  <c r="H31" i="1"/>
  <c r="F31" i="1"/>
  <c r="D31" i="1"/>
  <c r="H30" i="1"/>
  <c r="G30" i="1"/>
  <c r="F30" i="1"/>
  <c r="E30" i="1"/>
  <c r="D30" i="1"/>
  <c r="H29" i="1"/>
  <c r="F29" i="1"/>
  <c r="D29" i="1"/>
  <c r="H28" i="1"/>
  <c r="F28" i="1"/>
  <c r="D28" i="1"/>
  <c r="H27" i="1"/>
  <c r="F27" i="1"/>
  <c r="D27" i="1"/>
  <c r="H26" i="1"/>
  <c r="F26" i="1"/>
  <c r="D26" i="1"/>
  <c r="H25" i="1"/>
  <c r="F25" i="1"/>
  <c r="D25" i="1"/>
  <c r="H24" i="1"/>
  <c r="G24" i="1"/>
  <c r="F24" i="1"/>
  <c r="E24" i="1"/>
  <c r="D24" i="1"/>
  <c r="H23" i="1"/>
  <c r="F23" i="1"/>
  <c r="D23" i="1"/>
  <c r="H22" i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G17" i="1"/>
  <c r="F17" i="1"/>
  <c r="E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G12" i="1"/>
  <c r="F12" i="1"/>
  <c r="E12" i="1"/>
  <c r="D12" i="1"/>
  <c r="H11" i="1"/>
  <c r="F11" i="1"/>
  <c r="D11" i="1"/>
  <c r="H10" i="1"/>
  <c r="F10" i="1"/>
  <c r="D10" i="1"/>
  <c r="H9" i="1"/>
  <c r="D9" i="1"/>
  <c r="H8" i="1"/>
  <c r="F8" i="1"/>
  <c r="D8" i="1"/>
  <c r="H7" i="1"/>
  <c r="F7" i="1"/>
  <c r="D7" i="1"/>
  <c r="H6" i="1"/>
  <c r="F6" i="1"/>
  <c r="D6" i="1"/>
  <c r="H5" i="1"/>
  <c r="G5" i="1"/>
  <c r="F5" i="1"/>
  <c r="E5" i="1"/>
  <c r="D5" i="1"/>
  <c r="H4" i="1"/>
  <c r="G4" i="1"/>
  <c r="F4" i="1"/>
  <c r="E4" i="1"/>
  <c r="D4" i="1"/>
  <c r="H3" i="1"/>
  <c r="G3" i="1"/>
  <c r="F3" i="1"/>
  <c r="E3" i="1"/>
  <c r="A1" i="1"/>
</calcChain>
</file>

<file path=xl/sharedStrings.xml><?xml version="1.0" encoding="utf-8"?>
<sst xmlns="http://schemas.openxmlformats.org/spreadsheetml/2006/main" count="584" uniqueCount="296">
  <si>
    <t>No Comp</t>
  </si>
  <si>
    <t>No</t>
  </si>
  <si>
    <t xml:space="preserve">DESCRIPCION </t>
  </si>
  <si>
    <t xml:space="preserve">NOMBRE </t>
  </si>
  <si>
    <t>No Metas programadas 2018</t>
  </si>
  <si>
    <t>% cumplimiento PA 2018</t>
  </si>
  <si>
    <t>No TOTAL METAS PDD</t>
  </si>
  <si>
    <t>% CUMP TOTAL PDD</t>
  </si>
  <si>
    <t>PDD</t>
  </si>
  <si>
    <t>BOLIVAR SI AVANZA 2016-2019</t>
  </si>
  <si>
    <t>EJE ESTRATEGICO</t>
  </si>
  <si>
    <t>1.1</t>
  </si>
  <si>
    <t xml:space="preserve">PROGRAMA </t>
  </si>
  <si>
    <t>1.1.1</t>
  </si>
  <si>
    <t xml:space="preserve">SUBPROGRAMA </t>
  </si>
  <si>
    <t>1.1.2</t>
  </si>
  <si>
    <t>1.1.3</t>
  </si>
  <si>
    <t>1.1.4</t>
  </si>
  <si>
    <t>1.1.5</t>
  </si>
  <si>
    <t>1.1.6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</si>
  <si>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</si>
  <si>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</si>
  <si>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</si>
  <si>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</si>
  <si>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</si>
  <si>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</si>
  <si>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</si>
  <si>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</si>
  <si>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1.3.3</t>
  </si>
  <si>
    <t>1.3.4</t>
  </si>
  <si>
    <t>1.3.5</t>
  </si>
  <si>
    <t>1.3.6</t>
  </si>
  <si>
    <t>1.4</t>
  </si>
  <si>
    <t>1.4.1</t>
  </si>
  <si>
    <t>1.4.2</t>
  </si>
  <si>
    <t>1.4.3</t>
  </si>
  <si>
    <t>1.4.4</t>
  </si>
  <si>
    <t>1.4.5</t>
  </si>
  <si>
    <t>1.5</t>
  </si>
  <si>
    <t>1.5.1</t>
  </si>
  <si>
    <t>1.5.2</t>
  </si>
  <si>
    <t>1.5.3</t>
  </si>
  <si>
    <t>1.5.4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</si>
  <si>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</si>
  <si>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</si>
  <si>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</si>
  <si>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</si>
  <si>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</si>
  <si>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</si>
  <si>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</si>
  <si>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</si>
  <si>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</si>
  <si>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</si>
  <si>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</si>
  <si>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</si>
  <si>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</si>
  <si>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</si>
  <si>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</si>
  <si>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</si>
  <si>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</si>
  <si>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</si>
  <si>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</si>
  <si>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2.1</t>
  </si>
  <si>
    <t>2.1.1</t>
  </si>
  <si>
    <t>2.1.2</t>
  </si>
  <si>
    <t>2.1.3</t>
  </si>
  <si>
    <t>2.1.4</t>
  </si>
  <si>
    <t>2.1.5</t>
  </si>
  <si>
    <t>2.1.6</t>
  </si>
  <si>
    <t>2.2</t>
  </si>
  <si>
    <t>2.2.1</t>
  </si>
  <si>
    <t>2.2.2</t>
  </si>
  <si>
    <t>2.2.3</t>
  </si>
  <si>
    <t>2.3</t>
  </si>
  <si>
    <t>2.3.1</t>
  </si>
  <si>
    <t>2.4</t>
  </si>
  <si>
    <t>2.4.1</t>
  </si>
  <si>
    <t>2.5</t>
  </si>
  <si>
    <t>2.5.1</t>
  </si>
  <si>
    <t>2.5.2</t>
  </si>
  <si>
    <t>2.5.3</t>
  </si>
  <si>
    <t>2.6</t>
  </si>
  <si>
    <t>2.6.1</t>
  </si>
  <si>
    <t>2.6.2</t>
  </si>
  <si>
    <t>2.6.3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</si>
  <si>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</si>
  <si>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</si>
  <si>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</si>
  <si>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</si>
  <si>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</si>
  <si>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</si>
  <si>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</si>
  <si>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</si>
  <si>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2.8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</si>
  <si>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</si>
  <si>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</si>
  <si>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</si>
  <si>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</si>
  <si>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</si>
  <si>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</si>
  <si>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</si>
  <si>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</si>
  <si>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</si>
  <si>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</si>
  <si>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2.9</t>
  </si>
  <si>
    <t>2.9.1</t>
  </si>
  <si>
    <t>2.9.2</t>
  </si>
  <si>
    <t>2.9.3</t>
  </si>
  <si>
    <t>2.9.4</t>
  </si>
  <si>
    <t>2.9.5</t>
  </si>
  <si>
    <t>2.9.6</t>
  </si>
  <si>
    <t>2.9.7</t>
  </si>
  <si>
    <t>2.9.8</t>
  </si>
  <si>
    <t>2.9.9</t>
  </si>
  <si>
    <t>2.10</t>
  </si>
  <si>
    <t>2.10.1</t>
  </si>
  <si>
    <t>2.10.2</t>
  </si>
  <si>
    <t>2.10.3</t>
  </si>
  <si>
    <t>2.10.4</t>
  </si>
  <si>
    <t>2.10.5</t>
  </si>
  <si>
    <t>2.11</t>
  </si>
  <si>
    <t>2.11.1</t>
  </si>
  <si>
    <t>2.11.2</t>
  </si>
  <si>
    <t>2.11.3</t>
  </si>
  <si>
    <t>2.11.4</t>
  </si>
  <si>
    <t>2.11.5</t>
  </si>
  <si>
    <t>2.11.6</t>
  </si>
  <si>
    <t>2.12</t>
  </si>
  <si>
    <t>2.12.1</t>
  </si>
  <si>
    <t>2.12.2</t>
  </si>
  <si>
    <t>2.12.3</t>
  </si>
  <si>
    <t>2.12.4</t>
  </si>
  <si>
    <t>2.12.5</t>
  </si>
  <si>
    <t>2.12.6</t>
  </si>
  <si>
    <t>2.13</t>
  </si>
  <si>
    <t>2.13.1</t>
  </si>
  <si>
    <t>2.13.2</t>
  </si>
  <si>
    <t>2.13.3</t>
  </si>
  <si>
    <t>2.13.4</t>
  </si>
  <si>
    <t>2.13.5</t>
  </si>
  <si>
    <t>2.13.6</t>
  </si>
  <si>
    <t>2.14</t>
  </si>
  <si>
    <t>2.14.1</t>
  </si>
  <si>
    <t>2.14.2</t>
  </si>
  <si>
    <t>2.14.3</t>
  </si>
  <si>
    <t>2.14.4</t>
  </si>
  <si>
    <t>2.14.5</t>
  </si>
  <si>
    <t>2.14.6</t>
  </si>
  <si>
    <t>2.14.7</t>
  </si>
  <si>
    <t>2.15</t>
  </si>
  <si>
    <t>2.15.1</t>
  </si>
  <si>
    <t>2.15.2</t>
  </si>
  <si>
    <t>2.16</t>
  </si>
  <si>
    <t>2.16.1</t>
  </si>
  <si>
    <t>2.16.2</t>
  </si>
  <si>
    <t>2.16.3</t>
  </si>
  <si>
    <t>2.16.4</t>
  </si>
  <si>
    <t>2.17</t>
  </si>
  <si>
    <t>2.17.1</t>
  </si>
  <si>
    <t>2.18</t>
  </si>
  <si>
    <t>2.18.1</t>
  </si>
  <si>
    <t>2.18.2</t>
  </si>
  <si>
    <t>2.19</t>
  </si>
  <si>
    <t>2.19.1</t>
  </si>
  <si>
    <t>2.20</t>
  </si>
  <si>
    <t>2.20.1</t>
  </si>
  <si>
    <t>2.20.2</t>
  </si>
  <si>
    <t>2.21</t>
  </si>
  <si>
    <t>2.21.2</t>
  </si>
  <si>
    <t>2.22</t>
  </si>
  <si>
    <t>2.22.1</t>
  </si>
  <si>
    <t>2.22.2</t>
  </si>
  <si>
    <t>2.22.3</t>
  </si>
  <si>
    <t>2.23</t>
  </si>
  <si>
    <t>2.23.1</t>
  </si>
  <si>
    <t>2.24</t>
  </si>
  <si>
    <t>2.24.1</t>
  </si>
  <si>
    <t>2.24.2</t>
  </si>
  <si>
    <t>2.25</t>
  </si>
  <si>
    <t>2.25.1</t>
  </si>
  <si>
    <t>2.25.2</t>
  </si>
  <si>
    <t>2.25.3</t>
  </si>
  <si>
    <t>2.25.4</t>
  </si>
  <si>
    <t>2.25.5</t>
  </si>
  <si>
    <t>2.25.6</t>
  </si>
  <si>
    <t>2.26</t>
  </si>
  <si>
    <t>2.26.1</t>
  </si>
  <si>
    <t>2.26.2</t>
  </si>
  <si>
    <t>2.26.3</t>
  </si>
  <si>
    <t>2.26.4</t>
  </si>
  <si>
    <t>2.26.5</t>
  </si>
  <si>
    <t>2.26.6</t>
  </si>
  <si>
    <t>2.26.7</t>
  </si>
  <si>
    <t>2.26.8</t>
  </si>
  <si>
    <t>2.27</t>
  </si>
  <si>
    <t>2.27.1</t>
  </si>
  <si>
    <t>2.27.2</t>
  </si>
  <si>
    <t>2.28</t>
  </si>
  <si>
    <t>2.28.1</t>
  </si>
  <si>
    <t>2.29</t>
  </si>
  <si>
    <t>2.29.1</t>
  </si>
  <si>
    <t>2.30</t>
  </si>
  <si>
    <t>2.30.1</t>
  </si>
  <si>
    <t>2.31</t>
  </si>
  <si>
    <t>2.31.1</t>
  </si>
  <si>
    <t>2.32</t>
  </si>
  <si>
    <t>2.32.1</t>
  </si>
  <si>
    <t>2.32.2</t>
  </si>
  <si>
    <t>2.32.3</t>
  </si>
  <si>
    <t>2.32.4</t>
  </si>
  <si>
    <t>2.33</t>
  </si>
  <si>
    <t>2.33.1</t>
  </si>
  <si>
    <t>2.33.2</t>
  </si>
  <si>
    <t>2.33.3</t>
  </si>
  <si>
    <t>3.1</t>
  </si>
  <si>
    <t>3.1.1</t>
  </si>
  <si>
    <t>3.1.2</t>
  </si>
  <si>
    <t>3.1.3</t>
  </si>
  <si>
    <t>3.1.4</t>
  </si>
  <si>
    <t>3.1.5</t>
  </si>
  <si>
    <t>3.2</t>
  </si>
  <si>
    <t>3.2.1</t>
  </si>
  <si>
    <t>3.2.2</t>
  </si>
  <si>
    <t>3.2.3</t>
  </si>
  <si>
    <t>3.2.4</t>
  </si>
  <si>
    <t>3.3</t>
  </si>
  <si>
    <t>3.3.1</t>
  </si>
  <si>
    <t>3.3.2</t>
  </si>
  <si>
    <t>3.4</t>
  </si>
  <si>
    <t>3.4.1</t>
  </si>
  <si>
    <t>3.4.2</t>
  </si>
  <si>
    <t>3.4.3</t>
  </si>
  <si>
    <t>3.4.4</t>
  </si>
  <si>
    <t>3.4.5</t>
  </si>
  <si>
    <t>3.5</t>
  </si>
  <si>
    <t>3.5.1</t>
  </si>
  <si>
    <t>3.5.2</t>
  </si>
  <si>
    <t>3.6</t>
  </si>
  <si>
    <t>3.6.1</t>
  </si>
  <si>
    <t>3.7</t>
  </si>
  <si>
    <t>3.7.1</t>
  </si>
  <si>
    <t>3.7.2</t>
  </si>
  <si>
    <t>3.7.3</t>
  </si>
  <si>
    <t>3.7.4</t>
  </si>
  <si>
    <t>3.7.5</t>
  </si>
  <si>
    <t>3.7.6</t>
  </si>
  <si>
    <t>4.1</t>
  </si>
  <si>
    <t>4.1.1</t>
  </si>
  <si>
    <t>4.1.2</t>
  </si>
  <si>
    <t>4.1.3</t>
  </si>
  <si>
    <t>4.2</t>
  </si>
  <si>
    <t>4.2.1</t>
  </si>
  <si>
    <t>4.2.2</t>
  </si>
  <si>
    <t>4.2.3</t>
  </si>
  <si>
    <t>4.2.4</t>
  </si>
  <si>
    <t xml:space="preserve">TERRITORIO Y AMBIENTE </t>
  </si>
  <si>
    <t>5.1</t>
  </si>
  <si>
    <t>5.1.1</t>
  </si>
  <si>
    <t>5.1.2</t>
  </si>
  <si>
    <t>5.2</t>
  </si>
  <si>
    <t>5.2.1</t>
  </si>
  <si>
    <t>5.2.2</t>
  </si>
  <si>
    <t>5.2.3</t>
  </si>
  <si>
    <t>5.3</t>
  </si>
  <si>
    <t>5.3.1</t>
  </si>
  <si>
    <t>5.3.2</t>
  </si>
  <si>
    <t>5.3.3</t>
  </si>
  <si>
    <t>5.3.4</t>
  </si>
  <si>
    <t>6.1</t>
  </si>
  <si>
    <t>6.1.1</t>
  </si>
  <si>
    <t>6.2</t>
  </si>
  <si>
    <t>6.2.1</t>
  </si>
  <si>
    <t>6.3</t>
  </si>
  <si>
    <t>6.3.1</t>
  </si>
  <si>
    <t>6.4</t>
  </si>
  <si>
    <t>6.4.1</t>
  </si>
  <si>
    <t>NP</t>
  </si>
  <si>
    <t>6.4.2</t>
  </si>
  <si>
    <t>6.4.3</t>
  </si>
  <si>
    <t>6.4.4</t>
  </si>
  <si>
    <t>6.4.5</t>
  </si>
  <si>
    <t>6.4.6</t>
  </si>
  <si>
    <t>6.4.7</t>
  </si>
  <si>
    <t>6.5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</si>
  <si>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</si>
  <si>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</si>
  <si>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</si>
  <si>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</si>
  <si>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</si>
  <si>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</si>
  <si>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</si>
  <si>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</si>
  <si>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</si>
  <si>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6.6</t>
  </si>
  <si>
    <t>6.6.1</t>
  </si>
  <si>
    <t>6.6.2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</si>
</sst>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9" fontId="3" fillId="3" borderId="9" xfId="0" applyNumberFormat="1" applyFont="1" applyFill="1" applyBorder="1" applyAlignment="1">
      <alignment horizontal="center"/>
    </xf>
    <xf numFmtId="9" fontId="3" fillId="3" borderId="10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/>
    </xf>
    <xf numFmtId="0" fontId="4" fillId="4" borderId="12" xfId="0" applyFont="1" applyFill="1" applyBorder="1"/>
    <xf numFmtId="0" fontId="4" fillId="4" borderId="12" xfId="0" applyFont="1" applyFill="1" applyBorder="1" applyAlignment="1">
      <alignment horizontal="center"/>
    </xf>
    <xf numFmtId="9" fontId="4" fillId="4" borderId="12" xfId="0" applyNumberFormat="1" applyFont="1" applyFill="1" applyBorder="1" applyAlignment="1">
      <alignment horizontal="center"/>
    </xf>
    <xf numFmtId="9" fontId="4" fillId="4" borderId="13" xfId="0" applyNumberFormat="1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/>
    </xf>
    <xf numFmtId="0" fontId="2" fillId="5" borderId="15" xfId="0" applyFont="1" applyFill="1" applyBorder="1"/>
    <xf numFmtId="0" fontId="2" fillId="5" borderId="15" xfId="0" applyFont="1" applyFill="1" applyBorder="1" applyAlignment="1">
      <alignment horizontal="center"/>
    </xf>
    <xf numFmtId="9" fontId="2" fillId="5" borderId="15" xfId="0" applyNumberFormat="1" applyFont="1" applyFill="1" applyBorder="1" applyAlignment="1">
      <alignment horizontal="center"/>
    </xf>
    <xf numFmtId="9" fontId="2" fillId="5" borderId="16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/>
    <xf numFmtId="0" fontId="0" fillId="0" borderId="19" xfId="0" applyBorder="1" applyAlignment="1">
      <alignment horizontal="center"/>
    </xf>
    <xf numFmtId="9" fontId="0" fillId="0" borderId="19" xfId="0" applyNumberFormat="1" applyBorder="1" applyAlignment="1">
      <alignment horizontal="center"/>
    </xf>
    <xf numFmtId="9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4" xfId="0" applyBorder="1"/>
    <xf numFmtId="0" fontId="0" fillId="0" borderId="24" xfId="0" applyBorder="1" applyAlignment="1">
      <alignment horizont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/>
    </xf>
    <xf numFmtId="0" fontId="2" fillId="5" borderId="27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horizontal="center"/>
    </xf>
    <xf numFmtId="9" fontId="2" fillId="5" borderId="27" xfId="0" applyNumberFormat="1" applyFont="1" applyFill="1" applyBorder="1" applyAlignment="1">
      <alignment horizontal="center"/>
    </xf>
    <xf numFmtId="9" fontId="2" fillId="5" borderId="28" xfId="0" applyNumberFormat="1" applyFont="1" applyFill="1" applyBorder="1" applyAlignment="1">
      <alignment horizontal="center"/>
    </xf>
    <xf numFmtId="0" fontId="2" fillId="5" borderId="27" xfId="0" applyFont="1" applyFill="1" applyBorder="1"/>
    <xf numFmtId="9" fontId="0" fillId="0" borderId="19" xfId="0" applyNumberFormat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9" fontId="0" fillId="0" borderId="31" xfId="0" applyNumberFormat="1" applyBorder="1"/>
    <xf numFmtId="0" fontId="0" fillId="0" borderId="31" xfId="0" applyBorder="1" applyAlignment="1">
      <alignment horizontal="center"/>
    </xf>
    <xf numFmtId="9" fontId="0" fillId="0" borderId="31" xfId="0" applyNumberFormat="1" applyBorder="1" applyAlignment="1">
      <alignment horizontal="center"/>
    </xf>
    <xf numFmtId="9" fontId="0" fillId="0" borderId="32" xfId="0" applyNumberFormat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/>
    </xf>
    <xf numFmtId="9" fontId="4" fillId="4" borderId="9" xfId="0" applyNumberFormat="1" applyFont="1" applyFill="1" applyBorder="1" applyAlignment="1">
      <alignment horizontal="center"/>
    </xf>
    <xf numFmtId="9" fontId="4" fillId="4" borderId="10" xfId="0" applyNumberFormat="1" applyFont="1" applyFill="1" applyBorder="1" applyAlignment="1">
      <alignment horizontal="center"/>
    </xf>
    <xf numFmtId="0" fontId="0" fillId="0" borderId="31" xfId="0" applyBorder="1"/>
    <xf numFmtId="9" fontId="0" fillId="0" borderId="12" xfId="0" applyNumberFormat="1" applyBorder="1"/>
    <xf numFmtId="9" fontId="0" fillId="0" borderId="24" xfId="0" applyNumberFormat="1" applyBorder="1"/>
    <xf numFmtId="0" fontId="4" fillId="4" borderId="9" xfId="0" applyFont="1" applyFill="1" applyBorder="1"/>
    <xf numFmtId="9" fontId="0" fillId="6" borderId="12" xfId="0" applyNumberFormat="1" applyFill="1" applyBorder="1" applyAlignment="1">
      <alignment horizontal="center"/>
    </xf>
    <xf numFmtId="0" fontId="2" fillId="0" borderId="0" xfId="0" applyFont="1" applyFill="1"/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9" fontId="0" fillId="0" borderId="15" xfId="0" applyNumberForma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2276475</xdr:colOff>
      <xdr:row>0</xdr:row>
      <xdr:rowOff>85725</xdr:rowOff>
    </xdr:from>
    <xdr:to>
      <xdr:col>4</xdr:col>
      <xdr:colOff>843998</xdr:colOff>
      <xdr:row>0</xdr:row>
      <xdr:rowOff>971550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85725"/>
          <a:ext cx="2920448" cy="885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%20DE%20EJECUCION%20PLAN%20DE%20ACCION%20%20Y%20PDD%20A%20JUNIO%2030%202018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nd DNP"/>
      <sheetName val="BDATOS"/>
      <sheetName val="INFORME "/>
      <sheetName val="RESUMEN "/>
      <sheetName val="CUMP EJE ESTRATEGICO"/>
      <sheetName val="CUMPPDDTOTAL"/>
      <sheetName val="CUMP_EJE1_TOTAL"/>
      <sheetName val="CUMP_EJE2_TOTAL"/>
      <sheetName val="CUMP_EJE3_TOTAL"/>
      <sheetName val="CUMP_EJE4_TOTAL"/>
      <sheetName val="CUMP_EJE_5_TOTAL"/>
      <sheetName val="CUM_EJE6_TOTAL"/>
      <sheetName val="CUMPEJES2017"/>
      <sheetName val="EJE 1_2017"/>
      <sheetName val="EJE 2_2017"/>
      <sheetName val="EJE 3_2017"/>
      <sheetName val="EJE 4_2017"/>
      <sheetName val="EJE 5_2017"/>
      <sheetName val="EJE 6_2017"/>
      <sheetName val="EJECPLANTOTAL"/>
      <sheetName val="HABITAT-AGUASBOLIVAR"/>
      <sheetName val="EDUCACION"/>
      <sheetName val="INTERIOR"/>
      <sheetName val="ICULTUR"/>
      <sheetName val="PLANEACION"/>
      <sheetName val="INFRAESTRUCTURA"/>
      <sheetName val="HACIENDA"/>
      <sheetName val="AGRICULTURA"/>
      <sheetName val="GESTION SOCIAL"/>
      <sheetName val="SALUD"/>
      <sheetName val="PRIVADA"/>
      <sheetName val="MINAS"/>
      <sheetName val="MOVILIDAD "/>
      <sheetName val="VÍCTIMAS"/>
      <sheetName val="GENERAL"/>
      <sheetName val="DES REGIONAL Y OT"/>
      <sheetName val="GESTION DEL RIESGO"/>
      <sheetName val="IDERBOL"/>
      <sheetName val="UNIBAC"/>
      <sheetName val="CONTROLINTERNO"/>
      <sheetName val="segalimentaria"/>
      <sheetName val="PARAMETRIZACION"/>
    </sheetNames>
    <sheetDataSet>
      <sheetData sheetId="0"/>
      <sheetData sheetId="1">
        <row r="1">
          <cell r="A1" t="str">
            <v>EJECUCION PLAN DE ACCION  CON CORTE A 30 DE JUNIO DE 2018</v>
          </cell>
        </row>
        <row r="3">
          <cell r="B3" t="str">
            <v xml:space="preserve">CONSTRUCCIÓN DE LA PAZ EN BOLÍVAR </v>
          </cell>
        </row>
        <row r="379">
          <cell r="K379" t="str">
            <v>Bolívar Sí Avanza en promoción turística del destino Bolívar.</v>
          </cell>
        </row>
        <row r="385">
          <cell r="K385" t="str">
            <v>Bolívar Sí Avanza en Gobernanza Turística.</v>
          </cell>
        </row>
      </sheetData>
      <sheetData sheetId="2">
        <row r="1">
          <cell r="U1">
            <v>0.48839450472490686</v>
          </cell>
          <cell r="Y1">
            <v>0.55407700048598141</v>
          </cell>
        </row>
        <row r="3">
          <cell r="E3" t="str">
            <v>ESTRATEGIA PARA CONSTRUCCION DE LA PAZ EN BOLIVAR</v>
          </cell>
          <cell r="L3" t="str">
            <v xml:space="preserve">Observario de paz territorial </v>
          </cell>
          <cell r="V3">
            <v>1</v>
          </cell>
          <cell r="W3">
            <v>0.4</v>
          </cell>
          <cell r="X3">
            <v>0.32184873949579834</v>
          </cell>
          <cell r="AA3">
            <v>0.375</v>
          </cell>
          <cell r="AB3">
            <v>0.6479166666666667</v>
          </cell>
          <cell r="AC3">
            <v>0.42081043369717125</v>
          </cell>
        </row>
        <row r="5">
          <cell r="L5" t="str">
            <v>Planeación Prospectiva para la Construcción de Paz</v>
          </cell>
          <cell r="V5">
            <v>0</v>
          </cell>
          <cell r="AA5">
            <v>0.6</v>
          </cell>
        </row>
        <row r="6">
          <cell r="L6" t="str">
            <v>Alianzas Interinstitucionales para la Construcción de Paz Territorial</v>
          </cell>
          <cell r="V6">
            <v>0</v>
          </cell>
          <cell r="AA6">
            <v>0.91666666666666674</v>
          </cell>
        </row>
        <row r="8">
          <cell r="L8" t="str">
            <v xml:space="preserve">Proyecto Estratégico "Montes de Maria Territorio de Paz" </v>
          </cell>
          <cell r="AA8">
            <v>1</v>
          </cell>
        </row>
        <row r="9">
          <cell r="V9">
            <v>1</v>
          </cell>
          <cell r="AA9">
            <v>1</v>
          </cell>
        </row>
        <row r="10">
          <cell r="L10" t="str">
            <v>Plataforma Virtual “Educando para la paz”</v>
          </cell>
          <cell r="V10">
            <v>0</v>
          </cell>
          <cell r="AA10">
            <v>0</v>
          </cell>
        </row>
        <row r="11">
          <cell r="E11" t="str">
            <v>ATENCIÓN Y ASISTENCIA A POBLACIÓN EN PROCESO DE DESARME, DESMOVLIZACIÓN Y REINTEGRACIÓN</v>
          </cell>
          <cell r="L11" t="str">
            <v>Diseño de la Política Pública de Atención y Asistencia a Población en Proceso de Desmovilización y Reintegración</v>
          </cell>
          <cell r="V11">
            <v>0.5</v>
          </cell>
          <cell r="W11">
            <v>0.25</v>
          </cell>
          <cell r="AA11">
            <v>0.61111111111111116</v>
          </cell>
          <cell r="AB11">
            <v>0.34100529100529103</v>
          </cell>
        </row>
        <row r="14">
          <cell r="L14" t="str">
            <v>Atención y Asistencia a Personas en Proceso de DDR</v>
          </cell>
          <cell r="V14">
            <v>0</v>
          </cell>
          <cell r="AA14">
            <v>9.5238095238095233E-2</v>
          </cell>
        </row>
        <row r="17">
          <cell r="L17" t="str">
            <v>Fortalecimiento de capacidades locales para el DDR</v>
          </cell>
          <cell r="V17">
            <v>0</v>
          </cell>
          <cell r="AA17">
            <v>0.75</v>
          </cell>
        </row>
        <row r="18">
          <cell r="L18" t="str">
            <v>Fortalecimiento a Comunidades Receptoras de Población en Proceso de DDR</v>
          </cell>
          <cell r="V18">
            <v>0</v>
          </cell>
          <cell r="AA18">
            <v>0.1</v>
          </cell>
        </row>
        <row r="20">
          <cell r="E20" t="str">
            <v>ATENCIÓN Y ASISTENCIA A POBLACIÓN VÍCTIMA DEL CONFLICTO ARMADO EN BOLIVAR</v>
          </cell>
          <cell r="V20">
            <v>0.16666666666666666</v>
          </cell>
          <cell r="W20">
            <v>0.59428571428571419</v>
          </cell>
          <cell r="AA20">
            <v>0.3888888888888889</v>
          </cell>
          <cell r="AB20">
            <v>0.45900911699538705</v>
          </cell>
        </row>
        <row r="21">
          <cell r="L21" t="str">
            <v>Componente Prevención y Protección Riesgos de Victimización</v>
          </cell>
        </row>
        <row r="24">
          <cell r="L24" t="str">
            <v>Componente de Asistencia y Atención</v>
          </cell>
          <cell r="V24">
            <v>0</v>
          </cell>
          <cell r="AA24">
            <v>0.70250000000000001</v>
          </cell>
        </row>
        <row r="29">
          <cell r="L29" t="str">
            <v>Reparación Integral</v>
          </cell>
          <cell r="V29">
            <v>0.33333333333333331</v>
          </cell>
          <cell r="AA29">
            <v>0.46250000000000002</v>
          </cell>
        </row>
        <row r="33">
          <cell r="L33" t="str">
            <v>Memoria Histórica  Medidas de Satisfacción</v>
          </cell>
          <cell r="V33">
            <v>0.38095238095238093</v>
          </cell>
          <cell r="AA33">
            <v>0.27142857142857141</v>
          </cell>
        </row>
        <row r="36">
          <cell r="L36" t="str">
            <v>ParticipaciónEfectiva</v>
          </cell>
          <cell r="V36">
            <v>1</v>
          </cell>
          <cell r="AA36">
            <v>1</v>
          </cell>
        </row>
        <row r="38">
          <cell r="L38" t="str">
            <v>Sistemas de Información y Fortalecimiento Institucional</v>
          </cell>
          <cell r="V38">
            <v>0.36</v>
          </cell>
          <cell r="AA38">
            <v>0.72697368421052633</v>
          </cell>
        </row>
        <row r="43">
          <cell r="E43" t="str">
            <v xml:space="preserve">SEGURIDAD Y CONVIVENCIA </v>
          </cell>
          <cell r="L43" t="str">
            <v>Planeación Institucional Para Avanzar En Seguridad Y Convivencia</v>
          </cell>
          <cell r="V43" t="str">
            <v>NP</v>
          </cell>
          <cell r="W43">
            <v>0</v>
          </cell>
          <cell r="AA43">
            <v>1</v>
          </cell>
          <cell r="AB43">
            <v>0.35952380952380952</v>
          </cell>
        </row>
        <row r="44">
          <cell r="L44" t="str">
            <v>Provisión Tecnológica Para Fortalecer La Seguridad Y Convivencia</v>
          </cell>
          <cell r="V44">
            <v>0</v>
          </cell>
          <cell r="AA44">
            <v>0</v>
          </cell>
        </row>
        <row r="45">
          <cell r="L45" t="str">
            <v>Infraestructura Para La Seguridad</v>
          </cell>
          <cell r="V45">
            <v>0</v>
          </cell>
          <cell r="AA45">
            <v>0.1</v>
          </cell>
        </row>
        <row r="46">
          <cell r="L46" t="str">
            <v>Fortalecimiento De La Movilidad De Los Organismos De Seguridad</v>
          </cell>
          <cell r="V46" t="str">
            <v>NP</v>
          </cell>
          <cell r="AA46">
            <v>1</v>
          </cell>
        </row>
        <row r="47">
          <cell r="L47" t="str">
            <v>Observación Y Seguimiento De Delitos</v>
          </cell>
          <cell r="V47">
            <v>0</v>
          </cell>
          <cell r="AA47">
            <v>0.41666666666666669</v>
          </cell>
        </row>
        <row r="51">
          <cell r="E51" t="str">
            <v>DERECHOS HUMANOS Y DERECHO INTERNACIONAL HUMANITARIO</v>
          </cell>
          <cell r="V51">
            <v>0</v>
          </cell>
          <cell r="W51">
            <v>0</v>
          </cell>
          <cell r="AA51">
            <v>0.53992123165055506</v>
          </cell>
          <cell r="AB51">
            <v>0.32710347296813469</v>
          </cell>
        </row>
        <row r="54">
          <cell r="L54" t="str">
            <v>Promoción de los Derechos Humanos y Derecho Internacional Humanitario</v>
          </cell>
        </row>
        <row r="58">
          <cell r="L58" t="str">
            <v>Desminado Humanitario</v>
          </cell>
          <cell r="V58">
            <v>0</v>
          </cell>
          <cell r="AA58">
            <v>0</v>
          </cell>
        </row>
        <row r="61">
          <cell r="L61" t="str">
            <v>Prevención del reclutamiento ilícito de Niños, Niñas y Adolescentes en el departamento de Bolívar</v>
          </cell>
          <cell r="V61">
            <v>0</v>
          </cell>
          <cell r="AA61">
            <v>0</v>
          </cell>
        </row>
        <row r="63">
          <cell r="L63" t="str">
            <v>Lucha contra la trata de personas</v>
          </cell>
          <cell r="V63">
            <v>0</v>
          </cell>
          <cell r="AA63">
            <v>0.4</v>
          </cell>
        </row>
        <row r="65">
          <cell r="E65" t="str">
            <v xml:space="preserve">JUSTICIA Y ORDEN PÚBLICO </v>
          </cell>
          <cell r="L65" t="str">
            <v>Centros De Convivencia</v>
          </cell>
          <cell r="V65">
            <v>0</v>
          </cell>
          <cell r="W65">
            <v>0</v>
          </cell>
          <cell r="AA65">
            <v>0</v>
          </cell>
          <cell r="AB65">
            <v>0</v>
          </cell>
        </row>
        <row r="66">
          <cell r="L66" t="str">
            <v>Fortalecimiento de acceso a la justifica</v>
          </cell>
          <cell r="AA66">
            <v>0</v>
          </cell>
        </row>
        <row r="67">
          <cell r="E67" t="str">
            <v>PARTICIPACIÓN POLÍTICA Y DEMOCRACIA PARA LA PAZ</v>
          </cell>
          <cell r="L67" t="str">
            <v>Fortalecimiento de las instancias de participación ciudadana, y la planeación participativa para la paz</v>
          </cell>
          <cell r="V67">
            <v>0</v>
          </cell>
          <cell r="W67">
            <v>0</v>
          </cell>
          <cell r="AA67">
            <v>0.66666666666666663</v>
          </cell>
          <cell r="AB67">
            <v>0.66666666666666663</v>
          </cell>
        </row>
        <row r="70">
          <cell r="E70" t="str">
            <v>EDUCACIÓN PARA AVANZAR HACIA UNA CULTURA DE PAZ</v>
          </cell>
          <cell r="L70" t="str">
            <v xml:space="preserve">Educación como medio para edificar una cultura de paz </v>
          </cell>
          <cell r="W70">
            <v>0</v>
          </cell>
          <cell r="AA70">
            <v>1</v>
          </cell>
          <cell r="AB70">
            <v>0.33333333333333331</v>
          </cell>
        </row>
        <row r="71">
          <cell r="V71">
            <v>0</v>
          </cell>
          <cell r="AA71">
            <v>0</v>
          </cell>
        </row>
        <row r="72">
          <cell r="L72" t="str">
            <v>Pedagogía sobre el proceso de paz</v>
          </cell>
        </row>
        <row r="73">
          <cell r="E73" t="str">
            <v xml:space="preserve">BOLÍVAR SÍ AVANZA, TRANSFORMANDO EL CAMPO </v>
          </cell>
          <cell r="L73" t="str">
            <v>Apoyo técnico y financiero a los proyectos productivos, agropecuarios y pesqueros para la seguridad alimentaria</v>
          </cell>
          <cell r="V73">
            <v>0</v>
          </cell>
          <cell r="W73">
            <v>0.33333333333333331</v>
          </cell>
          <cell r="AA73">
            <v>0.56533333333333335</v>
          </cell>
          <cell r="AB73">
            <v>0.39257954309449633</v>
          </cell>
        </row>
        <row r="74">
          <cell r="L74" t="str">
            <v>Seguimiento y evaluación al servicio de Asistencia técnica directa rural</v>
          </cell>
          <cell r="V74">
            <v>0.56521739130434778</v>
          </cell>
          <cell r="AA74">
            <v>0.42990654205607476</v>
          </cell>
        </row>
        <row r="75">
          <cell r="L75" t="str">
            <v>Sistema de información agropecuario</v>
          </cell>
          <cell r="V75">
            <v>0.43478260869565216</v>
          </cell>
          <cell r="AA75">
            <v>1</v>
          </cell>
        </row>
        <row r="76">
          <cell r="L76" t="str">
            <v>Construcción de infraestructura agropecuaria y pesquera</v>
          </cell>
          <cell r="V76" t="str">
            <v>NP</v>
          </cell>
          <cell r="AA76">
            <v>0</v>
          </cell>
        </row>
        <row r="77">
          <cell r="L77" t="str">
            <v>Apoyo a las zonas de reservas campesina del Departamento de Bolívar</v>
          </cell>
          <cell r="V77" t="str">
            <v>NP</v>
          </cell>
          <cell r="AA77">
            <v>0</v>
          </cell>
        </row>
        <row r="78">
          <cell r="L78" t="str">
            <v>Plan Maestro de Distrito de Riego</v>
          </cell>
          <cell r="V78" t="str">
            <v>NP</v>
          </cell>
          <cell r="AA78">
            <v>0</v>
          </cell>
        </row>
        <row r="79">
          <cell r="L79" t="str">
            <v>Mapa de Zonificación agrícola  para optimizar el uso del suelo</v>
          </cell>
          <cell r="V79" t="str">
            <v>NP</v>
          </cell>
          <cell r="AA79">
            <v>1</v>
          </cell>
        </row>
        <row r="80">
          <cell r="L80" t="str">
            <v>Fortalecimiento a organizaciones campesinas</v>
          </cell>
          <cell r="V80">
            <v>0.5</v>
          </cell>
          <cell r="AA80">
            <v>0.55555555555555558</v>
          </cell>
        </row>
        <row r="81">
          <cell r="L81" t="str">
            <v>Promoción de escenarios para la comercialización y articulación entre pequeños productores y el sector productivo empresarial</v>
          </cell>
          <cell r="V81">
            <v>0.5</v>
          </cell>
          <cell r="AA81">
            <v>0.375</v>
          </cell>
        </row>
        <row r="82">
          <cell r="L82" t="str">
            <v>Impulso a Zonas de Interés de Desarrollo Rural Económico y Social en el Departamento</v>
          </cell>
          <cell r="V82" t="str">
            <v>NP</v>
          </cell>
          <cell r="AA82">
            <v>0</v>
          </cell>
        </row>
        <row r="83">
          <cell r="C83" t="str">
            <v xml:space="preserve">BOLÍVAR SÍ AVANZA, LIBRE DE POBREZA A TRAVÉS DE LA EDUCACIÓN Y LA EQUIDAD </v>
          </cell>
          <cell r="E83" t="str">
            <v xml:space="preserve">BOLÍVAR SÍ AVANZA, LIBRE DE POBREZA </v>
          </cell>
          <cell r="L83" t="str">
            <v>Hogares RED UNIDOS acompañados y asistidos</v>
          </cell>
          <cell r="V83">
            <v>0.5</v>
          </cell>
          <cell r="W83">
            <v>1</v>
          </cell>
          <cell r="X83">
            <v>0.72477130107061893</v>
          </cell>
          <cell r="AA83">
            <v>0.75</v>
          </cell>
          <cell r="AB83">
            <v>0.5653061224489796</v>
          </cell>
          <cell r="AC83">
            <v>0.60421743321621679</v>
          </cell>
        </row>
        <row r="85">
          <cell r="L85" t="str">
            <v>Disminuir Índice de Población con NBI Insatisfechas</v>
          </cell>
          <cell r="V85" t="str">
            <v>NP</v>
          </cell>
          <cell r="AA85">
            <v>0.3</v>
          </cell>
        </row>
        <row r="86">
          <cell r="L86" t="str">
            <v>Observatorio para la Superación de la Pobreza</v>
          </cell>
          <cell r="V86">
            <v>1</v>
          </cell>
          <cell r="AA86">
            <v>0.8571428571428571</v>
          </cell>
        </row>
        <row r="87">
          <cell r="L87" t="str">
            <v>Construyendo un nuevo hogar para Turbana</v>
          </cell>
          <cell r="AA87">
            <v>1</v>
          </cell>
        </row>
        <row r="88">
          <cell r="L88" t="str">
            <v>Laboratorio Social para Santa Catalina</v>
          </cell>
          <cell r="V88" t="str">
            <v>NP</v>
          </cell>
          <cell r="AA88">
            <v>0</v>
          </cell>
        </row>
        <row r="89">
          <cell r="L89" t="str">
            <v>PALENQUE productivo, seguro y sostenible</v>
          </cell>
          <cell r="AA89">
            <v>0.3</v>
          </cell>
        </row>
        <row r="90">
          <cell r="E90" t="str">
            <v>BOLÍVAR SI AVANZA CON AGUA POTABLE Y SANEAMIENTO BÁSICO INTEGRAL</v>
          </cell>
          <cell r="L90" t="str">
            <v>Infraestructura para la prestación de los servicios</v>
          </cell>
          <cell r="V90">
            <v>0.26250000000000001</v>
          </cell>
          <cell r="W90">
            <v>0.56964285714285712</v>
          </cell>
          <cell r="AA90">
            <v>0.48128787878787876</v>
          </cell>
          <cell r="AB90">
            <v>0.60688832772166101</v>
          </cell>
        </row>
        <row r="96">
          <cell r="L96" t="str">
            <v>Aseguramiento en la prestación del servicio</v>
          </cell>
        </row>
        <row r="97">
          <cell r="U97">
            <v>0.9375</v>
          </cell>
        </row>
        <row r="98">
          <cell r="L98" t="str">
            <v xml:space="preserve">Seguimiento y Control al saneamiento y temas de basuras </v>
          </cell>
          <cell r="V98">
            <v>0</v>
          </cell>
          <cell r="AA98">
            <v>0.1</v>
          </cell>
        </row>
        <row r="99">
          <cell r="E99" t="str">
            <v xml:space="preserve">BOLÍVAR SÍ AVANZA CON EFICIENCIA ENERGÉTICA </v>
          </cell>
          <cell r="L99" t="str">
            <v>Energía de Calidad para todos</v>
          </cell>
          <cell r="V99">
            <v>0.5</v>
          </cell>
          <cell r="W99">
            <v>1</v>
          </cell>
          <cell r="AA99">
            <v>0.18</v>
          </cell>
          <cell r="AB99">
            <v>0.18</v>
          </cell>
        </row>
        <row r="103">
          <cell r="E103" t="str">
            <v xml:space="preserve">EFICIENCIA ENERGÉTICA - GAS NATURA </v>
          </cell>
          <cell r="V103">
            <v>1</v>
          </cell>
          <cell r="W103">
            <v>1</v>
          </cell>
          <cell r="AA103">
            <v>0.76666666666666661</v>
          </cell>
          <cell r="AB103">
            <v>0.76666666666666661</v>
          </cell>
        </row>
        <row r="104">
          <cell r="L104" t="str">
            <v>Gas Natural Domiciliario para todos</v>
          </cell>
        </row>
        <row r="106">
          <cell r="E106" t="str">
            <v xml:space="preserve">BOLÍVAR SÍ AVANZA CON VIVIENDA DIGNA </v>
          </cell>
          <cell r="L106" t="str">
            <v>Déficit cuantitativo de vivienda en Bolívar</v>
          </cell>
          <cell r="V106">
            <v>1</v>
          </cell>
          <cell r="W106">
            <v>1</v>
          </cell>
          <cell r="AA106">
            <v>0.26737499999999997</v>
          </cell>
          <cell r="AB106">
            <v>0.44468055555555552</v>
          </cell>
        </row>
        <row r="107">
          <cell r="L107" t="str">
            <v>Reducción de déficit cualitativo de vivienda en Bolívar</v>
          </cell>
          <cell r="V107">
            <v>0.14814814814814814</v>
          </cell>
          <cell r="AA107">
            <v>1</v>
          </cell>
        </row>
        <row r="108">
          <cell r="L108" t="str">
            <v>Titulación</v>
          </cell>
          <cell r="V108">
            <v>0.2</v>
          </cell>
          <cell r="AA108">
            <v>6.6666666666666666E-2</v>
          </cell>
        </row>
        <row r="109">
          <cell r="L109" t="str">
            <v>Disponibilidad y acceso a los alimentos</v>
          </cell>
          <cell r="V109">
            <v>0.25</v>
          </cell>
          <cell r="W109">
            <v>0.45666666666666661</v>
          </cell>
          <cell r="AA109">
            <v>0.65954545454545455</v>
          </cell>
          <cell r="AB109">
            <v>0.7273046146898694</v>
          </cell>
        </row>
        <row r="111">
          <cell r="E111" t="str">
            <v>SEGURIDAD ALIMENTARIA Y NUTRICIONAL</v>
          </cell>
        </row>
        <row r="113">
          <cell r="L113" t="str">
            <v>Consumo y aprovechamiento biológico de los alimentos.</v>
          </cell>
          <cell r="V113">
            <v>0.52749999999999997</v>
          </cell>
          <cell r="AA113">
            <v>0.72702815723445779</v>
          </cell>
        </row>
        <row r="119">
          <cell r="L119" t="str">
            <v xml:space="preserve">Inocuidad y Calidad de los alimentos </v>
          </cell>
          <cell r="V119">
            <v>1</v>
          </cell>
          <cell r="AA119">
            <v>1</v>
          </cell>
        </row>
        <row r="120">
          <cell r="E120" t="str">
            <v>NIÑOS, NIÑAS, ADOLESCENTES Y FAMILIA</v>
          </cell>
          <cell r="L120" t="str">
            <v>Implementar la estrategia de Cero a siempre en los 20 Municipios con CDI en el departamento de Bolívar</v>
          </cell>
          <cell r="V120">
            <v>1</v>
          </cell>
          <cell r="W120">
            <v>1</v>
          </cell>
          <cell r="AA120">
            <v>1</v>
          </cell>
          <cell r="AB120">
            <v>0.60416666666666663</v>
          </cell>
        </row>
        <row r="121">
          <cell r="L121" t="str">
            <v>Implementación y actualización de la política pública de infancia, adolescencia y familia</v>
          </cell>
          <cell r="V121">
            <v>1</v>
          </cell>
          <cell r="AA121">
            <v>1</v>
          </cell>
        </row>
        <row r="122">
          <cell r="L122" t="str">
            <v>Construcción y funcionamiento de 5 ludotecas para la construcción de Paz</v>
          </cell>
          <cell r="V122">
            <v>0</v>
          </cell>
          <cell r="AA122">
            <v>0.4</v>
          </cell>
        </row>
        <row r="123">
          <cell r="L123" t="str">
            <v>Implementar proyectos educativos integrales donde se contemple educación sexual y los DSR.</v>
          </cell>
          <cell r="V123">
            <v>0.25</v>
          </cell>
          <cell r="AA123">
            <v>0.3666666666666667</v>
          </cell>
        </row>
        <row r="125">
          <cell r="L125" t="str">
            <v>Proyecto de prevención del trabajo infantil</v>
          </cell>
          <cell r="V125">
            <v>1</v>
          </cell>
          <cell r="AA125">
            <v>0.7</v>
          </cell>
        </row>
        <row r="126">
          <cell r="L126" t="str">
            <v>Crear la Instancia departamental para la implementación de programas y atención Infancia, Niños, Niñas y Adolescentes</v>
          </cell>
          <cell r="V126">
            <v>0</v>
          </cell>
          <cell r="AA126">
            <v>0</v>
          </cell>
        </row>
        <row r="127">
          <cell r="L127" t="str">
            <v>Fortalecimiento de la Gestión de los Comisarios de Familia</v>
          </cell>
          <cell r="V127" t="str">
            <v>NP</v>
          </cell>
          <cell r="AA127">
            <v>0</v>
          </cell>
        </row>
        <row r="128">
          <cell r="E128" t="str">
            <v xml:space="preserve">OPORTUNIDADES PARA LA JUVENTUD BOLIVARENSE </v>
          </cell>
          <cell r="L128" t="str">
            <v>Formulación de la Política Pública para los Jóvenes bolivarenses</v>
          </cell>
          <cell r="V128" t="str">
            <v>NP</v>
          </cell>
          <cell r="W128">
            <v>0.4319047619047619</v>
          </cell>
          <cell r="AA128">
            <v>1</v>
          </cell>
          <cell r="AB128">
            <v>1</v>
          </cell>
        </row>
        <row r="129">
          <cell r="L129" t="str">
            <v>Programa para la sensibilización de los jóvenes en participación política y en el Posconflicto</v>
          </cell>
          <cell r="V129">
            <v>0</v>
          </cell>
          <cell r="AA129">
            <v>0.39505555555555555</v>
          </cell>
        </row>
        <row r="130">
          <cell r="L130" t="str">
            <v>Constitución e implementación trimestral de mesas departamentales y municipales de Juventud</v>
          </cell>
          <cell r="V130">
            <v>1</v>
          </cell>
          <cell r="AA130">
            <v>1</v>
          </cell>
        </row>
        <row r="131">
          <cell r="L131" t="str">
            <v>Creación del Fondo de Innovación para las Juventudes del Dpto. de Bolívar</v>
          </cell>
          <cell r="V131" t="str">
            <v>NP</v>
          </cell>
          <cell r="AA131">
            <v>0.85</v>
          </cell>
        </row>
        <row r="132">
          <cell r="L132" t="str">
            <v>Fortalecimiento de alianzas interinstitucionales para la creación de la Tarjeta Joven Bolivarense</v>
          </cell>
          <cell r="V132">
            <v>1</v>
          </cell>
          <cell r="AA132">
            <v>1</v>
          </cell>
        </row>
        <row r="133">
          <cell r="L133" t="str">
            <v>Intervención integral para la disminución de las circunstancias que amenazan a los jóvenes en riesgo</v>
          </cell>
          <cell r="V133">
            <v>2.3333333333333334E-2</v>
          </cell>
          <cell r="AA133">
            <v>0.50583333333333336</v>
          </cell>
        </row>
        <row r="134">
          <cell r="L134" t="str">
            <v>Realizar e institucionalizar la semana de la Juventud por la Paz en el Dpto. de Bolívar</v>
          </cell>
          <cell r="V134">
            <v>0</v>
          </cell>
          <cell r="AA134">
            <v>0.66666666666666663</v>
          </cell>
        </row>
        <row r="135">
          <cell r="L135" t="str">
            <v>Creación y Constitución de la Instancia Departamental Responsable los programas de atención a las Juventudes de Bolívar</v>
          </cell>
          <cell r="V135" t="str">
            <v>NP</v>
          </cell>
          <cell r="AA135">
            <v>1</v>
          </cell>
        </row>
        <row r="136">
          <cell r="L136" t="str">
            <v>Creación y Constitución de la Dirección de  Juventudes de Bolívar</v>
          </cell>
          <cell r="V136">
            <v>0</v>
          </cell>
          <cell r="AA136">
            <v>0</v>
          </cell>
        </row>
        <row r="137">
          <cell r="L137" t="str">
            <v>Implementación de la Ley Estatutaria 1622 de abril 29 de 2013</v>
          </cell>
          <cell r="V137" t="str">
            <v>NP</v>
          </cell>
          <cell r="AA137">
            <v>1</v>
          </cell>
        </row>
        <row r="138">
          <cell r="E138" t="str">
            <v xml:space="preserve">MUJER MOTOR PARA EL DESARROLLO </v>
          </cell>
          <cell r="L138" t="str">
            <v>Mujeres productivas</v>
          </cell>
          <cell r="V138">
            <v>7.4999999999999997E-2</v>
          </cell>
          <cell r="W138">
            <v>1</v>
          </cell>
          <cell r="AA138">
            <v>0.61875000000000002</v>
          </cell>
          <cell r="AB138">
            <v>0.72381944444444446</v>
          </cell>
        </row>
        <row r="139">
          <cell r="L139" t="str">
            <v>Escuela de Control Político</v>
          </cell>
          <cell r="V139">
            <v>0.2</v>
          </cell>
          <cell r="AA139">
            <v>0.05</v>
          </cell>
        </row>
        <row r="140">
          <cell r="L140" t="str">
            <v>Mujeres libre de violencia</v>
          </cell>
          <cell r="V140">
            <v>1</v>
          </cell>
          <cell r="AA140">
            <v>1</v>
          </cell>
        </row>
        <row r="141">
          <cell r="L141" t="str">
            <v>Capacitaciones rutas de acceso a la justicia</v>
          </cell>
          <cell r="V141">
            <v>1</v>
          </cell>
          <cell r="AA141">
            <v>0.65625</v>
          </cell>
        </row>
        <row r="143">
          <cell r="L143" t="str">
            <v>Derechos sexuales y reproductivos de la Mujer</v>
          </cell>
          <cell r="V143">
            <v>1</v>
          </cell>
          <cell r="AA143">
            <v>0.8125</v>
          </cell>
        </row>
        <row r="144">
          <cell r="L144" t="str">
            <v>Apoyo técnico a municipios en enfoque de género</v>
          </cell>
          <cell r="V144">
            <v>1</v>
          </cell>
          <cell r="AA144">
            <v>0.44444444444444442</v>
          </cell>
        </row>
        <row r="145">
          <cell r="L145" t="str">
            <v>Fomento de la equidad de género en el ámbito institucional</v>
          </cell>
          <cell r="V145">
            <v>1</v>
          </cell>
          <cell r="AA145">
            <v>1</v>
          </cell>
        </row>
        <row r="146">
          <cell r="L146" t="str">
            <v>Mujeres Gestoras de Paz</v>
          </cell>
          <cell r="V146">
            <v>1</v>
          </cell>
          <cell r="AA146">
            <v>1</v>
          </cell>
        </row>
        <row r="147">
          <cell r="L147" t="str">
            <v>Política Pública de Equidad y Autonomía de la Mujer Bolivarense</v>
          </cell>
          <cell r="V147">
            <v>1</v>
          </cell>
          <cell r="AA147">
            <v>1</v>
          </cell>
        </row>
        <row r="148">
          <cell r="E148" t="str">
            <v>VIDA DIGNA PARA EL ADULTO MAYOR</v>
          </cell>
          <cell r="L148" t="str">
            <v>Integración de la Memoria Histórica del Adulto Mayor con la construcción de Paz en el departamento de Bolívar</v>
          </cell>
          <cell r="V148">
            <v>1</v>
          </cell>
          <cell r="W148">
            <v>0.83597883597883593</v>
          </cell>
          <cell r="AA148">
            <v>1</v>
          </cell>
          <cell r="AB148">
            <v>0.79256756756756752</v>
          </cell>
        </row>
        <row r="149">
          <cell r="L149" t="str">
            <v xml:space="preserve">Encuentros Departamentales Intergeneracionales </v>
          </cell>
          <cell r="V149">
            <v>1</v>
          </cell>
          <cell r="AA149">
            <v>1</v>
          </cell>
        </row>
        <row r="150">
          <cell r="L150" t="str">
            <v>Sensibilización, visibilización y auto-realización del Adulto Mayor bolivarense</v>
          </cell>
          <cell r="V150">
            <v>1</v>
          </cell>
          <cell r="AA150">
            <v>1</v>
          </cell>
        </row>
        <row r="151">
          <cell r="L151" t="str">
            <v>Atención presupuestal, a través de la estampilla para el bienestar del Adulto Mayor, a los Centros de Protección del Adulto Mayor</v>
          </cell>
          <cell r="V151">
            <v>0.50793650793650791</v>
          </cell>
          <cell r="AA151">
            <v>0.37770270270270268</v>
          </cell>
        </row>
        <row r="153">
          <cell r="L153" t="str">
            <v>Construcción, dotación y funcionamiento de centros de vida en Bolívar</v>
          </cell>
          <cell r="V153">
            <v>1</v>
          </cell>
          <cell r="AA153">
            <v>1</v>
          </cell>
        </row>
        <row r="154">
          <cell r="E154" t="str">
            <v>ATENCIÓN POBLACIÓN EN CONDICIÓN DE DISCAPACIDAD</v>
          </cell>
          <cell r="L154" t="str">
            <v>Realizar actividades, estrategias y acciones enmarcadas dentro de la Política Pública para las personas con discapacidad del Departamento de Bolívar</v>
          </cell>
          <cell r="V154">
            <v>1</v>
          </cell>
          <cell r="W154">
            <v>0.63833333333333331</v>
          </cell>
          <cell r="AA154">
            <v>0.5</v>
          </cell>
          <cell r="AB154">
            <v>0.70285714285714285</v>
          </cell>
        </row>
        <row r="155">
          <cell r="L155" t="str">
            <v>Implementación de la Estrategia Rehabilitación Basada en Comunidad (RBC)</v>
          </cell>
          <cell r="V155">
            <v>0.25</v>
          </cell>
          <cell r="AA155">
            <v>0.36</v>
          </cell>
        </row>
        <row r="156">
          <cell r="L156" t="str">
            <v>Inclusión laboral de personas con discapacidad en el sector público y privado</v>
          </cell>
          <cell r="V156">
            <v>1</v>
          </cell>
          <cell r="AA156">
            <v>1</v>
          </cell>
        </row>
        <row r="157">
          <cell r="L157" t="str">
            <v>Comité de Discapacidad Municipales conformados y en funcionamiento</v>
          </cell>
          <cell r="V157">
            <v>1</v>
          </cell>
          <cell r="AA157">
            <v>1</v>
          </cell>
        </row>
        <row r="158">
          <cell r="L158" t="str">
            <v>Comité departamental de discapacidad en funcionamiento</v>
          </cell>
          <cell r="V158">
            <v>0.5</v>
          </cell>
          <cell r="AA158">
            <v>0.35714285714285715</v>
          </cell>
        </row>
        <row r="159">
          <cell r="L159" t="str">
            <v>Adecuación y Construcción de escenarios deportivos y recreativos del Departamento con accesibilidad para personas con discapacidad</v>
          </cell>
          <cell r="V159">
            <v>0.08</v>
          </cell>
          <cell r="AA159">
            <v>1</v>
          </cell>
        </row>
        <row r="160">
          <cell r="E160" t="str">
            <v>BOLÍVAR TERRITORIO PARA TODOS, AFROS E INDIGENAS</v>
          </cell>
          <cell r="L160" t="str">
            <v>Consejería Departamental de comunidades étnicas</v>
          </cell>
          <cell r="V160" t="str">
            <v>NP</v>
          </cell>
          <cell r="W160">
            <v>1</v>
          </cell>
          <cell r="AA160">
            <v>0.3666666666666667</v>
          </cell>
          <cell r="AB160">
            <v>0.48409090909090902</v>
          </cell>
        </row>
        <row r="163">
          <cell r="L163" t="str">
            <v>Formación de  funcionarios públicos y de  consejos comunitarios y/o organizaciones en Derecho Étnico, Paz y Posconflicto</v>
          </cell>
          <cell r="V163">
            <v>0.39999999999999997</v>
          </cell>
          <cell r="AA163">
            <v>0.70833333333333337</v>
          </cell>
        </row>
        <row r="166">
          <cell r="L166" t="str">
            <v>Caracterización sociocultural de patrimonio inmaterial étnico del Departamento de Bolívar</v>
          </cell>
          <cell r="V166" t="str">
            <v>NP</v>
          </cell>
          <cell r="AA166">
            <v>0.5</v>
          </cell>
        </row>
        <row r="168">
          <cell r="L168" t="str">
            <v>Palenque Zona de Convivencia Social y Cultural, según ordenanza Departamental 07/2002</v>
          </cell>
          <cell r="V168">
            <v>0</v>
          </cell>
          <cell r="AA168">
            <v>0.1</v>
          </cell>
        </row>
        <row r="169">
          <cell r="L169" t="str">
            <v>Construcción del Centro de Convivencia Ciudadana, para el Fortalecimiento de la guardia cimarrona e Implementación de la justicia ancestral con gestores y promotores de paz.</v>
          </cell>
          <cell r="V169">
            <v>1</v>
          </cell>
          <cell r="AA169">
            <v>1</v>
          </cell>
        </row>
        <row r="170">
          <cell r="L170" t="str">
            <v>Asuntos Religiosos</v>
          </cell>
          <cell r="V170" t="str">
            <v>NP</v>
          </cell>
          <cell r="AA170">
            <v>0</v>
          </cell>
        </row>
        <row r="171">
          <cell r="E171" t="str">
            <v>BOLÍVAR TOLERANTE Y DIVERSO</v>
          </cell>
          <cell r="L171" t="str">
            <v xml:space="preserve">Politica Pública de diversidad sexual </v>
          </cell>
          <cell r="V171">
            <v>0.5</v>
          </cell>
          <cell r="W171">
            <v>0.9375</v>
          </cell>
          <cell r="AA171">
            <v>0.33333333333333331</v>
          </cell>
          <cell r="AB171">
            <v>0.77976190476190477</v>
          </cell>
        </row>
        <row r="172">
          <cell r="L172" t="str">
            <v> Derecho a la Vida y a la seguridad integral</v>
          </cell>
          <cell r="V172">
            <v>1</v>
          </cell>
          <cell r="AA172">
            <v>0.81547619047619047</v>
          </cell>
        </row>
        <row r="174">
          <cell r="L174" t="str">
            <v>Derecho a la Participación  y libre asociación </v>
          </cell>
          <cell r="V174">
            <v>1</v>
          </cell>
          <cell r="AA174">
            <v>0.91666666666666674</v>
          </cell>
        </row>
        <row r="176">
          <cell r="L176" t="str">
            <v>Acceso a la justicia </v>
          </cell>
          <cell r="U176">
            <v>1</v>
          </cell>
          <cell r="AA176">
            <v>1</v>
          </cell>
        </row>
        <row r="178">
          <cell r="L178" t="str">
            <v>Trabajo y Empleabilidad</v>
          </cell>
          <cell r="V178">
            <v>1</v>
          </cell>
          <cell r="AA178">
            <v>1</v>
          </cell>
        </row>
        <row r="179">
          <cell r="L179" t="str">
            <v>Atención y protección en salud</v>
          </cell>
          <cell r="V179">
            <v>0</v>
          </cell>
          <cell r="AA179">
            <v>0.5</v>
          </cell>
        </row>
        <row r="181">
          <cell r="E181" t="str">
            <v>CALIDAD EDUCATIVA</v>
          </cell>
          <cell r="L181" t="str">
            <v>Jornada Unica</v>
          </cell>
          <cell r="V181">
            <v>0.18461870394146129</v>
          </cell>
          <cell r="W181">
            <v>0.62308388014979932</v>
          </cell>
          <cell r="AA181">
            <v>0.29997977401433396</v>
          </cell>
          <cell r="AB181">
            <v>0.43193424284115967</v>
          </cell>
        </row>
        <row r="187">
          <cell r="L187" t="str">
            <v>Con El Mejoramiento De La Calidad Educativa Bolivar Avanzar</v>
          </cell>
          <cell r="V187">
            <v>0.75898313492063496</v>
          </cell>
          <cell r="AA187">
            <v>0.70278488840833331</v>
          </cell>
        </row>
        <row r="204">
          <cell r="L204" t="str">
            <v>Evaluamos Para Avanzar</v>
          </cell>
          <cell r="V204">
            <v>1</v>
          </cell>
          <cell r="AA204">
            <v>0.5</v>
          </cell>
        </row>
        <row r="207">
          <cell r="L207" t="str">
            <v>Bolívar Avanza En La Formación De Alto Nivel Para La Excelencia Educativa</v>
          </cell>
          <cell r="V207">
            <v>0</v>
          </cell>
          <cell r="AA207">
            <v>0.12603174603174602</v>
          </cell>
        </row>
        <row r="210">
          <cell r="L210" t="str">
            <v>Bolivar Si Avanza En Oportundiades Para La Educacion Superior</v>
          </cell>
          <cell r="V210">
            <v>0</v>
          </cell>
          <cell r="AA210">
            <v>4.0625000000000001E-2</v>
          </cell>
        </row>
        <row r="214">
          <cell r="L214" t="str">
            <v>Transformacion Del Sistema Educativo Para Fortalecer, Investigacion, Ciencia, Tecnologia</v>
          </cell>
          <cell r="V214">
            <v>0</v>
          </cell>
          <cell r="AA214">
            <v>3.125E-2</v>
          </cell>
        </row>
        <row r="217">
          <cell r="L217" t="str">
            <v>Educando Para La Paz Y El Posconflicto</v>
          </cell>
          <cell r="V217" t="str">
            <v>NP</v>
          </cell>
          <cell r="AA217">
            <v>0.1</v>
          </cell>
        </row>
        <row r="218">
          <cell r="E218" t="str">
            <v>EDUCACIÓN PARA TODOS, COBERTURA EDUCATIVA Y PERTINENCIA</v>
          </cell>
          <cell r="L218" t="str">
            <v>Todos A Las Aulas</v>
          </cell>
          <cell r="V218">
            <v>0</v>
          </cell>
          <cell r="W218">
            <v>0</v>
          </cell>
          <cell r="AA218">
            <v>0.21553020280923035</v>
          </cell>
          <cell r="AB218">
            <v>0.2834383653327458</v>
          </cell>
        </row>
        <row r="222">
          <cell r="L222" t="str">
            <v>Avanza Quedandote En El Aula</v>
          </cell>
          <cell r="V222">
            <v>0</v>
          </cell>
          <cell r="AA222">
            <v>0.3513465278562613</v>
          </cell>
        </row>
        <row r="226">
          <cell r="E226" t="str">
            <v>EFICIENCIA Y FORTALECIMIENTO INSTITUCIONAL DE LA EDUCACIÓN</v>
          </cell>
          <cell r="L226" t="str">
            <v>Fortalecimiento De La Modernización Y La Gestión Institucional</v>
          </cell>
          <cell r="V226">
            <v>0</v>
          </cell>
          <cell r="W226">
            <v>1</v>
          </cell>
          <cell r="AA226">
            <v>0.4</v>
          </cell>
          <cell r="AB226">
            <v>0.61032600732600728</v>
          </cell>
        </row>
        <row r="231">
          <cell r="L231" t="str">
            <v>Bolivar Tic,S Avanza</v>
          </cell>
          <cell r="V231">
            <v>1</v>
          </cell>
          <cell r="AA231">
            <v>0.73903968253968255</v>
          </cell>
        </row>
        <row r="237">
          <cell r="L237" t="str">
            <v>Gestion Eficiente De Los Fondos De Servicios Educativos</v>
          </cell>
          <cell r="V237">
            <v>1</v>
          </cell>
          <cell r="AA237">
            <v>1</v>
          </cell>
        </row>
        <row r="238">
          <cell r="L238" t="str">
            <v>Plan De Bienestar Laboral Sedbolivar</v>
          </cell>
          <cell r="V238">
            <v>0</v>
          </cell>
          <cell r="AA238">
            <v>0.5</v>
          </cell>
        </row>
        <row r="239">
          <cell r="E239" t="str">
            <v>EDUCACIÓN SUPERIOR PARA EL DESARROLLO DEL ARTE Y CULTURA</v>
          </cell>
          <cell r="V239">
            <v>0.98000000000000009</v>
          </cell>
          <cell r="W239">
            <v>0.98000000000000009</v>
          </cell>
          <cell r="AA239">
            <v>0.77083333333333337</v>
          </cell>
          <cell r="AB239">
            <v>0.77083333333333337</v>
          </cell>
        </row>
        <row r="241">
          <cell r="L241" t="str">
            <v>Bolívar Si Avanza en Educación para el Desarrollo - UNIBAC</v>
          </cell>
        </row>
        <row r="251">
          <cell r="E251" t="str">
            <v>SALUD AMBIENTAL</v>
          </cell>
          <cell r="L251" t="str">
            <v>Habitat Saludable</v>
          </cell>
          <cell r="V251">
            <v>0</v>
          </cell>
          <cell r="W251">
            <v>0.51333333333333331</v>
          </cell>
          <cell r="AA251">
            <v>0.22173913043478261</v>
          </cell>
          <cell r="AB251">
            <v>0.35413550608198152</v>
          </cell>
        </row>
        <row r="253">
          <cell r="L253" t="str">
            <v>Situaciones De Salud Relacionadas Con Condiciones Ambientales</v>
          </cell>
          <cell r="V253">
            <v>0.64166666666666661</v>
          </cell>
          <cell r="AA253">
            <v>0.4203336939055809</v>
          </cell>
        </row>
        <row r="257">
          <cell r="L257" t="str">
            <v>Modos condiciones y estilos de vida saludables</v>
          </cell>
          <cell r="V257">
            <v>0.41666666666666669</v>
          </cell>
          <cell r="W257">
            <v>0.41666666666666669</v>
          </cell>
          <cell r="AA257">
            <v>0.65416666666666667</v>
          </cell>
          <cell r="AB257">
            <v>0.65416666666666667</v>
          </cell>
        </row>
        <row r="258">
          <cell r="E258" t="str">
            <v>VIDA SALUDABLE Y CONDICIONES NO TRANSMISIBLES</v>
          </cell>
        </row>
        <row r="260">
          <cell r="E260" t="str">
            <v>CONVIVENCIA SOCIAL Y SALUD MENTAL</v>
          </cell>
          <cell r="L260" t="str">
            <v>Promoción De La Salud Mental Y La Convivencia.</v>
          </cell>
          <cell r="V260">
            <v>0.25</v>
          </cell>
          <cell r="W260">
            <v>0.24</v>
          </cell>
          <cell r="AA260">
            <v>0.82432432432432434</v>
          </cell>
          <cell r="AB260">
            <v>0.70810810810810809</v>
          </cell>
        </row>
        <row r="262">
          <cell r="L262" t="str">
            <v xml:space="preserve">Prevención Integral de  Problemas, Trastornos Mentales </v>
          </cell>
          <cell r="V262">
            <v>0.23333333333333331</v>
          </cell>
          <cell r="AA262">
            <v>0.63063063063063063</v>
          </cell>
        </row>
        <row r="265">
          <cell r="E265" t="str">
            <v>SEXUALIDAD  DERECHOS SEXUALES Y REPRODUCTIVOS</v>
          </cell>
          <cell r="K265" t="str">
            <v>2.21.1</v>
          </cell>
          <cell r="L265" t="str">
            <v>PROMOCIÓN DE DERECHOS SEXUALES Y REPRODUCTIVOS Y EQUIDAD DE GÉNERO</v>
          </cell>
          <cell r="V265">
            <v>1</v>
          </cell>
          <cell r="W265">
            <v>0.77961476725521661</v>
          </cell>
          <cell r="AA265">
            <v>0.72222222222222221</v>
          </cell>
          <cell r="AB265">
            <v>0.59027965465465471</v>
          </cell>
        </row>
        <row r="266">
          <cell r="L266" t="str">
            <v xml:space="preserve">PREVENCIÓN Y ATENCIÓN INTEGRAL EN SALUD SEXUAL
REPRODUCTIVA DESDE UN ENFOQUE DE DERECHOS.
</v>
          </cell>
          <cell r="V266">
            <v>0.49525593008739072</v>
          </cell>
          <cell r="AA266">
            <v>0.57561936936936942</v>
          </cell>
        </row>
        <row r="275">
          <cell r="E275" t="str">
            <v>VIDA SALUDABLE Y ENFERMEDADES TRANSMISIBLES</v>
          </cell>
          <cell r="L275" t="str">
            <v>Enfermedades Emergentes, Remergentes Y Desatendidas.</v>
          </cell>
          <cell r="V275">
            <v>1</v>
          </cell>
          <cell r="W275">
            <v>0.9285714285714286</v>
          </cell>
          <cell r="AA275">
            <v>1</v>
          </cell>
          <cell r="AB275">
            <v>0.89342403628117917</v>
          </cell>
        </row>
        <row r="277">
          <cell r="L277" t="str">
            <v>Enfermedades Inmunoprevenibles.</v>
          </cell>
          <cell r="V277">
            <v>0.83333333333333337</v>
          </cell>
          <cell r="AA277">
            <v>0.75132275132275128</v>
          </cell>
        </row>
        <row r="280">
          <cell r="L280" t="str">
            <v>Enfermedades Endemoepidémicas</v>
          </cell>
          <cell r="V280">
            <v>1</v>
          </cell>
          <cell r="AA280">
            <v>1</v>
          </cell>
        </row>
        <row r="282">
          <cell r="E282" t="str">
            <v>SALUD PÚBLICA EN EMERGENCIAS Y DESASTRES</v>
          </cell>
          <cell r="L282" t="str">
            <v>Gestión integral del riesgo en emergencias y desastres.</v>
          </cell>
          <cell r="V282">
            <v>0.5625</v>
          </cell>
          <cell r="W282">
            <v>0.75</v>
          </cell>
          <cell r="AA282">
            <v>0.92500000000000004</v>
          </cell>
          <cell r="AB282">
            <v>0.92500000000000004</v>
          </cell>
        </row>
        <row r="286">
          <cell r="E286" t="str">
            <v>SALUD Y ÁMBITO LABORAL</v>
          </cell>
          <cell r="L286" t="str">
            <v>Seguridad y Salud en el Trabajo.</v>
          </cell>
          <cell r="V286">
            <v>1</v>
          </cell>
          <cell r="W286">
            <v>1</v>
          </cell>
          <cell r="AA286">
            <v>0.79166666666666674</v>
          </cell>
          <cell r="AB286">
            <v>0.83333333333333337</v>
          </cell>
        </row>
        <row r="288">
          <cell r="L288" t="str">
            <v>Situaciones Prevalentes De Origen Laboral.</v>
          </cell>
          <cell r="V288">
            <v>0.75</v>
          </cell>
          <cell r="AA288">
            <v>0.875</v>
          </cell>
        </row>
        <row r="290">
          <cell r="E290" t="str">
            <v>GESTIÓN DIFERENCIAL DE POBLACIONES VULNERABLES AMBIENTAL</v>
          </cell>
          <cell r="L290" t="str">
            <v>Desarrollo Integral De Niñas, Niños Y Adolescentes</v>
          </cell>
          <cell r="V290">
            <v>0.53666666666666663</v>
          </cell>
          <cell r="W290">
            <v>1</v>
          </cell>
          <cell r="AA290">
            <v>0.42249999999999999</v>
          </cell>
          <cell r="AB290">
            <v>0.51085421888053462</v>
          </cell>
        </row>
        <row r="295">
          <cell r="L295" t="str">
            <v>Envejecimiento Y Vejez</v>
          </cell>
          <cell r="V295">
            <v>0.20000000000000004</v>
          </cell>
          <cell r="AA295">
            <v>0.75878787878787879</v>
          </cell>
        </row>
        <row r="298">
          <cell r="L298" t="str">
            <v>Salud Y Género</v>
          </cell>
          <cell r="V298">
            <v>0.84920634920634919</v>
          </cell>
          <cell r="AA298">
            <v>0.40681818181818186</v>
          </cell>
        </row>
        <row r="300">
          <cell r="L300" t="str">
            <v>Salud en Población etnica</v>
          </cell>
          <cell r="V300">
            <v>0</v>
          </cell>
          <cell r="AA300">
            <v>0</v>
          </cell>
        </row>
        <row r="302">
          <cell r="V302">
            <v>0.35</v>
          </cell>
          <cell r="AA302">
            <v>0.41508771929824562</v>
          </cell>
        </row>
        <row r="303">
          <cell r="L303" t="str">
            <v>Discapacidad</v>
          </cell>
        </row>
        <row r="307">
          <cell r="L307" t="str">
            <v>Víctimas Del Conflicto Armado</v>
          </cell>
          <cell r="V307">
            <v>1</v>
          </cell>
          <cell r="AA307">
            <v>0.86250000000000004</v>
          </cell>
        </row>
        <row r="311">
          <cell r="E311" t="str">
            <v>FORTALECIMIENTO DE LA AUTORIDAD SANITARIA EN SALUD</v>
          </cell>
          <cell r="L311" t="str">
            <v xml:space="preserve">GESTIÓN DEL SISTEMA INTEGRAL DE INFORMACIÓN EN SALUD, E INVESTIGACIÓN </v>
          </cell>
          <cell r="V311">
            <v>1</v>
          </cell>
          <cell r="W311">
            <v>0.52760000000000007</v>
          </cell>
          <cell r="AA311">
            <v>1</v>
          </cell>
          <cell r="AB311">
            <v>0.57290313903144674</v>
          </cell>
        </row>
        <row r="312">
          <cell r="L312" t="str">
            <v>DESARROLLO DE CAPACIDADES PARA LA GESTIÓN EN SALUD PÚBLICA</v>
          </cell>
          <cell r="V312">
            <v>0.5</v>
          </cell>
          <cell r="AA312">
            <v>0.5</v>
          </cell>
        </row>
        <row r="313">
          <cell r="L313" t="str">
            <v>PLANEACIÓN INTEGRAL EN SALUD</v>
          </cell>
          <cell r="V313">
            <v>0.17499999999999999</v>
          </cell>
          <cell r="AA313">
            <v>0.57037037037037031</v>
          </cell>
        </row>
        <row r="316">
          <cell r="L316" t="str">
            <v>GESTIÓN PROGRAMÁTICA DE LA SALUD PÚBLICA</v>
          </cell>
          <cell r="V316">
            <v>0.3</v>
          </cell>
          <cell r="AA316">
            <v>0.45347222222222222</v>
          </cell>
        </row>
        <row r="318">
          <cell r="L318" t="str">
            <v>VIGILANCIA EN SALUD PÚBLICA</v>
          </cell>
          <cell r="V318">
            <v>0.8</v>
          </cell>
          <cell r="AA318">
            <v>0.82499999999999996</v>
          </cell>
        </row>
        <row r="323">
          <cell r="L323" t="str">
            <v>Aseguramiento En Salud</v>
          </cell>
          <cell r="V323">
            <v>0.73333333333333339</v>
          </cell>
          <cell r="AA323">
            <v>0.59595959595959591</v>
          </cell>
        </row>
        <row r="326">
          <cell r="L326" t="str">
            <v>Prestación y Desarrollo de Servicios de Salud</v>
          </cell>
          <cell r="V326">
            <v>0.1</v>
          </cell>
          <cell r="AA326">
            <v>0.36764559482329517</v>
          </cell>
        </row>
        <row r="333">
          <cell r="L333" t="str">
            <v>Inspección Vigilancia y Control del Sistema</v>
          </cell>
          <cell r="V333">
            <v>0.57714285714285718</v>
          </cell>
          <cell r="AA333">
            <v>0.57283008296824878</v>
          </cell>
        </row>
        <row r="341">
          <cell r="E341" t="str">
            <v>ALTOS LOGROS Y LIDERAZGO DEPORTIVO</v>
          </cell>
          <cell r="L341" t="str">
            <v>Altos logros y Liderazgo Deportivo</v>
          </cell>
          <cell r="V341">
            <v>0</v>
          </cell>
          <cell r="W341">
            <v>0</v>
          </cell>
          <cell r="AA341">
            <v>0.66666666666666663</v>
          </cell>
          <cell r="AB341">
            <v>0.4</v>
          </cell>
        </row>
        <row r="344">
          <cell r="L344" t="str">
            <v>Juegos Deportivos Nacionales realizados en el departamento de Bolívar</v>
          </cell>
          <cell r="V344">
            <v>0</v>
          </cell>
          <cell r="AA344">
            <v>0</v>
          </cell>
        </row>
        <row r="346">
          <cell r="E346" t="str">
            <v>DEPORTE SOCIAL Y COMUNITARIO</v>
          </cell>
          <cell r="L346" t="str">
            <v>Juegos Deportivos Departamentales y de la Discapacidad "OLIMPIADAS BOLIVARENSES POR LA PAZ"</v>
          </cell>
          <cell r="V346" t="str">
            <v>NP</v>
          </cell>
          <cell r="W346" t="str">
            <v>NP</v>
          </cell>
          <cell r="AA346">
            <v>1</v>
          </cell>
          <cell r="AB346">
            <v>1</v>
          </cell>
        </row>
        <row r="347">
          <cell r="E347" t="str">
            <v>DEPORTE FORMATIVO</v>
          </cell>
          <cell r="L347" t="str">
            <v>Juegos Supérate</v>
          </cell>
          <cell r="W347">
            <v>1</v>
          </cell>
          <cell r="AA347">
            <v>0.75</v>
          </cell>
          <cell r="AB347">
            <v>0.75</v>
          </cell>
        </row>
        <row r="348">
          <cell r="E348" t="str">
            <v>HABITOS Y ESTILOS DE VIDA SALUDABLES</v>
          </cell>
          <cell r="L348" t="str">
            <v>Por TU SALUD PONTE PILAS</v>
          </cell>
          <cell r="W348">
            <v>1</v>
          </cell>
          <cell r="AA348">
            <v>0.75</v>
          </cell>
          <cell r="AB348">
            <v>0.75</v>
          </cell>
        </row>
        <row r="349">
          <cell r="E349" t="str">
            <v>INFRAESTRUCTURA DEPORTIVA</v>
          </cell>
          <cell r="L349" t="str">
            <v>Infraestructura Deportiva y Centros Regionales de Alto Rendimiento</v>
          </cell>
          <cell r="V349" t="str">
            <v>NP</v>
          </cell>
          <cell r="W349" t="str">
            <v>NP</v>
          </cell>
          <cell r="AA349">
            <v>0.70370370370370372</v>
          </cell>
          <cell r="AB349">
            <v>0.70370370370370372</v>
          </cell>
        </row>
        <row r="350">
          <cell r="E350" t="str">
            <v xml:space="preserve">BOLÍVAR SÍ AVANZA CON CULTURA PARA LA PAZ  </v>
          </cell>
          <cell r="L350" t="str">
            <v>Bolivar Si Avanza En Formación Cultural</v>
          </cell>
          <cell r="V350">
            <v>1</v>
          </cell>
          <cell r="W350">
            <v>1</v>
          </cell>
          <cell r="AA350">
            <v>0.80000000000000016</v>
          </cell>
          <cell r="AB350">
            <v>0.94444444444444453</v>
          </cell>
        </row>
        <row r="353">
          <cell r="L353" t="str">
            <v>Bolivar Si Avanza En Fomento A La Cultura Bolivarense</v>
          </cell>
          <cell r="V353">
            <v>0.4</v>
          </cell>
          <cell r="AA353">
            <v>0.7</v>
          </cell>
        </row>
        <row r="358">
          <cell r="L358" t="str">
            <v>Bolivar Si Avanza En Fortalecimiento Cultural</v>
          </cell>
          <cell r="V358">
            <v>1</v>
          </cell>
          <cell r="AA358">
            <v>1</v>
          </cell>
        </row>
        <row r="362">
          <cell r="L362" t="str">
            <v>Bolívar Sí Avanza En Infraestructura Cultural</v>
          </cell>
          <cell r="V362">
            <v>0.5</v>
          </cell>
          <cell r="AA362">
            <v>0.48888888888888887</v>
          </cell>
        </row>
        <row r="363">
          <cell r="E363" t="str">
            <v>JÓVENES EN RIESGO</v>
          </cell>
          <cell r="L363" t="str">
            <v>SISTEMA DE RESPONSABILIDAD PENAL PARA ADOLESCENTES-SRPA</v>
          </cell>
          <cell r="V363">
            <v>0.01</v>
          </cell>
          <cell r="W363">
            <v>0.255</v>
          </cell>
          <cell r="AA363">
            <v>1</v>
          </cell>
          <cell r="AB363">
            <v>0.62027027027027026</v>
          </cell>
        </row>
        <row r="364">
          <cell r="L364" t="str">
            <v>CARACTERIZACIÓN</v>
          </cell>
          <cell r="V364" t="str">
            <v>NP</v>
          </cell>
          <cell r="AA364">
            <v>1</v>
          </cell>
        </row>
        <row r="365">
          <cell r="L365" t="str">
            <v xml:space="preserve">PREVENCIÓN Y ATENCIÓN </v>
          </cell>
          <cell r="V365" t="str">
            <v>NP</v>
          </cell>
          <cell r="AA365">
            <v>0.24054054054054055</v>
          </cell>
        </row>
        <row r="367">
          <cell r="C367" t="str">
            <v>DESARROLLO ECONÓMICO Y COMPETITIVIDAD</v>
          </cell>
          <cell r="E367" t="str">
            <v>TURISMO PARA LA PAZ</v>
          </cell>
          <cell r="L367" t="str">
            <v>Bolívar Sí Avanza En construcción del Sistema de información turistica del Departamento</v>
          </cell>
          <cell r="V367">
            <v>1</v>
          </cell>
          <cell r="W367">
            <v>0.78821428571428565</v>
          </cell>
          <cell r="X367">
            <v>1</v>
          </cell>
          <cell r="AA367">
            <v>1</v>
          </cell>
          <cell r="AB367">
            <v>0.59818181818181815</v>
          </cell>
          <cell r="AC367">
            <v>0.50909313725490191</v>
          </cell>
        </row>
        <row r="368">
          <cell r="L368" t="str">
            <v>Bolívar Sí Avanza En Creación De Productos Turísticos Como Fuente De Generación De Empleo Y Productividad.</v>
          </cell>
          <cell r="V368">
            <v>0.9</v>
          </cell>
          <cell r="AA368">
            <v>0.52777777777777779</v>
          </cell>
        </row>
        <row r="374">
          <cell r="L374" t="str">
            <v>Bolívar Sí Avanza En Infraestructura Turística</v>
          </cell>
          <cell r="V374">
            <v>0.5</v>
          </cell>
          <cell r="AA374">
            <v>0.5</v>
          </cell>
        </row>
        <row r="379">
          <cell r="V379">
            <v>0.50800000000000001</v>
          </cell>
          <cell r="AA379">
            <v>0.59888888888888892</v>
          </cell>
        </row>
        <row r="385">
          <cell r="V385">
            <v>0.64285714285714279</v>
          </cell>
          <cell r="AA385">
            <v>0.72499999999999998</v>
          </cell>
        </row>
        <row r="389">
          <cell r="E389" t="str">
            <v>BOLIVAR SÍ AVANZA EN CIENCIA, TECNOLOGÍA E INNOVACIÓN (CTeI)</v>
          </cell>
          <cell r="L389" t="str">
            <v>Producción Científica Ambiciosa Con Enfoque, Gerencia Y Disciplina</v>
          </cell>
          <cell r="V389">
            <v>0</v>
          </cell>
          <cell r="W389">
            <v>1</v>
          </cell>
          <cell r="AA389">
            <v>1</v>
          </cell>
          <cell r="AB389">
            <v>0.66666666666666663</v>
          </cell>
        </row>
        <row r="391">
          <cell r="L391" t="str">
            <v>Empresas Más Innovadoras Y Competitivas</v>
          </cell>
          <cell r="V391" t="str">
            <v>NP</v>
          </cell>
          <cell r="AA391">
            <v>1</v>
          </cell>
        </row>
        <row r="392">
          <cell r="L392" t="str">
            <v>Cultura Que Valora y Gestiona El Conocimiento</v>
          </cell>
          <cell r="V392">
            <v>0</v>
          </cell>
          <cell r="AA392">
            <v>0</v>
          </cell>
        </row>
        <row r="394">
          <cell r="L394" t="str">
            <v>Gestión Del Conocimiento, La Investigación Y La Planeación Estratégica</v>
          </cell>
          <cell r="V394">
            <v>1</v>
          </cell>
          <cell r="AA394">
            <v>1</v>
          </cell>
        </row>
        <row r="395">
          <cell r="L395" t="str">
            <v>Infraestructura TIC</v>
          </cell>
          <cell r="V395">
            <v>1</v>
          </cell>
          <cell r="W395">
            <v>1</v>
          </cell>
          <cell r="AA395">
            <v>0.91666666666666663</v>
          </cell>
          <cell r="AB395">
            <v>0.75238095238095226</v>
          </cell>
        </row>
        <row r="399">
          <cell r="E399" t="str">
            <v xml:space="preserve">TIC COMO PLATAFORMA PARA LA EDUCACIÓN, EQUIDAD Y COMPETITIVIDAD </v>
          </cell>
          <cell r="L399" t="str">
            <v>Aplicaciones Tic</v>
          </cell>
          <cell r="V399">
            <v>0</v>
          </cell>
          <cell r="AA399">
            <v>0.53333333333333333</v>
          </cell>
        </row>
        <row r="402">
          <cell r="E402" t="str">
            <v>BOLIVAR EMPRENDEDOR -FOMENTO DEL EMPLEO Y EL TRABAJO DECENTE</v>
          </cell>
          <cell r="L402" t="str">
            <v>Promoción De La Formalización Laboral</v>
          </cell>
          <cell r="V402">
            <v>0</v>
          </cell>
          <cell r="W402">
            <v>0</v>
          </cell>
          <cell r="AA402">
            <v>0.1</v>
          </cell>
          <cell r="AB402">
            <v>0.32142857142857145</v>
          </cell>
        </row>
        <row r="407">
          <cell r="L407" t="str">
            <v>Empleo Como Servicio Público</v>
          </cell>
          <cell r="V407">
            <v>0</v>
          </cell>
          <cell r="AA407">
            <v>0.25</v>
          </cell>
        </row>
        <row r="411">
          <cell r="L411" t="str">
            <v>Seguridad y Salud en el Trabajo</v>
          </cell>
          <cell r="V411">
            <v>0</v>
          </cell>
          <cell r="AA411">
            <v>0</v>
          </cell>
        </row>
        <row r="412">
          <cell r="L412" t="str">
            <v>Oportunidades Laborales Y Productivas A Población Con Discapacidad</v>
          </cell>
          <cell r="V412" t="str">
            <v>NP</v>
          </cell>
          <cell r="AA412">
            <v>0.66666666666666663</v>
          </cell>
        </row>
        <row r="415">
          <cell r="L415" t="str">
            <v>Promoción De La Implementación Del Teletrabajo</v>
          </cell>
          <cell r="V415">
            <v>0</v>
          </cell>
          <cell r="AA415">
            <v>1</v>
          </cell>
        </row>
        <row r="416">
          <cell r="E416" t="str">
            <v>BOLIÍVAR SÍ AVANZA CON ALIANZAS PÚBLICO PRIVADAS Y COOPERACIÓN INTERNACIONAL</v>
          </cell>
          <cell r="L416" t="str">
            <v>Cooperación Y Desarrollo Para Bolívar</v>
          </cell>
          <cell r="V416">
            <v>0</v>
          </cell>
          <cell r="W416">
            <v>0</v>
          </cell>
          <cell r="AA416">
            <v>0.2</v>
          </cell>
          <cell r="AB416">
            <v>0.26666666666666666</v>
          </cell>
        </row>
        <row r="418">
          <cell r="L418" t="str">
            <v>Alianzas público privadas y Cooperación Intyernacional</v>
          </cell>
          <cell r="V418">
            <v>0</v>
          </cell>
          <cell r="AA418">
            <v>0.4</v>
          </cell>
        </row>
        <row r="419">
          <cell r="E419" t="str">
            <v>BOLÍVAR SÍ AVANZA EN LA PROMOCIÓN DE INVERSIONES PARA EL DESARROLLO</v>
          </cell>
          <cell r="L419" t="str">
            <v xml:space="preserve">Agencia de Inversiones y Desarrollo de Bolívar </v>
          </cell>
          <cell r="V419">
            <v>0</v>
          </cell>
          <cell r="W419">
            <v>0</v>
          </cell>
          <cell r="AA419">
            <v>0.80000000000000016</v>
          </cell>
          <cell r="AB419">
            <v>0.80000000000000016</v>
          </cell>
        </row>
        <row r="422">
          <cell r="E422" t="str">
            <v>BOLÍVAR SÍ AVANZA CON MINERÍA RESPONSABLE</v>
          </cell>
          <cell r="L422" t="str">
            <v>Procesos de asistencia técnica y tecnológicas prestados a mineros</v>
          </cell>
          <cell r="V422">
            <v>0.39285714285714285</v>
          </cell>
          <cell r="W422">
            <v>1</v>
          </cell>
          <cell r="AA422">
            <v>0.10416666666666667</v>
          </cell>
          <cell r="AB422">
            <v>0.34551282051282056</v>
          </cell>
        </row>
        <row r="428">
          <cell r="L428" t="str">
            <v>Procesos mineros caracterizados y formalizados</v>
          </cell>
          <cell r="V428" t="str">
            <v>NP</v>
          </cell>
          <cell r="AA428">
            <v>0.62222222222222223</v>
          </cell>
        </row>
        <row r="431">
          <cell r="L431" t="str">
            <v>Minas sin trabajo infantil</v>
          </cell>
          <cell r="V431">
            <v>1</v>
          </cell>
          <cell r="AA431">
            <v>1</v>
          </cell>
        </row>
        <row r="432">
          <cell r="L432" t="str">
            <v>Centros de Formación para  el trabajo del Oro</v>
          </cell>
          <cell r="V432">
            <v>0</v>
          </cell>
          <cell r="AA432">
            <v>0</v>
          </cell>
        </row>
        <row r="433">
          <cell r="L433" t="str">
            <v>Ecosistemas afectados por la mineria recuperados</v>
          </cell>
          <cell r="V433">
            <v>1</v>
          </cell>
          <cell r="AA433">
            <v>1</v>
          </cell>
        </row>
        <row r="434">
          <cell r="L434" t="str">
            <v>Cuenca Hidricas Recuperadas</v>
          </cell>
          <cell r="V434">
            <v>0</v>
          </cell>
          <cell r="AA434">
            <v>0</v>
          </cell>
        </row>
        <row r="435">
          <cell r="C435" t="str">
            <v xml:space="preserve">INFRAESTRUCTURA Y TRANSPORTE </v>
          </cell>
          <cell r="E435" t="str">
            <v xml:space="preserve">BOLÍVAR SÍ AVANZA CON INFRAESTRUCTURA ESTRATÉGICA PARA LA COMPETITIVIDAD Y LA PAZ </v>
          </cell>
          <cell r="L435" t="str">
            <v>Vías Para La Paz</v>
          </cell>
          <cell r="V435">
            <v>0.13999999999999999</v>
          </cell>
          <cell r="W435">
            <v>0.16666666666666666</v>
          </cell>
          <cell r="X435">
            <v>0.55236486486486491</v>
          </cell>
          <cell r="AA435">
            <v>0.38041666666666663</v>
          </cell>
          <cell r="AB435">
            <v>0.2849134199134199</v>
          </cell>
          <cell r="AC435">
            <v>0.37319964349376111</v>
          </cell>
        </row>
        <row r="439">
          <cell r="L439" t="str">
            <v>Obras De Infraestructura Fluvial, De Defensa Y De Transporte Aéreo</v>
          </cell>
          <cell r="V439">
            <v>0</v>
          </cell>
          <cell r="AA439">
            <v>0</v>
          </cell>
        </row>
        <row r="441">
          <cell r="L441" t="str">
            <v>Infraestructura de uso para La Inclusión Social y La Paz</v>
          </cell>
          <cell r="V441">
            <v>0.08</v>
          </cell>
          <cell r="AA441">
            <v>0.47272727272727272</v>
          </cell>
        </row>
        <row r="442">
          <cell r="E442" t="str">
            <v>BOLIVAR SÍ AVANZA CON MOVILIDAD SEGURA</v>
          </cell>
          <cell r="L442" t="str">
            <v>Observatorio De Seguridad Vial</v>
          </cell>
          <cell r="V442">
            <v>0.78378378378378377</v>
          </cell>
          <cell r="W442">
            <v>0.78378378378378377</v>
          </cell>
          <cell r="AA442">
            <v>0.66666666666666663</v>
          </cell>
          <cell r="AB442">
            <v>0.43499999999999994</v>
          </cell>
        </row>
        <row r="448">
          <cell r="L448" t="str">
            <v>Movilidad Sostenible</v>
          </cell>
          <cell r="V448">
            <v>0</v>
          </cell>
          <cell r="AA448">
            <v>0.17499999999999999</v>
          </cell>
        </row>
        <row r="450">
          <cell r="L450" t="str">
            <v>Transporte Multimodal</v>
          </cell>
          <cell r="V450">
            <v>0</v>
          </cell>
          <cell r="AA450">
            <v>0</v>
          </cell>
        </row>
        <row r="451">
          <cell r="L451" t="str">
            <v xml:space="preserve">Infraestructura de Transporte </v>
          </cell>
          <cell r="V451">
            <v>0</v>
          </cell>
          <cell r="AA451">
            <v>0</v>
          </cell>
        </row>
        <row r="452">
          <cell r="E452" t="str">
            <v xml:space="preserve">BOLÍVAR SÍ AVANZA EN CONSERVACIÓN AMBIENTAL Y USO SOSTENIBLE DE SU TERRITORIO </v>
          </cell>
          <cell r="L452" t="str">
            <v xml:space="preserve"> Herramientas de  Planeación para la Sostenibilidad</v>
          </cell>
          <cell r="V452">
            <v>0.625</v>
          </cell>
          <cell r="W452">
            <v>1</v>
          </cell>
          <cell r="X452">
            <v>0.63636363636363635</v>
          </cell>
          <cell r="AA452">
            <v>0.64583333333333337</v>
          </cell>
          <cell r="AB452">
            <v>0.69047619047619058</v>
          </cell>
          <cell r="AC452">
            <v>0.61517925247902372</v>
          </cell>
        </row>
        <row r="456">
          <cell r="L456" t="str">
            <v xml:space="preserve">Procesos de formación ciudadana para la sostenibilidad ambiental  </v>
          </cell>
          <cell r="V456">
            <v>0.91666666666666663</v>
          </cell>
          <cell r="AA456">
            <v>0.75</v>
          </cell>
        </row>
        <row r="459">
          <cell r="E459" t="str">
            <v>BOLÍVAR SÍ AVANZA CON GESTIÓN PREVENTIVA Y OPORTUNA DEL RIESGO</v>
          </cell>
          <cell r="L459" t="str">
            <v>Asistencia Técnica en Gestión del riesgo</v>
          </cell>
          <cell r="V459">
            <v>0</v>
          </cell>
          <cell r="W459">
            <v>0.25</v>
          </cell>
          <cell r="AA459">
            <v>0.50724637681159424</v>
          </cell>
          <cell r="AB459">
            <v>0.50310559006211186</v>
          </cell>
        </row>
        <row r="462">
          <cell r="L462" t="str">
            <v xml:space="preserve">Desastres identificados, atendidos  y mitigados </v>
          </cell>
          <cell r="V462">
            <v>1</v>
          </cell>
          <cell r="AA462">
            <v>0.5</v>
          </cell>
        </row>
        <row r="464">
          <cell r="L464" t="str">
            <v xml:space="preserve">Desastres atendidos </v>
          </cell>
          <cell r="V464">
            <v>0</v>
          </cell>
          <cell r="AA464">
            <v>0.5</v>
          </cell>
        </row>
        <row r="466">
          <cell r="E466" t="str">
            <v>BOLÍVAR SÍ AVANZA EN PLANIFICACIÓN TERRITORIAL</v>
          </cell>
          <cell r="L466" t="str">
            <v xml:space="preserve">Plan de Ordenamiento Territorial Departamental para el Desarrollo Sostenible </v>
          </cell>
          <cell r="V466">
            <v>0</v>
          </cell>
          <cell r="W466">
            <v>0.5</v>
          </cell>
          <cell r="AA466">
            <v>1</v>
          </cell>
          <cell r="AB466">
            <v>0.66666666666666674</v>
          </cell>
        </row>
        <row r="467">
          <cell r="L467" t="str">
            <v xml:space="preserve">Procesos de Asistencia Tecnica en Ordenamiento Territorial </v>
          </cell>
          <cell r="V467">
            <v>0</v>
          </cell>
          <cell r="AA467">
            <v>1</v>
          </cell>
        </row>
        <row r="469">
          <cell r="L469" t="str">
            <v xml:space="preserve">Contrato Plan  Bolívar-Sucre </v>
          </cell>
          <cell r="V469">
            <v>0</v>
          </cell>
          <cell r="AA469">
            <v>1</v>
          </cell>
        </row>
        <row r="470">
          <cell r="L470" t="str">
            <v>Municipios Estratificados</v>
          </cell>
          <cell r="V470" t="str">
            <v>NP</v>
          </cell>
          <cell r="AA470">
            <v>0.33333333333333331</v>
          </cell>
        </row>
        <row r="471">
          <cell r="C471" t="str">
            <v xml:space="preserve">FORTALECIMIENTO INSTITUCIONAL </v>
          </cell>
          <cell r="E471" t="str">
            <v>FINANZAS PÚBLICAS SANAS Y ROBUSTAS</v>
          </cell>
          <cell r="L471" t="str">
            <v>Generación de Ingresos Propios</v>
          </cell>
          <cell r="V471">
            <v>0.7416666666666667</v>
          </cell>
          <cell r="W471">
            <v>0.4238095238095238</v>
          </cell>
          <cell r="X471">
            <v>0.24739583333333334</v>
          </cell>
          <cell r="AA471">
            <v>0.86483333333333334</v>
          </cell>
          <cell r="AB471">
            <v>0.86483333333333334</v>
          </cell>
          <cell r="AC471">
            <v>0.58650298719368488</v>
          </cell>
        </row>
        <row r="478">
          <cell r="E478" t="str">
            <v>CULTURA INSTITUCIONAL DE LA LEGALIDAD Y LA TRANSPARENCIA EN LA GESTIÓN PÚBLICA</v>
          </cell>
          <cell r="L478" t="str">
            <v>Indice de Transparencia Departamental</v>
          </cell>
          <cell r="V478">
            <v>0</v>
          </cell>
          <cell r="W478">
            <v>0</v>
          </cell>
          <cell r="AA478">
            <v>0.65274444444444446</v>
          </cell>
          <cell r="AB478">
            <v>0.65274444444444446</v>
          </cell>
        </row>
        <row r="484">
          <cell r="E484" t="str">
            <v>GOBERNANDO CON LOS MUNICIPIOS</v>
          </cell>
          <cell r="L484" t="str">
            <v>Casa del Alcalde</v>
          </cell>
          <cell r="V484">
            <v>0</v>
          </cell>
          <cell r="W484">
            <v>0</v>
          </cell>
          <cell r="AA484">
            <v>0.35</v>
          </cell>
          <cell r="AB484">
            <v>0.35</v>
          </cell>
        </row>
        <row r="489">
          <cell r="E489" t="str">
            <v>FORTALECIMIENTO DE LA PARTICIPACIÓN CIUDADANA Y CAPACIDADES ORGANIZATIVAS DE LOS MUNICIPIOS</v>
          </cell>
          <cell r="L489" t="str">
            <v>Accion comunal Descentralizada</v>
          </cell>
          <cell r="W489">
            <v>0</v>
          </cell>
          <cell r="AA489">
            <v>2.2222222222222223E-2</v>
          </cell>
          <cell r="AB489">
            <v>0.45617283950617288</v>
          </cell>
        </row>
        <row r="490">
          <cell r="L490" t="str">
            <v>Reconocimiento a organismos de acción comunal</v>
          </cell>
          <cell r="V490">
            <v>0</v>
          </cell>
          <cell r="AA490">
            <v>0.25</v>
          </cell>
        </row>
        <row r="491">
          <cell r="L491" t="str">
            <v>Activación de Asociaciones de Juntas de Acción Comunal (Asojac)</v>
          </cell>
          <cell r="AA491">
            <v>1</v>
          </cell>
        </row>
        <row r="492">
          <cell r="L492" t="str">
            <v xml:space="preserve">Promoción de la participación ciudadana de grupos étnicos </v>
          </cell>
          <cell r="V492">
            <v>0</v>
          </cell>
          <cell r="AA492">
            <v>0.27777777777777779</v>
          </cell>
        </row>
        <row r="495">
          <cell r="L495" t="str">
            <v>Observatorio de Participación Ciudadana en Bolívar</v>
          </cell>
          <cell r="AA495">
            <v>1</v>
          </cell>
        </row>
        <row r="496">
          <cell r="L496" t="str">
            <v>Consejo Departamental de Participación</v>
          </cell>
          <cell r="V496" t="str">
            <v>NP</v>
          </cell>
          <cell r="AA496">
            <v>0</v>
          </cell>
        </row>
        <row r="497">
          <cell r="L497" t="str">
            <v>Control Social</v>
          </cell>
          <cell r="AA497">
            <v>1</v>
          </cell>
        </row>
        <row r="498">
          <cell r="E498" t="str">
            <v>CONSOLIDACIÓN DE UNA GESTIÓN ADMINISTRATIVA DE CALIDAD</v>
          </cell>
          <cell r="L498" t="str">
            <v>Inventario Físico de bienes muebles devolutivos y de consumo</v>
          </cell>
          <cell r="V498" t="str">
            <v>NP</v>
          </cell>
          <cell r="AA498">
            <v>0</v>
          </cell>
        </row>
        <row r="499">
          <cell r="L499" t="str">
            <v>Inventario físico, saneamiento y normalización de bienes inmuebles de la Gobernación de Bolívar</v>
          </cell>
          <cell r="V499">
            <v>0</v>
          </cell>
          <cell r="AA499">
            <v>1</v>
          </cell>
        </row>
        <row r="500">
          <cell r="L500" t="str">
            <v>Modelo Estándar de Control Interno(MECI)</v>
          </cell>
          <cell r="V500">
            <v>0</v>
          </cell>
          <cell r="AA500">
            <v>0.22222222222222221</v>
          </cell>
        </row>
        <row r="501">
          <cell r="L501" t="str">
            <v>Gestión Documental</v>
          </cell>
          <cell r="V501">
            <v>0</v>
          </cell>
          <cell r="AA501">
            <v>0.84615384615384615</v>
          </cell>
        </row>
        <row r="502">
          <cell r="L502" t="str">
            <v>Sistema de Gestión para la Gobernabilidad</v>
          </cell>
          <cell r="V502">
            <v>1</v>
          </cell>
          <cell r="AA502">
            <v>0.44444444444444442</v>
          </cell>
        </row>
        <row r="503">
          <cell r="L503" t="str">
            <v>Coaching</v>
          </cell>
          <cell r="V503" t="str">
            <v>NP</v>
          </cell>
          <cell r="AA503">
            <v>1</v>
          </cell>
        </row>
        <row r="504">
          <cell r="L504" t="str">
            <v>Atención al usuario</v>
          </cell>
          <cell r="V504">
            <v>0</v>
          </cell>
          <cell r="AA504">
            <v>0</v>
          </cell>
        </row>
        <row r="505">
          <cell r="L505" t="str">
            <v>Desarrollo del Talento Humano</v>
          </cell>
          <cell r="V505">
            <v>0.65</v>
          </cell>
          <cell r="AA505">
            <v>0.82619047619047625</v>
          </cell>
        </row>
        <row r="510">
          <cell r="L510" t="str">
            <v>Gobierno en línea</v>
          </cell>
          <cell r="V510">
            <v>0</v>
          </cell>
          <cell r="AA510">
            <v>0.5</v>
          </cell>
        </row>
        <row r="511">
          <cell r="E511" t="str">
            <v>FORTALECIMIENTO DEL MONITOREO INTERNO DE LA GESTIÓN</v>
          </cell>
          <cell r="L511" t="str">
            <v>Herramienta Tecnológica De Control De Actividades</v>
          </cell>
          <cell r="V511">
            <v>0</v>
          </cell>
          <cell r="W511">
            <v>1</v>
          </cell>
          <cell r="AA511">
            <v>0</v>
          </cell>
          <cell r="AB511">
            <v>0.41666666666666669</v>
          </cell>
        </row>
        <row r="512">
          <cell r="L512" t="str">
            <v>ESTRATEGIA DE INTERACCIÓN Y COMUNICACIÓN PARTICIPATIVA Y ABIERTA PARA EL CONTROL SOCIAL</v>
          </cell>
          <cell r="V512">
            <v>1</v>
          </cell>
          <cell r="AA512">
            <v>0.625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tabSelected="1" zoomScale="115" zoomScaleNormal="115" workbookViewId="0">
      <selection activeCell="H5" sqref="H5"/>
    </sheetView>
  </sheetViews>
  <sheetFormatPr baseColWidth="10" defaultRowHeight="15" x14ac:dyDescent="0.25"/>
  <cols>
    <col min="1" max="1" width="8.28515625" style="82" customWidth="1"/>
    <col min="2" max="2" width="6.7109375" style="83" customWidth="1"/>
    <col min="3" max="3" width="19.5703125" style="83" customWidth="1"/>
    <col min="4" max="4" width="65.28515625" customWidth="1"/>
    <col min="5" max="5" width="15.140625" style="84" customWidth="1"/>
    <col min="6" max="7" width="14.140625" style="84" customWidth="1"/>
    <col min="8" max="8" width="14.5703125" style="84" customWidth="1"/>
    <col min="10" max="10" width="11.5703125" customWidth="1"/>
  </cols>
  <sheetData>
    <row r="1" spans="1:8" ht="99" customHeight="1" thickBot="1" x14ac:dyDescent="0.4">
      <c r="A1" s="1" t="str">
        <f>+[1]BDATOS!A1</f>
        <v>EJECUCION PLAN DE ACCION  CON CORTE A 30 DE JUNIO DE 2018</v>
      </c>
      <c r="B1" s="2"/>
      <c r="C1" s="2"/>
      <c r="D1" s="2"/>
      <c r="E1" s="2"/>
      <c r="F1" s="2"/>
      <c r="G1" s="2"/>
      <c r="H1" s="3"/>
    </row>
    <row r="2" spans="1:8" ht="48.75" customHeight="1" thickBot="1" x14ac:dyDescent="0.3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7" t="s">
        <v>7</v>
      </c>
    </row>
    <row r="3" spans="1:8" ht="23.25" customHeight="1" x14ac:dyDescent="0.35">
      <c r="A3" s="8">
        <v>0</v>
      </c>
      <c r="B3" s="9">
        <v>0</v>
      </c>
      <c r="C3" s="9" t="s">
        <v>8</v>
      </c>
      <c r="D3" s="10" t="s">
        <v>9</v>
      </c>
      <c r="E3" s="11">
        <f>+E4+E54+E208+E241+E251+E264</f>
        <v>397</v>
      </c>
      <c r="F3" s="12">
        <f>+'[1]INFORME '!U1</f>
        <v>0.48839450472490686</v>
      </c>
      <c r="G3" s="11">
        <f>+G4+G54+G208+G241+G251+G264</f>
        <v>511</v>
      </c>
      <c r="H3" s="13">
        <f>+'[1]INFORME '!Y1</f>
        <v>0.55407700048598141</v>
      </c>
    </row>
    <row r="4" spans="1:8" ht="18.75" x14ac:dyDescent="0.3">
      <c r="A4" s="14">
        <v>1</v>
      </c>
      <c r="B4" s="15">
        <v>1</v>
      </c>
      <c r="C4" s="15" t="s">
        <v>10</v>
      </c>
      <c r="D4" s="16" t="str">
        <f>+[1]BDATOS!B3</f>
        <v xml:space="preserve">CONSTRUCCIÓN DE LA PAZ EN BOLÍVAR </v>
      </c>
      <c r="E4" s="17">
        <f>SUM(E5+E12+E17+E24+E30+E35+E38+E40+E43)</f>
        <v>61</v>
      </c>
      <c r="F4" s="18">
        <f>+'[1]INFORME '!X3</f>
        <v>0.32184873949579834</v>
      </c>
      <c r="G4" s="17">
        <f>SUM(G5+G12+G17+G24+G30+G35+G38+G40+G43)</f>
        <v>80</v>
      </c>
      <c r="H4" s="19">
        <f>+'[1]INFORME '!AC3</f>
        <v>0.42081043369717125</v>
      </c>
    </row>
    <row r="5" spans="1:8" s="26" customFormat="1" ht="16.5" thickBot="1" x14ac:dyDescent="0.3">
      <c r="A5" s="20">
        <v>1</v>
      </c>
      <c r="B5" s="21" t="s">
        <v>11</v>
      </c>
      <c r="C5" s="21" t="s">
        <v>12</v>
      </c>
      <c r="D5" s="22" t="str">
        <f>+'[1]INFORME '!E3</f>
        <v>ESTRATEGIA PARA CONSTRUCCION DE LA PAZ EN BOLIVAR</v>
      </c>
      <c r="E5" s="23">
        <f>SUM(E6:E11)</f>
        <v>5</v>
      </c>
      <c r="F5" s="24">
        <f>+'[1]INFORME '!W3</f>
        <v>0.4</v>
      </c>
      <c r="G5" s="23">
        <f>SUM(G6:G11)</f>
        <v>8</v>
      </c>
      <c r="H5" s="25">
        <f>+'[1]INFORME '!AB3</f>
        <v>0.6479166666666667</v>
      </c>
    </row>
    <row r="6" spans="1:8" x14ac:dyDescent="0.25">
      <c r="A6" s="27">
        <v>1</v>
      </c>
      <c r="B6" s="28" t="s">
        <v>13</v>
      </c>
      <c r="C6" s="29" t="s">
        <v>14</v>
      </c>
      <c r="D6" s="30" t="str">
        <f>+'[1]INFORME '!L3</f>
        <v xml:space="preserve">Observario de paz territorial </v>
      </c>
      <c r="E6" s="31">
        <v>1</v>
      </c>
      <c r="F6" s="32">
        <f>+'[1]INFORME '!V3</f>
        <v>1</v>
      </c>
      <c r="G6" s="31">
        <v>2</v>
      </c>
      <c r="H6" s="33">
        <f>+'[1]INFORME '!AA3</f>
        <v>0.375</v>
      </c>
    </row>
    <row r="7" spans="1:8" x14ac:dyDescent="0.25">
      <c r="A7" s="34">
        <v>2</v>
      </c>
      <c r="B7" s="35" t="s">
        <v>15</v>
      </c>
      <c r="C7" s="36" t="s">
        <v>14</v>
      </c>
      <c r="D7" s="37" t="str">
        <f>+'[1]INFORME '!L5</f>
        <v>Planeación Prospectiva para la Construcción de Paz</v>
      </c>
      <c r="E7" s="38">
        <v>1</v>
      </c>
      <c r="F7" s="39">
        <f>+'[1]INFORME '!V5</f>
        <v>0</v>
      </c>
      <c r="G7" s="38">
        <v>1</v>
      </c>
      <c r="H7" s="40">
        <f>+'[1]INFORME '!AA5</f>
        <v>0.6</v>
      </c>
    </row>
    <row r="8" spans="1:8" x14ac:dyDescent="0.25">
      <c r="A8" s="34">
        <v>3</v>
      </c>
      <c r="B8" s="35" t="s">
        <v>16</v>
      </c>
      <c r="C8" s="36" t="s">
        <v>14</v>
      </c>
      <c r="D8" s="37" t="str">
        <f>+'[1]INFORME '!L6</f>
        <v>Alianzas Interinstitucionales para la Construcción de Paz Territorial</v>
      </c>
      <c r="E8" s="38">
        <v>2</v>
      </c>
      <c r="F8" s="39">
        <f>+'[1]INFORME '!V6</f>
        <v>0</v>
      </c>
      <c r="G8" s="38">
        <v>2</v>
      </c>
      <c r="H8" s="40">
        <f>+'[1]INFORME '!AA6</f>
        <v>0.91666666666666674</v>
      </c>
    </row>
    <row r="9" spans="1:8" x14ac:dyDescent="0.25">
      <c r="A9" s="34">
        <v>4</v>
      </c>
      <c r="B9" s="35" t="s">
        <v>17</v>
      </c>
      <c r="C9" s="36" t="s">
        <v>14</v>
      </c>
      <c r="D9" s="37" t="str">
        <f>+'[1]INFORME '!L8</f>
        <v xml:space="preserve">Proyecto Estratégico "Montes de Maria Territorio de Paz" </v>
      </c>
      <c r="E9" s="38">
        <v>1</v>
      </c>
      <c r="F9" s="39">
        <v>0</v>
      </c>
      <c r="G9" s="38">
        <v>1</v>
      </c>
      <c r="H9" s="40">
        <f>+'[1]INFORME '!AA8</f>
        <v>1</v>
      </c>
    </row>
    <row r="10" spans="1:8" x14ac:dyDescent="0.25">
      <c r="A10" s="34">
        <v>5</v>
      </c>
      <c r="B10" s="35" t="s">
        <v>18</v>
      </c>
      <c r="C10" s="36" t="s">
        <v>14</v>
      </c>
      <c r="D10" s="37" t="str">
        <f>+'[1]INFORME '!L8</f>
        <v xml:space="preserve">Proyecto Estratégico "Montes de Maria Territorio de Paz" </v>
      </c>
      <c r="E10" s="38">
        <v>0</v>
      </c>
      <c r="F10" s="39">
        <f>+'[1]INFORME '!V9</f>
        <v>1</v>
      </c>
      <c r="G10" s="38">
        <v>1</v>
      </c>
      <c r="H10" s="40">
        <f>+'[1]INFORME '!AA9</f>
        <v>1</v>
      </c>
    </row>
    <row r="11" spans="1:8" ht="15.75" thickBot="1" x14ac:dyDescent="0.3">
      <c r="A11" s="41">
        <v>6</v>
      </c>
      <c r="B11" s="42" t="s">
        <v>19</v>
      </c>
      <c r="C11" s="43" t="s">
        <v>14</v>
      </c>
      <c r="D11" s="44" t="str">
        <f>+'[1]INFORME '!L10</f>
        <v>Plataforma Virtual “Educando para la paz”</v>
      </c>
      <c r="E11" s="45">
        <v>0</v>
      </c>
      <c r="F11" s="46">
        <f>+'[1]INFORME '!V10</f>
        <v>0</v>
      </c>
      <c r="G11" s="45">
        <v>1</v>
      </c>
      <c r="H11" s="47">
        <f>+'[1]INFORME '!AA10</f>
        <v>0</v>
      </c>
    </row>
    <row r="12" spans="1:8" s="26" customFormat="1" ht="32.25" thickBot="1" x14ac:dyDescent="0.3">
      <c r="A12" s="48">
        <v>2</v>
      </c>
      <c r="B12" s="49" t="s">
        <v>20</v>
      </c>
      <c r="C12" s="49" t="s">
        <v>12</v>
      </c>
      <c r="D12" s="50" t="str">
        <f>+'[1]INFORME '!E11</f>
        <v>ATENCIÓN Y ASISTENCIA A POBLACIÓN EN PROCESO DE DESARME, DESMOVLIZACIÓN Y REINTEGRACIÓN</v>
      </c>
      <c r="E12" s="51">
        <f>SUM(E13:E16)</f>
        <v>6</v>
      </c>
      <c r="F12" s="52">
        <f>+'[1]INFORME '!W11</f>
        <v>0.25</v>
      </c>
      <c r="G12" s="51">
        <f>SUM(G13:G16)</f>
        <v>9</v>
      </c>
      <c r="H12" s="53">
        <f>+'[1]INFORME '!AB11</f>
        <v>0.34100529100529103</v>
      </c>
    </row>
    <row r="13" spans="1:8" x14ac:dyDescent="0.25">
      <c r="A13" s="27">
        <v>7</v>
      </c>
      <c r="B13" s="28" t="s">
        <v>21</v>
      </c>
      <c r="C13" s="29" t="s">
        <v>14</v>
      </c>
      <c r="D13" s="30" t="str">
        <f>+'[1]INFORME '!L11</f>
        <v>Diseño de la Política Pública de Atención y Asistencia a Población en Proceso de Desmovilización y Reintegración</v>
      </c>
      <c r="E13" s="31">
        <v>3</v>
      </c>
      <c r="F13" s="32">
        <f>+'[1]INFORME '!V11</f>
        <v>0.5</v>
      </c>
      <c r="G13" s="31">
        <v>3</v>
      </c>
      <c r="H13" s="33">
        <f>+'[1]INFORME '!AA11</f>
        <v>0.61111111111111116</v>
      </c>
    </row>
    <row r="14" spans="1:8" x14ac:dyDescent="0.25">
      <c r="A14" s="34">
        <v>8</v>
      </c>
      <c r="B14" s="35" t="s">
        <v>22</v>
      </c>
      <c r="C14" s="36" t="s">
        <v>14</v>
      </c>
      <c r="D14" s="37" t="str">
        <f>+'[1]INFORME '!L14</f>
        <v>Atención y Asistencia a Personas en Proceso de DDR</v>
      </c>
      <c r="E14" s="38">
        <v>2</v>
      </c>
      <c r="F14" s="39">
        <f>+'[1]INFORME '!V14</f>
        <v>0</v>
      </c>
      <c r="G14" s="38">
        <v>3</v>
      </c>
      <c r="H14" s="40">
        <f>+'[1]INFORME '!AA14</f>
        <v>9.5238095238095233E-2</v>
      </c>
    </row>
    <row r="15" spans="1:8" x14ac:dyDescent="0.25">
      <c r="A15" s="34">
        <v>9</v>
      </c>
      <c r="B15" s="35" t="s">
        <v>23</v>
      </c>
      <c r="C15" s="36" t="s">
        <v>14</v>
      </c>
      <c r="D15" s="37" t="str">
        <f>+'[1]INFORME '!L17</f>
        <v>Fortalecimiento de capacidades locales para el DDR</v>
      </c>
      <c r="E15" s="38">
        <v>1</v>
      </c>
      <c r="F15" s="39">
        <f>+'[1]INFORME '!V17</f>
        <v>0</v>
      </c>
      <c r="G15" s="38">
        <v>1</v>
      </c>
      <c r="H15" s="40">
        <f>+'[1]INFORME '!AA17</f>
        <v>0.75</v>
      </c>
    </row>
    <row r="16" spans="1:8" ht="15.75" thickBot="1" x14ac:dyDescent="0.3">
      <c r="A16" s="41">
        <v>10</v>
      </c>
      <c r="B16" s="42" t="s">
        <v>24</v>
      </c>
      <c r="C16" s="43" t="s">
        <v>14</v>
      </c>
      <c r="D16" s="44" t="str">
        <f>+'[1]INFORME '!L18</f>
        <v>Fortalecimiento a Comunidades Receptoras de Población en Proceso de DDR</v>
      </c>
      <c r="E16" s="45">
        <v>0</v>
      </c>
      <c r="F16" s="46">
        <f>+'[1]INFORME '!V18</f>
        <v>0</v>
      </c>
      <c r="G16" s="45">
        <v>2</v>
      </c>
      <c r="H16" s="47">
        <f>+'[1]INFORME '!AA18</f>
        <v>0.1</v>
      </c>
    </row>
    <row r="17" spans="1:8" s="26" customFormat="1" ht="16.5" thickBot="1" x14ac:dyDescent="0.3">
      <c r="A17" s="48">
        <v>3</v>
      </c>
      <c r="B17" s="49" t="s">
        <v>25</v>
      </c>
      <c r="C17" s="49" t="s">
        <v>12</v>
      </c>
      <c r="D17" s="54" t="str">
        <f>+'[1]INFORME '!E20</f>
        <v>ATENCIÓN Y ASISTENCIA A POBLACIÓN VÍCTIMA DEL CONFLICTO ARMADO EN BOLIVAR</v>
      </c>
      <c r="E17" s="51">
        <f>SUM(E18:E23)</f>
        <v>21</v>
      </c>
      <c r="F17" s="52">
        <f>+'[1]INFORME '!W20</f>
        <v>0.59428571428571419</v>
      </c>
      <c r="G17" s="51">
        <f>SUM(G18:G23)</f>
        <v>23</v>
      </c>
      <c r="H17" s="53">
        <f>+'[1]INFORME '!AB20</f>
        <v>0.45900911699538705</v>
      </c>
    </row>
    <row r="18" spans="1:8" x14ac:dyDescent="0.25">
      <c r="A18" s="27">
        <v>11</v>
      </c>
      <c r="B18" s="28" t="s">
        <v>26</v>
      </c>
      <c r="C18" s="29" t="s">
        <v>14</v>
      </c>
      <c r="D18" s="30" t="str">
        <f>+'[1]INFORME '!L21</f>
        <v>Componente Prevención y Protección Riesgos de Victimización</v>
      </c>
      <c r="E18" s="31">
        <v>4</v>
      </c>
      <c r="F18" s="32">
        <f>+'[1]INFORME '!V20</f>
        <v>0.16666666666666666</v>
      </c>
      <c r="G18" s="31">
        <v>4</v>
      </c>
      <c r="H18" s="33">
        <f>+'[1]INFORME '!AA20</f>
        <v>0.3888888888888889</v>
      </c>
    </row>
    <row r="19" spans="1:8" x14ac:dyDescent="0.25">
      <c r="A19" s="34">
        <v>12</v>
      </c>
      <c r="B19" s="35" t="s">
        <v>27</v>
      </c>
      <c r="C19" s="36" t="s">
        <v>14</v>
      </c>
      <c r="D19" s="37" t="str">
        <f>+'[1]INFORME '!L24</f>
        <v>Componente de Asistencia y Atención</v>
      </c>
      <c r="E19" s="38">
        <v>3</v>
      </c>
      <c r="F19" s="39">
        <f>+'[1]INFORME '!V24</f>
        <v>0</v>
      </c>
      <c r="G19" s="38">
        <v>5</v>
      </c>
      <c r="H19" s="40">
        <f>+'[1]INFORME '!AA24</f>
        <v>0.70250000000000001</v>
      </c>
    </row>
    <row r="20" spans="1:8" x14ac:dyDescent="0.25">
      <c r="A20" s="34">
        <v>13</v>
      </c>
      <c r="B20" s="35" t="s">
        <v>28</v>
      </c>
      <c r="C20" s="36" t="s">
        <v>14</v>
      </c>
      <c r="D20" s="37" t="str">
        <f>+'[1]INFORME '!L29</f>
        <v>Reparación Integral</v>
      </c>
      <c r="E20" s="38">
        <v>4</v>
      </c>
      <c r="F20" s="39">
        <f>+'[1]INFORME '!V29</f>
        <v>0.33333333333333331</v>
      </c>
      <c r="G20" s="38">
        <v>4</v>
      </c>
      <c r="H20" s="40">
        <f>+'[1]INFORME '!AA29</f>
        <v>0.46250000000000002</v>
      </c>
    </row>
    <row r="21" spans="1:8" x14ac:dyDescent="0.25">
      <c r="A21" s="34">
        <v>14</v>
      </c>
      <c r="B21" s="35" t="s">
        <v>29</v>
      </c>
      <c r="C21" s="36" t="s">
        <v>14</v>
      </c>
      <c r="D21" s="37" t="str">
        <f>+'[1]INFORME '!L33</f>
        <v>Memoria Histórica  Medidas de Satisfacción</v>
      </c>
      <c r="E21" s="38">
        <v>3</v>
      </c>
      <c r="F21" s="39">
        <f>+'[1]INFORME '!V33</f>
        <v>0.38095238095238093</v>
      </c>
      <c r="G21" s="38">
        <v>3</v>
      </c>
      <c r="H21" s="40">
        <f>+'[1]INFORME '!AA33</f>
        <v>0.27142857142857141</v>
      </c>
    </row>
    <row r="22" spans="1:8" x14ac:dyDescent="0.25">
      <c r="A22" s="34">
        <v>15</v>
      </c>
      <c r="B22" s="35" t="s">
        <v>30</v>
      </c>
      <c r="C22" s="36" t="s">
        <v>14</v>
      </c>
      <c r="D22" s="37" t="str">
        <f>+'[1]INFORME '!L36</f>
        <v>ParticipaciónEfectiva</v>
      </c>
      <c r="E22" s="38">
        <v>2</v>
      </c>
      <c r="F22" s="39">
        <f>+'[1]INFORME '!V36</f>
        <v>1</v>
      </c>
      <c r="G22" s="38">
        <v>2</v>
      </c>
      <c r="H22" s="40">
        <f>+'[1]INFORME '!AA36</f>
        <v>1</v>
      </c>
    </row>
    <row r="23" spans="1:8" ht="15.75" thickBot="1" x14ac:dyDescent="0.3">
      <c r="A23" s="41">
        <v>16</v>
      </c>
      <c r="B23" s="42" t="s">
        <v>31</v>
      </c>
      <c r="C23" s="43" t="s">
        <v>14</v>
      </c>
      <c r="D23" s="44" t="str">
        <f>+'[1]INFORME '!L38</f>
        <v>Sistemas de Información y Fortalecimiento Institucional</v>
      </c>
      <c r="E23" s="45">
        <v>5</v>
      </c>
      <c r="F23" s="46">
        <f>+'[1]INFORME '!V38</f>
        <v>0.36</v>
      </c>
      <c r="G23" s="45">
        <v>5</v>
      </c>
      <c r="H23" s="47">
        <f>+'[1]INFORME '!AA38</f>
        <v>0.72697368421052633</v>
      </c>
    </row>
    <row r="24" spans="1:8" s="26" customFormat="1" ht="16.5" thickBot="1" x14ac:dyDescent="0.3">
      <c r="A24" s="48">
        <v>4</v>
      </c>
      <c r="B24" s="49" t="s">
        <v>32</v>
      </c>
      <c r="C24" s="49" t="s">
        <v>12</v>
      </c>
      <c r="D24" s="54" t="str">
        <f>+'[1]INFORME '!E43</f>
        <v xml:space="preserve">SEGURIDAD Y CONVIVENCIA </v>
      </c>
      <c r="E24" s="51">
        <f>SUM(E25:E29)</f>
        <v>3</v>
      </c>
      <c r="F24" s="52">
        <f>+'[1]INFORME '!W43</f>
        <v>0</v>
      </c>
      <c r="G24" s="51">
        <f>SUM(G25:G29)</f>
        <v>8</v>
      </c>
      <c r="H24" s="53">
        <f>+'[1]INFORME '!AB43</f>
        <v>0.35952380952380952</v>
      </c>
    </row>
    <row r="25" spans="1:8" x14ac:dyDescent="0.25">
      <c r="A25" s="27">
        <f>+A23+1</f>
        <v>17</v>
      </c>
      <c r="B25" s="28" t="s">
        <v>33</v>
      </c>
      <c r="C25" s="29" t="s">
        <v>14</v>
      </c>
      <c r="D25" s="55" t="str">
        <f>+'[1]INFORME '!L43</f>
        <v>Planeación Institucional Para Avanzar En Seguridad Y Convivencia</v>
      </c>
      <c r="E25" s="31">
        <v>0</v>
      </c>
      <c r="F25" s="32" t="str">
        <f>+'[1]INFORME '!V43</f>
        <v>NP</v>
      </c>
      <c r="G25" s="31">
        <v>1</v>
      </c>
      <c r="H25" s="33">
        <f>+'[1]INFORME '!AA43</f>
        <v>1</v>
      </c>
    </row>
    <row r="26" spans="1:8" x14ac:dyDescent="0.25">
      <c r="A26" s="34">
        <f>+A25+1</f>
        <v>18</v>
      </c>
      <c r="B26" s="35" t="s">
        <v>34</v>
      </c>
      <c r="C26" s="36" t="s">
        <v>14</v>
      </c>
      <c r="D26" s="37" t="str">
        <f>+'[1]INFORME '!L44</f>
        <v>Provisión Tecnológica Para Fortalecer La Seguridad Y Convivencia</v>
      </c>
      <c r="E26" s="38">
        <v>0</v>
      </c>
      <c r="F26" s="39">
        <f>+'[1]INFORME '!V44</f>
        <v>0</v>
      </c>
      <c r="G26" s="38">
        <v>1</v>
      </c>
      <c r="H26" s="40">
        <f>+'[1]INFORME '!AA44</f>
        <v>0</v>
      </c>
    </row>
    <row r="27" spans="1:8" x14ac:dyDescent="0.25">
      <c r="A27" s="34">
        <f>+A26+1</f>
        <v>19</v>
      </c>
      <c r="B27" s="35" t="s">
        <v>35</v>
      </c>
      <c r="C27" s="36" t="s">
        <v>14</v>
      </c>
      <c r="D27" s="37" t="str">
        <f>+'[1]INFORME '!L45</f>
        <v>Infraestructura Para La Seguridad</v>
      </c>
      <c r="E27" s="38">
        <v>0</v>
      </c>
      <c r="F27" s="39">
        <f>+'[1]INFORME '!V45</f>
        <v>0</v>
      </c>
      <c r="G27" s="38">
        <v>1</v>
      </c>
      <c r="H27" s="40">
        <f>+'[1]INFORME '!AA45</f>
        <v>0.1</v>
      </c>
    </row>
    <row r="28" spans="1:8" x14ac:dyDescent="0.25">
      <c r="A28" s="34">
        <f>+A27+1</f>
        <v>20</v>
      </c>
      <c r="B28" s="35" t="s">
        <v>36</v>
      </c>
      <c r="C28" s="36" t="s">
        <v>14</v>
      </c>
      <c r="D28" s="37" t="str">
        <f>+'[1]INFORME '!L46</f>
        <v>Fortalecimiento De La Movilidad De Los Organismos De Seguridad</v>
      </c>
      <c r="E28" s="38">
        <v>0</v>
      </c>
      <c r="F28" s="39" t="str">
        <f>+'[1]INFORME '!V46</f>
        <v>NP</v>
      </c>
      <c r="G28" s="38">
        <v>1</v>
      </c>
      <c r="H28" s="40">
        <f>+'[1]INFORME '!AA46</f>
        <v>1</v>
      </c>
    </row>
    <row r="29" spans="1:8" ht="15.75" thickBot="1" x14ac:dyDescent="0.3">
      <c r="A29" s="41">
        <f>+A28+1</f>
        <v>21</v>
      </c>
      <c r="B29" s="42" t="s">
        <v>37</v>
      </c>
      <c r="C29" s="43" t="s">
        <v>14</v>
      </c>
      <c r="D29" s="44" t="str">
        <f>+'[1]INFORME '!L47</f>
        <v>Observación Y Seguimiento De Delitos</v>
      </c>
      <c r="E29" s="45">
        <v>3</v>
      </c>
      <c r="F29" s="46">
        <f>+'[1]INFORME '!V47</f>
        <v>0</v>
      </c>
      <c r="G29" s="45">
        <v>4</v>
      </c>
      <c r="H29" s="47">
        <f>+'[1]INFORME '!AA47</f>
        <v>0.41666666666666669</v>
      </c>
    </row>
    <row r="30" spans="1:8" s="26" customFormat="1" ht="16.5" thickBot="1" x14ac:dyDescent="0.3">
      <c r="A30" s="48">
        <v>5</v>
      </c>
      <c r="B30" s="49" t="s">
        <v>38</v>
      </c>
      <c r="C30" s="49" t="s">
        <v>12</v>
      </c>
      <c r="D30" s="54" t="str">
        <f>+'[1]INFORME '!E51</f>
        <v>DERECHOS HUMANOS Y DERECHO INTERNACIONAL HUMANITARIO</v>
      </c>
      <c r="E30" s="51">
        <f>SUM(E31:E34)</f>
        <v>13</v>
      </c>
      <c r="F30" s="52">
        <f>+'[1]INFORME '!W51</f>
        <v>0</v>
      </c>
      <c r="G30" s="51">
        <f>SUM(G31:G34)</f>
        <v>14</v>
      </c>
      <c r="H30" s="53">
        <f>+'[1]INFORME '!AB51</f>
        <v>0.32710347296813469</v>
      </c>
    </row>
    <row r="31" spans="1:8" x14ac:dyDescent="0.25">
      <c r="A31" s="27">
        <f>+A29+1</f>
        <v>22</v>
      </c>
      <c r="B31" s="28" t="s">
        <v>39</v>
      </c>
      <c r="C31" s="29" t="s">
        <v>14</v>
      </c>
      <c r="D31" s="30" t="str">
        <f>+'[1]INFORME '!L54</f>
        <v>Promoción de los Derechos Humanos y Derecho Internacional Humanitario</v>
      </c>
      <c r="E31" s="31">
        <v>7</v>
      </c>
      <c r="F31" s="32">
        <f>+'[1]INFORME '!V51</f>
        <v>0</v>
      </c>
      <c r="G31" s="31">
        <v>7</v>
      </c>
      <c r="H31" s="33">
        <f>+'[1]INFORME '!AA51</f>
        <v>0.53992123165055506</v>
      </c>
    </row>
    <row r="32" spans="1:8" x14ac:dyDescent="0.25">
      <c r="A32" s="34">
        <f t="shared" ref="A32:A53" si="0">+A31+1</f>
        <v>23</v>
      </c>
      <c r="B32" s="35" t="s">
        <v>40</v>
      </c>
      <c r="C32" s="36" t="s">
        <v>14</v>
      </c>
      <c r="D32" s="37" t="str">
        <f>+'[1]INFORME '!L58</f>
        <v>Desminado Humanitario</v>
      </c>
      <c r="E32" s="38">
        <v>3</v>
      </c>
      <c r="F32" s="39">
        <f>+'[1]INFORME '!V58</f>
        <v>0</v>
      </c>
      <c r="G32" s="38">
        <v>3</v>
      </c>
      <c r="H32" s="40">
        <f>+'[1]INFORME '!AA58</f>
        <v>0</v>
      </c>
    </row>
    <row r="33" spans="1:8" x14ac:dyDescent="0.25">
      <c r="A33" s="34">
        <f t="shared" si="0"/>
        <v>24</v>
      </c>
      <c r="B33" s="35" t="s">
        <v>41</v>
      </c>
      <c r="C33" s="36" t="s">
        <v>14</v>
      </c>
      <c r="D33" s="37" t="str">
        <f>+'[1]INFORME '!L61</f>
        <v>Prevención del reclutamiento ilícito de Niños, Niñas y Adolescentes en el departamento de Bolívar</v>
      </c>
      <c r="E33" s="38">
        <v>1</v>
      </c>
      <c r="F33" s="39">
        <f>+'[1]INFORME '!V61</f>
        <v>0</v>
      </c>
      <c r="G33" s="38">
        <v>2</v>
      </c>
      <c r="H33" s="40">
        <f>+'[1]INFORME '!AA61</f>
        <v>0</v>
      </c>
    </row>
    <row r="34" spans="1:8" ht="15.75" thickBot="1" x14ac:dyDescent="0.3">
      <c r="A34" s="41">
        <f t="shared" si="0"/>
        <v>25</v>
      </c>
      <c r="B34" s="42" t="s">
        <v>42</v>
      </c>
      <c r="C34" s="43" t="s">
        <v>14</v>
      </c>
      <c r="D34" s="44" t="str">
        <f>+'[1]INFORME '!L63</f>
        <v>Lucha contra la trata de personas</v>
      </c>
      <c r="E34" s="45">
        <v>2</v>
      </c>
      <c r="F34" s="46">
        <f>+'[1]INFORME '!V63</f>
        <v>0</v>
      </c>
      <c r="G34" s="45">
        <v>2</v>
      </c>
      <c r="H34" s="47">
        <f>+'[1]INFORME '!AA63</f>
        <v>0.4</v>
      </c>
    </row>
    <row r="35" spans="1:8" s="26" customFormat="1" ht="16.5" thickBot="1" x14ac:dyDescent="0.3">
      <c r="A35" s="48">
        <v>6</v>
      </c>
      <c r="B35" s="49" t="s">
        <v>43</v>
      </c>
      <c r="C35" s="49" t="s">
        <v>12</v>
      </c>
      <c r="D35" s="54" t="str">
        <f>+'[1]INFORME '!E65</f>
        <v xml:space="preserve">JUSTICIA Y ORDEN PÚBLICO </v>
      </c>
      <c r="E35" s="51">
        <f>SUM(E36:E37)</f>
        <v>2</v>
      </c>
      <c r="F35" s="52">
        <f>+'[1]INFORME '!W65</f>
        <v>0</v>
      </c>
      <c r="G35" s="51">
        <f>SUM(G36:G37)</f>
        <v>2</v>
      </c>
      <c r="H35" s="53">
        <f>+'[1]INFORME '!AB65</f>
        <v>0</v>
      </c>
    </row>
    <row r="36" spans="1:8" x14ac:dyDescent="0.25">
      <c r="A36" s="27">
        <f>+A34+1</f>
        <v>26</v>
      </c>
      <c r="B36" s="28" t="s">
        <v>44</v>
      </c>
      <c r="C36" s="29" t="s">
        <v>14</v>
      </c>
      <c r="D36" s="30" t="str">
        <f>+'[1]INFORME '!L65</f>
        <v>Centros De Convivencia</v>
      </c>
      <c r="E36" s="31">
        <v>1</v>
      </c>
      <c r="F36" s="32">
        <f>+'[1]INFORME '!V65</f>
        <v>0</v>
      </c>
      <c r="G36" s="31">
        <v>1</v>
      </c>
      <c r="H36" s="33">
        <f>+'[1]INFORME '!AA65</f>
        <v>0</v>
      </c>
    </row>
    <row r="37" spans="1:8" ht="15.75" thickBot="1" x14ac:dyDescent="0.3">
      <c r="A37" s="41">
        <f t="shared" si="0"/>
        <v>27</v>
      </c>
      <c r="B37" s="42" t="s">
        <v>45</v>
      </c>
      <c r="C37" s="43" t="s">
        <v>14</v>
      </c>
      <c r="D37" s="44" t="str">
        <f>+'[1]INFORME '!L66</f>
        <v>Fortalecimiento de acceso a la justifica</v>
      </c>
      <c r="E37" s="45">
        <v>1</v>
      </c>
      <c r="F37" s="46">
        <f>+'[1]INFORME '!V66</f>
        <v>0</v>
      </c>
      <c r="G37" s="45">
        <v>1</v>
      </c>
      <c r="H37" s="47">
        <f>+'[1]INFORME '!AA66</f>
        <v>0</v>
      </c>
    </row>
    <row r="38" spans="1:8" s="26" customFormat="1" ht="16.5" thickBot="1" x14ac:dyDescent="0.3">
      <c r="A38" s="48">
        <v>7</v>
      </c>
      <c r="B38" s="49" t="s">
        <v>46</v>
      </c>
      <c r="C38" s="49" t="s">
        <v>12</v>
      </c>
      <c r="D38" s="54" t="str">
        <f>+'[1]INFORME '!E67</f>
        <v>PARTICIPACIÓN POLÍTICA Y DEMOCRACIA PARA LA PAZ</v>
      </c>
      <c r="E38" s="51">
        <f>+E39</f>
        <v>2</v>
      </c>
      <c r="F38" s="52">
        <f>+'[1]INFORME '!W67</f>
        <v>0</v>
      </c>
      <c r="G38" s="51">
        <f>+G39</f>
        <v>3</v>
      </c>
      <c r="H38" s="53">
        <f>+'[1]INFORME '!AB67</f>
        <v>0.66666666666666663</v>
      </c>
    </row>
    <row r="39" spans="1:8" ht="15.75" thickBot="1" x14ac:dyDescent="0.3">
      <c r="A39" s="56">
        <f>+A37+1</f>
        <v>28</v>
      </c>
      <c r="B39" s="57" t="s">
        <v>47</v>
      </c>
      <c r="C39" s="58" t="s">
        <v>14</v>
      </c>
      <c r="D39" s="59" t="str">
        <f>+'[1]INFORME '!L67</f>
        <v>Fortalecimiento de las instancias de participación ciudadana, y la planeación participativa para la paz</v>
      </c>
      <c r="E39" s="60">
        <v>2</v>
      </c>
      <c r="F39" s="61">
        <f>+'[1]INFORME '!V67</f>
        <v>0</v>
      </c>
      <c r="G39" s="60">
        <v>3</v>
      </c>
      <c r="H39" s="62">
        <f>+'[1]INFORME '!AA67</f>
        <v>0.66666666666666663</v>
      </c>
    </row>
    <row r="40" spans="1:8" s="26" customFormat="1" ht="16.5" thickBot="1" x14ac:dyDescent="0.3">
      <c r="A40" s="48">
        <v>8</v>
      </c>
      <c r="B40" s="49" t="s">
        <v>48</v>
      </c>
      <c r="C40" s="49" t="s">
        <v>12</v>
      </c>
      <c r="D40" s="54" t="str">
        <f>+'[1]INFORME '!E70</f>
        <v>EDUCACIÓN PARA AVANZAR HACIA UNA CULTURA DE PAZ</v>
      </c>
      <c r="E40" s="51">
        <f>SUM(E41:E42)</f>
        <v>3</v>
      </c>
      <c r="F40" s="52">
        <f>+'[1]INFORME '!W70</f>
        <v>0</v>
      </c>
      <c r="G40" s="51">
        <f>SUM(G41:G42)</f>
        <v>3</v>
      </c>
      <c r="H40" s="53">
        <f>+'[1]INFORME '!AB70</f>
        <v>0.33333333333333331</v>
      </c>
    </row>
    <row r="41" spans="1:8" x14ac:dyDescent="0.25">
      <c r="A41" s="27">
        <f>+A39+1</f>
        <v>29</v>
      </c>
      <c r="B41" s="28" t="s">
        <v>49</v>
      </c>
      <c r="C41" s="29" t="s">
        <v>14</v>
      </c>
      <c r="D41" s="30" t="str">
        <f>+'[1]INFORME '!L70</f>
        <v xml:space="preserve">Educación como medio para edificar una cultura de paz </v>
      </c>
      <c r="E41" s="31">
        <v>1</v>
      </c>
      <c r="F41" s="32">
        <v>0</v>
      </c>
      <c r="G41" s="31">
        <v>1</v>
      </c>
      <c r="H41" s="33">
        <f>+'[1]INFORME '!AA70</f>
        <v>1</v>
      </c>
    </row>
    <row r="42" spans="1:8" ht="15.75" thickBot="1" x14ac:dyDescent="0.3">
      <c r="A42" s="41">
        <f t="shared" si="0"/>
        <v>30</v>
      </c>
      <c r="B42" s="42" t="s">
        <v>50</v>
      </c>
      <c r="C42" s="43" t="s">
        <v>14</v>
      </c>
      <c r="D42" s="44" t="str">
        <f>+'[1]INFORME '!L72</f>
        <v>Pedagogía sobre el proceso de paz</v>
      </c>
      <c r="E42" s="45">
        <v>2</v>
      </c>
      <c r="F42" s="46">
        <f>+'[1]INFORME '!V71</f>
        <v>0</v>
      </c>
      <c r="G42" s="45">
        <v>2</v>
      </c>
      <c r="H42" s="47">
        <f>+'[1]INFORME '!AA71</f>
        <v>0</v>
      </c>
    </row>
    <row r="43" spans="1:8" s="26" customFormat="1" ht="16.5" thickBot="1" x14ac:dyDescent="0.3">
      <c r="A43" s="48">
        <v>9</v>
      </c>
      <c r="B43" s="49" t="s">
        <v>51</v>
      </c>
      <c r="C43" s="49" t="s">
        <v>12</v>
      </c>
      <c r="D43" s="54" t="str">
        <f>+'[1]INFORME '!E73</f>
        <v xml:space="preserve">BOLÍVAR SÍ AVANZA, TRANSFORMANDO EL CAMPO </v>
      </c>
      <c r="E43" s="51">
        <f>SUM(E44:E53)</f>
        <v>6</v>
      </c>
      <c r="F43" s="52">
        <f>+'[1]INFORME '!W73</f>
        <v>0.33333333333333331</v>
      </c>
      <c r="G43" s="51">
        <f>SUM(G44:G53)</f>
        <v>10</v>
      </c>
      <c r="H43" s="53">
        <f>+'[1]INFORME '!AB73</f>
        <v>0.39257954309449633</v>
      </c>
    </row>
    <row r="44" spans="1:8" x14ac:dyDescent="0.25">
      <c r="A44" s="27">
        <f>+A42+1</f>
        <v>31</v>
      </c>
      <c r="B44" s="28" t="s">
        <v>52</v>
      </c>
      <c r="C44" s="29" t="s">
        <v>14</v>
      </c>
      <c r="D44" s="30" t="str">
        <f>+'[1]INFORME '!L73</f>
        <v>Apoyo técnico y financiero a los proyectos productivos, agropecuarios y pesqueros para la seguridad alimentaria</v>
      </c>
      <c r="E44" s="31">
        <v>1</v>
      </c>
      <c r="F44" s="32">
        <f>+'[1]INFORME '!V73</f>
        <v>0</v>
      </c>
      <c r="G44" s="31">
        <v>1</v>
      </c>
      <c r="H44" s="33">
        <f>+'[1]INFORME '!AA73</f>
        <v>0.56533333333333335</v>
      </c>
    </row>
    <row r="45" spans="1:8" x14ac:dyDescent="0.25">
      <c r="A45" s="34">
        <f t="shared" si="0"/>
        <v>32</v>
      </c>
      <c r="B45" s="35" t="s">
        <v>53</v>
      </c>
      <c r="C45" s="36" t="s">
        <v>14</v>
      </c>
      <c r="D45" s="37" t="str">
        <f>+'[1]INFORME '!L74</f>
        <v>Seguimiento y evaluación al servicio de Asistencia técnica directa rural</v>
      </c>
      <c r="E45" s="38">
        <v>1</v>
      </c>
      <c r="F45" s="39">
        <f>+'[1]INFORME '!V74</f>
        <v>0.56521739130434778</v>
      </c>
      <c r="G45" s="38">
        <v>1</v>
      </c>
      <c r="H45" s="40">
        <f>+'[1]INFORME '!AA74</f>
        <v>0.42990654205607476</v>
      </c>
    </row>
    <row r="46" spans="1:8" x14ac:dyDescent="0.25">
      <c r="A46" s="34">
        <f t="shared" si="0"/>
        <v>33</v>
      </c>
      <c r="B46" s="35" t="s">
        <v>54</v>
      </c>
      <c r="C46" s="36" t="s">
        <v>14</v>
      </c>
      <c r="D46" s="37" t="str">
        <f>+'[1]INFORME '!L75</f>
        <v>Sistema de información agropecuario</v>
      </c>
      <c r="E46" s="38">
        <v>1</v>
      </c>
      <c r="F46" s="39">
        <f>+'[1]INFORME '!V75</f>
        <v>0.43478260869565216</v>
      </c>
      <c r="G46" s="38">
        <v>1</v>
      </c>
      <c r="H46" s="40">
        <f>+'[1]INFORME '!AA75</f>
        <v>1</v>
      </c>
    </row>
    <row r="47" spans="1:8" x14ac:dyDescent="0.25">
      <c r="A47" s="34">
        <f t="shared" si="0"/>
        <v>34</v>
      </c>
      <c r="B47" s="35" t="s">
        <v>55</v>
      </c>
      <c r="C47" s="36" t="s">
        <v>14</v>
      </c>
      <c r="D47" s="37" t="str">
        <f>+'[1]INFORME '!L76</f>
        <v>Construcción de infraestructura agropecuaria y pesquera</v>
      </c>
      <c r="E47" s="38">
        <v>0</v>
      </c>
      <c r="F47" s="39" t="str">
        <f>+'[1]INFORME '!V76</f>
        <v>NP</v>
      </c>
      <c r="G47" s="38">
        <v>1</v>
      </c>
      <c r="H47" s="40">
        <f>+'[1]INFORME '!AA76</f>
        <v>0</v>
      </c>
    </row>
    <row r="48" spans="1:8" x14ac:dyDescent="0.25">
      <c r="A48" s="34">
        <f t="shared" si="0"/>
        <v>35</v>
      </c>
      <c r="B48" s="35" t="s">
        <v>56</v>
      </c>
      <c r="C48" s="36" t="s">
        <v>14</v>
      </c>
      <c r="D48" s="37" t="str">
        <f>+'[1]INFORME '!L77</f>
        <v>Apoyo a las zonas de reservas campesina del Departamento de Bolívar</v>
      </c>
      <c r="E48" s="38">
        <v>0</v>
      </c>
      <c r="F48" s="39" t="str">
        <f>+'[1]INFORME '!V77</f>
        <v>NP</v>
      </c>
      <c r="G48" s="38">
        <v>1</v>
      </c>
      <c r="H48" s="40">
        <f>+'[1]INFORME '!AA77</f>
        <v>0</v>
      </c>
    </row>
    <row r="49" spans="1:8" x14ac:dyDescent="0.25">
      <c r="A49" s="34">
        <f t="shared" si="0"/>
        <v>36</v>
      </c>
      <c r="B49" s="35" t="s">
        <v>57</v>
      </c>
      <c r="C49" s="36" t="s">
        <v>14</v>
      </c>
      <c r="D49" s="37" t="str">
        <f>+'[1]INFORME '!L78</f>
        <v>Plan Maestro de Distrito de Riego</v>
      </c>
      <c r="E49" s="38">
        <v>0</v>
      </c>
      <c r="F49" s="39" t="str">
        <f>+'[1]INFORME '!V78</f>
        <v>NP</v>
      </c>
      <c r="G49" s="38">
        <v>1</v>
      </c>
      <c r="H49" s="40">
        <f>+'[1]INFORME '!AA78</f>
        <v>0</v>
      </c>
    </row>
    <row r="50" spans="1:8" x14ac:dyDescent="0.25">
      <c r="A50" s="34">
        <f t="shared" si="0"/>
        <v>37</v>
      </c>
      <c r="B50" s="35" t="s">
        <v>58</v>
      </c>
      <c r="C50" s="36" t="s">
        <v>14</v>
      </c>
      <c r="D50" s="37" t="str">
        <f>+'[1]INFORME '!L79</f>
        <v>Mapa de Zonificación agrícola  para optimizar el uso del suelo</v>
      </c>
      <c r="E50" s="38">
        <v>1</v>
      </c>
      <c r="F50" s="39" t="str">
        <f>+'[1]INFORME '!V79</f>
        <v>NP</v>
      </c>
      <c r="G50" s="38">
        <v>1</v>
      </c>
      <c r="H50" s="40">
        <f>+'[1]INFORME '!AA79</f>
        <v>1</v>
      </c>
    </row>
    <row r="51" spans="1:8" x14ac:dyDescent="0.25">
      <c r="A51" s="34">
        <f t="shared" si="0"/>
        <v>38</v>
      </c>
      <c r="B51" s="35" t="s">
        <v>59</v>
      </c>
      <c r="C51" s="36" t="s">
        <v>14</v>
      </c>
      <c r="D51" s="37" t="str">
        <f>+'[1]INFORME '!L80</f>
        <v>Fortalecimiento a organizaciones campesinas</v>
      </c>
      <c r="E51" s="38">
        <v>1</v>
      </c>
      <c r="F51" s="39">
        <f>+'[1]INFORME '!V80</f>
        <v>0.5</v>
      </c>
      <c r="G51" s="38">
        <v>1</v>
      </c>
      <c r="H51" s="40">
        <f>+'[1]INFORME '!AA80</f>
        <v>0.55555555555555558</v>
      </c>
    </row>
    <row r="52" spans="1:8" x14ac:dyDescent="0.25">
      <c r="A52" s="34">
        <f t="shared" si="0"/>
        <v>39</v>
      </c>
      <c r="B52" s="35" t="s">
        <v>60</v>
      </c>
      <c r="C52" s="36" t="s">
        <v>14</v>
      </c>
      <c r="D52" s="37" t="str">
        <f>+'[1]INFORME '!L81:L81</f>
        <v>Promoción de escenarios para la comercialización y articulación entre pequeños productores y el sector productivo empresarial</v>
      </c>
      <c r="E52" s="38">
        <v>1</v>
      </c>
      <c r="F52" s="39">
        <f>+'[1]INFORME '!V81</f>
        <v>0.5</v>
      </c>
      <c r="G52" s="38">
        <v>1</v>
      </c>
      <c r="H52" s="40">
        <f>+'[1]INFORME '!AA81</f>
        <v>0.375</v>
      </c>
    </row>
    <row r="53" spans="1:8" ht="15.75" thickBot="1" x14ac:dyDescent="0.3">
      <c r="A53" s="41">
        <f t="shared" si="0"/>
        <v>40</v>
      </c>
      <c r="B53" s="42" t="s">
        <v>61</v>
      </c>
      <c r="C53" s="43" t="s">
        <v>14</v>
      </c>
      <c r="D53" s="44" t="str">
        <f>+'[1]INFORME '!L82</f>
        <v>Impulso a Zonas de Interés de Desarrollo Rural Económico y Social en el Departamento</v>
      </c>
      <c r="E53" s="45">
        <v>0</v>
      </c>
      <c r="F53" s="46" t="str">
        <f>+'[1]INFORME '!V82</f>
        <v>NP</v>
      </c>
      <c r="G53" s="45">
        <v>1</v>
      </c>
      <c r="H53" s="47">
        <f>+'[1]INFORME '!AA82</f>
        <v>0</v>
      </c>
    </row>
    <row r="54" spans="1:8" ht="37.5" x14ac:dyDescent="0.3">
      <c r="A54" s="63">
        <v>2</v>
      </c>
      <c r="B54" s="64">
        <v>2</v>
      </c>
      <c r="C54" s="64" t="s">
        <v>10</v>
      </c>
      <c r="D54" s="65" t="str">
        <f>+'[1]INFORME '!C83</f>
        <v xml:space="preserve">BOLÍVAR SÍ AVANZA, LIBRE DE POBREZA A TRAVÉS DE LA EDUCACIÓN Y LA EQUIDAD </v>
      </c>
      <c r="E54" s="66">
        <f>SUM(E55+E62+E66+E68+E70+E74+E78+E86+E97+E107+E113++E120+E127+E134+E142+E145+E150+E152+E155+E157+E160+E163+E167+E169+E172+E179+E188+E191+E193+E195+E197+E199+E204)</f>
        <v>234</v>
      </c>
      <c r="F54" s="67">
        <f>+'[1]INFORME '!X83</f>
        <v>0.72477130107061893</v>
      </c>
      <c r="G54" s="66">
        <f>SUM(G55+G62+G66+G68+G70+G74+G78+G86+G97+G107+G113++G120+G127+G134+G142+G145+G150+G152+G155+G157+G160+G163+G167+G169+G172+G179+G188+G191+G193+G195+G197+G199+G204)</f>
        <v>284</v>
      </c>
      <c r="H54" s="68">
        <f>+'[1]INFORME '!AC83</f>
        <v>0.60421743321621679</v>
      </c>
    </row>
    <row r="55" spans="1:8" s="26" customFormat="1" ht="16.5" thickBot="1" x14ac:dyDescent="0.3">
      <c r="A55" s="20">
        <v>10</v>
      </c>
      <c r="B55" s="21" t="s">
        <v>62</v>
      </c>
      <c r="C55" s="21" t="s">
        <v>12</v>
      </c>
      <c r="D55" s="22" t="str">
        <f>+'[1]INFORME '!E83</f>
        <v xml:space="preserve">BOLÍVAR SÍ AVANZA, LIBRE DE POBREZA </v>
      </c>
      <c r="E55" s="23">
        <f>SUM(E56:E61)</f>
        <v>7</v>
      </c>
      <c r="F55" s="24">
        <f>+'[1]INFORME '!W83</f>
        <v>1</v>
      </c>
      <c r="G55" s="23">
        <f>SUM(G56:G61)</f>
        <v>7</v>
      </c>
      <c r="H55" s="25">
        <f>+'[1]INFORME '!AB83</f>
        <v>0.5653061224489796</v>
      </c>
    </row>
    <row r="56" spans="1:8" x14ac:dyDescent="0.25">
      <c r="A56" s="27">
        <f>+A53+1</f>
        <v>41</v>
      </c>
      <c r="B56" s="28" t="s">
        <v>63</v>
      </c>
      <c r="C56" s="29" t="s">
        <v>14</v>
      </c>
      <c r="D56" s="30" t="str">
        <f>+'[1]INFORME '!L83</f>
        <v>Hogares RED UNIDOS acompañados y asistidos</v>
      </c>
      <c r="E56" s="31">
        <v>2</v>
      </c>
      <c r="F56" s="32">
        <f>+'[1]INFORME '!V83</f>
        <v>0.5</v>
      </c>
      <c r="G56" s="31">
        <v>2</v>
      </c>
      <c r="H56" s="33">
        <f>+'[1]INFORME '!AA83</f>
        <v>0.75</v>
      </c>
    </row>
    <row r="57" spans="1:8" x14ac:dyDescent="0.25">
      <c r="A57" s="34">
        <f>+A56+1</f>
        <v>42</v>
      </c>
      <c r="B57" s="35" t="s">
        <v>64</v>
      </c>
      <c r="C57" s="36" t="s">
        <v>14</v>
      </c>
      <c r="D57" s="37" t="str">
        <f>+'[1]INFORME '!L85</f>
        <v>Disminuir Índice de Población con NBI Insatisfechas</v>
      </c>
      <c r="E57" s="38">
        <v>0</v>
      </c>
      <c r="F57" s="39" t="str">
        <f>+'[1]INFORME '!V85</f>
        <v>NP</v>
      </c>
      <c r="G57" s="38">
        <v>1</v>
      </c>
      <c r="H57" s="40">
        <f>+'[1]INFORME '!AA85</f>
        <v>0.3</v>
      </c>
    </row>
    <row r="58" spans="1:8" x14ac:dyDescent="0.25">
      <c r="A58" s="34">
        <f>+A57+1</f>
        <v>43</v>
      </c>
      <c r="B58" s="35" t="s">
        <v>65</v>
      </c>
      <c r="C58" s="36" t="s">
        <v>14</v>
      </c>
      <c r="D58" s="37" t="str">
        <f>+'[1]INFORME '!L86</f>
        <v>Observatorio para la Superación de la Pobreza</v>
      </c>
      <c r="E58" s="38">
        <v>2</v>
      </c>
      <c r="F58" s="39">
        <f>+'[1]INFORME '!V86</f>
        <v>1</v>
      </c>
      <c r="G58" s="38">
        <v>1</v>
      </c>
      <c r="H58" s="40">
        <f>+'[1]INFORME '!AA86</f>
        <v>0.8571428571428571</v>
      </c>
    </row>
    <row r="59" spans="1:8" x14ac:dyDescent="0.25">
      <c r="A59" s="34">
        <f>+A58+1</f>
        <v>44</v>
      </c>
      <c r="B59" s="35" t="s">
        <v>66</v>
      </c>
      <c r="C59" s="36" t="s">
        <v>14</v>
      </c>
      <c r="D59" s="37" t="str">
        <f>+'[1]INFORME '!L87</f>
        <v>Construyendo un nuevo hogar para Turbana</v>
      </c>
      <c r="E59" s="38">
        <v>1</v>
      </c>
      <c r="F59" s="39">
        <f>+'[1]INFORME '!V87</f>
        <v>0</v>
      </c>
      <c r="G59" s="38">
        <v>1</v>
      </c>
      <c r="H59" s="40">
        <f>+'[1]INFORME '!AA87</f>
        <v>1</v>
      </c>
    </row>
    <row r="60" spans="1:8" x14ac:dyDescent="0.25">
      <c r="A60" s="34">
        <f>+A59+1</f>
        <v>45</v>
      </c>
      <c r="B60" s="35" t="s">
        <v>67</v>
      </c>
      <c r="C60" s="36" t="s">
        <v>14</v>
      </c>
      <c r="D60" s="37" t="str">
        <f>+'[1]INFORME '!L88</f>
        <v>Laboratorio Social para Santa Catalina</v>
      </c>
      <c r="E60" s="38">
        <v>1</v>
      </c>
      <c r="F60" s="39" t="str">
        <f>+'[1]INFORME '!V88</f>
        <v>NP</v>
      </c>
      <c r="G60" s="38">
        <v>1</v>
      </c>
      <c r="H60" s="40">
        <f>+'[1]INFORME '!AA88</f>
        <v>0</v>
      </c>
    </row>
    <row r="61" spans="1:8" ht="15.75" thickBot="1" x14ac:dyDescent="0.3">
      <c r="A61" s="41">
        <f>+A60+1</f>
        <v>46</v>
      </c>
      <c r="B61" s="42" t="s">
        <v>68</v>
      </c>
      <c r="C61" s="43" t="s">
        <v>14</v>
      </c>
      <c r="D61" s="44" t="str">
        <f>+'[1]INFORME '!L89</f>
        <v>PALENQUE productivo, seguro y sostenible</v>
      </c>
      <c r="E61" s="45">
        <v>1</v>
      </c>
      <c r="F61" s="46">
        <f>+'[1]INFORME '!V89</f>
        <v>0</v>
      </c>
      <c r="G61" s="45">
        <v>1</v>
      </c>
      <c r="H61" s="47">
        <f>+'[1]INFORME '!AA89</f>
        <v>0.3</v>
      </c>
    </row>
    <row r="62" spans="1:8" s="26" customFormat="1" ht="16.5" thickBot="1" x14ac:dyDescent="0.3">
      <c r="A62" s="48">
        <v>11</v>
      </c>
      <c r="B62" s="49" t="s">
        <v>69</v>
      </c>
      <c r="C62" s="49" t="s">
        <v>12</v>
      </c>
      <c r="D62" s="54" t="str">
        <f>+'[1]INFORME '!E90</f>
        <v>BOLÍVAR SI AVANZA CON AGUA POTABLE Y SANEAMIENTO BÁSICO INTEGRAL</v>
      </c>
      <c r="E62" s="51">
        <f>SUM(E63:E65)</f>
        <v>8</v>
      </c>
      <c r="F62" s="52">
        <f>+'[1]INFORME '!W90</f>
        <v>0.56964285714285712</v>
      </c>
      <c r="G62" s="51">
        <f>SUM(G63:G65)</f>
        <v>9</v>
      </c>
      <c r="H62" s="53">
        <f>+'[1]INFORME '!AB90</f>
        <v>0.60688832772166101</v>
      </c>
    </row>
    <row r="63" spans="1:8" x14ac:dyDescent="0.25">
      <c r="A63" s="27">
        <f>+A61+1</f>
        <v>47</v>
      </c>
      <c r="B63" s="28" t="s">
        <v>70</v>
      </c>
      <c r="C63" s="29" t="s">
        <v>14</v>
      </c>
      <c r="D63" s="30" t="str">
        <f>+'[1]INFORME '!L90</f>
        <v>Infraestructura para la prestación de los servicios</v>
      </c>
      <c r="E63" s="31">
        <v>4</v>
      </c>
      <c r="F63" s="32">
        <f>+'[1]INFORME '!V90</f>
        <v>0.26250000000000001</v>
      </c>
      <c r="G63" s="31">
        <v>5</v>
      </c>
      <c r="H63" s="33">
        <f>+'[1]INFORME '!AA90</f>
        <v>0.48128787878787876</v>
      </c>
    </row>
    <row r="64" spans="1:8" x14ac:dyDescent="0.25">
      <c r="A64" s="34">
        <f>+A63+1</f>
        <v>48</v>
      </c>
      <c r="B64" s="35" t="s">
        <v>71</v>
      </c>
      <c r="C64" s="36" t="s">
        <v>14</v>
      </c>
      <c r="D64" s="37" t="str">
        <f>+'[1]INFORME '!L96</f>
        <v>Aseguramiento en la prestación del servicio</v>
      </c>
      <c r="E64" s="38">
        <v>3</v>
      </c>
      <c r="F64" s="39">
        <f>+'[1]INFORME '!U97</f>
        <v>0.9375</v>
      </c>
      <c r="G64" s="38">
        <v>3</v>
      </c>
      <c r="H64" s="40">
        <f>+'[1]INFORME '!AA97</f>
        <v>0</v>
      </c>
    </row>
    <row r="65" spans="1:8" ht="15.75" thickBot="1" x14ac:dyDescent="0.3">
      <c r="A65" s="41">
        <f>+A64+1</f>
        <v>49</v>
      </c>
      <c r="B65" s="42" t="s">
        <v>72</v>
      </c>
      <c r="C65" s="43" t="s">
        <v>14</v>
      </c>
      <c r="D65" s="44" t="str">
        <f>+'[1]INFORME '!L98</f>
        <v xml:space="preserve">Seguimiento y Control al saneamiento y temas de basuras </v>
      </c>
      <c r="E65" s="45">
        <v>1</v>
      </c>
      <c r="F65" s="46">
        <f>+'[1]INFORME '!V98</f>
        <v>0</v>
      </c>
      <c r="G65" s="45">
        <v>1</v>
      </c>
      <c r="H65" s="47">
        <f>+'[1]INFORME '!AA98</f>
        <v>0.1</v>
      </c>
    </row>
    <row r="66" spans="1:8" s="26" customFormat="1" ht="16.5" thickBot="1" x14ac:dyDescent="0.3">
      <c r="A66" s="48">
        <v>12</v>
      </c>
      <c r="B66" s="49" t="s">
        <v>73</v>
      </c>
      <c r="C66" s="49" t="s">
        <v>12</v>
      </c>
      <c r="D66" s="54" t="str">
        <f>+'[1]INFORME '!E99</f>
        <v xml:space="preserve">BOLÍVAR SÍ AVANZA CON EFICIENCIA ENERGÉTICA </v>
      </c>
      <c r="E66" s="51">
        <f>+E67</f>
        <v>4</v>
      </c>
      <c r="F66" s="52">
        <f>+'[1]INFORME '!W99</f>
        <v>1</v>
      </c>
      <c r="G66" s="51">
        <f>+G67</f>
        <v>4</v>
      </c>
      <c r="H66" s="53">
        <f>+'[1]INFORME '!AB99</f>
        <v>0.18</v>
      </c>
    </row>
    <row r="67" spans="1:8" ht="15.75" thickBot="1" x14ac:dyDescent="0.3">
      <c r="A67" s="56">
        <f>+A65+1</f>
        <v>50</v>
      </c>
      <c r="B67" s="57" t="s">
        <v>74</v>
      </c>
      <c r="C67" s="58" t="s">
        <v>14</v>
      </c>
      <c r="D67" s="69" t="str">
        <f>+'[1]INFORME '!L99</f>
        <v>Energía de Calidad para todos</v>
      </c>
      <c r="E67" s="60">
        <v>4</v>
      </c>
      <c r="F67" s="61">
        <f>+'[1]INFORME '!V99</f>
        <v>0.5</v>
      </c>
      <c r="G67" s="60">
        <v>4</v>
      </c>
      <c r="H67" s="62">
        <f>+'[1]INFORME '!AA99</f>
        <v>0.18</v>
      </c>
    </row>
    <row r="68" spans="1:8" s="26" customFormat="1" ht="16.5" thickBot="1" x14ac:dyDescent="0.3">
      <c r="A68" s="48">
        <v>13</v>
      </c>
      <c r="B68" s="49" t="s">
        <v>75</v>
      </c>
      <c r="C68" s="49" t="s">
        <v>12</v>
      </c>
      <c r="D68" s="54" t="str">
        <f>+'[1]INFORME '!E103</f>
        <v xml:space="preserve">EFICIENCIA ENERGÉTICA - GAS NATURA </v>
      </c>
      <c r="E68" s="51">
        <f>+E69</f>
        <v>1</v>
      </c>
      <c r="F68" s="52">
        <f>+'[1]INFORME '!W103</f>
        <v>1</v>
      </c>
      <c r="G68" s="51">
        <f>+G69</f>
        <v>3</v>
      </c>
      <c r="H68" s="53">
        <f>+'[1]INFORME '!AB103</f>
        <v>0.76666666666666661</v>
      </c>
    </row>
    <row r="69" spans="1:8" ht="15.75" thickBot="1" x14ac:dyDescent="0.3">
      <c r="A69" s="56">
        <f>+A67+1</f>
        <v>51</v>
      </c>
      <c r="B69" s="57" t="s">
        <v>76</v>
      </c>
      <c r="C69" s="58" t="s">
        <v>14</v>
      </c>
      <c r="D69" s="69" t="str">
        <f>+'[1]INFORME '!L104</f>
        <v>Gas Natural Domiciliario para todos</v>
      </c>
      <c r="E69" s="60">
        <v>1</v>
      </c>
      <c r="F69" s="61">
        <f>+'[1]INFORME '!V103</f>
        <v>1</v>
      </c>
      <c r="G69" s="60">
        <v>3</v>
      </c>
      <c r="H69" s="62">
        <f>+'[1]INFORME '!AA103</f>
        <v>0.76666666666666661</v>
      </c>
    </row>
    <row r="70" spans="1:8" s="26" customFormat="1" ht="16.5" thickBot="1" x14ac:dyDescent="0.3">
      <c r="A70" s="48">
        <v>14</v>
      </c>
      <c r="B70" s="49" t="s">
        <v>77</v>
      </c>
      <c r="C70" s="49" t="s">
        <v>12</v>
      </c>
      <c r="D70" s="54" t="str">
        <f>+'[1]INFORME '!E106</f>
        <v xml:space="preserve">BOLÍVAR SÍ AVANZA CON VIVIENDA DIGNA </v>
      </c>
      <c r="E70" s="51">
        <f>SUM(E71:E73)</f>
        <v>3</v>
      </c>
      <c r="F70" s="52">
        <f>+'[1]INFORME '!W106</f>
        <v>1</v>
      </c>
      <c r="G70" s="51">
        <f>SUM(G71:G73)</f>
        <v>3</v>
      </c>
      <c r="H70" s="53">
        <f>+'[1]INFORME '!AB106</f>
        <v>0.44468055555555552</v>
      </c>
    </row>
    <row r="71" spans="1:8" x14ac:dyDescent="0.25">
      <c r="A71" s="27">
        <f>+A69+1</f>
        <v>52</v>
      </c>
      <c r="B71" s="28" t="s">
        <v>78</v>
      </c>
      <c r="C71" s="29" t="s">
        <v>14</v>
      </c>
      <c r="D71" s="30" t="str">
        <f>+'[1]INFORME '!L106</f>
        <v>Déficit cuantitativo de vivienda en Bolívar</v>
      </c>
      <c r="E71" s="31">
        <v>1</v>
      </c>
      <c r="F71" s="32">
        <f>+'[1]INFORME '!V106</f>
        <v>1</v>
      </c>
      <c r="G71" s="31">
        <v>1</v>
      </c>
      <c r="H71" s="33">
        <f>+'[1]INFORME '!AA106</f>
        <v>0.26737499999999997</v>
      </c>
    </row>
    <row r="72" spans="1:8" x14ac:dyDescent="0.25">
      <c r="A72" s="34">
        <f>+A71+1</f>
        <v>53</v>
      </c>
      <c r="B72" s="35" t="s">
        <v>79</v>
      </c>
      <c r="C72" s="36" t="s">
        <v>14</v>
      </c>
      <c r="D72" s="37" t="str">
        <f>+'[1]INFORME '!L107</f>
        <v>Reducción de déficit cualitativo de vivienda en Bolívar</v>
      </c>
      <c r="E72" s="38">
        <v>1</v>
      </c>
      <c r="F72" s="39">
        <f>+'[1]INFORME '!V107</f>
        <v>0.14814814814814814</v>
      </c>
      <c r="G72" s="38">
        <v>1</v>
      </c>
      <c r="H72" s="40">
        <f>+'[1]INFORME '!AA107</f>
        <v>1</v>
      </c>
    </row>
    <row r="73" spans="1:8" ht="15.75" thickBot="1" x14ac:dyDescent="0.3">
      <c r="A73" s="41">
        <f>+A72+1</f>
        <v>54</v>
      </c>
      <c r="B73" s="42" t="s">
        <v>80</v>
      </c>
      <c r="C73" s="43" t="s">
        <v>14</v>
      </c>
      <c r="D73" s="44" t="str">
        <f>+'[1]INFORME '!L108</f>
        <v>Titulación</v>
      </c>
      <c r="E73" s="45">
        <v>1</v>
      </c>
      <c r="F73" s="46">
        <f>+'[1]INFORME '!V108</f>
        <v>0.2</v>
      </c>
      <c r="G73" s="45">
        <v>1</v>
      </c>
      <c r="H73" s="47">
        <f>+'[1]INFORME '!AA108</f>
        <v>6.6666666666666666E-2</v>
      </c>
    </row>
    <row r="74" spans="1:8" s="26" customFormat="1" ht="16.5" thickBot="1" x14ac:dyDescent="0.3">
      <c r="A74" s="48">
        <v>15</v>
      </c>
      <c r="B74" s="49" t="s">
        <v>81</v>
      </c>
      <c r="C74" s="49" t="s">
        <v>12</v>
      </c>
      <c r="D74" s="54" t="str">
        <f>+'[1]INFORME '!E111</f>
        <v>SEGURIDAD ALIMENTARIA Y NUTRICIONAL</v>
      </c>
      <c r="E74" s="51">
        <f>SUM(E75:E77)</f>
        <v>7</v>
      </c>
      <c r="F74" s="52">
        <f>+'[1]INFORME '!W109</f>
        <v>0.45666666666666661</v>
      </c>
      <c r="G74" s="51">
        <f>SUM(G75:G77)</f>
        <v>11</v>
      </c>
      <c r="H74" s="53">
        <f>+'[1]INFORME '!AB109</f>
        <v>0.7273046146898694</v>
      </c>
    </row>
    <row r="75" spans="1:8" x14ac:dyDescent="0.25">
      <c r="A75" s="27">
        <f>+A73+1</f>
        <v>55</v>
      </c>
      <c r="B75" s="28" t="s">
        <v>82</v>
      </c>
      <c r="C75" s="29" t="s">
        <v>14</v>
      </c>
      <c r="D75" s="30" t="str">
        <f>+'[1]INFORME '!L109</f>
        <v>Disponibilidad y acceso a los alimentos</v>
      </c>
      <c r="E75" s="31">
        <v>3</v>
      </c>
      <c r="F75" s="32">
        <f>+'[1]INFORME '!V109</f>
        <v>0.25</v>
      </c>
      <c r="G75" s="31">
        <v>4</v>
      </c>
      <c r="H75" s="33">
        <f>+'[1]INFORME '!AA109</f>
        <v>0.65954545454545455</v>
      </c>
    </row>
    <row r="76" spans="1:8" x14ac:dyDescent="0.25">
      <c r="A76" s="34">
        <f>+A75+1</f>
        <v>56</v>
      </c>
      <c r="B76" s="35" t="s">
        <v>83</v>
      </c>
      <c r="C76" s="36" t="s">
        <v>14</v>
      </c>
      <c r="D76" s="37" t="str">
        <f>+'[1]INFORME '!L113</f>
        <v>Consumo y aprovechamiento biológico de los alimentos.</v>
      </c>
      <c r="E76" s="38">
        <v>4</v>
      </c>
      <c r="F76" s="39">
        <f>+'[1]INFORME '!V113</f>
        <v>0.52749999999999997</v>
      </c>
      <c r="G76" s="38">
        <v>6</v>
      </c>
      <c r="H76" s="40">
        <f>+'[1]INFORME '!AA113</f>
        <v>0.72702815723445779</v>
      </c>
    </row>
    <row r="77" spans="1:8" ht="15.75" thickBot="1" x14ac:dyDescent="0.3">
      <c r="A77" s="41">
        <f>+A76+1</f>
        <v>57</v>
      </c>
      <c r="B77" s="42" t="s">
        <v>84</v>
      </c>
      <c r="C77" s="43" t="s">
        <v>14</v>
      </c>
      <c r="D77" s="44" t="str">
        <f>+'[1]INFORME '!L119</f>
        <v xml:space="preserve">Inocuidad y Calidad de los alimentos </v>
      </c>
      <c r="E77" s="45">
        <v>0</v>
      </c>
      <c r="F77" s="46">
        <f>+'[1]INFORME '!V119</f>
        <v>1</v>
      </c>
      <c r="G77" s="45">
        <v>1</v>
      </c>
      <c r="H77" s="47">
        <f>+'[1]INFORME '!AA119</f>
        <v>1</v>
      </c>
    </row>
    <row r="78" spans="1:8" s="26" customFormat="1" ht="16.5" thickBot="1" x14ac:dyDescent="0.3">
      <c r="A78" s="48">
        <v>16</v>
      </c>
      <c r="B78" s="49" t="s">
        <v>85</v>
      </c>
      <c r="C78" s="49" t="s">
        <v>12</v>
      </c>
      <c r="D78" s="54" t="str">
        <f>+'[1]INFORME '!E120</f>
        <v>NIÑOS, NIÑAS, ADOLESCENTES Y FAMILIA</v>
      </c>
      <c r="E78" s="51">
        <f>SUM(E79:E85)</f>
        <v>5</v>
      </c>
      <c r="F78" s="52">
        <f>+'[1]INFORME '!W120</f>
        <v>1</v>
      </c>
      <c r="G78" s="51">
        <f>SUM(G79:G85)</f>
        <v>8</v>
      </c>
      <c r="H78" s="53">
        <f>+'[1]INFORME '!AB120</f>
        <v>0.60416666666666663</v>
      </c>
    </row>
    <row r="79" spans="1:8" x14ac:dyDescent="0.25">
      <c r="A79" s="27">
        <v>58</v>
      </c>
      <c r="B79" s="28" t="s">
        <v>86</v>
      </c>
      <c r="C79" s="29" t="s">
        <v>14</v>
      </c>
      <c r="D79" s="30" t="str">
        <f>+'[1]INFORME '!L120</f>
        <v>Implementar la estrategia de Cero a siempre en los 20 Municipios con CDI en el departamento de Bolívar</v>
      </c>
      <c r="E79" s="31">
        <v>0</v>
      </c>
      <c r="F79" s="32">
        <f>+'[1]INFORME '!V120</f>
        <v>1</v>
      </c>
      <c r="G79" s="31">
        <v>1</v>
      </c>
      <c r="H79" s="33">
        <f>+'[1]INFORME '!AA120</f>
        <v>1</v>
      </c>
    </row>
    <row r="80" spans="1:8" x14ac:dyDescent="0.25">
      <c r="A80" s="34">
        <f t="shared" ref="A80:A85" si="1">+A79+1</f>
        <v>59</v>
      </c>
      <c r="B80" s="35" t="s">
        <v>87</v>
      </c>
      <c r="C80" s="36" t="s">
        <v>14</v>
      </c>
      <c r="D80" s="37" t="str">
        <f>+'[1]INFORME '!L121</f>
        <v>Implementación y actualización de la política pública de infancia, adolescencia y familia</v>
      </c>
      <c r="E80" s="38">
        <v>1</v>
      </c>
      <c r="F80" s="39">
        <f>+'[1]INFORME '!V121</f>
        <v>1</v>
      </c>
      <c r="G80" s="38">
        <v>1</v>
      </c>
      <c r="H80" s="40">
        <f>+'[1]INFORME '!AA121</f>
        <v>1</v>
      </c>
    </row>
    <row r="81" spans="1:8" x14ac:dyDescent="0.25">
      <c r="A81" s="34">
        <f t="shared" si="1"/>
        <v>60</v>
      </c>
      <c r="B81" s="35" t="s">
        <v>88</v>
      </c>
      <c r="C81" s="36" t="s">
        <v>14</v>
      </c>
      <c r="D81" s="37" t="str">
        <f>+'[1]INFORME '!L122</f>
        <v>Construcción y funcionamiento de 5 ludotecas para la construcción de Paz</v>
      </c>
      <c r="E81" s="38">
        <v>0</v>
      </c>
      <c r="F81" s="39">
        <f>+'[1]INFORME '!V122</f>
        <v>0</v>
      </c>
      <c r="G81" s="38">
        <v>1</v>
      </c>
      <c r="H81" s="40">
        <f>+'[1]INFORME '!AA122</f>
        <v>0.4</v>
      </c>
    </row>
    <row r="82" spans="1:8" x14ac:dyDescent="0.25">
      <c r="A82" s="34">
        <f t="shared" si="1"/>
        <v>61</v>
      </c>
      <c r="B82" s="35" t="s">
        <v>89</v>
      </c>
      <c r="C82" s="36" t="s">
        <v>14</v>
      </c>
      <c r="D82" s="37" t="str">
        <f>+'[1]INFORME '!L123</f>
        <v>Implementar proyectos educativos integrales donde se contemple educación sexual y los DSR.</v>
      </c>
      <c r="E82" s="38">
        <v>2</v>
      </c>
      <c r="F82" s="39">
        <f>+'[1]INFORME '!V123</f>
        <v>0.25</v>
      </c>
      <c r="G82" s="38">
        <v>2</v>
      </c>
      <c r="H82" s="40">
        <f>+'[1]INFORME '!AA123</f>
        <v>0.3666666666666667</v>
      </c>
    </row>
    <row r="83" spans="1:8" x14ac:dyDescent="0.25">
      <c r="A83" s="34">
        <f t="shared" si="1"/>
        <v>62</v>
      </c>
      <c r="B83" s="35" t="s">
        <v>90</v>
      </c>
      <c r="C83" s="36" t="s">
        <v>14</v>
      </c>
      <c r="D83" s="37" t="str">
        <f>+'[1]INFORME '!L125</f>
        <v>Proyecto de prevención del trabajo infantil</v>
      </c>
      <c r="E83" s="38">
        <v>1</v>
      </c>
      <c r="F83" s="39">
        <f>+'[1]INFORME '!V125</f>
        <v>1</v>
      </c>
      <c r="G83" s="38">
        <v>1</v>
      </c>
      <c r="H83" s="40">
        <f>+'[1]INFORME '!AA125</f>
        <v>0.7</v>
      </c>
    </row>
    <row r="84" spans="1:8" x14ac:dyDescent="0.25">
      <c r="A84" s="34">
        <f t="shared" si="1"/>
        <v>63</v>
      </c>
      <c r="B84" s="35" t="s">
        <v>91</v>
      </c>
      <c r="C84" s="36" t="s">
        <v>14</v>
      </c>
      <c r="D84" s="37" t="str">
        <f>+'[1]INFORME '!L126</f>
        <v>Crear la Instancia departamental para la implementación de programas y atención Infancia, Niños, Niñas y Adolescentes</v>
      </c>
      <c r="E84" s="38">
        <v>1</v>
      </c>
      <c r="F84" s="39">
        <f>+'[1]INFORME '!V126</f>
        <v>0</v>
      </c>
      <c r="G84" s="38">
        <v>1</v>
      </c>
      <c r="H84" s="40">
        <f>+'[1]INFORME '!AA126</f>
        <v>0</v>
      </c>
    </row>
    <row r="85" spans="1:8" ht="15.75" thickBot="1" x14ac:dyDescent="0.3">
      <c r="A85" s="41">
        <f t="shared" si="1"/>
        <v>64</v>
      </c>
      <c r="B85" s="42" t="s">
        <v>92</v>
      </c>
      <c r="C85" s="43" t="s">
        <v>14</v>
      </c>
      <c r="D85" s="44" t="str">
        <f>+'[1]INFORME '!L127</f>
        <v>Fortalecimiento de la Gestión de los Comisarios de Familia</v>
      </c>
      <c r="E85" s="45">
        <v>0</v>
      </c>
      <c r="F85" s="46" t="str">
        <f>+'[1]INFORME '!V127</f>
        <v>NP</v>
      </c>
      <c r="G85" s="45">
        <v>1</v>
      </c>
      <c r="H85" s="47">
        <f>+'[1]INFORME '!AA127</f>
        <v>0</v>
      </c>
    </row>
    <row r="86" spans="1:8" s="26" customFormat="1" ht="16.5" thickBot="1" x14ac:dyDescent="0.3">
      <c r="A86" s="48">
        <v>17</v>
      </c>
      <c r="B86" s="49" t="s">
        <v>93</v>
      </c>
      <c r="C86" s="49" t="s">
        <v>12</v>
      </c>
      <c r="D86" s="54" t="str">
        <f>+'[1]INFORME '!E128</f>
        <v xml:space="preserve">OPORTUNIDADES PARA LA JUVENTUD BOLIVARENSE </v>
      </c>
      <c r="E86" s="51">
        <f>SUM(E87:E96)</f>
        <v>7</v>
      </c>
      <c r="F86" s="52">
        <f>+'[1]INFORME '!W128</f>
        <v>0.4319047619047619</v>
      </c>
      <c r="G86" s="51">
        <f>SUM(G87:G96)</f>
        <v>10</v>
      </c>
      <c r="H86" s="53">
        <f>+'[1]INFORME '!AB128</f>
        <v>1</v>
      </c>
    </row>
    <row r="87" spans="1:8" x14ac:dyDescent="0.25">
      <c r="A87" s="27">
        <f>+A85+1</f>
        <v>65</v>
      </c>
      <c r="B87" s="28" t="s">
        <v>94</v>
      </c>
      <c r="C87" s="29" t="s">
        <v>14</v>
      </c>
      <c r="D87" s="30" t="str">
        <f>+'[1]INFORME '!L128</f>
        <v>Formulación de la Política Pública para los Jóvenes bolivarenses</v>
      </c>
      <c r="E87" s="31">
        <v>1</v>
      </c>
      <c r="F87" s="32" t="str">
        <f>+'[1]INFORME '!V128</f>
        <v>NP</v>
      </c>
      <c r="G87" s="31">
        <v>1</v>
      </c>
      <c r="H87" s="33">
        <f>+'[1]INFORME '!AA128</f>
        <v>1</v>
      </c>
    </row>
    <row r="88" spans="1:8" x14ac:dyDescent="0.25">
      <c r="A88" s="34">
        <f t="shared" ref="A88:A96" si="2">+A87+1</f>
        <v>66</v>
      </c>
      <c r="B88" s="35" t="s">
        <v>95</v>
      </c>
      <c r="C88" s="36" t="s">
        <v>14</v>
      </c>
      <c r="D88" s="37" t="str">
        <f>+'[1]INFORME '!L129</f>
        <v>Programa para la sensibilización de los jóvenes en participación política y en el Posconflicto</v>
      </c>
      <c r="E88" s="38">
        <v>1</v>
      </c>
      <c r="F88" s="39">
        <f>+'[1]INFORME '!V129</f>
        <v>0</v>
      </c>
      <c r="G88" s="38">
        <v>1</v>
      </c>
      <c r="H88" s="40">
        <f>+'[1]INFORME '!AA129</f>
        <v>0.39505555555555555</v>
      </c>
    </row>
    <row r="89" spans="1:8" x14ac:dyDescent="0.25">
      <c r="A89" s="34">
        <f t="shared" si="2"/>
        <v>67</v>
      </c>
      <c r="B89" s="35" t="s">
        <v>96</v>
      </c>
      <c r="C89" s="36" t="s">
        <v>14</v>
      </c>
      <c r="D89" s="37" t="str">
        <f>+'[1]INFORME '!L130</f>
        <v>Constitución e implementación trimestral de mesas departamentales y municipales de Juventud</v>
      </c>
      <c r="E89" s="38">
        <v>1</v>
      </c>
      <c r="F89" s="39">
        <f>+'[1]INFORME '!V130</f>
        <v>1</v>
      </c>
      <c r="G89" s="38">
        <v>1</v>
      </c>
      <c r="H89" s="40">
        <f>+'[1]INFORME '!AA130</f>
        <v>1</v>
      </c>
    </row>
    <row r="90" spans="1:8" x14ac:dyDescent="0.25">
      <c r="A90" s="34">
        <f t="shared" si="2"/>
        <v>68</v>
      </c>
      <c r="B90" s="35" t="s">
        <v>97</v>
      </c>
      <c r="C90" s="36" t="s">
        <v>14</v>
      </c>
      <c r="D90" s="37" t="str">
        <f>+'[1]INFORME '!L131</f>
        <v>Creación del Fondo de Innovación para las Juventudes del Dpto. de Bolívar</v>
      </c>
      <c r="E90" s="38">
        <v>0</v>
      </c>
      <c r="F90" s="39" t="str">
        <f>+'[1]INFORME '!V131</f>
        <v>NP</v>
      </c>
      <c r="G90" s="38">
        <v>1</v>
      </c>
      <c r="H90" s="40">
        <f>+'[1]INFORME '!AA131</f>
        <v>0.85</v>
      </c>
    </row>
    <row r="91" spans="1:8" x14ac:dyDescent="0.25">
      <c r="A91" s="34">
        <f t="shared" si="2"/>
        <v>69</v>
      </c>
      <c r="B91" s="35" t="s">
        <v>98</v>
      </c>
      <c r="C91" s="36" t="s">
        <v>14</v>
      </c>
      <c r="D91" s="37" t="str">
        <f>+'[1]INFORME '!L132</f>
        <v>Fortalecimiento de alianzas interinstitucionales para la creación de la Tarjeta Joven Bolivarense</v>
      </c>
      <c r="E91" s="38">
        <v>1</v>
      </c>
      <c r="F91" s="39">
        <f>+'[1]INFORME '!V132</f>
        <v>1</v>
      </c>
      <c r="G91" s="38">
        <v>1</v>
      </c>
      <c r="H91" s="40">
        <f>+'[1]INFORME '!AA132</f>
        <v>1</v>
      </c>
    </row>
    <row r="92" spans="1:8" x14ac:dyDescent="0.25">
      <c r="A92" s="34">
        <f t="shared" si="2"/>
        <v>70</v>
      </c>
      <c r="B92" s="35" t="s">
        <v>99</v>
      </c>
      <c r="C92" s="36" t="s">
        <v>14</v>
      </c>
      <c r="D92" s="37" t="str">
        <f>+'[1]INFORME '!L133</f>
        <v>Intervención integral para la disminución de las circunstancias que amenazan a los jóvenes en riesgo</v>
      </c>
      <c r="E92" s="38">
        <v>1</v>
      </c>
      <c r="F92" s="39">
        <f>+'[1]INFORME '!V133</f>
        <v>2.3333333333333334E-2</v>
      </c>
      <c r="G92" s="38">
        <v>1</v>
      </c>
      <c r="H92" s="40">
        <f>+'[1]INFORME '!AA133</f>
        <v>0.50583333333333336</v>
      </c>
    </row>
    <row r="93" spans="1:8" x14ac:dyDescent="0.25">
      <c r="A93" s="34">
        <f t="shared" si="2"/>
        <v>71</v>
      </c>
      <c r="B93" s="35" t="s">
        <v>100</v>
      </c>
      <c r="C93" s="36" t="s">
        <v>14</v>
      </c>
      <c r="D93" s="37" t="str">
        <f>+'[1]INFORME '!L134</f>
        <v>Realizar e institucionalizar la semana de la Juventud por la Paz en el Dpto. de Bolívar</v>
      </c>
      <c r="E93" s="38">
        <v>1</v>
      </c>
      <c r="F93" s="39">
        <f>+'[1]INFORME '!V134</f>
        <v>0</v>
      </c>
      <c r="G93" s="38">
        <v>1</v>
      </c>
      <c r="H93" s="40">
        <f>+'[1]INFORME '!AA134</f>
        <v>0.66666666666666663</v>
      </c>
    </row>
    <row r="94" spans="1:8" x14ac:dyDescent="0.25">
      <c r="A94" s="34">
        <f t="shared" si="2"/>
        <v>72</v>
      </c>
      <c r="B94" s="35" t="s">
        <v>101</v>
      </c>
      <c r="C94" s="36" t="s">
        <v>14</v>
      </c>
      <c r="D94" s="37" t="str">
        <f>+'[1]INFORME '!L135</f>
        <v>Creación y Constitución de la Instancia Departamental Responsable los programas de atención a las Juventudes de Bolívar</v>
      </c>
      <c r="E94" s="38">
        <v>0</v>
      </c>
      <c r="F94" s="39" t="str">
        <f>+'[1]INFORME '!V135</f>
        <v>NP</v>
      </c>
      <c r="G94" s="38">
        <v>1</v>
      </c>
      <c r="H94" s="40">
        <f>+'[1]INFORME '!AA135</f>
        <v>1</v>
      </c>
    </row>
    <row r="95" spans="1:8" x14ac:dyDescent="0.25">
      <c r="A95" s="34">
        <f t="shared" si="2"/>
        <v>73</v>
      </c>
      <c r="B95" s="35" t="s">
        <v>102</v>
      </c>
      <c r="C95" s="36" t="s">
        <v>14</v>
      </c>
      <c r="D95" s="37" t="str">
        <f>+'[1]INFORME '!L136</f>
        <v>Creación y Constitución de la Dirección de  Juventudes de Bolívar</v>
      </c>
      <c r="E95" s="38">
        <v>0</v>
      </c>
      <c r="F95" s="39">
        <f>+'[1]INFORME '!V136</f>
        <v>0</v>
      </c>
      <c r="G95" s="38">
        <v>1</v>
      </c>
      <c r="H95" s="40">
        <f>+'[1]INFORME '!AA136</f>
        <v>0</v>
      </c>
    </row>
    <row r="96" spans="1:8" ht="15.75" thickBot="1" x14ac:dyDescent="0.3">
      <c r="A96" s="41">
        <f t="shared" si="2"/>
        <v>74</v>
      </c>
      <c r="B96" s="42" t="s">
        <v>103</v>
      </c>
      <c r="C96" s="43" t="s">
        <v>14</v>
      </c>
      <c r="D96" s="44" t="str">
        <f>+'[1]INFORME '!L137</f>
        <v>Implementación de la Ley Estatutaria 1622 de abril 29 de 2013</v>
      </c>
      <c r="E96" s="45">
        <v>1</v>
      </c>
      <c r="F96" s="46" t="str">
        <f>+'[1]INFORME '!V137</f>
        <v>NP</v>
      </c>
      <c r="G96" s="45">
        <v>1</v>
      </c>
      <c r="H96" s="47">
        <f>+'[1]INFORME '!AA137</f>
        <v>1</v>
      </c>
    </row>
    <row r="97" spans="1:8" s="26" customFormat="1" ht="16.5" thickBot="1" x14ac:dyDescent="0.3">
      <c r="A97" s="48">
        <v>18</v>
      </c>
      <c r="B97" s="49" t="s">
        <v>104</v>
      </c>
      <c r="C97" s="49" t="s">
        <v>12</v>
      </c>
      <c r="D97" s="54" t="str">
        <f>+'[1]INFORME '!E138</f>
        <v xml:space="preserve">MUJER MOTOR PARA EL DESARROLLO </v>
      </c>
      <c r="E97" s="51">
        <f>SUM(E98:E106)</f>
        <v>9</v>
      </c>
      <c r="F97" s="52">
        <f>+'[1]INFORME '!W138</f>
        <v>1</v>
      </c>
      <c r="G97" s="51">
        <f>SUM(G98:G106)</f>
        <v>10</v>
      </c>
      <c r="H97" s="53">
        <f>+'[1]INFORME '!AB138</f>
        <v>0.72381944444444446</v>
      </c>
    </row>
    <row r="98" spans="1:8" x14ac:dyDescent="0.25">
      <c r="A98" s="27">
        <f>+A96+1</f>
        <v>75</v>
      </c>
      <c r="B98" s="28" t="s">
        <v>105</v>
      </c>
      <c r="C98" s="29" t="s">
        <v>14</v>
      </c>
      <c r="D98" s="30" t="str">
        <f>+'[1]INFORME '!L138</f>
        <v>Mujeres productivas</v>
      </c>
      <c r="E98" s="31">
        <v>1</v>
      </c>
      <c r="F98" s="32">
        <f>+'[1]INFORME '!V138</f>
        <v>7.4999999999999997E-2</v>
      </c>
      <c r="G98" s="31">
        <v>1</v>
      </c>
      <c r="H98" s="33">
        <f>+'[1]INFORME '!AA138</f>
        <v>0.61875000000000002</v>
      </c>
    </row>
    <row r="99" spans="1:8" x14ac:dyDescent="0.25">
      <c r="A99" s="34">
        <f t="shared" ref="A99:A106" si="3">+A98+1</f>
        <v>76</v>
      </c>
      <c r="B99" s="35" t="s">
        <v>106</v>
      </c>
      <c r="C99" s="36" t="s">
        <v>14</v>
      </c>
      <c r="D99" s="37" t="str">
        <f>+'[1]INFORME '!L139</f>
        <v>Escuela de Control Político</v>
      </c>
      <c r="E99" s="38">
        <v>1</v>
      </c>
      <c r="F99" s="39">
        <f>+'[1]INFORME '!V139</f>
        <v>0.2</v>
      </c>
      <c r="G99" s="38">
        <v>1</v>
      </c>
      <c r="H99" s="40">
        <f>+'[1]INFORME '!AA139</f>
        <v>0.05</v>
      </c>
    </row>
    <row r="100" spans="1:8" x14ac:dyDescent="0.25">
      <c r="A100" s="34">
        <f t="shared" si="3"/>
        <v>77</v>
      </c>
      <c r="B100" s="35" t="s">
        <v>107</v>
      </c>
      <c r="C100" s="36" t="s">
        <v>14</v>
      </c>
      <c r="D100" s="37" t="str">
        <f>+'[1]INFORME '!L140</f>
        <v>Mujeres libre de violencia</v>
      </c>
      <c r="E100" s="38">
        <v>1</v>
      </c>
      <c r="F100" s="39">
        <f>+'[1]INFORME '!V140</f>
        <v>1</v>
      </c>
      <c r="G100" s="38">
        <v>1</v>
      </c>
      <c r="H100" s="40">
        <f>+'[1]INFORME '!AA140</f>
        <v>1</v>
      </c>
    </row>
    <row r="101" spans="1:8" x14ac:dyDescent="0.25">
      <c r="A101" s="34">
        <f t="shared" si="3"/>
        <v>78</v>
      </c>
      <c r="B101" s="35" t="s">
        <v>108</v>
      </c>
      <c r="C101" s="36" t="s">
        <v>14</v>
      </c>
      <c r="D101" s="37" t="str">
        <f>+'[1]INFORME '!L141</f>
        <v>Capacitaciones rutas de acceso a la justicia</v>
      </c>
      <c r="E101" s="38">
        <v>2</v>
      </c>
      <c r="F101" s="39">
        <f>+'[1]INFORME '!V141</f>
        <v>1</v>
      </c>
      <c r="G101" s="38">
        <v>2</v>
      </c>
      <c r="H101" s="40">
        <f>+'[1]INFORME '!AA141</f>
        <v>0.65625</v>
      </c>
    </row>
    <row r="102" spans="1:8" x14ac:dyDescent="0.25">
      <c r="A102" s="34">
        <f t="shared" si="3"/>
        <v>79</v>
      </c>
      <c r="B102" s="35" t="s">
        <v>109</v>
      </c>
      <c r="C102" s="36" t="s">
        <v>14</v>
      </c>
      <c r="D102" s="37" t="str">
        <f>+'[1]INFORME '!L143</f>
        <v>Derechos sexuales y reproductivos de la Mujer</v>
      </c>
      <c r="E102" s="38">
        <v>1</v>
      </c>
      <c r="F102" s="39">
        <f>+'[1]INFORME '!V143</f>
        <v>1</v>
      </c>
      <c r="G102" s="38">
        <v>1</v>
      </c>
      <c r="H102" s="40">
        <f>+'[1]INFORME '!AA143</f>
        <v>0.8125</v>
      </c>
    </row>
    <row r="103" spans="1:8" x14ac:dyDescent="0.25">
      <c r="A103" s="34">
        <f t="shared" si="3"/>
        <v>80</v>
      </c>
      <c r="B103" s="35" t="s">
        <v>110</v>
      </c>
      <c r="C103" s="36" t="s">
        <v>14</v>
      </c>
      <c r="D103" s="37" t="str">
        <f>+'[1]INFORME '!L144</f>
        <v>Apoyo técnico a municipios en enfoque de género</v>
      </c>
      <c r="E103" s="38">
        <v>1</v>
      </c>
      <c r="F103" s="39">
        <f>+'[1]INFORME '!V144</f>
        <v>1</v>
      </c>
      <c r="G103" s="38">
        <v>1</v>
      </c>
      <c r="H103" s="40">
        <f>+'[1]INFORME '!AA144</f>
        <v>0.44444444444444442</v>
      </c>
    </row>
    <row r="104" spans="1:8" x14ac:dyDescent="0.25">
      <c r="A104" s="34">
        <f t="shared" si="3"/>
        <v>81</v>
      </c>
      <c r="B104" s="35" t="s">
        <v>111</v>
      </c>
      <c r="C104" s="36" t="s">
        <v>14</v>
      </c>
      <c r="D104" s="37" t="str">
        <f>+'[1]INFORME '!L145</f>
        <v>Fomento de la equidad de género en el ámbito institucional</v>
      </c>
      <c r="E104" s="38">
        <v>0</v>
      </c>
      <c r="F104" s="39">
        <f>+'[1]INFORME '!V145</f>
        <v>1</v>
      </c>
      <c r="G104" s="38">
        <v>1</v>
      </c>
      <c r="H104" s="40">
        <f>+'[1]INFORME '!AA145</f>
        <v>1</v>
      </c>
    </row>
    <row r="105" spans="1:8" x14ac:dyDescent="0.25">
      <c r="A105" s="34">
        <f t="shared" si="3"/>
        <v>82</v>
      </c>
      <c r="B105" s="35" t="s">
        <v>112</v>
      </c>
      <c r="C105" s="36" t="s">
        <v>14</v>
      </c>
      <c r="D105" s="37" t="str">
        <f>+'[1]INFORME '!L146</f>
        <v>Mujeres Gestoras de Paz</v>
      </c>
      <c r="E105" s="38">
        <v>1</v>
      </c>
      <c r="F105" s="39">
        <f>+'[1]INFORME '!V146</f>
        <v>1</v>
      </c>
      <c r="G105" s="38">
        <v>1</v>
      </c>
      <c r="H105" s="40">
        <f>+'[1]INFORME '!AA146</f>
        <v>1</v>
      </c>
    </row>
    <row r="106" spans="1:8" ht="15.75" thickBot="1" x14ac:dyDescent="0.3">
      <c r="A106" s="41">
        <f t="shared" si="3"/>
        <v>83</v>
      </c>
      <c r="B106" s="42" t="s">
        <v>113</v>
      </c>
      <c r="C106" s="43" t="s">
        <v>14</v>
      </c>
      <c r="D106" s="44" t="str">
        <f>+'[1]INFORME '!L147</f>
        <v>Política Pública de Equidad y Autonomía de la Mujer Bolivarense</v>
      </c>
      <c r="E106" s="45">
        <v>1</v>
      </c>
      <c r="F106" s="46">
        <f>+'[1]INFORME '!V147</f>
        <v>1</v>
      </c>
      <c r="G106" s="45">
        <v>1</v>
      </c>
      <c r="H106" s="47">
        <f>+'[1]INFORME '!AA147</f>
        <v>1</v>
      </c>
    </row>
    <row r="107" spans="1:8" s="26" customFormat="1" ht="16.5" thickBot="1" x14ac:dyDescent="0.3">
      <c r="A107" s="48">
        <v>19</v>
      </c>
      <c r="B107" s="49" t="s">
        <v>114</v>
      </c>
      <c r="C107" s="49" t="s">
        <v>12</v>
      </c>
      <c r="D107" s="54" t="str">
        <f>+'[1]INFORME '!E148</f>
        <v>VIDA DIGNA PARA EL ADULTO MAYOR</v>
      </c>
      <c r="E107" s="51">
        <f>SUM(E108:E112)</f>
        <v>6</v>
      </c>
      <c r="F107" s="52">
        <f>+'[1]INFORME '!W148</f>
        <v>0.83597883597883593</v>
      </c>
      <c r="G107" s="51">
        <f>SUM(G108:G112)</f>
        <v>6</v>
      </c>
      <c r="H107" s="53">
        <f>+'[1]INFORME '!AB148</f>
        <v>0.79256756756756752</v>
      </c>
    </row>
    <row r="108" spans="1:8" x14ac:dyDescent="0.25">
      <c r="A108" s="27">
        <f>+A106+1</f>
        <v>84</v>
      </c>
      <c r="B108" s="28" t="s">
        <v>115</v>
      </c>
      <c r="C108" s="29" t="s">
        <v>14</v>
      </c>
      <c r="D108" s="30" t="str">
        <f>+'[1]INFORME '!L148</f>
        <v>Integración de la Memoria Histórica del Adulto Mayor con la construcción de Paz en el departamento de Bolívar</v>
      </c>
      <c r="E108" s="31">
        <v>1</v>
      </c>
      <c r="F108" s="32">
        <f>+'[1]INFORME '!V148</f>
        <v>1</v>
      </c>
      <c r="G108" s="31">
        <v>1</v>
      </c>
      <c r="H108" s="33">
        <f>+'[1]INFORME '!AA148</f>
        <v>1</v>
      </c>
    </row>
    <row r="109" spans="1:8" x14ac:dyDescent="0.25">
      <c r="A109" s="34">
        <f>+A108+1</f>
        <v>85</v>
      </c>
      <c r="B109" s="35" t="s">
        <v>116</v>
      </c>
      <c r="C109" s="36" t="s">
        <v>14</v>
      </c>
      <c r="D109" s="37" t="str">
        <f>+'[1]INFORME '!L149</f>
        <v xml:space="preserve">Encuentros Departamentales Intergeneracionales </v>
      </c>
      <c r="E109" s="38">
        <v>1</v>
      </c>
      <c r="F109" s="39">
        <f>+'[1]INFORME '!V149</f>
        <v>1</v>
      </c>
      <c r="G109" s="38">
        <v>1</v>
      </c>
      <c r="H109" s="40">
        <f>+'[1]INFORME '!AA149</f>
        <v>1</v>
      </c>
    </row>
    <row r="110" spans="1:8" x14ac:dyDescent="0.25">
      <c r="A110" s="34">
        <f>+A109+1</f>
        <v>86</v>
      </c>
      <c r="B110" s="35" t="s">
        <v>117</v>
      </c>
      <c r="C110" s="36" t="s">
        <v>14</v>
      </c>
      <c r="D110" s="37" t="str">
        <f>+'[1]INFORME '!L150</f>
        <v>Sensibilización, visibilización y auto-realización del Adulto Mayor bolivarense</v>
      </c>
      <c r="E110" s="38">
        <v>1</v>
      </c>
      <c r="F110" s="39">
        <f>+'[1]INFORME '!V150</f>
        <v>1</v>
      </c>
      <c r="G110" s="38">
        <v>1</v>
      </c>
      <c r="H110" s="40">
        <f>+'[1]INFORME '!AA150</f>
        <v>1</v>
      </c>
    </row>
    <row r="111" spans="1:8" x14ac:dyDescent="0.25">
      <c r="A111" s="34">
        <f>+A110+1</f>
        <v>87</v>
      </c>
      <c r="B111" s="35" t="s">
        <v>118</v>
      </c>
      <c r="C111" s="36" t="s">
        <v>14</v>
      </c>
      <c r="D111" s="37" t="str">
        <f>+'[1]INFORME '!L151</f>
        <v>Atención presupuestal, a través de la estampilla para el bienestar del Adulto Mayor, a los Centros de Protección del Adulto Mayor</v>
      </c>
      <c r="E111" s="38">
        <v>2</v>
      </c>
      <c r="F111" s="39">
        <f>+'[1]INFORME '!V151</f>
        <v>0.50793650793650791</v>
      </c>
      <c r="G111" s="38">
        <v>2</v>
      </c>
      <c r="H111" s="40">
        <f>+'[1]INFORME '!AA151</f>
        <v>0.37770270270270268</v>
      </c>
    </row>
    <row r="112" spans="1:8" ht="15.75" thickBot="1" x14ac:dyDescent="0.3">
      <c r="A112" s="41">
        <f>+A111+1</f>
        <v>88</v>
      </c>
      <c r="B112" s="42" t="s">
        <v>119</v>
      </c>
      <c r="C112" s="43" t="s">
        <v>14</v>
      </c>
      <c r="D112" s="44" t="str">
        <f>+'[1]INFORME '!L153</f>
        <v>Construcción, dotación y funcionamiento de centros de vida en Bolívar</v>
      </c>
      <c r="E112" s="45">
        <v>1</v>
      </c>
      <c r="F112" s="46">
        <f>+'[1]INFORME '!V153</f>
        <v>1</v>
      </c>
      <c r="G112" s="45">
        <v>1</v>
      </c>
      <c r="H112" s="47">
        <f>+'[1]INFORME '!AA153</f>
        <v>1</v>
      </c>
    </row>
    <row r="113" spans="1:8" s="26" customFormat="1" ht="16.5" thickBot="1" x14ac:dyDescent="0.3">
      <c r="A113" s="48">
        <v>20</v>
      </c>
      <c r="B113" s="49" t="s">
        <v>120</v>
      </c>
      <c r="C113" s="49" t="s">
        <v>12</v>
      </c>
      <c r="D113" s="54" t="str">
        <f>+'[1]INFORME '!E154</f>
        <v>ATENCIÓN POBLACIÓN EN CONDICIÓN DE DISCAPACIDAD</v>
      </c>
      <c r="E113" s="51">
        <f>SUM(E114:E119)</f>
        <v>6</v>
      </c>
      <c r="F113" s="52">
        <f>+'[1]INFORME '!W154</f>
        <v>0.63833333333333331</v>
      </c>
      <c r="G113" s="51">
        <f>SUM(G114:G119)</f>
        <v>6</v>
      </c>
      <c r="H113" s="53">
        <f>+'[1]INFORME '!AB154</f>
        <v>0.70285714285714285</v>
      </c>
    </row>
    <row r="114" spans="1:8" x14ac:dyDescent="0.25">
      <c r="A114" s="27">
        <f>+A112+1</f>
        <v>89</v>
      </c>
      <c r="B114" s="28" t="s">
        <v>121</v>
      </c>
      <c r="C114" s="29" t="s">
        <v>14</v>
      </c>
      <c r="D114" s="30" t="str">
        <f>+'[1]INFORME '!L154</f>
        <v>Realizar actividades, estrategias y acciones enmarcadas dentro de la Política Pública para las personas con discapacidad del Departamento de Bolívar</v>
      </c>
      <c r="E114" s="31">
        <v>1</v>
      </c>
      <c r="F114" s="32">
        <f>+'[1]INFORME '!V154</f>
        <v>1</v>
      </c>
      <c r="G114" s="31">
        <v>1</v>
      </c>
      <c r="H114" s="33">
        <f>+'[1]INFORME '!AA154</f>
        <v>0.5</v>
      </c>
    </row>
    <row r="115" spans="1:8" x14ac:dyDescent="0.25">
      <c r="A115" s="34">
        <f>+A114+1</f>
        <v>90</v>
      </c>
      <c r="B115" s="35" t="s">
        <v>122</v>
      </c>
      <c r="C115" s="36" t="s">
        <v>14</v>
      </c>
      <c r="D115" s="37" t="str">
        <f>+'[1]INFORME '!L155</f>
        <v>Implementación de la Estrategia Rehabilitación Basada en Comunidad (RBC)</v>
      </c>
      <c r="E115" s="38">
        <v>1</v>
      </c>
      <c r="F115" s="39">
        <f>+'[1]INFORME '!V155</f>
        <v>0.25</v>
      </c>
      <c r="G115" s="38">
        <v>1</v>
      </c>
      <c r="H115" s="40">
        <f>+'[1]INFORME '!AA155</f>
        <v>0.36</v>
      </c>
    </row>
    <row r="116" spans="1:8" x14ac:dyDescent="0.25">
      <c r="A116" s="34">
        <f>+A115+1</f>
        <v>91</v>
      </c>
      <c r="B116" s="35" t="s">
        <v>123</v>
      </c>
      <c r="C116" s="36" t="s">
        <v>14</v>
      </c>
      <c r="D116" s="37" t="str">
        <f>+'[1]INFORME '!L156</f>
        <v>Inclusión laboral de personas con discapacidad en el sector público y privado</v>
      </c>
      <c r="E116" s="38">
        <v>1</v>
      </c>
      <c r="F116" s="39">
        <f>+'[1]INFORME '!V156</f>
        <v>1</v>
      </c>
      <c r="G116" s="38">
        <v>1</v>
      </c>
      <c r="H116" s="40">
        <f>+'[1]INFORME '!AA156</f>
        <v>1</v>
      </c>
    </row>
    <row r="117" spans="1:8" x14ac:dyDescent="0.25">
      <c r="A117" s="34">
        <f>+A116+1</f>
        <v>92</v>
      </c>
      <c r="B117" s="35" t="s">
        <v>124</v>
      </c>
      <c r="C117" s="36" t="s">
        <v>14</v>
      </c>
      <c r="D117" s="37" t="str">
        <f>+'[1]INFORME '!L157</f>
        <v>Comité de Discapacidad Municipales conformados y en funcionamiento</v>
      </c>
      <c r="E117" s="38">
        <v>1</v>
      </c>
      <c r="F117" s="39">
        <f>+'[1]INFORME '!V157</f>
        <v>1</v>
      </c>
      <c r="G117" s="38">
        <v>1</v>
      </c>
      <c r="H117" s="40">
        <f>+'[1]INFORME '!AA157</f>
        <v>1</v>
      </c>
    </row>
    <row r="118" spans="1:8" x14ac:dyDescent="0.25">
      <c r="A118" s="34">
        <f>+A117+1</f>
        <v>93</v>
      </c>
      <c r="B118" s="35" t="s">
        <v>125</v>
      </c>
      <c r="C118" s="36" t="s">
        <v>14</v>
      </c>
      <c r="D118" s="37" t="str">
        <f>+'[1]INFORME '!L158</f>
        <v>Comité departamental de discapacidad en funcionamiento</v>
      </c>
      <c r="E118" s="38">
        <v>1</v>
      </c>
      <c r="F118" s="39">
        <f>+'[1]INFORME '!V158</f>
        <v>0.5</v>
      </c>
      <c r="G118" s="38">
        <v>1</v>
      </c>
      <c r="H118" s="40">
        <f>+'[1]INFORME '!AA158</f>
        <v>0.35714285714285715</v>
      </c>
    </row>
    <row r="119" spans="1:8" ht="15.75" thickBot="1" x14ac:dyDescent="0.3">
      <c r="A119" s="41">
        <f>+A118+1</f>
        <v>94</v>
      </c>
      <c r="B119" s="42" t="s">
        <v>126</v>
      </c>
      <c r="C119" s="43" t="s">
        <v>14</v>
      </c>
      <c r="D119" s="44" t="str">
        <f>+'[1]INFORME '!L159</f>
        <v>Adecuación y Construcción de escenarios deportivos y recreativos del Departamento con accesibilidad para personas con discapacidad</v>
      </c>
      <c r="E119" s="45">
        <v>1</v>
      </c>
      <c r="F119" s="46">
        <f>+'[1]INFORME '!V159</f>
        <v>0.08</v>
      </c>
      <c r="G119" s="45">
        <v>1</v>
      </c>
      <c r="H119" s="47">
        <f>+'[1]INFORME '!AA159</f>
        <v>1</v>
      </c>
    </row>
    <row r="120" spans="1:8" s="26" customFormat="1" ht="16.5" thickBot="1" x14ac:dyDescent="0.3">
      <c r="A120" s="48">
        <v>21</v>
      </c>
      <c r="B120" s="49" t="s">
        <v>127</v>
      </c>
      <c r="C120" s="49" t="s">
        <v>12</v>
      </c>
      <c r="D120" s="54" t="str">
        <f>+'[1]INFORME '!E160</f>
        <v>BOLÍVAR TERRITORIO PARA TODOS, AFROS E INDIGENAS</v>
      </c>
      <c r="E120" s="51">
        <f>SUM(E121:E126)</f>
        <v>8</v>
      </c>
      <c r="F120" s="52">
        <f>+'[1]INFORME '!W160</f>
        <v>1</v>
      </c>
      <c r="G120" s="51">
        <f>SUM(G121:G126)</f>
        <v>11</v>
      </c>
      <c r="H120" s="53">
        <f>+'[1]INFORME '!AB160</f>
        <v>0.48409090909090902</v>
      </c>
    </row>
    <row r="121" spans="1:8" x14ac:dyDescent="0.25">
      <c r="A121" s="27">
        <f>+A119+1</f>
        <v>95</v>
      </c>
      <c r="B121" s="28" t="s">
        <v>128</v>
      </c>
      <c r="C121" s="29" t="s">
        <v>14</v>
      </c>
      <c r="D121" s="30" t="str">
        <f>+'[1]INFORME '!L160</f>
        <v>Consejería Departamental de comunidades étnicas</v>
      </c>
      <c r="E121" s="31">
        <v>3</v>
      </c>
      <c r="F121" s="32" t="str">
        <f>+'[1]INFORME '!V160</f>
        <v>NP</v>
      </c>
      <c r="G121" s="31">
        <v>3</v>
      </c>
      <c r="H121" s="33">
        <f>+'[1]INFORME '!AA160</f>
        <v>0.3666666666666667</v>
      </c>
    </row>
    <row r="122" spans="1:8" x14ac:dyDescent="0.25">
      <c r="A122" s="34">
        <f>+A121+1</f>
        <v>96</v>
      </c>
      <c r="B122" s="35" t="s">
        <v>129</v>
      </c>
      <c r="C122" s="36" t="s">
        <v>14</v>
      </c>
      <c r="D122" s="37" t="str">
        <f>+'[1]INFORME '!L163</f>
        <v>Formación de  funcionarios públicos y de  consejos comunitarios y/o organizaciones en Derecho Étnico, Paz y Posconflicto</v>
      </c>
      <c r="E122" s="38">
        <v>3</v>
      </c>
      <c r="F122" s="39">
        <f>+'[1]INFORME '!V163</f>
        <v>0.39999999999999997</v>
      </c>
      <c r="G122" s="38">
        <v>3</v>
      </c>
      <c r="H122" s="40">
        <f>+'[1]INFORME '!AA163</f>
        <v>0.70833333333333337</v>
      </c>
    </row>
    <row r="123" spans="1:8" x14ac:dyDescent="0.25">
      <c r="A123" s="34">
        <f>+A122+1</f>
        <v>97</v>
      </c>
      <c r="B123" s="35" t="s">
        <v>130</v>
      </c>
      <c r="C123" s="36" t="s">
        <v>14</v>
      </c>
      <c r="D123" s="37" t="str">
        <f>+'[1]INFORME '!L166</f>
        <v>Caracterización sociocultural de patrimonio inmaterial étnico del Departamento de Bolívar</v>
      </c>
      <c r="E123" s="38">
        <v>0</v>
      </c>
      <c r="F123" s="39" t="str">
        <f>+'[1]INFORME '!V166</f>
        <v>NP</v>
      </c>
      <c r="G123" s="38">
        <v>2</v>
      </c>
      <c r="H123" s="40">
        <f>+'[1]INFORME '!AA166</f>
        <v>0.5</v>
      </c>
    </row>
    <row r="124" spans="1:8" x14ac:dyDescent="0.25">
      <c r="A124" s="34">
        <f>+A123+1</f>
        <v>98</v>
      </c>
      <c r="B124" s="35" t="s">
        <v>131</v>
      </c>
      <c r="C124" s="36" t="s">
        <v>14</v>
      </c>
      <c r="D124" s="37" t="str">
        <f>+'[1]INFORME '!L168</f>
        <v>Palenque Zona de Convivencia Social y Cultural, según ordenanza Departamental 07/2002</v>
      </c>
      <c r="E124" s="38">
        <v>1</v>
      </c>
      <c r="F124" s="39">
        <f>+'[1]INFORME '!V168</f>
        <v>0</v>
      </c>
      <c r="G124" s="38">
        <v>1</v>
      </c>
      <c r="H124" s="40">
        <f>+'[1]INFORME '!AA168</f>
        <v>0.1</v>
      </c>
    </row>
    <row r="125" spans="1:8" x14ac:dyDescent="0.25">
      <c r="A125" s="34">
        <f>+A124+1</f>
        <v>99</v>
      </c>
      <c r="B125" s="35" t="s">
        <v>132</v>
      </c>
      <c r="C125" s="36" t="s">
        <v>14</v>
      </c>
      <c r="D125" s="37" t="str">
        <f>+'[1]INFORME '!L169</f>
        <v>Construcción del Centro de Convivencia Ciudadana, para el Fortalecimiento de la guardia cimarrona e Implementación de la justicia ancestral con gestores y promotores de paz.</v>
      </c>
      <c r="E125" s="38">
        <v>1</v>
      </c>
      <c r="F125" s="39">
        <f>+'[1]INFORME '!V169</f>
        <v>1</v>
      </c>
      <c r="G125" s="38">
        <v>1</v>
      </c>
      <c r="H125" s="40">
        <f>+'[1]INFORME '!AA169</f>
        <v>1</v>
      </c>
    </row>
    <row r="126" spans="1:8" ht="15.75" thickBot="1" x14ac:dyDescent="0.3">
      <c r="A126" s="41">
        <f>+A125+1</f>
        <v>100</v>
      </c>
      <c r="B126" s="42" t="s">
        <v>133</v>
      </c>
      <c r="C126" s="43" t="s">
        <v>14</v>
      </c>
      <c r="D126" s="44" t="str">
        <f>+'[1]INFORME '!L170</f>
        <v>Asuntos Religiosos</v>
      </c>
      <c r="E126" s="45">
        <v>0</v>
      </c>
      <c r="F126" s="46" t="str">
        <f>+'[1]INFORME '!V170</f>
        <v>NP</v>
      </c>
      <c r="G126" s="45">
        <v>1</v>
      </c>
      <c r="H126" s="47">
        <f>+'[1]INFORME '!AA170</f>
        <v>0</v>
      </c>
    </row>
    <row r="127" spans="1:8" s="26" customFormat="1" ht="16.5" thickBot="1" x14ac:dyDescent="0.3">
      <c r="A127" s="48">
        <v>22</v>
      </c>
      <c r="B127" s="49" t="s">
        <v>134</v>
      </c>
      <c r="C127" s="49" t="s">
        <v>12</v>
      </c>
      <c r="D127" s="54" t="str">
        <f>+'[1]INFORME '!E171</f>
        <v>BOLÍVAR TOLERANTE Y DIVERSO</v>
      </c>
      <c r="E127" s="51">
        <f>SUM(E128:E133)</f>
        <v>10</v>
      </c>
      <c r="F127" s="52">
        <f>+'[1]INFORME '!W171</f>
        <v>0.9375</v>
      </c>
      <c r="G127" s="51">
        <f>SUM(G128:G133)</f>
        <v>10</v>
      </c>
      <c r="H127" s="53">
        <f>+'[1]INFORME '!AB171</f>
        <v>0.77976190476190477</v>
      </c>
    </row>
    <row r="128" spans="1:8" x14ac:dyDescent="0.25">
      <c r="A128" s="27">
        <f>+A126+1</f>
        <v>101</v>
      </c>
      <c r="B128" s="28" t="s">
        <v>135</v>
      </c>
      <c r="C128" s="29" t="s">
        <v>14</v>
      </c>
      <c r="D128" s="30" t="str">
        <f>+'[1]INFORME '!L171</f>
        <v xml:space="preserve">Politica Pública de diversidad sexual </v>
      </c>
      <c r="E128" s="31">
        <v>1</v>
      </c>
      <c r="F128" s="32">
        <f>+'[1]INFORME '!V171</f>
        <v>0.5</v>
      </c>
      <c r="G128" s="31">
        <v>1</v>
      </c>
      <c r="H128" s="33">
        <f>+'[1]INFORME '!AA171</f>
        <v>0.33333333333333331</v>
      </c>
    </row>
    <row r="129" spans="1:8" x14ac:dyDescent="0.25">
      <c r="A129" s="34">
        <f>+A128+1</f>
        <v>102</v>
      </c>
      <c r="B129" s="35" t="s">
        <v>136</v>
      </c>
      <c r="C129" s="36" t="s">
        <v>14</v>
      </c>
      <c r="D129" s="37" t="str">
        <f>+'[1]INFORME '!L172</f>
        <v> Derecho a la Vida y a la seguridad integral</v>
      </c>
      <c r="E129" s="38">
        <v>2</v>
      </c>
      <c r="F129" s="39">
        <f>+'[1]INFORME '!V172</f>
        <v>1</v>
      </c>
      <c r="G129" s="38">
        <v>2</v>
      </c>
      <c r="H129" s="40">
        <f>+'[1]INFORME '!AA172</f>
        <v>0.81547619047619047</v>
      </c>
    </row>
    <row r="130" spans="1:8" x14ac:dyDescent="0.25">
      <c r="A130" s="34">
        <f>+A129+1</f>
        <v>103</v>
      </c>
      <c r="B130" s="35" t="s">
        <v>137</v>
      </c>
      <c r="C130" s="36" t="s">
        <v>14</v>
      </c>
      <c r="D130" s="37" t="str">
        <f>+'[1]INFORME '!L174</f>
        <v>Derecho a la Participación  y libre asociación </v>
      </c>
      <c r="E130" s="38">
        <v>2</v>
      </c>
      <c r="F130" s="39">
        <f>+'[1]INFORME '!V174</f>
        <v>1</v>
      </c>
      <c r="G130" s="38">
        <v>2</v>
      </c>
      <c r="H130" s="40">
        <f>+'[1]INFORME '!AA174</f>
        <v>0.91666666666666674</v>
      </c>
    </row>
    <row r="131" spans="1:8" x14ac:dyDescent="0.25">
      <c r="A131" s="34">
        <f>+A130+1</f>
        <v>104</v>
      </c>
      <c r="B131" s="35" t="s">
        <v>138</v>
      </c>
      <c r="C131" s="36" t="s">
        <v>14</v>
      </c>
      <c r="D131" s="37" t="str">
        <f>+'[1]INFORME '!L176</f>
        <v>Acceso a la justicia </v>
      </c>
      <c r="E131" s="38">
        <v>2</v>
      </c>
      <c r="F131" s="39">
        <f>+'[1]INFORME '!U176</f>
        <v>1</v>
      </c>
      <c r="G131" s="38">
        <v>2</v>
      </c>
      <c r="H131" s="40">
        <f>+'[1]INFORME '!AA176</f>
        <v>1</v>
      </c>
    </row>
    <row r="132" spans="1:8" x14ac:dyDescent="0.25">
      <c r="A132" s="34">
        <f>+A131+1</f>
        <v>105</v>
      </c>
      <c r="B132" s="35" t="s">
        <v>139</v>
      </c>
      <c r="C132" s="36" t="s">
        <v>14</v>
      </c>
      <c r="D132" s="37" t="str">
        <f>+'[1]INFORME '!L178</f>
        <v>Trabajo y Empleabilidad</v>
      </c>
      <c r="E132" s="38">
        <v>1</v>
      </c>
      <c r="F132" s="39">
        <f>+'[1]INFORME '!V178</f>
        <v>1</v>
      </c>
      <c r="G132" s="38">
        <v>1</v>
      </c>
      <c r="H132" s="40">
        <f>+'[1]INFORME '!AA178</f>
        <v>1</v>
      </c>
    </row>
    <row r="133" spans="1:8" ht="15.75" thickBot="1" x14ac:dyDescent="0.3">
      <c r="A133" s="41">
        <f>+A132+1</f>
        <v>106</v>
      </c>
      <c r="B133" s="42" t="s">
        <v>140</v>
      </c>
      <c r="C133" s="43" t="s">
        <v>14</v>
      </c>
      <c r="D133" s="44" t="str">
        <f>+'[1]INFORME '!L179</f>
        <v>Atención y protección en salud</v>
      </c>
      <c r="E133" s="45">
        <v>2</v>
      </c>
      <c r="F133" s="46">
        <f>+'[1]INFORME '!V179</f>
        <v>0</v>
      </c>
      <c r="G133" s="45">
        <v>2</v>
      </c>
      <c r="H133" s="47">
        <f>+'[1]INFORME '!AA179</f>
        <v>0.5</v>
      </c>
    </row>
    <row r="134" spans="1:8" s="26" customFormat="1" ht="16.5" thickBot="1" x14ac:dyDescent="0.3">
      <c r="A134" s="48">
        <v>23</v>
      </c>
      <c r="B134" s="49" t="s">
        <v>141</v>
      </c>
      <c r="C134" s="49" t="s">
        <v>12</v>
      </c>
      <c r="D134" s="54" t="str">
        <f>+'[1]INFORME '!E181</f>
        <v>CALIDAD EDUCATIVA</v>
      </c>
      <c r="E134" s="51">
        <f>SUM(E135:E141)</f>
        <v>27</v>
      </c>
      <c r="F134" s="52">
        <f>+'[1]INFORME '!W181</f>
        <v>0.62308388014979932</v>
      </c>
      <c r="G134" s="51">
        <f>SUM(G135:G141)</f>
        <v>37</v>
      </c>
      <c r="H134" s="53">
        <f>+'[1]INFORME '!AB181</f>
        <v>0.43193424284115967</v>
      </c>
    </row>
    <row r="135" spans="1:8" x14ac:dyDescent="0.25">
      <c r="A135" s="27">
        <f>+A133+1</f>
        <v>107</v>
      </c>
      <c r="B135" s="28" t="s">
        <v>142</v>
      </c>
      <c r="C135" s="29" t="s">
        <v>14</v>
      </c>
      <c r="D135" s="30" t="str">
        <f>+'[1]INFORME '!L181</f>
        <v>Jornada Unica</v>
      </c>
      <c r="E135" s="31">
        <v>6</v>
      </c>
      <c r="F135" s="32">
        <f>+'[1]INFORME '!V181</f>
        <v>0.18461870394146129</v>
      </c>
      <c r="G135" s="31">
        <v>6</v>
      </c>
      <c r="H135" s="33">
        <f>+'[1]INFORME '!AA181</f>
        <v>0.29997977401433396</v>
      </c>
    </row>
    <row r="136" spans="1:8" x14ac:dyDescent="0.25">
      <c r="A136" s="34">
        <f t="shared" ref="A136:A141" si="4">+A135+1</f>
        <v>108</v>
      </c>
      <c r="B136" s="35" t="s">
        <v>143</v>
      </c>
      <c r="C136" s="36" t="s">
        <v>14</v>
      </c>
      <c r="D136" s="37" t="str">
        <f>+'[1]INFORME '!L187</f>
        <v>Con El Mejoramiento De La Calidad Educativa Bolivar Avanzar</v>
      </c>
      <c r="E136" s="38">
        <v>12</v>
      </c>
      <c r="F136" s="39">
        <f>+'[1]INFORME '!V187</f>
        <v>0.75898313492063496</v>
      </c>
      <c r="G136" s="38">
        <v>17</v>
      </c>
      <c r="H136" s="40">
        <f>+'[1]INFORME '!AA187</f>
        <v>0.70278488840833331</v>
      </c>
    </row>
    <row r="137" spans="1:8" x14ac:dyDescent="0.25">
      <c r="A137" s="34">
        <f t="shared" si="4"/>
        <v>109</v>
      </c>
      <c r="B137" s="35" t="s">
        <v>144</v>
      </c>
      <c r="C137" s="36" t="s">
        <v>14</v>
      </c>
      <c r="D137" s="37" t="str">
        <f>+'[1]INFORME '!L204</f>
        <v>Evaluamos Para Avanzar</v>
      </c>
      <c r="E137" s="38">
        <v>1</v>
      </c>
      <c r="F137" s="39">
        <f>+'[1]INFORME '!V204</f>
        <v>1</v>
      </c>
      <c r="G137" s="38">
        <v>3</v>
      </c>
      <c r="H137" s="40">
        <f>+'[1]INFORME '!AA204</f>
        <v>0.5</v>
      </c>
    </row>
    <row r="138" spans="1:8" x14ac:dyDescent="0.25">
      <c r="A138" s="34">
        <f t="shared" si="4"/>
        <v>110</v>
      </c>
      <c r="B138" s="35" t="s">
        <v>145</v>
      </c>
      <c r="C138" s="36" t="s">
        <v>14</v>
      </c>
      <c r="D138" s="37" t="str">
        <f>+'[1]INFORME '!L207</f>
        <v>Bolívar Avanza En La Formación De Alto Nivel Para La Excelencia Educativa</v>
      </c>
      <c r="E138" s="38">
        <v>2</v>
      </c>
      <c r="F138" s="39">
        <f>+'[1]INFORME '!V207</f>
        <v>0</v>
      </c>
      <c r="G138" s="38">
        <v>3</v>
      </c>
      <c r="H138" s="40">
        <f>+'[1]INFORME '!AA207</f>
        <v>0.12603174603174602</v>
      </c>
    </row>
    <row r="139" spans="1:8" x14ac:dyDescent="0.25">
      <c r="A139" s="34">
        <f t="shared" si="4"/>
        <v>111</v>
      </c>
      <c r="B139" s="35" t="s">
        <v>146</v>
      </c>
      <c r="C139" s="36" t="s">
        <v>14</v>
      </c>
      <c r="D139" s="37" t="str">
        <f>+'[1]INFORME '!L210</f>
        <v>Bolivar Si Avanza En Oportundiades Para La Educacion Superior</v>
      </c>
      <c r="E139" s="38">
        <v>3</v>
      </c>
      <c r="F139" s="39">
        <f>+'[1]INFORME '!V210</f>
        <v>0</v>
      </c>
      <c r="G139" s="38">
        <v>4</v>
      </c>
      <c r="H139" s="40">
        <f>+'[1]INFORME '!AA210</f>
        <v>4.0625000000000001E-2</v>
      </c>
    </row>
    <row r="140" spans="1:8" x14ac:dyDescent="0.25">
      <c r="A140" s="34">
        <f t="shared" si="4"/>
        <v>112</v>
      </c>
      <c r="B140" s="35" t="s">
        <v>147</v>
      </c>
      <c r="C140" s="36" t="s">
        <v>14</v>
      </c>
      <c r="D140" s="70" t="str">
        <f>+'[1]INFORME '!L214</f>
        <v>Transformacion Del Sistema Educativo Para Fortalecer, Investigacion, Ciencia, Tecnologia</v>
      </c>
      <c r="E140" s="38">
        <v>3</v>
      </c>
      <c r="F140" s="39">
        <f>+'[1]INFORME '!V214</f>
        <v>0</v>
      </c>
      <c r="G140" s="38">
        <v>3</v>
      </c>
      <c r="H140" s="40">
        <f>+'[1]INFORME '!AA214</f>
        <v>3.125E-2</v>
      </c>
    </row>
    <row r="141" spans="1:8" ht="15.75" thickBot="1" x14ac:dyDescent="0.3">
      <c r="A141" s="41">
        <f t="shared" si="4"/>
        <v>113</v>
      </c>
      <c r="B141" s="42" t="s">
        <v>148</v>
      </c>
      <c r="C141" s="43" t="s">
        <v>14</v>
      </c>
      <c r="D141" s="44" t="str">
        <f>+'[1]INFORME '!L217</f>
        <v>Educando Para La Paz Y El Posconflicto</v>
      </c>
      <c r="E141" s="45">
        <v>0</v>
      </c>
      <c r="F141" s="46" t="str">
        <f>+'[1]INFORME '!V217</f>
        <v>NP</v>
      </c>
      <c r="G141" s="45">
        <v>1</v>
      </c>
      <c r="H141" s="47">
        <f>+'[1]INFORME '!AA217</f>
        <v>0.1</v>
      </c>
    </row>
    <row r="142" spans="1:8" s="26" customFormat="1" ht="16.5" thickBot="1" x14ac:dyDescent="0.3">
      <c r="A142" s="48">
        <v>24</v>
      </c>
      <c r="B142" s="49" t="s">
        <v>149</v>
      </c>
      <c r="C142" s="49" t="s">
        <v>12</v>
      </c>
      <c r="D142" s="54" t="str">
        <f>+'[1]INFORME '!E218</f>
        <v>EDUCACIÓN PARA TODOS, COBERTURA EDUCATIVA Y PERTINENCIA</v>
      </c>
      <c r="E142" s="51">
        <f>SUM(E143:E144)</f>
        <v>7</v>
      </c>
      <c r="F142" s="52">
        <f>+'[1]INFORME '!W218</f>
        <v>0</v>
      </c>
      <c r="G142" s="51">
        <f>SUM(G143:G144)</f>
        <v>8</v>
      </c>
      <c r="H142" s="53">
        <f>+'[1]INFORME '!AB218</f>
        <v>0.2834383653327458</v>
      </c>
    </row>
    <row r="143" spans="1:8" x14ac:dyDescent="0.25">
      <c r="A143" s="27">
        <f>+A141+1</f>
        <v>114</v>
      </c>
      <c r="B143" s="28" t="s">
        <v>150</v>
      </c>
      <c r="C143" s="29" t="s">
        <v>14</v>
      </c>
      <c r="D143" s="30" t="str">
        <f>+'[1]INFORME '!L218</f>
        <v>Todos A Las Aulas</v>
      </c>
      <c r="E143" s="31">
        <v>3</v>
      </c>
      <c r="F143" s="32">
        <f>+'[1]INFORME '!V218</f>
        <v>0</v>
      </c>
      <c r="G143" s="31">
        <v>4</v>
      </c>
      <c r="H143" s="33">
        <f>+'[1]INFORME '!AA218</f>
        <v>0.21553020280923035</v>
      </c>
    </row>
    <row r="144" spans="1:8" ht="15.75" thickBot="1" x14ac:dyDescent="0.3">
      <c r="A144" s="41">
        <f>+A143+1</f>
        <v>115</v>
      </c>
      <c r="B144" s="42" t="s">
        <v>151</v>
      </c>
      <c r="C144" s="43" t="s">
        <v>14</v>
      </c>
      <c r="D144" s="44" t="str">
        <f>+'[1]INFORME '!L222</f>
        <v>Avanza Quedandote En El Aula</v>
      </c>
      <c r="E144" s="45">
        <v>4</v>
      </c>
      <c r="F144" s="46">
        <f>+'[1]INFORME '!V222</f>
        <v>0</v>
      </c>
      <c r="G144" s="45">
        <v>4</v>
      </c>
      <c r="H144" s="47">
        <f>+'[1]INFORME '!AA222</f>
        <v>0.3513465278562613</v>
      </c>
    </row>
    <row r="145" spans="1:8" s="26" customFormat="1" ht="16.5" thickBot="1" x14ac:dyDescent="0.3">
      <c r="A145" s="48">
        <v>25</v>
      </c>
      <c r="B145" s="49" t="s">
        <v>152</v>
      </c>
      <c r="C145" s="49" t="s">
        <v>12</v>
      </c>
      <c r="D145" s="54" t="str">
        <f>+'[1]INFORME '!E226</f>
        <v>EFICIENCIA Y FORTALECIMIENTO INSTITUCIONAL DE LA EDUCACIÓN</v>
      </c>
      <c r="E145" s="51">
        <f>SUM(E146:E149)</f>
        <v>13</v>
      </c>
      <c r="F145" s="52">
        <f>+'[1]INFORME '!W226</f>
        <v>1</v>
      </c>
      <c r="G145" s="51">
        <f>SUM(G146:G149)</f>
        <v>13</v>
      </c>
      <c r="H145" s="53">
        <f>+'[1]INFORME '!AB226</f>
        <v>0.61032600732600728</v>
      </c>
    </row>
    <row r="146" spans="1:8" x14ac:dyDescent="0.25">
      <c r="A146" s="27">
        <f>+A144+1</f>
        <v>116</v>
      </c>
      <c r="B146" s="28" t="s">
        <v>153</v>
      </c>
      <c r="C146" s="29" t="s">
        <v>14</v>
      </c>
      <c r="D146" s="30" t="str">
        <f>+'[1]INFORME '!L226</f>
        <v>Fortalecimiento De La Modernización Y La Gestión Institucional</v>
      </c>
      <c r="E146" s="31">
        <v>5</v>
      </c>
      <c r="F146" s="32">
        <f>+'[1]INFORME '!V226</f>
        <v>0</v>
      </c>
      <c r="G146" s="31">
        <v>5</v>
      </c>
      <c r="H146" s="33">
        <f>+'[1]INFORME '!AA226</f>
        <v>0.4</v>
      </c>
    </row>
    <row r="147" spans="1:8" x14ac:dyDescent="0.25">
      <c r="A147" s="34">
        <f>+A146+1</f>
        <v>117</v>
      </c>
      <c r="B147" s="35" t="s">
        <v>154</v>
      </c>
      <c r="C147" s="36" t="s">
        <v>14</v>
      </c>
      <c r="D147" s="37" t="str">
        <f>+'[1]INFORME '!L231</f>
        <v>Bolivar Tic,S Avanza</v>
      </c>
      <c r="E147" s="38">
        <v>6</v>
      </c>
      <c r="F147" s="39">
        <f>+'[1]INFORME '!V231</f>
        <v>1</v>
      </c>
      <c r="G147" s="38">
        <v>6</v>
      </c>
      <c r="H147" s="40">
        <f>+'[1]INFORME '!AA231</f>
        <v>0.73903968253968255</v>
      </c>
    </row>
    <row r="148" spans="1:8" x14ac:dyDescent="0.25">
      <c r="A148" s="34">
        <f>+A147+1</f>
        <v>118</v>
      </c>
      <c r="B148" s="35" t="s">
        <v>155</v>
      </c>
      <c r="C148" s="36" t="s">
        <v>14</v>
      </c>
      <c r="D148" s="37" t="str">
        <f>+'[1]INFORME '!L237</f>
        <v>Gestion Eficiente De Los Fondos De Servicios Educativos</v>
      </c>
      <c r="E148" s="38">
        <v>1</v>
      </c>
      <c r="F148" s="39">
        <f>+'[1]INFORME '!V237</f>
        <v>1</v>
      </c>
      <c r="G148" s="38">
        <v>1</v>
      </c>
      <c r="H148" s="40">
        <f>+'[1]INFORME '!AA237</f>
        <v>1</v>
      </c>
    </row>
    <row r="149" spans="1:8" ht="15.75" thickBot="1" x14ac:dyDescent="0.3">
      <c r="A149" s="41">
        <f>+A148+1</f>
        <v>119</v>
      </c>
      <c r="B149" s="42" t="s">
        <v>156</v>
      </c>
      <c r="C149" s="43" t="s">
        <v>14</v>
      </c>
      <c r="D149" s="44" t="str">
        <f>+'[1]INFORME '!L238</f>
        <v>Plan De Bienestar Laboral Sedbolivar</v>
      </c>
      <c r="E149" s="45">
        <v>1</v>
      </c>
      <c r="F149" s="46">
        <f>+'[1]INFORME '!V238</f>
        <v>0</v>
      </c>
      <c r="G149" s="45">
        <v>1</v>
      </c>
      <c r="H149" s="47">
        <f>+'[1]INFORME '!AA238</f>
        <v>0.5</v>
      </c>
    </row>
    <row r="150" spans="1:8" s="26" customFormat="1" ht="16.5" thickBot="1" x14ac:dyDescent="0.3">
      <c r="A150" s="48">
        <v>26</v>
      </c>
      <c r="B150" s="49" t="s">
        <v>157</v>
      </c>
      <c r="C150" s="49" t="s">
        <v>12</v>
      </c>
      <c r="D150" s="54" t="str">
        <f>+'[1]INFORME '!E239</f>
        <v>EDUCACIÓN SUPERIOR PARA EL DESARROLLO DEL ARTE Y CULTURA</v>
      </c>
      <c r="E150" s="51">
        <f>SUM(E151)</f>
        <v>10</v>
      </c>
      <c r="F150" s="52">
        <f>+'[1]INFORME '!W239</f>
        <v>0.98000000000000009</v>
      </c>
      <c r="G150" s="51">
        <f>SUM(G151)</f>
        <v>12</v>
      </c>
      <c r="H150" s="53">
        <f>+'[1]INFORME '!AB239</f>
        <v>0.77083333333333337</v>
      </c>
    </row>
    <row r="151" spans="1:8" ht="15.75" thickBot="1" x14ac:dyDescent="0.3">
      <c r="A151" s="56">
        <f>+A149+1</f>
        <v>120</v>
      </c>
      <c r="B151" s="57" t="s">
        <v>158</v>
      </c>
      <c r="C151" s="58" t="s">
        <v>14</v>
      </c>
      <c r="D151" s="69" t="str">
        <f>+'[1]INFORME '!L241</f>
        <v>Bolívar Si Avanza en Educación para el Desarrollo - UNIBAC</v>
      </c>
      <c r="E151" s="60">
        <v>10</v>
      </c>
      <c r="F151" s="61">
        <f>+'[1]INFORME '!V239</f>
        <v>0.98000000000000009</v>
      </c>
      <c r="G151" s="60">
        <v>12</v>
      </c>
      <c r="H151" s="62">
        <f>+'[1]INFORME '!AA239</f>
        <v>0.77083333333333337</v>
      </c>
    </row>
    <row r="152" spans="1:8" s="26" customFormat="1" ht="16.5" thickBot="1" x14ac:dyDescent="0.3">
      <c r="A152" s="48">
        <v>27</v>
      </c>
      <c r="B152" s="49" t="s">
        <v>159</v>
      </c>
      <c r="C152" s="49" t="s">
        <v>12</v>
      </c>
      <c r="D152" s="54" t="str">
        <f>+'[1]INFORME '!E251</f>
        <v>SALUD AMBIENTAL</v>
      </c>
      <c r="E152" s="51">
        <f>SUM(E153:E154)</f>
        <v>5</v>
      </c>
      <c r="F152" s="52">
        <f>+'[1]INFORME '!W251</f>
        <v>0.51333333333333331</v>
      </c>
      <c r="G152" s="51">
        <f>SUM(G153:G154)</f>
        <v>6</v>
      </c>
      <c r="H152" s="53">
        <f>+'[1]INFORME '!AB251</f>
        <v>0.35413550608198152</v>
      </c>
    </row>
    <row r="153" spans="1:8" x14ac:dyDescent="0.25">
      <c r="A153" s="27">
        <f>+A151+1</f>
        <v>121</v>
      </c>
      <c r="B153" s="28" t="s">
        <v>160</v>
      </c>
      <c r="C153" s="29" t="s">
        <v>14</v>
      </c>
      <c r="D153" s="30" t="str">
        <f>+'[1]INFORME '!L251</f>
        <v>Habitat Saludable</v>
      </c>
      <c r="E153" s="31">
        <v>1</v>
      </c>
      <c r="F153" s="32">
        <f>+'[1]INFORME '!V251</f>
        <v>0</v>
      </c>
      <c r="G153" s="31">
        <v>2</v>
      </c>
      <c r="H153" s="33">
        <f>+'[1]INFORME '!AA251</f>
        <v>0.22173913043478261</v>
      </c>
    </row>
    <row r="154" spans="1:8" ht="15.75" thickBot="1" x14ac:dyDescent="0.3">
      <c r="A154" s="41">
        <f>+A153+1</f>
        <v>122</v>
      </c>
      <c r="B154" s="42" t="s">
        <v>161</v>
      </c>
      <c r="C154" s="43" t="s">
        <v>14</v>
      </c>
      <c r="D154" s="44" t="str">
        <f>+'[1]INFORME '!L253</f>
        <v>Situaciones De Salud Relacionadas Con Condiciones Ambientales</v>
      </c>
      <c r="E154" s="45">
        <v>4</v>
      </c>
      <c r="F154" s="46">
        <f>+'[1]INFORME '!V253</f>
        <v>0.64166666666666661</v>
      </c>
      <c r="G154" s="45">
        <v>4</v>
      </c>
      <c r="H154" s="47">
        <f>+'[1]INFORME '!AA253</f>
        <v>0.4203336939055809</v>
      </c>
    </row>
    <row r="155" spans="1:8" s="26" customFormat="1" ht="16.5" thickBot="1" x14ac:dyDescent="0.3">
      <c r="A155" s="48">
        <v>28</v>
      </c>
      <c r="B155" s="49" t="s">
        <v>162</v>
      </c>
      <c r="C155" s="49" t="s">
        <v>12</v>
      </c>
      <c r="D155" s="54" t="str">
        <f>+'[1]INFORME '!E258</f>
        <v>VIDA SALUDABLE Y CONDICIONES NO TRANSMISIBLES</v>
      </c>
      <c r="E155" s="51">
        <f>SUM(E156)</f>
        <v>3</v>
      </c>
      <c r="F155" s="52">
        <f>+'[1]INFORME '!W257</f>
        <v>0.41666666666666669</v>
      </c>
      <c r="G155" s="51">
        <f>SUM(G156)</f>
        <v>3</v>
      </c>
      <c r="H155" s="53">
        <f>+'[1]INFORME '!AB257</f>
        <v>0.65416666666666667</v>
      </c>
    </row>
    <row r="156" spans="1:8" ht="15.75" thickBot="1" x14ac:dyDescent="0.3">
      <c r="A156" s="56">
        <f>+A154+1</f>
        <v>123</v>
      </c>
      <c r="B156" s="57" t="s">
        <v>163</v>
      </c>
      <c r="C156" s="58" t="s">
        <v>14</v>
      </c>
      <c r="D156" s="69" t="str">
        <f>+'[1]INFORME '!L257</f>
        <v>Modos condiciones y estilos de vida saludables</v>
      </c>
      <c r="E156" s="60">
        <v>3</v>
      </c>
      <c r="F156" s="61">
        <f>+'[1]INFORME '!V257</f>
        <v>0.41666666666666669</v>
      </c>
      <c r="G156" s="60">
        <v>3</v>
      </c>
      <c r="H156" s="62">
        <f>+'[1]INFORME '!AA257</f>
        <v>0.65416666666666667</v>
      </c>
    </row>
    <row r="157" spans="1:8" s="26" customFormat="1" ht="16.5" thickBot="1" x14ac:dyDescent="0.3">
      <c r="A157" s="48">
        <v>29</v>
      </c>
      <c r="B157" s="49" t="s">
        <v>164</v>
      </c>
      <c r="C157" s="49" t="s">
        <v>12</v>
      </c>
      <c r="D157" s="54" t="str">
        <f>+'[1]INFORME '!E260</f>
        <v>CONVIVENCIA SOCIAL Y SALUD MENTAL</v>
      </c>
      <c r="E157" s="51">
        <f>SUM(E158:E159)</f>
        <v>5</v>
      </c>
      <c r="F157" s="52">
        <f>+'[1]INFORME '!W260</f>
        <v>0.24</v>
      </c>
      <c r="G157" s="51">
        <f>SUM(G158:G159)</f>
        <v>5</v>
      </c>
      <c r="H157" s="53">
        <f>+'[1]INFORME '!AB260</f>
        <v>0.70810810810810809</v>
      </c>
    </row>
    <row r="158" spans="1:8" x14ac:dyDescent="0.25">
      <c r="A158" s="27">
        <f>+A156+1</f>
        <v>124</v>
      </c>
      <c r="B158" s="28" t="s">
        <v>165</v>
      </c>
      <c r="C158" s="29" t="s">
        <v>14</v>
      </c>
      <c r="D158" s="30" t="str">
        <f>+'[1]INFORME '!L260</f>
        <v>Promoción De La Salud Mental Y La Convivencia.</v>
      </c>
      <c r="E158" s="31">
        <v>2</v>
      </c>
      <c r="F158" s="32">
        <f>+'[1]INFORME '!V260</f>
        <v>0.25</v>
      </c>
      <c r="G158" s="31">
        <v>2</v>
      </c>
      <c r="H158" s="33">
        <f>+'[1]INFORME '!AA260</f>
        <v>0.82432432432432434</v>
      </c>
    </row>
    <row r="159" spans="1:8" ht="15.75" thickBot="1" x14ac:dyDescent="0.3">
      <c r="A159" s="41">
        <f>+A158+1</f>
        <v>125</v>
      </c>
      <c r="B159" s="42" t="s">
        <v>166</v>
      </c>
      <c r="C159" s="43" t="s">
        <v>14</v>
      </c>
      <c r="D159" s="44" t="str">
        <f>+'[1]INFORME '!L262</f>
        <v xml:space="preserve">Prevención Integral de  Problemas, Trastornos Mentales </v>
      </c>
      <c r="E159" s="45">
        <v>3</v>
      </c>
      <c r="F159" s="46">
        <f>+'[1]INFORME '!V262</f>
        <v>0.23333333333333331</v>
      </c>
      <c r="G159" s="45">
        <v>3</v>
      </c>
      <c r="H159" s="47">
        <f>+'[1]INFORME '!AA262</f>
        <v>0.63063063063063063</v>
      </c>
    </row>
    <row r="160" spans="1:8" s="26" customFormat="1" ht="16.5" thickBot="1" x14ac:dyDescent="0.3">
      <c r="A160" s="48">
        <v>30</v>
      </c>
      <c r="B160" s="49" t="s">
        <v>167</v>
      </c>
      <c r="C160" s="49" t="s">
        <v>12</v>
      </c>
      <c r="D160" s="54" t="str">
        <f>+'[1]INFORME '!E265</f>
        <v>SEXUALIDAD  DERECHOS SEXUALES Y REPRODUCTIVOS</v>
      </c>
      <c r="E160" s="51">
        <f>SUM(E161:E162)</f>
        <v>10</v>
      </c>
      <c r="F160" s="52">
        <f>+'[1]INFORME '!W265</f>
        <v>0.77961476725521661</v>
      </c>
      <c r="G160" s="51">
        <f>SUM(G161:G162)</f>
        <v>10</v>
      </c>
      <c r="H160" s="53">
        <f>+'[1]INFORME '!AB265</f>
        <v>0.59027965465465471</v>
      </c>
    </row>
    <row r="161" spans="1:8" x14ac:dyDescent="0.25">
      <c r="A161" s="27">
        <f>+A159+1</f>
        <v>126</v>
      </c>
      <c r="B161" s="28" t="str">
        <f>+'[1]INFORME '!K265</f>
        <v>2.21.1</v>
      </c>
      <c r="C161" s="29" t="s">
        <v>14</v>
      </c>
      <c r="D161" s="30" t="str">
        <f>+'[1]INFORME '!L265</f>
        <v>PROMOCIÓN DE DERECHOS SEXUALES Y REPRODUCTIVOS Y EQUIDAD DE GÉNERO</v>
      </c>
      <c r="E161" s="31">
        <v>1</v>
      </c>
      <c r="F161" s="32">
        <f>+'[1]INFORME '!V265</f>
        <v>1</v>
      </c>
      <c r="G161" s="31">
        <v>1</v>
      </c>
      <c r="H161" s="33">
        <f>+'[1]INFORME '!AA265</f>
        <v>0.72222222222222221</v>
      </c>
    </row>
    <row r="162" spans="1:8" ht="15.75" thickBot="1" x14ac:dyDescent="0.3">
      <c r="A162" s="41">
        <f>+A161+1</f>
        <v>127</v>
      </c>
      <c r="B162" s="42" t="s">
        <v>168</v>
      </c>
      <c r="C162" s="43" t="s">
        <v>14</v>
      </c>
      <c r="D162" s="44" t="str">
        <f>+'[1]INFORME '!L266</f>
        <v xml:space="preserve">PREVENCIÓN Y ATENCIÓN INTEGRAL EN SALUD SEXUAL
REPRODUCTIVA DESDE UN ENFOQUE DE DERECHOS.
</v>
      </c>
      <c r="E162" s="45">
        <v>9</v>
      </c>
      <c r="F162" s="46">
        <f>+'[1]INFORME '!V266</f>
        <v>0.49525593008739072</v>
      </c>
      <c r="G162" s="45">
        <v>9</v>
      </c>
      <c r="H162" s="47">
        <f>+'[1]INFORME '!AA266</f>
        <v>0.57561936936936942</v>
      </c>
    </row>
    <row r="163" spans="1:8" s="26" customFormat="1" ht="16.5" thickBot="1" x14ac:dyDescent="0.3">
      <c r="A163" s="48">
        <v>31</v>
      </c>
      <c r="B163" s="49" t="s">
        <v>169</v>
      </c>
      <c r="C163" s="49" t="s">
        <v>12</v>
      </c>
      <c r="D163" s="54" t="str">
        <f>+'[1]INFORME '!E275</f>
        <v>VIDA SALUDABLE Y ENFERMEDADES TRANSMISIBLES</v>
      </c>
      <c r="E163" s="51">
        <f>SUM(E164:E166)</f>
        <v>6</v>
      </c>
      <c r="F163" s="52">
        <f>+'[1]INFORME '!W275</f>
        <v>0.9285714285714286</v>
      </c>
      <c r="G163" s="51">
        <f>SUM(G164:G166)</f>
        <v>7</v>
      </c>
      <c r="H163" s="53">
        <f>+'[1]INFORME '!AB275</f>
        <v>0.89342403628117917</v>
      </c>
    </row>
    <row r="164" spans="1:8" x14ac:dyDescent="0.25">
      <c r="A164" s="27">
        <f>+A162+1</f>
        <v>128</v>
      </c>
      <c r="B164" s="28" t="s">
        <v>170</v>
      </c>
      <c r="C164" s="29" t="s">
        <v>14</v>
      </c>
      <c r="D164" s="30" t="str">
        <f>+'[1]INFORME '!L275</f>
        <v>Enfermedades Emergentes, Remergentes Y Desatendidas.</v>
      </c>
      <c r="E164" s="31">
        <v>1</v>
      </c>
      <c r="F164" s="32">
        <f>+'[1]INFORME '!V275</f>
        <v>1</v>
      </c>
      <c r="G164" s="31">
        <v>2</v>
      </c>
      <c r="H164" s="33">
        <f>+'[1]INFORME '!AA275</f>
        <v>1</v>
      </c>
    </row>
    <row r="165" spans="1:8" x14ac:dyDescent="0.25">
      <c r="A165" s="34">
        <f>+A164+1</f>
        <v>129</v>
      </c>
      <c r="B165" s="35" t="s">
        <v>171</v>
      </c>
      <c r="C165" s="36" t="s">
        <v>14</v>
      </c>
      <c r="D165" s="37" t="str">
        <f>+'[1]INFORME '!L277</f>
        <v>Enfermedades Inmunoprevenibles.</v>
      </c>
      <c r="E165" s="38">
        <v>3</v>
      </c>
      <c r="F165" s="39">
        <f>+'[1]INFORME '!V277</f>
        <v>0.83333333333333337</v>
      </c>
      <c r="G165" s="38">
        <v>3</v>
      </c>
      <c r="H165" s="40">
        <f>+'[1]INFORME '!AA277</f>
        <v>0.75132275132275128</v>
      </c>
    </row>
    <row r="166" spans="1:8" ht="15.75" thickBot="1" x14ac:dyDescent="0.3">
      <c r="A166" s="41">
        <f>+A165+1</f>
        <v>130</v>
      </c>
      <c r="B166" s="42" t="s">
        <v>172</v>
      </c>
      <c r="C166" s="43" t="s">
        <v>14</v>
      </c>
      <c r="D166" s="44" t="str">
        <f>+'[1]INFORME '!L280</f>
        <v>Enfermedades Endemoepidémicas</v>
      </c>
      <c r="E166" s="45">
        <v>2</v>
      </c>
      <c r="F166" s="46">
        <f>+'[1]INFORME '!V280</f>
        <v>1</v>
      </c>
      <c r="G166" s="45">
        <v>2</v>
      </c>
      <c r="H166" s="47">
        <f>+'[1]INFORME '!AA280</f>
        <v>1</v>
      </c>
    </row>
    <row r="167" spans="1:8" s="26" customFormat="1" ht="16.5" thickBot="1" x14ac:dyDescent="0.3">
      <c r="A167" s="48">
        <v>32</v>
      </c>
      <c r="B167" s="49" t="s">
        <v>173</v>
      </c>
      <c r="C167" s="49" t="s">
        <v>12</v>
      </c>
      <c r="D167" s="54" t="str">
        <f>+'[1]INFORME '!E282</f>
        <v>SALUD PÚBLICA EN EMERGENCIAS Y DESASTRES</v>
      </c>
      <c r="E167" s="51">
        <f>SUM(E168:E168)</f>
        <v>4</v>
      </c>
      <c r="F167" s="52">
        <f>+'[1]INFORME '!W282</f>
        <v>0.75</v>
      </c>
      <c r="G167" s="51">
        <f>SUM(G168)</f>
        <v>4</v>
      </c>
      <c r="H167" s="53">
        <f>+'[1]INFORME '!AB282</f>
        <v>0.92500000000000004</v>
      </c>
    </row>
    <row r="168" spans="1:8" ht="15.75" thickBot="1" x14ac:dyDescent="0.3">
      <c r="A168" s="56">
        <f>+A166+1</f>
        <v>131</v>
      </c>
      <c r="B168" s="57" t="s">
        <v>174</v>
      </c>
      <c r="C168" s="58" t="s">
        <v>14</v>
      </c>
      <c r="D168" s="69" t="str">
        <f>+'[1]INFORME '!L282</f>
        <v>Gestión integral del riesgo en emergencias y desastres.</v>
      </c>
      <c r="E168" s="60">
        <v>4</v>
      </c>
      <c r="F168" s="61">
        <f>+'[1]INFORME '!V282</f>
        <v>0.5625</v>
      </c>
      <c r="G168" s="60">
        <v>4</v>
      </c>
      <c r="H168" s="62">
        <f>+'[1]INFORME '!AA282</f>
        <v>0.92500000000000004</v>
      </c>
    </row>
    <row r="169" spans="1:8" s="26" customFormat="1" ht="16.5" thickBot="1" x14ac:dyDescent="0.3">
      <c r="A169" s="48">
        <v>33</v>
      </c>
      <c r="B169" s="49" t="s">
        <v>175</v>
      </c>
      <c r="C169" s="49" t="s">
        <v>12</v>
      </c>
      <c r="D169" s="54" t="str">
        <f>+'[1]INFORME '!E286</f>
        <v>SALUD Y ÁMBITO LABORAL</v>
      </c>
      <c r="E169" s="51">
        <f>SUM(E170:E171)</f>
        <v>4</v>
      </c>
      <c r="F169" s="52">
        <f>+'[1]INFORME '!W286</f>
        <v>1</v>
      </c>
      <c r="G169" s="51">
        <f>SUM(G170:G171)</f>
        <v>4</v>
      </c>
      <c r="H169" s="53">
        <f>+'[1]INFORME '!AB286</f>
        <v>0.83333333333333337</v>
      </c>
    </row>
    <row r="170" spans="1:8" x14ac:dyDescent="0.25">
      <c r="A170" s="27">
        <f>+A168+1</f>
        <v>132</v>
      </c>
      <c r="B170" s="28" t="s">
        <v>176</v>
      </c>
      <c r="C170" s="29" t="s">
        <v>14</v>
      </c>
      <c r="D170" s="30" t="str">
        <f>+'[1]INFORME '!L286</f>
        <v>Seguridad y Salud en el Trabajo.</v>
      </c>
      <c r="E170" s="31">
        <v>2</v>
      </c>
      <c r="F170" s="32">
        <f>+'[1]INFORME '!V286</f>
        <v>1</v>
      </c>
      <c r="G170" s="31">
        <v>2</v>
      </c>
      <c r="H170" s="33">
        <f>+'[1]INFORME '!AA286</f>
        <v>0.79166666666666674</v>
      </c>
    </row>
    <row r="171" spans="1:8" ht="15.75" customHeight="1" thickBot="1" x14ac:dyDescent="0.3">
      <c r="A171" s="41">
        <f>+A170+1</f>
        <v>133</v>
      </c>
      <c r="B171" s="42" t="s">
        <v>177</v>
      </c>
      <c r="C171" s="43" t="s">
        <v>14</v>
      </c>
      <c r="D171" s="71" t="str">
        <f>+'[1]INFORME '!L288</f>
        <v>Situaciones Prevalentes De Origen Laboral.</v>
      </c>
      <c r="E171" s="45">
        <v>2</v>
      </c>
      <c r="F171" s="46">
        <f>+'[1]INFORME '!V288</f>
        <v>0.75</v>
      </c>
      <c r="G171" s="45">
        <v>2</v>
      </c>
      <c r="H171" s="47">
        <f>+'[1]INFORME '!AA288</f>
        <v>0.875</v>
      </c>
    </row>
    <row r="172" spans="1:8" s="26" customFormat="1" ht="16.5" thickBot="1" x14ac:dyDescent="0.3">
      <c r="A172" s="48">
        <v>34</v>
      </c>
      <c r="B172" s="49" t="s">
        <v>178</v>
      </c>
      <c r="C172" s="49" t="s">
        <v>12</v>
      </c>
      <c r="D172" s="54" t="str">
        <f>+'[1]INFORME '!E290</f>
        <v>GESTIÓN DIFERENCIAL DE POBLACIONES VULNERABLES AMBIENTAL</v>
      </c>
      <c r="E172" s="51">
        <f>SUM(E173:E178)</f>
        <v>20</v>
      </c>
      <c r="F172" s="52">
        <f>+'[1]INFORME '!W290</f>
        <v>1</v>
      </c>
      <c r="G172" s="51">
        <f>SUM(G173:G178)</f>
        <v>21</v>
      </c>
      <c r="H172" s="53">
        <f>+'[1]INFORME '!AB290</f>
        <v>0.51085421888053462</v>
      </c>
    </row>
    <row r="173" spans="1:8" x14ac:dyDescent="0.25">
      <c r="A173" s="27">
        <f>+A171+1</f>
        <v>134</v>
      </c>
      <c r="B173" s="28" t="s">
        <v>179</v>
      </c>
      <c r="C173" s="29" t="s">
        <v>14</v>
      </c>
      <c r="D173" s="30" t="str">
        <f>+'[1]INFORME '!L290</f>
        <v>Desarrollo Integral De Niñas, Niños Y Adolescentes</v>
      </c>
      <c r="E173" s="31">
        <v>5</v>
      </c>
      <c r="F173" s="32">
        <f>+'[1]INFORME '!V290</f>
        <v>0.53666666666666663</v>
      </c>
      <c r="G173" s="31">
        <v>5</v>
      </c>
      <c r="H173" s="33">
        <f>+'[1]INFORME '!AA290</f>
        <v>0.42249999999999999</v>
      </c>
    </row>
    <row r="174" spans="1:8" x14ac:dyDescent="0.25">
      <c r="A174" s="34">
        <f>+A173+1</f>
        <v>135</v>
      </c>
      <c r="B174" s="35" t="s">
        <v>180</v>
      </c>
      <c r="C174" s="36" t="s">
        <v>14</v>
      </c>
      <c r="D174" s="37" t="str">
        <f>+'[1]INFORME '!L295</f>
        <v>Envejecimiento Y Vejez</v>
      </c>
      <c r="E174" s="38">
        <v>3</v>
      </c>
      <c r="F174" s="39">
        <f>+'[1]INFORME '!V295</f>
        <v>0.20000000000000004</v>
      </c>
      <c r="G174" s="38">
        <v>3</v>
      </c>
      <c r="H174" s="40">
        <f>+'[1]INFORME '!AA295</f>
        <v>0.75878787878787879</v>
      </c>
    </row>
    <row r="175" spans="1:8" x14ac:dyDescent="0.25">
      <c r="A175" s="34">
        <f>+A174+1</f>
        <v>136</v>
      </c>
      <c r="B175" s="35" t="s">
        <v>181</v>
      </c>
      <c r="C175" s="36" t="s">
        <v>14</v>
      </c>
      <c r="D175" s="37" t="str">
        <f>+'[1]INFORME '!L298</f>
        <v>Salud Y Género</v>
      </c>
      <c r="E175" s="38">
        <v>2</v>
      </c>
      <c r="F175" s="39">
        <f>+'[1]INFORME '!V298</f>
        <v>0.84920634920634919</v>
      </c>
      <c r="G175" s="38">
        <v>2</v>
      </c>
      <c r="H175" s="40">
        <f>+'[1]INFORME '!AA298</f>
        <v>0.40681818181818186</v>
      </c>
    </row>
    <row r="176" spans="1:8" x14ac:dyDescent="0.25">
      <c r="A176" s="34">
        <f>+A175+1</f>
        <v>137</v>
      </c>
      <c r="B176" s="35" t="s">
        <v>182</v>
      </c>
      <c r="C176" s="36" t="s">
        <v>14</v>
      </c>
      <c r="D176" s="37" t="str">
        <f>+'[1]INFORME '!L300</f>
        <v>Salud en Población etnica</v>
      </c>
      <c r="E176" s="38">
        <v>1</v>
      </c>
      <c r="F176" s="39">
        <f>+'[1]INFORME '!V300</f>
        <v>0</v>
      </c>
      <c r="G176" s="38">
        <v>2</v>
      </c>
      <c r="H176" s="40">
        <f>+'[1]INFORME '!AA300</f>
        <v>0</v>
      </c>
    </row>
    <row r="177" spans="1:8" x14ac:dyDescent="0.25">
      <c r="A177" s="34">
        <f>+A176+1</f>
        <v>138</v>
      </c>
      <c r="B177" s="35" t="s">
        <v>183</v>
      </c>
      <c r="C177" s="36" t="s">
        <v>14</v>
      </c>
      <c r="D177" s="37" t="str">
        <f>+'[1]INFORME '!L303</f>
        <v>Discapacidad</v>
      </c>
      <c r="E177" s="38">
        <v>5</v>
      </c>
      <c r="F177" s="39">
        <f>+'[1]INFORME '!V302</f>
        <v>0.35</v>
      </c>
      <c r="G177" s="38">
        <v>5</v>
      </c>
      <c r="H177" s="40">
        <f>+'[1]INFORME '!AA302</f>
        <v>0.41508771929824562</v>
      </c>
    </row>
    <row r="178" spans="1:8" ht="15.75" thickBot="1" x14ac:dyDescent="0.3">
      <c r="A178" s="41">
        <f>+A177+1</f>
        <v>139</v>
      </c>
      <c r="B178" s="42" t="s">
        <v>184</v>
      </c>
      <c r="C178" s="43" t="s">
        <v>14</v>
      </c>
      <c r="D178" s="44" t="str">
        <f>+'[1]INFORME '!L307</f>
        <v>Víctimas Del Conflicto Armado</v>
      </c>
      <c r="E178" s="45">
        <v>4</v>
      </c>
      <c r="F178" s="46">
        <f>+'[1]INFORME '!V307</f>
        <v>1</v>
      </c>
      <c r="G178" s="45">
        <v>4</v>
      </c>
      <c r="H178" s="47">
        <f>+'[1]INFORME '!AA307</f>
        <v>0.86250000000000004</v>
      </c>
    </row>
    <row r="179" spans="1:8" s="26" customFormat="1" ht="16.5" thickBot="1" x14ac:dyDescent="0.3">
      <c r="A179" s="48">
        <v>35</v>
      </c>
      <c r="B179" s="49" t="s">
        <v>185</v>
      </c>
      <c r="C179" s="49" t="s">
        <v>12</v>
      </c>
      <c r="D179" s="54" t="str">
        <f>+'[1]INFORME '!E311</f>
        <v>FORTALECIMIENTO DE LA AUTORIDAD SANITARIA EN SALUD</v>
      </c>
      <c r="E179" s="51">
        <f>SUM(E180:E187)</f>
        <v>24</v>
      </c>
      <c r="F179" s="52">
        <f>+'[1]INFORME '!W311</f>
        <v>0.52760000000000007</v>
      </c>
      <c r="G179" s="51">
        <f>SUM(G180:G187)</f>
        <v>30</v>
      </c>
      <c r="H179" s="53">
        <f>+'[1]INFORME '!AB311</f>
        <v>0.57290313903144674</v>
      </c>
    </row>
    <row r="180" spans="1:8" x14ac:dyDescent="0.25">
      <c r="A180" s="27">
        <f>+A178+1</f>
        <v>140</v>
      </c>
      <c r="B180" s="28" t="s">
        <v>186</v>
      </c>
      <c r="C180" s="29" t="s">
        <v>14</v>
      </c>
      <c r="D180" s="30" t="str">
        <f>+'[1]INFORME '!L311</f>
        <v xml:space="preserve">GESTIÓN DEL SISTEMA INTEGRAL DE INFORMACIÓN EN SALUD, E INVESTIGACIÓN </v>
      </c>
      <c r="E180" s="31">
        <v>0</v>
      </c>
      <c r="F180" s="32">
        <f>+'[1]INFORME '!V311</f>
        <v>1</v>
      </c>
      <c r="G180" s="31">
        <v>1</v>
      </c>
      <c r="H180" s="33">
        <f>+'[1]INFORME '!AA311</f>
        <v>1</v>
      </c>
    </row>
    <row r="181" spans="1:8" x14ac:dyDescent="0.25">
      <c r="A181" s="34">
        <f t="shared" ref="A181:A187" si="5">+A180+1</f>
        <v>141</v>
      </c>
      <c r="B181" s="35" t="s">
        <v>187</v>
      </c>
      <c r="C181" s="36" t="s">
        <v>14</v>
      </c>
      <c r="D181" s="37" t="str">
        <f>+'[1]INFORME '!L312</f>
        <v>DESARROLLO DE CAPACIDADES PARA LA GESTIÓN EN SALUD PÚBLICA</v>
      </c>
      <c r="E181" s="38">
        <v>0</v>
      </c>
      <c r="F181" s="39">
        <f>+'[1]INFORME '!V312</f>
        <v>0.5</v>
      </c>
      <c r="G181" s="38">
        <v>1</v>
      </c>
      <c r="H181" s="40">
        <f>+'[1]INFORME '!AA312</f>
        <v>0.5</v>
      </c>
    </row>
    <row r="182" spans="1:8" x14ac:dyDescent="0.25">
      <c r="A182" s="34">
        <f t="shared" si="5"/>
        <v>142</v>
      </c>
      <c r="B182" s="35" t="s">
        <v>188</v>
      </c>
      <c r="C182" s="36" t="s">
        <v>14</v>
      </c>
      <c r="D182" s="70" t="str">
        <f>+'[1]INFORME '!L313</f>
        <v>PLANEACIÓN INTEGRAL EN SALUD</v>
      </c>
      <c r="E182" s="38">
        <v>2</v>
      </c>
      <c r="F182" s="39">
        <f>+'[1]INFORME '!V313</f>
        <v>0.17499999999999999</v>
      </c>
      <c r="G182" s="38">
        <v>3</v>
      </c>
      <c r="H182" s="40">
        <f>+'[1]INFORME '!AA313</f>
        <v>0.57037037037037031</v>
      </c>
    </row>
    <row r="183" spans="1:8" x14ac:dyDescent="0.25">
      <c r="A183" s="34">
        <f t="shared" si="5"/>
        <v>143</v>
      </c>
      <c r="B183" s="35" t="s">
        <v>189</v>
      </c>
      <c r="C183" s="36" t="s">
        <v>14</v>
      </c>
      <c r="D183" s="37" t="str">
        <f>+'[1]INFORME '!L316</f>
        <v>GESTIÓN PROGRAMÁTICA DE LA SALUD PÚBLICA</v>
      </c>
      <c r="E183" s="38">
        <v>2</v>
      </c>
      <c r="F183" s="39">
        <f>+'[1]INFORME '!V316</f>
        <v>0.3</v>
      </c>
      <c r="G183" s="38">
        <v>2</v>
      </c>
      <c r="H183" s="40">
        <f>+'[1]INFORME '!AA316</f>
        <v>0.45347222222222222</v>
      </c>
    </row>
    <row r="184" spans="1:8" x14ac:dyDescent="0.25">
      <c r="A184" s="34">
        <f t="shared" si="5"/>
        <v>144</v>
      </c>
      <c r="B184" s="35" t="s">
        <v>190</v>
      </c>
      <c r="C184" s="36" t="s">
        <v>14</v>
      </c>
      <c r="D184" s="70" t="str">
        <f>+'[1]INFORME '!L318</f>
        <v>VIGILANCIA EN SALUD PÚBLICA</v>
      </c>
      <c r="E184" s="38">
        <v>5</v>
      </c>
      <c r="F184" s="39">
        <f>+'[1]INFORME '!V318</f>
        <v>0.8</v>
      </c>
      <c r="G184" s="38">
        <v>5</v>
      </c>
      <c r="H184" s="40">
        <f>+'[1]INFORME '!AA318</f>
        <v>0.82499999999999996</v>
      </c>
    </row>
    <row r="185" spans="1:8" x14ac:dyDescent="0.25">
      <c r="A185" s="34">
        <f t="shared" si="5"/>
        <v>145</v>
      </c>
      <c r="B185" s="35" t="s">
        <v>191</v>
      </c>
      <c r="C185" s="36" t="s">
        <v>14</v>
      </c>
      <c r="D185" s="37" t="str">
        <f>+'[1]INFORME '!L323</f>
        <v>Aseguramiento En Salud</v>
      </c>
      <c r="E185" s="38">
        <v>3</v>
      </c>
      <c r="F185" s="39">
        <f>+'[1]INFORME '!V323</f>
        <v>0.73333333333333339</v>
      </c>
      <c r="G185" s="38">
        <v>3</v>
      </c>
      <c r="H185" s="40">
        <f>+'[1]INFORME '!AA323</f>
        <v>0.59595959595959591</v>
      </c>
    </row>
    <row r="186" spans="1:8" x14ac:dyDescent="0.25">
      <c r="A186" s="34">
        <f t="shared" si="5"/>
        <v>146</v>
      </c>
      <c r="B186" s="35" t="s">
        <v>192</v>
      </c>
      <c r="C186" s="36" t="s">
        <v>14</v>
      </c>
      <c r="D186" s="37" t="str">
        <f>+'[1]INFORME '!L326</f>
        <v>Prestación y Desarrollo de Servicios de Salud</v>
      </c>
      <c r="E186" s="38">
        <v>5</v>
      </c>
      <c r="F186" s="39">
        <f>+'[1]INFORME '!V326</f>
        <v>0.1</v>
      </c>
      <c r="G186" s="38">
        <v>7</v>
      </c>
      <c r="H186" s="40">
        <f>+'[1]INFORME '!AA326</f>
        <v>0.36764559482329517</v>
      </c>
    </row>
    <row r="187" spans="1:8" ht="15.75" thickBot="1" x14ac:dyDescent="0.3">
      <c r="A187" s="41">
        <f t="shared" si="5"/>
        <v>147</v>
      </c>
      <c r="B187" s="42" t="s">
        <v>193</v>
      </c>
      <c r="C187" s="43" t="s">
        <v>14</v>
      </c>
      <c r="D187" s="44" t="str">
        <f>+'[1]INFORME '!L333</f>
        <v>Inspección Vigilancia y Control del Sistema</v>
      </c>
      <c r="E187" s="45">
        <v>7</v>
      </c>
      <c r="F187" s="46">
        <f>+'[1]INFORME '!V333</f>
        <v>0.57714285714285718</v>
      </c>
      <c r="G187" s="45">
        <v>8</v>
      </c>
      <c r="H187" s="47">
        <f>+'[1]INFORME '!AA333</f>
        <v>0.57283008296824878</v>
      </c>
    </row>
    <row r="188" spans="1:8" s="26" customFormat="1" ht="16.5" thickBot="1" x14ac:dyDescent="0.3">
      <c r="A188" s="48">
        <v>36</v>
      </c>
      <c r="B188" s="49" t="s">
        <v>194</v>
      </c>
      <c r="C188" s="49" t="s">
        <v>12</v>
      </c>
      <c r="D188" s="54" t="str">
        <f>+'[1]INFORME '!E341</f>
        <v>ALTOS LOGROS Y LIDERAZGO DEPORTIVO</v>
      </c>
      <c r="E188" s="51">
        <f>SUM(E189:E190)</f>
        <v>4</v>
      </c>
      <c r="F188" s="52">
        <f>+'[1]INFORME '!W341</f>
        <v>0</v>
      </c>
      <c r="G188" s="51">
        <f>SUM(G189:G190)</f>
        <v>5</v>
      </c>
      <c r="H188" s="53">
        <f>+'[1]INFORME '!AB341</f>
        <v>0.4</v>
      </c>
    </row>
    <row r="189" spans="1:8" x14ac:dyDescent="0.25">
      <c r="A189" s="27">
        <f>+A187+1</f>
        <v>148</v>
      </c>
      <c r="B189" s="28" t="s">
        <v>195</v>
      </c>
      <c r="C189" s="29" t="s">
        <v>14</v>
      </c>
      <c r="D189" s="30" t="str">
        <f>+'[1]INFORME '!L341</f>
        <v>Altos logros y Liderazgo Deportivo</v>
      </c>
      <c r="E189" s="31">
        <v>3</v>
      </c>
      <c r="F189" s="32">
        <f>+'[1]INFORME '!V341</f>
        <v>0</v>
      </c>
      <c r="G189" s="31">
        <v>3</v>
      </c>
      <c r="H189" s="33">
        <f>+'[1]INFORME '!AA341</f>
        <v>0.66666666666666663</v>
      </c>
    </row>
    <row r="190" spans="1:8" ht="15.75" thickBot="1" x14ac:dyDescent="0.3">
      <c r="A190" s="41">
        <f>+A189+1</f>
        <v>149</v>
      </c>
      <c r="B190" s="42" t="s">
        <v>196</v>
      </c>
      <c r="C190" s="43" t="s">
        <v>14</v>
      </c>
      <c r="D190" s="44" t="str">
        <f>+'[1]INFORME '!L344</f>
        <v>Juegos Deportivos Nacionales realizados en el departamento de Bolívar</v>
      </c>
      <c r="E190" s="45">
        <v>1</v>
      </c>
      <c r="F190" s="46">
        <f>+'[1]INFORME '!V344</f>
        <v>0</v>
      </c>
      <c r="G190" s="45">
        <v>2</v>
      </c>
      <c r="H190" s="47">
        <f>+'[1]INFORME '!AA344</f>
        <v>0</v>
      </c>
    </row>
    <row r="191" spans="1:8" s="26" customFormat="1" ht="16.5" thickBot="1" x14ac:dyDescent="0.3">
      <c r="A191" s="48">
        <v>37</v>
      </c>
      <c r="B191" s="49" t="s">
        <v>197</v>
      </c>
      <c r="C191" s="49" t="s">
        <v>12</v>
      </c>
      <c r="D191" s="54" t="str">
        <f>+'[1]INFORME '!E346</f>
        <v>DEPORTE SOCIAL Y COMUNITARIO</v>
      </c>
      <c r="E191" s="51">
        <f>SUM(E192)</f>
        <v>0</v>
      </c>
      <c r="F191" s="52" t="str">
        <f>+'[1]INFORME '!W346</f>
        <v>NP</v>
      </c>
      <c r="G191" s="51">
        <f>SUM(G192)</f>
        <v>1</v>
      </c>
      <c r="H191" s="53">
        <f>+'[1]INFORME '!AB346</f>
        <v>1</v>
      </c>
    </row>
    <row r="192" spans="1:8" ht="15.75" thickBot="1" x14ac:dyDescent="0.3">
      <c r="A192" s="56">
        <f>+A190+1</f>
        <v>150</v>
      </c>
      <c r="B192" s="57" t="s">
        <v>198</v>
      </c>
      <c r="C192" s="58" t="s">
        <v>14</v>
      </c>
      <c r="D192" s="69" t="str">
        <f>+'[1]INFORME '!L346</f>
        <v>Juegos Deportivos Departamentales y de la Discapacidad "OLIMPIADAS BOLIVARENSES POR LA PAZ"</v>
      </c>
      <c r="E192" s="60">
        <v>0</v>
      </c>
      <c r="F192" s="61" t="str">
        <f>+'[1]INFORME '!V346</f>
        <v>NP</v>
      </c>
      <c r="G192" s="60">
        <v>1</v>
      </c>
      <c r="H192" s="62">
        <f>+'[1]INFORME '!AA346</f>
        <v>1</v>
      </c>
    </row>
    <row r="193" spans="1:8" s="26" customFormat="1" ht="16.5" thickBot="1" x14ac:dyDescent="0.3">
      <c r="A193" s="48">
        <v>38</v>
      </c>
      <c r="B193" s="49" t="s">
        <v>199</v>
      </c>
      <c r="C193" s="49" t="s">
        <v>12</v>
      </c>
      <c r="D193" s="54" t="str">
        <f>+'[1]INFORME '!E347</f>
        <v>DEPORTE FORMATIVO</v>
      </c>
      <c r="E193" s="51">
        <f>SUM(E194)</f>
        <v>1</v>
      </c>
      <c r="F193" s="52">
        <f>+'[1]INFORME '!W347</f>
        <v>1</v>
      </c>
      <c r="G193" s="51">
        <f>SUM(G194)</f>
        <v>1</v>
      </c>
      <c r="H193" s="53">
        <f>+'[1]INFORME '!AB347</f>
        <v>0.75</v>
      </c>
    </row>
    <row r="194" spans="1:8" ht="15.75" thickBot="1" x14ac:dyDescent="0.3">
      <c r="A194" s="56">
        <f>+A192+1</f>
        <v>151</v>
      </c>
      <c r="B194" s="57" t="s">
        <v>200</v>
      </c>
      <c r="C194" s="58" t="s">
        <v>14</v>
      </c>
      <c r="D194" s="69" t="str">
        <f>+'[1]INFORME '!L347</f>
        <v>Juegos Supérate</v>
      </c>
      <c r="E194" s="60">
        <v>1</v>
      </c>
      <c r="F194" s="61">
        <f>+'[1]INFORME '!W347</f>
        <v>1</v>
      </c>
      <c r="G194" s="60">
        <v>1</v>
      </c>
      <c r="H194" s="62">
        <f>+'[1]INFORME '!AA347</f>
        <v>0.75</v>
      </c>
    </row>
    <row r="195" spans="1:8" s="26" customFormat="1" ht="16.5" thickBot="1" x14ac:dyDescent="0.3">
      <c r="A195" s="48">
        <v>39</v>
      </c>
      <c r="B195" s="49" t="s">
        <v>201</v>
      </c>
      <c r="C195" s="49" t="s">
        <v>12</v>
      </c>
      <c r="D195" s="54" t="str">
        <f>+'[1]INFORME '!E348</f>
        <v>HABITOS Y ESTILOS DE VIDA SALUDABLES</v>
      </c>
      <c r="E195" s="51">
        <f>SUM(E196)</f>
        <v>1</v>
      </c>
      <c r="F195" s="52">
        <f>+'[1]INFORME '!W348</f>
        <v>1</v>
      </c>
      <c r="G195" s="51">
        <f>SUM(G196)</f>
        <v>1</v>
      </c>
      <c r="H195" s="53">
        <f>+'[1]INFORME '!AB348</f>
        <v>0.75</v>
      </c>
    </row>
    <row r="196" spans="1:8" ht="15.75" thickBot="1" x14ac:dyDescent="0.3">
      <c r="A196" s="56">
        <f>+A194+1</f>
        <v>152</v>
      </c>
      <c r="B196" s="57" t="s">
        <v>202</v>
      </c>
      <c r="C196" s="58" t="s">
        <v>14</v>
      </c>
      <c r="D196" s="59" t="str">
        <f>+'[1]INFORME '!L348</f>
        <v>Por TU SALUD PONTE PILAS</v>
      </c>
      <c r="E196" s="60">
        <v>1</v>
      </c>
      <c r="F196" s="61">
        <f>+'[1]INFORME '!W348</f>
        <v>1</v>
      </c>
      <c r="G196" s="60">
        <v>1</v>
      </c>
      <c r="H196" s="62">
        <f>+'[1]INFORME '!AA348</f>
        <v>0.75</v>
      </c>
    </row>
    <row r="197" spans="1:8" s="26" customFormat="1" ht="16.5" thickBot="1" x14ac:dyDescent="0.3">
      <c r="A197" s="48">
        <v>40</v>
      </c>
      <c r="B197" s="49" t="s">
        <v>203</v>
      </c>
      <c r="C197" s="49" t="s">
        <v>12</v>
      </c>
      <c r="D197" s="54" t="str">
        <f>+'[1]INFORME '!E349</f>
        <v>INFRAESTRUCTURA DEPORTIVA</v>
      </c>
      <c r="E197" s="51">
        <f>SUM(E198)</f>
        <v>0</v>
      </c>
      <c r="F197" s="52" t="str">
        <f>+'[1]INFORME '!W349</f>
        <v>NP</v>
      </c>
      <c r="G197" s="51">
        <f>SUM(G198)</f>
        <v>1</v>
      </c>
      <c r="H197" s="53">
        <f>+'[1]INFORME '!AB349</f>
        <v>0.70370370370370372</v>
      </c>
    </row>
    <row r="198" spans="1:8" ht="15.75" thickBot="1" x14ac:dyDescent="0.3">
      <c r="A198" s="56">
        <f>+A196+1</f>
        <v>153</v>
      </c>
      <c r="B198" s="57" t="s">
        <v>204</v>
      </c>
      <c r="C198" s="58" t="s">
        <v>14</v>
      </c>
      <c r="D198" s="69" t="str">
        <f>+'[1]INFORME '!L349</f>
        <v>Infraestructura Deportiva y Centros Regionales de Alto Rendimiento</v>
      </c>
      <c r="E198" s="60">
        <v>0</v>
      </c>
      <c r="F198" s="61" t="str">
        <f>+'[1]INFORME '!V349</f>
        <v>NP</v>
      </c>
      <c r="G198" s="60">
        <v>1</v>
      </c>
      <c r="H198" s="62">
        <f>+'[1]INFORME '!AA349</f>
        <v>0.70370370370370372</v>
      </c>
    </row>
    <row r="199" spans="1:8" s="26" customFormat="1" ht="16.5" thickBot="1" x14ac:dyDescent="0.3">
      <c r="A199" s="48">
        <v>41</v>
      </c>
      <c r="B199" s="49" t="s">
        <v>205</v>
      </c>
      <c r="C199" s="49" t="s">
        <v>12</v>
      </c>
      <c r="D199" s="54" t="str">
        <f>+'[1]INFORME '!E350</f>
        <v xml:space="preserve">BOLÍVAR SÍ AVANZA CON CULTURA PARA LA PAZ  </v>
      </c>
      <c r="E199" s="51">
        <f>SUM(E200:E203)</f>
        <v>6</v>
      </c>
      <c r="F199" s="52">
        <f>+'[1]INFORME '!W350</f>
        <v>1</v>
      </c>
      <c r="G199" s="51">
        <f>SUM(G200:G203)</f>
        <v>13</v>
      </c>
      <c r="H199" s="53">
        <f>+'[1]INFORME '!AB350</f>
        <v>0.94444444444444453</v>
      </c>
    </row>
    <row r="200" spans="1:8" x14ac:dyDescent="0.25">
      <c r="A200" s="27">
        <f>+A198+1</f>
        <v>154</v>
      </c>
      <c r="B200" s="28" t="s">
        <v>206</v>
      </c>
      <c r="C200" s="29" t="s">
        <v>14</v>
      </c>
      <c r="D200" s="30" t="str">
        <f>+'[1]INFORME '!L350</f>
        <v>Bolivar Si Avanza En Formación Cultural</v>
      </c>
      <c r="E200" s="31">
        <v>3</v>
      </c>
      <c r="F200" s="32">
        <f>+'[1]INFORME '!V350</f>
        <v>1</v>
      </c>
      <c r="G200" s="31">
        <v>3</v>
      </c>
      <c r="H200" s="33">
        <f>+'[1]INFORME '!AA350</f>
        <v>0.80000000000000016</v>
      </c>
    </row>
    <row r="201" spans="1:8" x14ac:dyDescent="0.25">
      <c r="A201" s="34">
        <f>+A200+1</f>
        <v>155</v>
      </c>
      <c r="B201" s="35" t="s">
        <v>207</v>
      </c>
      <c r="C201" s="36" t="s">
        <v>14</v>
      </c>
      <c r="D201" s="37" t="str">
        <f>+'[1]INFORME '!L353</f>
        <v>Bolivar Si Avanza En Fomento A La Cultura Bolivarense</v>
      </c>
      <c r="E201" s="38">
        <v>2</v>
      </c>
      <c r="F201" s="39">
        <f>+'[1]INFORME '!V353</f>
        <v>0.4</v>
      </c>
      <c r="G201" s="38">
        <v>5</v>
      </c>
      <c r="H201" s="40">
        <f>+'[1]INFORME '!AA353</f>
        <v>0.7</v>
      </c>
    </row>
    <row r="202" spans="1:8" x14ac:dyDescent="0.25">
      <c r="A202" s="34">
        <f>+A201+1</f>
        <v>156</v>
      </c>
      <c r="B202" s="35" t="s">
        <v>208</v>
      </c>
      <c r="C202" s="36" t="s">
        <v>14</v>
      </c>
      <c r="D202" s="37" t="str">
        <f>+'[1]INFORME '!L358</f>
        <v>Bolivar Si Avanza En Fortalecimiento Cultural</v>
      </c>
      <c r="E202" s="38">
        <v>1</v>
      </c>
      <c r="F202" s="39">
        <f>+'[1]INFORME '!V358</f>
        <v>1</v>
      </c>
      <c r="G202" s="38">
        <v>4</v>
      </c>
      <c r="H202" s="40">
        <f>+'[1]INFORME '!AA358</f>
        <v>1</v>
      </c>
    </row>
    <row r="203" spans="1:8" ht="15.75" thickBot="1" x14ac:dyDescent="0.3">
      <c r="A203" s="41">
        <f>+A202+1</f>
        <v>157</v>
      </c>
      <c r="B203" s="42" t="s">
        <v>209</v>
      </c>
      <c r="C203" s="43" t="s">
        <v>14</v>
      </c>
      <c r="D203" s="44" t="str">
        <f>+'[1]INFORME '!L362</f>
        <v>Bolívar Sí Avanza En Infraestructura Cultural</v>
      </c>
      <c r="E203" s="45">
        <v>0</v>
      </c>
      <c r="F203" s="46">
        <f>+'[1]INFORME '!V362</f>
        <v>0.5</v>
      </c>
      <c r="G203" s="45">
        <v>1</v>
      </c>
      <c r="H203" s="47">
        <f>+'[1]INFORME '!AA362</f>
        <v>0.48888888888888887</v>
      </c>
    </row>
    <row r="204" spans="1:8" s="26" customFormat="1" ht="16.5" thickBot="1" x14ac:dyDescent="0.3">
      <c r="A204" s="48">
        <v>42</v>
      </c>
      <c r="B204" s="49" t="s">
        <v>210</v>
      </c>
      <c r="C204" s="49" t="s">
        <v>12</v>
      </c>
      <c r="D204" s="54" t="str">
        <f>+'[1]INFORME '!E363</f>
        <v>JÓVENES EN RIESGO</v>
      </c>
      <c r="E204" s="51">
        <f>SUM(E205:E207)</f>
        <v>3</v>
      </c>
      <c r="F204" s="52">
        <f>+'[1]INFORME '!W363</f>
        <v>0.255</v>
      </c>
      <c r="G204" s="51">
        <f>SUM(G205:G207)</f>
        <v>4</v>
      </c>
      <c r="H204" s="53">
        <f>+'[1]INFORME '!AB363</f>
        <v>0.62027027027027026</v>
      </c>
    </row>
    <row r="205" spans="1:8" x14ac:dyDescent="0.25">
      <c r="A205" s="27">
        <f>+A203+1</f>
        <v>158</v>
      </c>
      <c r="B205" s="28" t="s">
        <v>211</v>
      </c>
      <c r="C205" s="29" t="s">
        <v>14</v>
      </c>
      <c r="D205" s="30" t="str">
        <f>+'[1]INFORME '!L363</f>
        <v>SISTEMA DE RESPONSABILIDAD PENAL PARA ADOLESCENTES-SRPA</v>
      </c>
      <c r="E205" s="31">
        <v>1</v>
      </c>
      <c r="F205" s="32">
        <f>+'[1]INFORME '!V363</f>
        <v>0.01</v>
      </c>
      <c r="G205" s="31">
        <v>1</v>
      </c>
      <c r="H205" s="33">
        <f>+'[1]INFORME '!AA363</f>
        <v>1</v>
      </c>
    </row>
    <row r="206" spans="1:8" x14ac:dyDescent="0.25">
      <c r="A206" s="34">
        <f>+A205+1</f>
        <v>159</v>
      </c>
      <c r="B206" s="35" t="s">
        <v>212</v>
      </c>
      <c r="C206" s="36" t="s">
        <v>14</v>
      </c>
      <c r="D206" s="37" t="str">
        <f>+'[1]INFORME '!L364</f>
        <v>CARACTERIZACIÓN</v>
      </c>
      <c r="E206" s="38">
        <v>1</v>
      </c>
      <c r="F206" s="39" t="str">
        <f>+'[1]INFORME '!V364</f>
        <v>NP</v>
      </c>
      <c r="G206" s="38">
        <v>1</v>
      </c>
      <c r="H206" s="40">
        <f>+'[1]INFORME '!AA364</f>
        <v>1</v>
      </c>
    </row>
    <row r="207" spans="1:8" ht="15.75" thickBot="1" x14ac:dyDescent="0.3">
      <c r="A207" s="41">
        <f>+A206+1</f>
        <v>160</v>
      </c>
      <c r="B207" s="42" t="s">
        <v>213</v>
      </c>
      <c r="C207" s="43" t="s">
        <v>14</v>
      </c>
      <c r="D207" s="44" t="str">
        <f>+'[1]INFORME '!L365</f>
        <v xml:space="preserve">PREVENCIÓN Y ATENCIÓN </v>
      </c>
      <c r="E207" s="45">
        <v>1</v>
      </c>
      <c r="F207" s="46" t="str">
        <f>+'[1]INFORME '!V365</f>
        <v>NP</v>
      </c>
      <c r="G207" s="45">
        <v>2</v>
      </c>
      <c r="H207" s="47">
        <f>+'[1]INFORME '!AA365</f>
        <v>0.24054054054054055</v>
      </c>
    </row>
    <row r="208" spans="1:8" ht="18.75" x14ac:dyDescent="0.3">
      <c r="A208" s="63">
        <v>3</v>
      </c>
      <c r="B208" s="64">
        <v>3</v>
      </c>
      <c r="C208" s="64" t="s">
        <v>10</v>
      </c>
      <c r="D208" s="72" t="str">
        <f>+'[1]INFORME '!C367</f>
        <v>DESARROLLO ECONÓMICO Y COMPETITIVIDAD</v>
      </c>
      <c r="E208" s="66">
        <f>SUM(E209+E215+E220+E223+E229+E232+E234)</f>
        <v>50</v>
      </c>
      <c r="F208" s="67">
        <f>+'[1]INFORME '!X367</f>
        <v>1</v>
      </c>
      <c r="G208" s="66">
        <f>SUM(G209+G215+G220+G223+G229+G232+G234)</f>
        <v>68</v>
      </c>
      <c r="H208" s="68">
        <f>+'[1]INFORME '!AC367</f>
        <v>0.50909313725490191</v>
      </c>
    </row>
    <row r="209" spans="1:8" s="26" customFormat="1" ht="16.5" thickBot="1" x14ac:dyDescent="0.3">
      <c r="A209" s="20">
        <v>43</v>
      </c>
      <c r="B209" s="21" t="s">
        <v>214</v>
      </c>
      <c r="C209" s="21" t="s">
        <v>12</v>
      </c>
      <c r="D209" s="22" t="str">
        <f>+'[1]INFORME '!E367</f>
        <v>TURISMO PARA LA PAZ</v>
      </c>
      <c r="E209" s="23">
        <f>SUM(E210:E214)</f>
        <v>19</v>
      </c>
      <c r="F209" s="24">
        <f>+'[1]INFORME '!W367</f>
        <v>0.78821428571428565</v>
      </c>
      <c r="G209" s="23">
        <f>SUM(G210:G214)</f>
        <v>22</v>
      </c>
      <c r="H209" s="25">
        <f>+'[1]INFORME '!AB367</f>
        <v>0.59818181818181815</v>
      </c>
    </row>
    <row r="210" spans="1:8" x14ac:dyDescent="0.25">
      <c r="A210" s="27">
        <f>+A207+1</f>
        <v>161</v>
      </c>
      <c r="B210" s="28" t="s">
        <v>215</v>
      </c>
      <c r="C210" s="29" t="s">
        <v>14</v>
      </c>
      <c r="D210" s="30" t="str">
        <f>+'[1]INFORME '!L367</f>
        <v>Bolívar Sí Avanza En construcción del Sistema de información turistica del Departamento</v>
      </c>
      <c r="E210" s="31">
        <v>1</v>
      </c>
      <c r="F210" s="32">
        <f>+'[1]INFORME '!V367</f>
        <v>1</v>
      </c>
      <c r="G210" s="31">
        <v>1</v>
      </c>
      <c r="H210" s="33">
        <f>+'[1]INFORME '!AA367</f>
        <v>1</v>
      </c>
    </row>
    <row r="211" spans="1:8" x14ac:dyDescent="0.25">
      <c r="A211" s="34">
        <f>+A210+1</f>
        <v>162</v>
      </c>
      <c r="B211" s="35" t="s">
        <v>216</v>
      </c>
      <c r="C211" s="36" t="s">
        <v>14</v>
      </c>
      <c r="D211" s="37" t="str">
        <f>+'[1]INFORME '!L368</f>
        <v>Bolívar Sí Avanza En Creación De Productos Turísticos Como Fuente De Generación De Empleo Y Productividad.</v>
      </c>
      <c r="E211" s="38">
        <v>5</v>
      </c>
      <c r="F211" s="39">
        <f>+'[1]INFORME '!V368</f>
        <v>0.9</v>
      </c>
      <c r="G211" s="38">
        <v>6</v>
      </c>
      <c r="H211" s="40">
        <f>+'[1]INFORME '!AA368</f>
        <v>0.52777777777777779</v>
      </c>
    </row>
    <row r="212" spans="1:8" x14ac:dyDescent="0.25">
      <c r="A212" s="34">
        <f>+A211+1</f>
        <v>163</v>
      </c>
      <c r="B212" s="35" t="s">
        <v>217</v>
      </c>
      <c r="C212" s="36" t="s">
        <v>14</v>
      </c>
      <c r="D212" s="37" t="str">
        <f>+'[1]INFORME '!L374</f>
        <v>Bolívar Sí Avanza En Infraestructura Turística</v>
      </c>
      <c r="E212" s="38">
        <v>4</v>
      </c>
      <c r="F212" s="39">
        <f>+'[1]INFORME '!V374</f>
        <v>0.5</v>
      </c>
      <c r="G212" s="38">
        <v>5</v>
      </c>
      <c r="H212" s="40">
        <f>+'[1]INFORME '!AA374</f>
        <v>0.5</v>
      </c>
    </row>
    <row r="213" spans="1:8" x14ac:dyDescent="0.25">
      <c r="A213" s="34">
        <v>167</v>
      </c>
      <c r="B213" s="35" t="s">
        <v>218</v>
      </c>
      <c r="C213" s="36" t="s">
        <v>14</v>
      </c>
      <c r="D213" s="37" t="str">
        <f>+[1]BDATOS!K379</f>
        <v>Bolívar Sí Avanza en promoción turística del destino Bolívar.</v>
      </c>
      <c r="E213" s="38">
        <v>5</v>
      </c>
      <c r="F213" s="39">
        <f>+'[1]INFORME '!V379</f>
        <v>0.50800000000000001</v>
      </c>
      <c r="G213" s="38">
        <v>6</v>
      </c>
      <c r="H213" s="40">
        <f>+'[1]INFORME '!AA379</f>
        <v>0.59888888888888892</v>
      </c>
    </row>
    <row r="214" spans="1:8" ht="15.75" thickBot="1" x14ac:dyDescent="0.3">
      <c r="A214" s="41">
        <v>168</v>
      </c>
      <c r="B214" s="42" t="s">
        <v>219</v>
      </c>
      <c r="C214" s="43" t="s">
        <v>14</v>
      </c>
      <c r="D214" s="44" t="str">
        <f>+[1]BDATOS!K385</f>
        <v>Bolívar Sí Avanza en Gobernanza Turística.</v>
      </c>
      <c r="E214" s="45">
        <v>4</v>
      </c>
      <c r="F214" s="46">
        <f>+'[1]INFORME '!V385</f>
        <v>0.64285714285714279</v>
      </c>
      <c r="G214" s="45">
        <v>4</v>
      </c>
      <c r="H214" s="47">
        <f>+'[1]INFORME '!AA385</f>
        <v>0.72499999999999998</v>
      </c>
    </row>
    <row r="215" spans="1:8" s="26" customFormat="1" ht="16.5" thickBot="1" x14ac:dyDescent="0.3">
      <c r="A215" s="48">
        <v>44</v>
      </c>
      <c r="B215" s="49" t="s">
        <v>220</v>
      </c>
      <c r="C215" s="49" t="s">
        <v>12</v>
      </c>
      <c r="D215" s="54" t="str">
        <f>+'[1]INFORME '!E389</f>
        <v>BOLIVAR SÍ AVANZA EN CIENCIA, TECNOLOGÍA E INNOVACIÓN (CTeI)</v>
      </c>
      <c r="E215" s="51">
        <f>SUM(E216:E219)</f>
        <v>4</v>
      </c>
      <c r="F215" s="52">
        <f>+'[1]INFORME '!W389</f>
        <v>1</v>
      </c>
      <c r="G215" s="51">
        <f>SUM(G216:G219)</f>
        <v>6</v>
      </c>
      <c r="H215" s="53">
        <f>+'[1]INFORME '!AB389</f>
        <v>0.66666666666666663</v>
      </c>
    </row>
    <row r="216" spans="1:8" x14ac:dyDescent="0.25">
      <c r="A216" s="27">
        <v>169</v>
      </c>
      <c r="B216" s="28" t="s">
        <v>221</v>
      </c>
      <c r="C216" s="29" t="s">
        <v>14</v>
      </c>
      <c r="D216" s="30" t="str">
        <f>+'[1]INFORME '!L389</f>
        <v>Producción Científica Ambiciosa Con Enfoque, Gerencia Y Disciplina</v>
      </c>
      <c r="E216" s="31">
        <v>1</v>
      </c>
      <c r="F216" s="32">
        <f>+'[1]INFORME '!V389</f>
        <v>0</v>
      </c>
      <c r="G216" s="31">
        <v>2</v>
      </c>
      <c r="H216" s="33">
        <f>+'[1]INFORME '!AA389</f>
        <v>1</v>
      </c>
    </row>
    <row r="217" spans="1:8" x14ac:dyDescent="0.25">
      <c r="A217" s="34">
        <f>+A216+1</f>
        <v>170</v>
      </c>
      <c r="B217" s="35" t="s">
        <v>222</v>
      </c>
      <c r="C217" s="36" t="s">
        <v>14</v>
      </c>
      <c r="D217" s="37" t="str">
        <f>+'[1]INFORME '!L391</f>
        <v>Empresas Más Innovadoras Y Competitivas</v>
      </c>
      <c r="E217" s="38">
        <v>0</v>
      </c>
      <c r="F217" s="39" t="str">
        <f>+'[1]INFORME '!V391</f>
        <v>NP</v>
      </c>
      <c r="G217" s="38">
        <v>1</v>
      </c>
      <c r="H217" s="40">
        <f>+'[1]INFORME '!AA391</f>
        <v>1</v>
      </c>
    </row>
    <row r="218" spans="1:8" x14ac:dyDescent="0.25">
      <c r="A218" s="34">
        <f>+A217+1</f>
        <v>171</v>
      </c>
      <c r="B218" s="35" t="s">
        <v>223</v>
      </c>
      <c r="C218" s="36" t="s">
        <v>14</v>
      </c>
      <c r="D218" s="37" t="str">
        <f>+'[1]INFORME '!L392</f>
        <v>Cultura Que Valora y Gestiona El Conocimiento</v>
      </c>
      <c r="E218" s="38">
        <v>2</v>
      </c>
      <c r="F218" s="39">
        <f>+'[1]INFORME '!V392</f>
        <v>0</v>
      </c>
      <c r="G218" s="38">
        <v>2</v>
      </c>
      <c r="H218" s="40">
        <f>+'[1]INFORME '!AA392</f>
        <v>0</v>
      </c>
    </row>
    <row r="219" spans="1:8" ht="15.75" thickBot="1" x14ac:dyDescent="0.3">
      <c r="A219" s="41">
        <f>+A218+1</f>
        <v>172</v>
      </c>
      <c r="B219" s="42" t="s">
        <v>224</v>
      </c>
      <c r="C219" s="43" t="s">
        <v>14</v>
      </c>
      <c r="D219" s="71" t="str">
        <f>+'[1]INFORME '!L394</f>
        <v>Gestión Del Conocimiento, La Investigación Y La Planeación Estratégica</v>
      </c>
      <c r="E219" s="45">
        <v>1</v>
      </c>
      <c r="F219" s="46">
        <f>+'[1]INFORME '!V394</f>
        <v>1</v>
      </c>
      <c r="G219" s="45">
        <v>1</v>
      </c>
      <c r="H219" s="47">
        <f>+'[1]INFORME '!AA394</f>
        <v>1</v>
      </c>
    </row>
    <row r="220" spans="1:8" s="26" customFormat="1" ht="16.5" thickBot="1" x14ac:dyDescent="0.3">
      <c r="A220" s="48">
        <v>45</v>
      </c>
      <c r="B220" s="49" t="s">
        <v>225</v>
      </c>
      <c r="C220" s="49" t="s">
        <v>12</v>
      </c>
      <c r="D220" s="54" t="str">
        <f>+'[1]INFORME '!E399</f>
        <v xml:space="preserve">TIC COMO PLATAFORMA PARA LA EDUCACIÓN, EQUIDAD Y COMPETITIVIDAD </v>
      </c>
      <c r="E220" s="51">
        <f>SUM(E221:E222)</f>
        <v>5</v>
      </c>
      <c r="F220" s="52">
        <f>+'[1]INFORME '!W395</f>
        <v>1</v>
      </c>
      <c r="G220" s="51">
        <f>SUM(G221:G222)</f>
        <v>7</v>
      </c>
      <c r="H220" s="53">
        <f>+'[1]INFORME '!AB395</f>
        <v>0.75238095238095226</v>
      </c>
    </row>
    <row r="221" spans="1:8" x14ac:dyDescent="0.25">
      <c r="A221" s="27">
        <f>+A219+1</f>
        <v>173</v>
      </c>
      <c r="B221" s="28" t="s">
        <v>226</v>
      </c>
      <c r="C221" s="29" t="s">
        <v>14</v>
      </c>
      <c r="D221" s="30" t="str">
        <f>+'[1]INFORME '!L395</f>
        <v>Infraestructura TIC</v>
      </c>
      <c r="E221" s="31">
        <v>4</v>
      </c>
      <c r="F221" s="32">
        <f>+'[1]INFORME '!V395</f>
        <v>1</v>
      </c>
      <c r="G221" s="31">
        <v>4</v>
      </c>
      <c r="H221" s="33">
        <f>+'[1]INFORME '!AA395</f>
        <v>0.91666666666666663</v>
      </c>
    </row>
    <row r="222" spans="1:8" ht="15.75" thickBot="1" x14ac:dyDescent="0.3">
      <c r="A222" s="41">
        <f>+A221+1</f>
        <v>174</v>
      </c>
      <c r="B222" s="42" t="s">
        <v>227</v>
      </c>
      <c r="C222" s="43" t="s">
        <v>14</v>
      </c>
      <c r="D222" s="44" t="str">
        <f>+'[1]INFORME '!L399</f>
        <v>Aplicaciones Tic</v>
      </c>
      <c r="E222" s="45">
        <v>1</v>
      </c>
      <c r="F222" s="46">
        <f>+'[1]INFORME '!V399</f>
        <v>0</v>
      </c>
      <c r="G222" s="45">
        <v>3</v>
      </c>
      <c r="H222" s="47">
        <f>+'[1]INFORME '!AA399</f>
        <v>0.53333333333333333</v>
      </c>
    </row>
    <row r="223" spans="1:8" s="26" customFormat="1" ht="16.5" thickBot="1" x14ac:dyDescent="0.3">
      <c r="A223" s="48">
        <v>46</v>
      </c>
      <c r="B223" s="49" t="s">
        <v>228</v>
      </c>
      <c r="C223" s="49" t="s">
        <v>12</v>
      </c>
      <c r="D223" s="54" t="str">
        <f>+'[1]INFORME '!E402</f>
        <v>BOLIVAR EMPRENDEDOR -FOMENTO DEL EMPLEO Y EL TRABAJO DECENTE</v>
      </c>
      <c r="E223" s="51">
        <f>SUM(E224:E228)</f>
        <v>8</v>
      </c>
      <c r="F223" s="52">
        <f>+'[1]INFORME '!W402</f>
        <v>0</v>
      </c>
      <c r="G223" s="51">
        <f>SUM(G224:G228)</f>
        <v>14</v>
      </c>
      <c r="H223" s="53">
        <f>+'[1]INFORME '!AB402</f>
        <v>0.32142857142857145</v>
      </c>
    </row>
    <row r="224" spans="1:8" x14ac:dyDescent="0.25">
      <c r="A224" s="27">
        <v>173</v>
      </c>
      <c r="B224" s="28" t="s">
        <v>229</v>
      </c>
      <c r="C224" s="29" t="s">
        <v>14</v>
      </c>
      <c r="D224" s="30" t="str">
        <f>+'[1]INFORME '!L402</f>
        <v>Promoción De La Formalización Laboral</v>
      </c>
      <c r="E224" s="31">
        <v>3</v>
      </c>
      <c r="F224" s="32">
        <f>+'[1]INFORME '!V402</f>
        <v>0</v>
      </c>
      <c r="G224" s="31">
        <v>5</v>
      </c>
      <c r="H224" s="33">
        <f>+'[1]INFORME '!AA402</f>
        <v>0.1</v>
      </c>
    </row>
    <row r="225" spans="1:8" x14ac:dyDescent="0.25">
      <c r="A225" s="34">
        <f>+A224+1</f>
        <v>174</v>
      </c>
      <c r="B225" s="35" t="s">
        <v>230</v>
      </c>
      <c r="C225" s="36" t="s">
        <v>14</v>
      </c>
      <c r="D225" s="37" t="str">
        <f>+'[1]INFORME '!L407</f>
        <v>Empleo Como Servicio Público</v>
      </c>
      <c r="E225" s="38">
        <v>3</v>
      </c>
      <c r="F225" s="73">
        <f>+'[1]INFORME '!V407</f>
        <v>0</v>
      </c>
      <c r="G225" s="38">
        <v>4</v>
      </c>
      <c r="H225" s="40">
        <f>+'[1]INFORME '!AA407</f>
        <v>0.25</v>
      </c>
    </row>
    <row r="226" spans="1:8" x14ac:dyDescent="0.25">
      <c r="A226" s="34">
        <f>+A225+1</f>
        <v>175</v>
      </c>
      <c r="B226" s="35" t="s">
        <v>231</v>
      </c>
      <c r="C226" s="36" t="s">
        <v>14</v>
      </c>
      <c r="D226" s="37" t="str">
        <f>+'[1]INFORME '!L411</f>
        <v>Seguridad y Salud en el Trabajo</v>
      </c>
      <c r="E226" s="38">
        <v>0</v>
      </c>
      <c r="F226" s="39">
        <f>+'[1]INFORME '!V411</f>
        <v>0</v>
      </c>
      <c r="G226" s="38">
        <v>1</v>
      </c>
      <c r="H226" s="40">
        <f>+'[1]INFORME '!AA411</f>
        <v>0</v>
      </c>
    </row>
    <row r="227" spans="1:8" x14ac:dyDescent="0.25">
      <c r="A227" s="34">
        <f>+A226+1</f>
        <v>176</v>
      </c>
      <c r="B227" s="35" t="s">
        <v>232</v>
      </c>
      <c r="C227" s="36" t="s">
        <v>14</v>
      </c>
      <c r="D227" s="37" t="str">
        <f>+'[1]INFORME '!L412</f>
        <v>Oportunidades Laborales Y Productivas A Población Con Discapacidad</v>
      </c>
      <c r="E227" s="38">
        <v>2</v>
      </c>
      <c r="F227" s="73" t="str">
        <f>+'[1]INFORME '!V412</f>
        <v>NP</v>
      </c>
      <c r="G227" s="38">
        <v>3</v>
      </c>
      <c r="H227" s="40">
        <f>+'[1]INFORME '!AA412</f>
        <v>0.66666666666666663</v>
      </c>
    </row>
    <row r="228" spans="1:8" ht="15.75" thickBot="1" x14ac:dyDescent="0.3">
      <c r="A228" s="41">
        <f>+A227+1</f>
        <v>177</v>
      </c>
      <c r="B228" s="42" t="s">
        <v>233</v>
      </c>
      <c r="C228" s="43" t="s">
        <v>14</v>
      </c>
      <c r="D228" s="44" t="str">
        <f>+'[1]INFORME '!L415</f>
        <v>Promoción De La Implementación Del Teletrabajo</v>
      </c>
      <c r="E228" s="45">
        <v>0</v>
      </c>
      <c r="F228" s="46">
        <f>+'[1]INFORME '!V415</f>
        <v>0</v>
      </c>
      <c r="G228" s="45">
        <v>1</v>
      </c>
      <c r="H228" s="47">
        <f>+'[1]INFORME '!AA415</f>
        <v>1</v>
      </c>
    </row>
    <row r="229" spans="1:8" s="26" customFormat="1" ht="16.5" thickBot="1" x14ac:dyDescent="0.3">
      <c r="A229" s="48">
        <v>47</v>
      </c>
      <c r="B229" s="49" t="s">
        <v>234</v>
      </c>
      <c r="C229" s="49" t="s">
        <v>12</v>
      </c>
      <c r="D229" s="54" t="str">
        <f>+'[1]INFORME '!E416</f>
        <v>BOLIÍVAR SÍ AVANZA CON ALIANZAS PÚBLICO PRIVADAS Y COOPERACIÓN INTERNACIONAL</v>
      </c>
      <c r="E229" s="51">
        <f>SUM(E230:E231)</f>
        <v>2</v>
      </c>
      <c r="F229" s="52">
        <f>+'[1]INFORME '!W416</f>
        <v>0</v>
      </c>
      <c r="G229" s="51">
        <f>SUM(G230:G231)</f>
        <v>3</v>
      </c>
      <c r="H229" s="53">
        <f>+'[1]INFORME '!AB416</f>
        <v>0.26666666666666666</v>
      </c>
    </row>
    <row r="230" spans="1:8" x14ac:dyDescent="0.25">
      <c r="A230" s="27">
        <v>178</v>
      </c>
      <c r="B230" s="28" t="s">
        <v>235</v>
      </c>
      <c r="C230" s="29" t="s">
        <v>14</v>
      </c>
      <c r="D230" s="30" t="str">
        <f>+'[1]INFORME '!L416</f>
        <v>Cooperación Y Desarrollo Para Bolívar</v>
      </c>
      <c r="E230" s="31">
        <v>1</v>
      </c>
      <c r="F230" s="32">
        <f>+'[1]INFORME '!V416</f>
        <v>0</v>
      </c>
      <c r="G230" s="31">
        <v>2</v>
      </c>
      <c r="H230" s="33">
        <f>+'[1]INFORME '!AA416</f>
        <v>0.2</v>
      </c>
    </row>
    <row r="231" spans="1:8" ht="15.75" thickBot="1" x14ac:dyDescent="0.3">
      <c r="A231" s="41">
        <f>+A230+1</f>
        <v>179</v>
      </c>
      <c r="B231" s="42" t="s">
        <v>236</v>
      </c>
      <c r="C231" s="43" t="s">
        <v>14</v>
      </c>
      <c r="D231" s="71" t="str">
        <f>+'[1]INFORME '!L418</f>
        <v>Alianzas público privadas y Cooperación Intyernacional</v>
      </c>
      <c r="E231" s="45">
        <v>1</v>
      </c>
      <c r="F231" s="46">
        <f>+'[1]INFORME '!V418</f>
        <v>0</v>
      </c>
      <c r="G231" s="45">
        <v>1</v>
      </c>
      <c r="H231" s="47">
        <f>+'[1]INFORME '!AA418</f>
        <v>0.4</v>
      </c>
    </row>
    <row r="232" spans="1:8" s="26" customFormat="1" ht="16.5" thickBot="1" x14ac:dyDescent="0.3">
      <c r="A232" s="48">
        <v>48</v>
      </c>
      <c r="B232" s="49" t="s">
        <v>237</v>
      </c>
      <c r="C232" s="49" t="s">
        <v>12</v>
      </c>
      <c r="D232" s="54" t="str">
        <f>+'[1]INFORME '!E419</f>
        <v>BOLÍVAR SÍ AVANZA EN LA PROMOCIÓN DE INVERSIONES PARA EL DESARROLLO</v>
      </c>
      <c r="E232" s="51">
        <f>+E233</f>
        <v>2</v>
      </c>
      <c r="F232" s="52">
        <f>+'[1]INFORME '!W419</f>
        <v>0</v>
      </c>
      <c r="G232" s="51">
        <f>SUM(G233)</f>
        <v>3</v>
      </c>
      <c r="H232" s="53">
        <f>+'[1]INFORME '!AB419</f>
        <v>0.80000000000000016</v>
      </c>
    </row>
    <row r="233" spans="1:8" ht="15.75" thickBot="1" x14ac:dyDescent="0.3">
      <c r="A233" s="56">
        <v>180</v>
      </c>
      <c r="B233" s="57" t="s">
        <v>238</v>
      </c>
      <c r="C233" s="58" t="s">
        <v>14</v>
      </c>
      <c r="D233" s="69" t="str">
        <f>+'[1]INFORME '!L419</f>
        <v xml:space="preserve">Agencia de Inversiones y Desarrollo de Bolívar </v>
      </c>
      <c r="E233" s="60">
        <v>2</v>
      </c>
      <c r="F233" s="61">
        <f>+'[1]INFORME '!V419</f>
        <v>0</v>
      </c>
      <c r="G233" s="60">
        <v>3</v>
      </c>
      <c r="H233" s="62">
        <f>+'[1]INFORME '!AA419</f>
        <v>0.80000000000000016</v>
      </c>
    </row>
    <row r="234" spans="1:8" s="26" customFormat="1" ht="16.5" thickBot="1" x14ac:dyDescent="0.3">
      <c r="A234" s="48">
        <v>49</v>
      </c>
      <c r="B234" s="49" t="s">
        <v>239</v>
      </c>
      <c r="C234" s="49" t="s">
        <v>12</v>
      </c>
      <c r="D234" s="54" t="str">
        <f>+'[1]INFORME '!E422</f>
        <v>BOLÍVAR SÍ AVANZA CON MINERÍA RESPONSABLE</v>
      </c>
      <c r="E234" s="51">
        <f>SUM(E235:E240)</f>
        <v>10</v>
      </c>
      <c r="F234" s="52">
        <f>+'[1]INFORME '!W422</f>
        <v>1</v>
      </c>
      <c r="G234" s="51">
        <f>SUM(G235:G240)</f>
        <v>13</v>
      </c>
      <c r="H234" s="53">
        <f>+'[1]INFORME '!AB422</f>
        <v>0.34551282051282056</v>
      </c>
    </row>
    <row r="235" spans="1:8" x14ac:dyDescent="0.25">
      <c r="A235" s="27">
        <v>181</v>
      </c>
      <c r="B235" s="28" t="s">
        <v>240</v>
      </c>
      <c r="C235" s="29" t="s">
        <v>14</v>
      </c>
      <c r="D235" s="30" t="str">
        <f>+'[1]INFORME '!L422</f>
        <v>Procesos de asistencia técnica y tecnológicas prestados a mineros</v>
      </c>
      <c r="E235" s="31">
        <v>4</v>
      </c>
      <c r="F235" s="32">
        <f>+'[1]INFORME '!V422</f>
        <v>0.39285714285714285</v>
      </c>
      <c r="G235" s="31">
        <v>6</v>
      </c>
      <c r="H235" s="33">
        <f>+'[1]INFORME '!AA422</f>
        <v>0.10416666666666667</v>
      </c>
    </row>
    <row r="236" spans="1:8" x14ac:dyDescent="0.25">
      <c r="A236" s="34">
        <f>+A235+1</f>
        <v>182</v>
      </c>
      <c r="B236" s="35" t="s">
        <v>241</v>
      </c>
      <c r="C236" s="36" t="s">
        <v>14</v>
      </c>
      <c r="D236" s="37" t="str">
        <f>+'[1]INFORME '!L428</f>
        <v>Procesos mineros caracterizados y formalizados</v>
      </c>
      <c r="E236" s="38">
        <v>2</v>
      </c>
      <c r="F236" s="73" t="str">
        <f>+'[1]INFORME '!V428</f>
        <v>NP</v>
      </c>
      <c r="G236" s="38">
        <v>3</v>
      </c>
      <c r="H236" s="40">
        <f>+'[1]INFORME '!AA428</f>
        <v>0.62222222222222223</v>
      </c>
    </row>
    <row r="237" spans="1:8" x14ac:dyDescent="0.25">
      <c r="A237" s="34">
        <f>+A236+1</f>
        <v>183</v>
      </c>
      <c r="B237" s="35" t="s">
        <v>242</v>
      </c>
      <c r="C237" s="36" t="s">
        <v>14</v>
      </c>
      <c r="D237" s="37" t="str">
        <f>+'[1]INFORME '!L431</f>
        <v>Minas sin trabajo infantil</v>
      </c>
      <c r="E237" s="38">
        <v>1</v>
      </c>
      <c r="F237" s="39">
        <f>+'[1]INFORME '!V431</f>
        <v>1</v>
      </c>
      <c r="G237" s="38">
        <v>1</v>
      </c>
      <c r="H237" s="40">
        <f>+'[1]INFORME '!AA431</f>
        <v>1</v>
      </c>
    </row>
    <row r="238" spans="1:8" x14ac:dyDescent="0.25">
      <c r="A238" s="34">
        <f>+A237+1</f>
        <v>184</v>
      </c>
      <c r="B238" s="35" t="s">
        <v>243</v>
      </c>
      <c r="C238" s="36" t="s">
        <v>14</v>
      </c>
      <c r="D238" s="37" t="str">
        <f>+'[1]INFORME '!L432</f>
        <v>Centros de Formación para  el trabajo del Oro</v>
      </c>
      <c r="E238" s="38">
        <v>1</v>
      </c>
      <c r="F238" s="39">
        <f>+'[1]INFORME '!V432</f>
        <v>0</v>
      </c>
      <c r="G238" s="38">
        <v>1</v>
      </c>
      <c r="H238" s="40">
        <f>+'[1]INFORME '!AA432</f>
        <v>0</v>
      </c>
    </row>
    <row r="239" spans="1:8" x14ac:dyDescent="0.25">
      <c r="A239" s="34">
        <f>+A238+1</f>
        <v>185</v>
      </c>
      <c r="B239" s="35" t="s">
        <v>244</v>
      </c>
      <c r="C239" s="36" t="s">
        <v>14</v>
      </c>
      <c r="D239" s="37" t="str">
        <f>+'[1]INFORME '!L433</f>
        <v>Ecosistemas afectados por la mineria recuperados</v>
      </c>
      <c r="E239" s="38">
        <v>1</v>
      </c>
      <c r="F239" s="39">
        <f>+'[1]INFORME '!V433</f>
        <v>1</v>
      </c>
      <c r="G239" s="38">
        <v>1</v>
      </c>
      <c r="H239" s="40">
        <f>+'[1]INFORME '!AA433</f>
        <v>1</v>
      </c>
    </row>
    <row r="240" spans="1:8" ht="15.75" thickBot="1" x14ac:dyDescent="0.3">
      <c r="A240" s="41">
        <f>+A239+1</f>
        <v>186</v>
      </c>
      <c r="B240" s="42" t="s">
        <v>245</v>
      </c>
      <c r="C240" s="43" t="s">
        <v>14</v>
      </c>
      <c r="D240" s="44" t="str">
        <f>+'[1]INFORME '!L434</f>
        <v>Cuenca Hidricas Recuperadas</v>
      </c>
      <c r="E240" s="45">
        <v>1</v>
      </c>
      <c r="F240" s="46">
        <f>+'[1]INFORME '!V434</f>
        <v>0</v>
      </c>
      <c r="G240" s="45">
        <v>1</v>
      </c>
      <c r="H240" s="47">
        <f>+'[1]INFORME '!AA434</f>
        <v>0</v>
      </c>
    </row>
    <row r="241" spans="1:9" ht="18.75" x14ac:dyDescent="0.3">
      <c r="A241" s="63">
        <v>4</v>
      </c>
      <c r="B241" s="64">
        <v>4</v>
      </c>
      <c r="C241" s="64" t="s">
        <v>10</v>
      </c>
      <c r="D241" s="72" t="str">
        <f>+'[1]INFORME '!C435</f>
        <v xml:space="preserve">INFRAESTRUCTURA Y TRANSPORTE </v>
      </c>
      <c r="E241" s="66">
        <f>SUM(E242+E246)</f>
        <v>13</v>
      </c>
      <c r="F241" s="67">
        <f>+'[1]INFORME '!X435</f>
        <v>0.55236486486486491</v>
      </c>
      <c r="G241" s="66">
        <f>SUM(G242+G246)</f>
        <v>17</v>
      </c>
      <c r="H241" s="68">
        <f>+'[1]INFORME '!AC435</f>
        <v>0.37319964349376111</v>
      </c>
    </row>
    <row r="242" spans="1:9" s="26" customFormat="1" ht="16.5" thickBot="1" x14ac:dyDescent="0.3">
      <c r="A242" s="20">
        <v>50</v>
      </c>
      <c r="B242" s="21" t="s">
        <v>246</v>
      </c>
      <c r="C242" s="21" t="s">
        <v>12</v>
      </c>
      <c r="D242" s="22" t="str">
        <f>+'[1]INFORME '!E435</f>
        <v xml:space="preserve">BOLÍVAR SÍ AVANZA CON INFRAESTRUCTURA ESTRATÉGICA PARA LA COMPETITIVIDAD Y LA PAZ </v>
      </c>
      <c r="E242" s="23">
        <f>SUM(E243:E245)</f>
        <v>5</v>
      </c>
      <c r="F242" s="24">
        <f>+'[1]INFORME '!W435</f>
        <v>0.16666666666666666</v>
      </c>
      <c r="G242" s="23">
        <f>SUM(G243:G245)</f>
        <v>7</v>
      </c>
      <c r="H242" s="25">
        <f>+'[1]INFORME '!AB435</f>
        <v>0.2849134199134199</v>
      </c>
    </row>
    <row r="243" spans="1:9" x14ac:dyDescent="0.25">
      <c r="A243" s="27">
        <v>187</v>
      </c>
      <c r="B243" s="28" t="s">
        <v>247</v>
      </c>
      <c r="C243" s="29" t="s">
        <v>14</v>
      </c>
      <c r="D243" s="30" t="str">
        <f>+'[1]INFORME '!L435</f>
        <v>Vías Para La Paz</v>
      </c>
      <c r="E243" s="31">
        <v>3</v>
      </c>
      <c r="F243" s="32">
        <f>+'[1]INFORME '!V435</f>
        <v>0.13999999999999999</v>
      </c>
      <c r="G243" s="31">
        <v>4</v>
      </c>
      <c r="H243" s="33">
        <f>+'[1]INFORME '!AA435</f>
        <v>0.38041666666666663</v>
      </c>
    </row>
    <row r="244" spans="1:9" x14ac:dyDescent="0.25">
      <c r="A244" s="34">
        <f>+A243+1</f>
        <v>188</v>
      </c>
      <c r="B244" s="35" t="s">
        <v>248</v>
      </c>
      <c r="C244" s="36" t="s">
        <v>14</v>
      </c>
      <c r="D244" s="37" t="str">
        <f>+'[1]INFORME '!L439</f>
        <v>Obras De Infraestructura Fluvial, De Defensa Y De Transporte Aéreo</v>
      </c>
      <c r="E244" s="38">
        <v>1</v>
      </c>
      <c r="F244" s="39">
        <f>+'[1]INFORME '!V439</f>
        <v>0</v>
      </c>
      <c r="G244" s="38">
        <v>2</v>
      </c>
      <c r="H244" s="40">
        <f>+'[1]INFORME '!AA439</f>
        <v>0</v>
      </c>
    </row>
    <row r="245" spans="1:9" ht="15.75" thickBot="1" x14ac:dyDescent="0.3">
      <c r="A245" s="41">
        <f>+A244+1</f>
        <v>189</v>
      </c>
      <c r="B245" s="42" t="s">
        <v>249</v>
      </c>
      <c r="C245" s="43" t="s">
        <v>14</v>
      </c>
      <c r="D245" s="44" t="str">
        <f>+'[1]INFORME '!L441</f>
        <v>Infraestructura de uso para La Inclusión Social y La Paz</v>
      </c>
      <c r="E245" s="45">
        <v>1</v>
      </c>
      <c r="F245" s="46">
        <f>+'[1]INFORME '!V441</f>
        <v>0.08</v>
      </c>
      <c r="G245" s="45">
        <v>1</v>
      </c>
      <c r="H245" s="47">
        <f>+'[1]INFORME '!AA441</f>
        <v>0.47272727272727272</v>
      </c>
    </row>
    <row r="246" spans="1:9" s="26" customFormat="1" ht="16.5" thickBot="1" x14ac:dyDescent="0.3">
      <c r="A246" s="48">
        <v>51</v>
      </c>
      <c r="B246" s="49" t="s">
        <v>250</v>
      </c>
      <c r="C246" s="49" t="s">
        <v>12</v>
      </c>
      <c r="D246" s="54" t="str">
        <f>+'[1]INFORME '!E442</f>
        <v>BOLIVAR SÍ AVANZA CON MOVILIDAD SEGURA</v>
      </c>
      <c r="E246" s="51">
        <f>SUM(E247:E250)</f>
        <v>8</v>
      </c>
      <c r="F246" s="52">
        <f>+'[1]INFORME '!W442</f>
        <v>0.78378378378378377</v>
      </c>
      <c r="G246" s="51">
        <f>SUM(G247:G250)</f>
        <v>10</v>
      </c>
      <c r="H246" s="53">
        <f>+'[1]INFORME '!AB442</f>
        <v>0.43499999999999994</v>
      </c>
    </row>
    <row r="247" spans="1:9" x14ac:dyDescent="0.25">
      <c r="A247" s="27">
        <v>190</v>
      </c>
      <c r="B247" s="28" t="s">
        <v>251</v>
      </c>
      <c r="C247" s="29" t="s">
        <v>14</v>
      </c>
      <c r="D247" s="30" t="str">
        <f>+'[1]INFORME '!L442</f>
        <v>Observatorio De Seguridad Vial</v>
      </c>
      <c r="E247" s="31">
        <v>5</v>
      </c>
      <c r="F247" s="32">
        <f>+'[1]INFORME '!V442</f>
        <v>0.78378378378378377</v>
      </c>
      <c r="G247" s="31">
        <v>6</v>
      </c>
      <c r="H247" s="33">
        <f>+'[1]INFORME '!AA442</f>
        <v>0.66666666666666663</v>
      </c>
    </row>
    <row r="248" spans="1:9" x14ac:dyDescent="0.25">
      <c r="A248" s="34">
        <f>+A247+1</f>
        <v>191</v>
      </c>
      <c r="B248" s="35" t="s">
        <v>252</v>
      </c>
      <c r="C248" s="36" t="s">
        <v>14</v>
      </c>
      <c r="D248" s="37" t="str">
        <f>+'[1]INFORME '!L448</f>
        <v>Movilidad Sostenible</v>
      </c>
      <c r="E248" s="38">
        <v>2</v>
      </c>
      <c r="F248" s="39">
        <f>+'[1]INFORME '!V448</f>
        <v>0</v>
      </c>
      <c r="G248" s="38">
        <v>2</v>
      </c>
      <c r="H248" s="40">
        <f>+'[1]INFORME '!AA448</f>
        <v>0.17499999999999999</v>
      </c>
    </row>
    <row r="249" spans="1:9" x14ac:dyDescent="0.25">
      <c r="A249" s="34">
        <f>+A248+1</f>
        <v>192</v>
      </c>
      <c r="B249" s="35" t="s">
        <v>253</v>
      </c>
      <c r="C249" s="36" t="s">
        <v>14</v>
      </c>
      <c r="D249" s="37" t="str">
        <f>+'[1]INFORME '!L450</f>
        <v>Transporte Multimodal</v>
      </c>
      <c r="E249" s="38">
        <v>1</v>
      </c>
      <c r="F249" s="39">
        <f>+'[1]INFORME '!V450</f>
        <v>0</v>
      </c>
      <c r="G249" s="38">
        <v>1</v>
      </c>
      <c r="H249" s="40">
        <f>+'[1]INFORME '!AA450</f>
        <v>0</v>
      </c>
    </row>
    <row r="250" spans="1:9" ht="15.75" thickBot="1" x14ac:dyDescent="0.3">
      <c r="A250" s="41">
        <f>+A249+1</f>
        <v>193</v>
      </c>
      <c r="B250" s="42" t="s">
        <v>254</v>
      </c>
      <c r="C250" s="43" t="s">
        <v>14</v>
      </c>
      <c r="D250" s="44" t="str">
        <f>+'[1]INFORME '!L451</f>
        <v xml:space="preserve">Infraestructura de Transporte </v>
      </c>
      <c r="E250" s="45">
        <v>0</v>
      </c>
      <c r="F250" s="46">
        <f>+'[1]INFORME '!V451</f>
        <v>0</v>
      </c>
      <c r="G250" s="45">
        <v>1</v>
      </c>
      <c r="H250" s="47">
        <f>+'[1]INFORME '!AA451</f>
        <v>0</v>
      </c>
    </row>
    <row r="251" spans="1:9" ht="18.75" x14ac:dyDescent="0.3">
      <c r="A251" s="63">
        <v>5</v>
      </c>
      <c r="B251" s="64">
        <v>5</v>
      </c>
      <c r="C251" s="64" t="s">
        <v>10</v>
      </c>
      <c r="D251" s="72" t="s">
        <v>255</v>
      </c>
      <c r="E251" s="66">
        <f>SUM(E252+E255+E259)</f>
        <v>13</v>
      </c>
      <c r="F251" s="67">
        <f>+'[1]INFORME '!X452</f>
        <v>0.63636363636363635</v>
      </c>
      <c r="G251" s="66">
        <v>19</v>
      </c>
      <c r="H251" s="68">
        <f>+'[1]INFORME '!AC452</f>
        <v>0.61517925247902372</v>
      </c>
    </row>
    <row r="252" spans="1:9" s="26" customFormat="1" ht="16.5" thickBot="1" x14ac:dyDescent="0.3">
      <c r="A252" s="20">
        <v>52</v>
      </c>
      <c r="B252" s="21" t="s">
        <v>256</v>
      </c>
      <c r="C252" s="21" t="s">
        <v>12</v>
      </c>
      <c r="D252" s="22" t="str">
        <f>+'[1]INFORME '!E452</f>
        <v xml:space="preserve">BOLÍVAR SÍ AVANZA EN CONSERVACIÓN AMBIENTAL Y USO SOSTENIBLE DE SU TERRITORIO </v>
      </c>
      <c r="E252" s="23">
        <f>SUM(E253:E254)</f>
        <v>5</v>
      </c>
      <c r="F252" s="24">
        <f>+'[1]INFORME '!W452</f>
        <v>1</v>
      </c>
      <c r="G252" s="23">
        <f>SUM(G253:G254)</f>
        <v>7</v>
      </c>
      <c r="H252" s="25">
        <f>+'[1]INFORME '!AB452</f>
        <v>0.69047619047619058</v>
      </c>
      <c r="I252" s="74"/>
    </row>
    <row r="253" spans="1:9" x14ac:dyDescent="0.25">
      <c r="A253" s="27">
        <v>194</v>
      </c>
      <c r="B253" s="28" t="s">
        <v>257</v>
      </c>
      <c r="C253" s="29" t="s">
        <v>14</v>
      </c>
      <c r="D253" s="55" t="str">
        <f>+'[1]INFORME '!L452</f>
        <v xml:space="preserve"> Herramientas de  Planeación para la Sostenibilidad</v>
      </c>
      <c r="E253" s="31">
        <v>2</v>
      </c>
      <c r="F253" s="32">
        <f>+'[1]INFORME '!V452</f>
        <v>0.625</v>
      </c>
      <c r="G253" s="31">
        <v>4</v>
      </c>
      <c r="H253" s="33">
        <f>+'[1]INFORME '!AA452</f>
        <v>0.64583333333333337</v>
      </c>
    </row>
    <row r="254" spans="1:9" ht="15.75" thickBot="1" x14ac:dyDescent="0.3">
      <c r="A254" s="41">
        <f>+A253+1</f>
        <v>195</v>
      </c>
      <c r="B254" s="42" t="s">
        <v>258</v>
      </c>
      <c r="C254" s="43" t="s">
        <v>14</v>
      </c>
      <c r="D254" s="44" t="str">
        <f>+'[1]INFORME '!L456</f>
        <v xml:space="preserve">Procesos de formación ciudadana para la sostenibilidad ambiental  </v>
      </c>
      <c r="E254" s="45">
        <v>3</v>
      </c>
      <c r="F254" s="46">
        <f>+'[1]INFORME '!V456</f>
        <v>0.91666666666666663</v>
      </c>
      <c r="G254" s="45">
        <v>3</v>
      </c>
      <c r="H254" s="47">
        <f>+'[1]INFORME '!AA456</f>
        <v>0.75</v>
      </c>
    </row>
    <row r="255" spans="1:9" s="26" customFormat="1" ht="16.5" thickBot="1" x14ac:dyDescent="0.3">
      <c r="A255" s="48">
        <v>53</v>
      </c>
      <c r="B255" s="49" t="s">
        <v>259</v>
      </c>
      <c r="C255" s="49" t="s">
        <v>12</v>
      </c>
      <c r="D255" s="54" t="str">
        <f>+'[1]INFORME '!E459</f>
        <v>BOLÍVAR SÍ AVANZA CON GESTIÓN PREVENTIVA Y OPORTUNA DEL RIESGO</v>
      </c>
      <c r="E255" s="51">
        <f>SUM(E256:E258)</f>
        <v>6</v>
      </c>
      <c r="F255" s="52">
        <f>+'[1]INFORME '!W459</f>
        <v>0.25</v>
      </c>
      <c r="G255" s="51">
        <f>SUM(G256:G258)</f>
        <v>7</v>
      </c>
      <c r="H255" s="53">
        <f>+'[1]INFORME '!AB459</f>
        <v>0.50310559006211186</v>
      </c>
    </row>
    <row r="256" spans="1:9" x14ac:dyDescent="0.25">
      <c r="A256" s="27">
        <v>196</v>
      </c>
      <c r="B256" s="28" t="s">
        <v>260</v>
      </c>
      <c r="C256" s="29" t="s">
        <v>14</v>
      </c>
      <c r="D256" s="30" t="str">
        <f>+'[1]INFORME '!L459</f>
        <v>Asistencia Técnica en Gestión del riesgo</v>
      </c>
      <c r="E256" s="31">
        <v>2</v>
      </c>
      <c r="F256" s="32">
        <f>+'[1]INFORME '!V459</f>
        <v>0</v>
      </c>
      <c r="G256" s="31">
        <v>3</v>
      </c>
      <c r="H256" s="33">
        <f>+'[1]INFORME '!AA459</f>
        <v>0.50724637681159424</v>
      </c>
    </row>
    <row r="257" spans="1:8" x14ac:dyDescent="0.25">
      <c r="A257" s="34">
        <f>+A256+1</f>
        <v>197</v>
      </c>
      <c r="B257" s="35" t="s">
        <v>261</v>
      </c>
      <c r="C257" s="36" t="s">
        <v>14</v>
      </c>
      <c r="D257" s="37" t="str">
        <f>+'[1]INFORME '!L462</f>
        <v xml:space="preserve">Desastres identificados, atendidos  y mitigados </v>
      </c>
      <c r="E257" s="38">
        <v>2</v>
      </c>
      <c r="F257" s="39">
        <f>+'[1]INFORME '!V462</f>
        <v>1</v>
      </c>
      <c r="G257" s="38">
        <v>2</v>
      </c>
      <c r="H257" s="40">
        <f>+'[1]INFORME '!AA462</f>
        <v>0.5</v>
      </c>
    </row>
    <row r="258" spans="1:8" ht="15.75" thickBot="1" x14ac:dyDescent="0.3">
      <c r="A258" s="41">
        <f>+A257+1</f>
        <v>198</v>
      </c>
      <c r="B258" s="42" t="s">
        <v>262</v>
      </c>
      <c r="C258" s="43" t="s">
        <v>14</v>
      </c>
      <c r="D258" s="71" t="str">
        <f>+'[1]INFORME '!L464</f>
        <v xml:space="preserve">Desastres atendidos </v>
      </c>
      <c r="E258" s="45">
        <v>2</v>
      </c>
      <c r="F258" s="46">
        <f>+'[1]INFORME '!V464</f>
        <v>0</v>
      </c>
      <c r="G258" s="45">
        <v>2</v>
      </c>
      <c r="H258" s="47">
        <f>+'[1]INFORME '!AA464</f>
        <v>0.5</v>
      </c>
    </row>
    <row r="259" spans="1:8" s="26" customFormat="1" ht="16.5" thickBot="1" x14ac:dyDescent="0.3">
      <c r="A259" s="48">
        <v>54</v>
      </c>
      <c r="B259" s="49" t="s">
        <v>263</v>
      </c>
      <c r="C259" s="49" t="s">
        <v>12</v>
      </c>
      <c r="D259" s="54" t="str">
        <f>+'[1]INFORME '!E466</f>
        <v>BOLÍVAR SÍ AVANZA EN PLANIFICACIÓN TERRITORIAL</v>
      </c>
      <c r="E259" s="51">
        <f>SUM(E260:E263)</f>
        <v>2</v>
      </c>
      <c r="F259" s="52">
        <f>+'[1]INFORME '!W466</f>
        <v>0.5</v>
      </c>
      <c r="G259" s="51">
        <f>SUM(G260:G263)</f>
        <v>5</v>
      </c>
      <c r="H259" s="53">
        <f>+'[1]INFORME '!AB466</f>
        <v>0.66666666666666674</v>
      </c>
    </row>
    <row r="260" spans="1:8" x14ac:dyDescent="0.25">
      <c r="A260" s="27">
        <v>199</v>
      </c>
      <c r="B260" s="28" t="s">
        <v>264</v>
      </c>
      <c r="C260" s="29" t="s">
        <v>14</v>
      </c>
      <c r="D260" s="55" t="str">
        <f>+'[1]INFORME '!L466</f>
        <v xml:space="preserve">Plan de Ordenamiento Territorial Departamental para el Desarrollo Sostenible </v>
      </c>
      <c r="E260" s="31">
        <v>0</v>
      </c>
      <c r="F260" s="32">
        <f>+'[1]INFORME '!V466</f>
        <v>0</v>
      </c>
      <c r="G260" s="31">
        <v>1</v>
      </c>
      <c r="H260" s="33">
        <f>+'[1]INFORME '!AA466</f>
        <v>1</v>
      </c>
    </row>
    <row r="261" spans="1:8" x14ac:dyDescent="0.25">
      <c r="A261" s="34">
        <f>+A260+1</f>
        <v>200</v>
      </c>
      <c r="B261" s="35" t="s">
        <v>265</v>
      </c>
      <c r="C261" s="36" t="s">
        <v>14</v>
      </c>
      <c r="D261" s="37" t="str">
        <f>+'[1]INFORME '!L467</f>
        <v xml:space="preserve">Procesos de Asistencia Tecnica en Ordenamiento Territorial </v>
      </c>
      <c r="E261" s="38">
        <v>1</v>
      </c>
      <c r="F261" s="39">
        <f>+'[1]INFORME '!V467</f>
        <v>0</v>
      </c>
      <c r="G261" s="38">
        <v>2</v>
      </c>
      <c r="H261" s="40">
        <f>+'[1]INFORME '!AA467</f>
        <v>1</v>
      </c>
    </row>
    <row r="262" spans="1:8" x14ac:dyDescent="0.25">
      <c r="A262" s="34">
        <f>+A261+1</f>
        <v>201</v>
      </c>
      <c r="B262" s="35" t="s">
        <v>266</v>
      </c>
      <c r="C262" s="36" t="s">
        <v>14</v>
      </c>
      <c r="D262" s="37" t="str">
        <f>+'[1]INFORME '!L469</f>
        <v xml:space="preserve">Contrato Plan  Bolívar-Sucre </v>
      </c>
      <c r="E262" s="38">
        <v>1</v>
      </c>
      <c r="F262" s="39">
        <f>+'[1]INFORME '!V469</f>
        <v>0</v>
      </c>
      <c r="G262" s="38">
        <v>1</v>
      </c>
      <c r="H262" s="40">
        <f>+'[1]INFORME '!AA469</f>
        <v>1</v>
      </c>
    </row>
    <row r="263" spans="1:8" ht="15.75" thickBot="1" x14ac:dyDescent="0.3">
      <c r="A263" s="41">
        <f>+A262+1</f>
        <v>202</v>
      </c>
      <c r="B263" s="42" t="s">
        <v>267</v>
      </c>
      <c r="C263" s="43" t="s">
        <v>14</v>
      </c>
      <c r="D263" s="44" t="str">
        <f>+'[1]INFORME '!L470</f>
        <v>Municipios Estratificados</v>
      </c>
      <c r="E263" s="45">
        <v>0</v>
      </c>
      <c r="F263" s="46" t="str">
        <f>+'[1]INFORME '!V470</f>
        <v>NP</v>
      </c>
      <c r="G263" s="45">
        <v>1</v>
      </c>
      <c r="H263" s="47">
        <f>+'[1]INFORME '!AA470</f>
        <v>0.33333333333333331</v>
      </c>
    </row>
    <row r="264" spans="1:8" ht="18.75" x14ac:dyDescent="0.3">
      <c r="A264" s="63">
        <v>6</v>
      </c>
      <c r="B264" s="64">
        <v>6</v>
      </c>
      <c r="C264" s="64" t="s">
        <v>10</v>
      </c>
      <c r="D264" s="72" t="str">
        <f>+'[1]INFORME '!C471</f>
        <v xml:space="preserve">FORTALECIMIENTO INSTITUCIONAL </v>
      </c>
      <c r="E264" s="66">
        <f>SUM(E265+E267+E269+E271+E279+E289)</f>
        <v>26</v>
      </c>
      <c r="F264" s="67">
        <f>+'[1]INFORME '!X471</f>
        <v>0.24739583333333334</v>
      </c>
      <c r="G264" s="66">
        <f>SUM(G265+G267+G269+G271+G279+G289)</f>
        <v>43</v>
      </c>
      <c r="H264" s="68">
        <f>+'[1]INFORME '!AC471</f>
        <v>0.58650298719368488</v>
      </c>
    </row>
    <row r="265" spans="1:8" s="26" customFormat="1" ht="16.5" thickBot="1" x14ac:dyDescent="0.3">
      <c r="A265" s="20">
        <v>55</v>
      </c>
      <c r="B265" s="21" t="s">
        <v>268</v>
      </c>
      <c r="C265" s="21" t="s">
        <v>12</v>
      </c>
      <c r="D265" s="22" t="str">
        <f>+'[1]INFORME '!E471</f>
        <v>FINANZAS PÚBLICAS SANAS Y ROBUSTAS</v>
      </c>
      <c r="E265" s="23">
        <f>+E266</f>
        <v>4</v>
      </c>
      <c r="F265" s="24">
        <f>+'[1]INFORME '!W471</f>
        <v>0.4238095238095238</v>
      </c>
      <c r="G265" s="23">
        <f>SUM(G266)</f>
        <v>7</v>
      </c>
      <c r="H265" s="25">
        <f>+'[1]INFORME '!AB471</f>
        <v>0.86483333333333334</v>
      </c>
    </row>
    <row r="266" spans="1:8" ht="15.75" thickBot="1" x14ac:dyDescent="0.3">
      <c r="A266" s="56">
        <v>203</v>
      </c>
      <c r="B266" s="57" t="s">
        <v>269</v>
      </c>
      <c r="C266" s="58" t="s">
        <v>14</v>
      </c>
      <c r="D266" s="69" t="str">
        <f>+'[1]INFORME '!L471</f>
        <v>Generación de Ingresos Propios</v>
      </c>
      <c r="E266" s="60">
        <v>4</v>
      </c>
      <c r="F266" s="61">
        <f>+'[1]INFORME '!V471</f>
        <v>0.7416666666666667</v>
      </c>
      <c r="G266" s="60">
        <v>7</v>
      </c>
      <c r="H266" s="62">
        <f>+'[1]INFORME '!AA471</f>
        <v>0.86483333333333334</v>
      </c>
    </row>
    <row r="267" spans="1:8" s="26" customFormat="1" ht="16.5" thickBot="1" x14ac:dyDescent="0.3">
      <c r="A267" s="48">
        <v>56</v>
      </c>
      <c r="B267" s="49" t="s">
        <v>270</v>
      </c>
      <c r="C267" s="49" t="s">
        <v>12</v>
      </c>
      <c r="D267" s="54" t="str">
        <f>+'[1]INFORME '!E478</f>
        <v>CULTURA INSTITUCIONAL DE LA LEGALIDAD Y LA TRANSPARENCIA EN LA GESTIÓN PÚBLICA</v>
      </c>
      <c r="E267" s="51">
        <f>+E268</f>
        <v>3</v>
      </c>
      <c r="F267" s="52">
        <f>+'[1]INFORME '!W478</f>
        <v>0</v>
      </c>
      <c r="G267" s="51">
        <f>SUM(G268)</f>
        <v>6</v>
      </c>
      <c r="H267" s="53">
        <f>+'[1]INFORME '!AB478</f>
        <v>0.65274444444444446</v>
      </c>
    </row>
    <row r="268" spans="1:8" ht="15.75" thickBot="1" x14ac:dyDescent="0.3">
      <c r="A268" s="56">
        <v>204</v>
      </c>
      <c r="B268" s="57" t="s">
        <v>271</v>
      </c>
      <c r="C268" s="58" t="s">
        <v>14</v>
      </c>
      <c r="D268" s="69" t="str">
        <f>+'[1]INFORME '!L478</f>
        <v>Indice de Transparencia Departamental</v>
      </c>
      <c r="E268" s="60">
        <v>3</v>
      </c>
      <c r="F268" s="61">
        <f>+'[1]INFORME '!V478</f>
        <v>0</v>
      </c>
      <c r="G268" s="60">
        <v>6</v>
      </c>
      <c r="H268" s="62">
        <f>+'[1]INFORME '!AA478</f>
        <v>0.65274444444444446</v>
      </c>
    </row>
    <row r="269" spans="1:8" s="26" customFormat="1" ht="16.5" thickBot="1" x14ac:dyDescent="0.3">
      <c r="A269" s="48">
        <v>57</v>
      </c>
      <c r="B269" s="49" t="s">
        <v>272</v>
      </c>
      <c r="C269" s="49" t="s">
        <v>12</v>
      </c>
      <c r="D269" s="54" t="str">
        <f>+'[1]INFORME '!E484</f>
        <v>GOBERNANDO CON LOS MUNICIPIOS</v>
      </c>
      <c r="E269" s="51">
        <f>+E270</f>
        <v>4</v>
      </c>
      <c r="F269" s="52">
        <f>+'[1]INFORME '!W484</f>
        <v>0</v>
      </c>
      <c r="G269" s="51">
        <f>SUM(G270)</f>
        <v>5</v>
      </c>
      <c r="H269" s="53">
        <f>+'[1]INFORME '!AB484</f>
        <v>0.35</v>
      </c>
    </row>
    <row r="270" spans="1:8" ht="15.75" thickBot="1" x14ac:dyDescent="0.3">
      <c r="A270" s="56">
        <v>205</v>
      </c>
      <c r="B270" s="57" t="s">
        <v>273</v>
      </c>
      <c r="C270" s="58" t="s">
        <v>14</v>
      </c>
      <c r="D270" s="69" t="str">
        <f>+'[1]INFORME '!L484</f>
        <v>Casa del Alcalde</v>
      </c>
      <c r="E270" s="60">
        <v>4</v>
      </c>
      <c r="F270" s="61">
        <f>+'[1]INFORME '!V484</f>
        <v>0</v>
      </c>
      <c r="G270" s="60">
        <v>5</v>
      </c>
      <c r="H270" s="62">
        <f>+'[1]INFORME '!AA484</f>
        <v>0.35</v>
      </c>
    </row>
    <row r="271" spans="1:8" s="26" customFormat="1" ht="16.5" thickBot="1" x14ac:dyDescent="0.3">
      <c r="A271" s="48">
        <v>58</v>
      </c>
      <c r="B271" s="49" t="s">
        <v>274</v>
      </c>
      <c r="C271" s="49" t="s">
        <v>12</v>
      </c>
      <c r="D271" s="54" t="str">
        <f>+'[1]INFORME '!E489</f>
        <v>FORTALECIMIENTO DE LA PARTICIPACIÓN CIUDADANA Y CAPACIDADES ORGANIZATIVAS DE LOS MUNICIPIOS</v>
      </c>
      <c r="E271" s="51">
        <f>SUM(E272:E278)</f>
        <v>4</v>
      </c>
      <c r="F271" s="52">
        <f>+'[1]INFORME '!W489</f>
        <v>0</v>
      </c>
      <c r="G271" s="51">
        <f>SUM(G272:G278)</f>
        <v>9</v>
      </c>
      <c r="H271" s="53">
        <f>+'[1]INFORME '!AB489</f>
        <v>0.45617283950617288</v>
      </c>
    </row>
    <row r="272" spans="1:8" x14ac:dyDescent="0.25">
      <c r="A272" s="27">
        <v>206</v>
      </c>
      <c r="B272" s="28" t="s">
        <v>275</v>
      </c>
      <c r="C272" s="29" t="s">
        <v>14</v>
      </c>
      <c r="D272" s="55" t="str">
        <f>+'[1]INFORME '!L489</f>
        <v>Accion comunal Descentralizada</v>
      </c>
      <c r="E272" s="31">
        <v>0</v>
      </c>
      <c r="F272" s="32" t="s">
        <v>276</v>
      </c>
      <c r="G272" s="31">
        <v>1</v>
      </c>
      <c r="H272" s="33">
        <f>+'[1]INFORME '!AA489</f>
        <v>2.2222222222222223E-2</v>
      </c>
    </row>
    <row r="273" spans="1:8" x14ac:dyDescent="0.25">
      <c r="A273" s="34">
        <f t="shared" ref="A273:A278" si="6">+A272+1</f>
        <v>207</v>
      </c>
      <c r="B273" s="35" t="s">
        <v>277</v>
      </c>
      <c r="C273" s="36" t="s">
        <v>14</v>
      </c>
      <c r="D273" s="37" t="str">
        <f>+'[1]INFORME '!L490</f>
        <v>Reconocimiento a organismos de acción comunal</v>
      </c>
      <c r="E273" s="38">
        <v>2</v>
      </c>
      <c r="F273" s="39">
        <f>+'[1]INFORME '!V490</f>
        <v>0</v>
      </c>
      <c r="G273" s="38">
        <v>1</v>
      </c>
      <c r="H273" s="40">
        <f>+'[1]INFORME '!AA490</f>
        <v>0.25</v>
      </c>
    </row>
    <row r="274" spans="1:8" x14ac:dyDescent="0.25">
      <c r="A274" s="34">
        <f t="shared" si="6"/>
        <v>208</v>
      </c>
      <c r="B274" s="35" t="s">
        <v>278</v>
      </c>
      <c r="C274" s="36" t="s">
        <v>14</v>
      </c>
      <c r="D274" s="70" t="str">
        <f>+'[1]INFORME '!L491</f>
        <v>Activación de Asociaciones de Juntas de Acción Comunal (Asojac)</v>
      </c>
      <c r="E274" s="38">
        <v>0</v>
      </c>
      <c r="F274" s="39" t="s">
        <v>276</v>
      </c>
      <c r="G274" s="38">
        <v>1</v>
      </c>
      <c r="H274" s="40">
        <f>+'[1]INFORME '!AA491</f>
        <v>1</v>
      </c>
    </row>
    <row r="275" spans="1:8" x14ac:dyDescent="0.25">
      <c r="A275" s="34">
        <f t="shared" si="6"/>
        <v>209</v>
      </c>
      <c r="B275" s="35" t="s">
        <v>279</v>
      </c>
      <c r="C275" s="36" t="s">
        <v>14</v>
      </c>
      <c r="D275" s="37" t="str">
        <f>+'[1]INFORME '!L492</f>
        <v xml:space="preserve">Promoción de la participación ciudadana de grupos étnicos </v>
      </c>
      <c r="E275" s="38">
        <v>1</v>
      </c>
      <c r="F275" s="39">
        <f>+'[1]INFORME '!V492</f>
        <v>0</v>
      </c>
      <c r="G275" s="38">
        <v>3</v>
      </c>
      <c r="H275" s="40">
        <f>+'[1]INFORME '!AA492</f>
        <v>0.27777777777777779</v>
      </c>
    </row>
    <row r="276" spans="1:8" x14ac:dyDescent="0.25">
      <c r="A276" s="34">
        <f t="shared" si="6"/>
        <v>210</v>
      </c>
      <c r="B276" s="35" t="s">
        <v>280</v>
      </c>
      <c r="C276" s="36" t="s">
        <v>14</v>
      </c>
      <c r="D276" s="37" t="str">
        <f>+'[1]INFORME '!L495</f>
        <v>Observatorio de Participación Ciudadana en Bolívar</v>
      </c>
      <c r="E276" s="38">
        <v>0</v>
      </c>
      <c r="F276" s="39" t="s">
        <v>276</v>
      </c>
      <c r="G276" s="38">
        <v>1</v>
      </c>
      <c r="H276" s="40">
        <f>+'[1]INFORME '!AA495</f>
        <v>1</v>
      </c>
    </row>
    <row r="277" spans="1:8" x14ac:dyDescent="0.25">
      <c r="A277" s="34">
        <f t="shared" si="6"/>
        <v>211</v>
      </c>
      <c r="B277" s="35" t="s">
        <v>281</v>
      </c>
      <c r="C277" s="36" t="s">
        <v>14</v>
      </c>
      <c r="D277" s="37" t="str">
        <f>+'[1]INFORME '!L496</f>
        <v>Consejo Departamental de Participación</v>
      </c>
      <c r="E277" s="38">
        <v>1</v>
      </c>
      <c r="F277" s="39" t="str">
        <f>+'[1]INFORME '!V496</f>
        <v>NP</v>
      </c>
      <c r="G277" s="38">
        <v>1</v>
      </c>
      <c r="H277" s="40">
        <f>+'[1]INFORME '!AA496</f>
        <v>0</v>
      </c>
    </row>
    <row r="278" spans="1:8" ht="15.75" thickBot="1" x14ac:dyDescent="0.3">
      <c r="A278" s="41">
        <f t="shared" si="6"/>
        <v>212</v>
      </c>
      <c r="B278" s="42" t="s">
        <v>282</v>
      </c>
      <c r="C278" s="43" t="s">
        <v>14</v>
      </c>
      <c r="D278" s="44" t="str">
        <f>+'[1]INFORME '!L497</f>
        <v>Control Social</v>
      </c>
      <c r="E278" s="45">
        <v>0</v>
      </c>
      <c r="F278" s="46" t="s">
        <v>276</v>
      </c>
      <c r="G278" s="45">
        <v>1</v>
      </c>
      <c r="H278" s="47">
        <f>+'[1]INFORME '!AA497</f>
        <v>1</v>
      </c>
    </row>
    <row r="279" spans="1:8" s="26" customFormat="1" ht="16.5" thickBot="1" x14ac:dyDescent="0.3">
      <c r="A279" s="48">
        <v>59</v>
      </c>
      <c r="B279" s="49" t="s">
        <v>283</v>
      </c>
      <c r="C279" s="49" t="s">
        <v>12</v>
      </c>
      <c r="D279" s="54" t="str">
        <f>+'[1]INFORME '!E498</f>
        <v>CONSOLIDACIÓN DE UNA GESTIÓN ADMINISTRATIVA DE CALIDAD</v>
      </c>
      <c r="E279" s="51">
        <f>SUM(E280:E288)</f>
        <v>9</v>
      </c>
      <c r="F279" s="52">
        <f>+'[1]INFORME '!X471</f>
        <v>0.24739583333333334</v>
      </c>
      <c r="G279" s="51">
        <f>SUM(G280:G288)</f>
        <v>13</v>
      </c>
      <c r="H279" s="53">
        <f>+'[1]INFORME '!AB471</f>
        <v>0.86483333333333334</v>
      </c>
    </row>
    <row r="280" spans="1:8" x14ac:dyDescent="0.25">
      <c r="A280" s="27">
        <v>213</v>
      </c>
      <c r="B280" s="28" t="s">
        <v>284</v>
      </c>
      <c r="C280" s="29" t="s">
        <v>14</v>
      </c>
      <c r="D280" s="30" t="str">
        <f>+'[1]INFORME '!L498</f>
        <v>Inventario Físico de bienes muebles devolutivos y de consumo</v>
      </c>
      <c r="E280" s="31">
        <v>1</v>
      </c>
      <c r="F280" s="32" t="str">
        <f>+'[1]INFORME '!V498</f>
        <v>NP</v>
      </c>
      <c r="G280" s="31">
        <v>1</v>
      </c>
      <c r="H280" s="33">
        <f>+'[1]INFORME '!AA498</f>
        <v>0</v>
      </c>
    </row>
    <row r="281" spans="1:8" x14ac:dyDescent="0.25">
      <c r="A281" s="34">
        <f t="shared" ref="A281:A288" si="7">+A280+1</f>
        <v>214</v>
      </c>
      <c r="B281" s="35" t="s">
        <v>285</v>
      </c>
      <c r="C281" s="36" t="s">
        <v>14</v>
      </c>
      <c r="D281" s="37" t="str">
        <f>+'[1]INFORME '!L499</f>
        <v>Inventario físico, saneamiento y normalización de bienes inmuebles de la Gobernación de Bolívar</v>
      </c>
      <c r="E281" s="38">
        <v>1</v>
      </c>
      <c r="F281" s="39">
        <f>+'[1]INFORME '!V499</f>
        <v>0</v>
      </c>
      <c r="G281" s="38">
        <v>1</v>
      </c>
      <c r="H281" s="40">
        <f>+'[1]INFORME '!AA499</f>
        <v>1</v>
      </c>
    </row>
    <row r="282" spans="1:8" x14ac:dyDescent="0.25">
      <c r="A282" s="34">
        <f t="shared" si="7"/>
        <v>215</v>
      </c>
      <c r="B282" s="35" t="s">
        <v>286</v>
      </c>
      <c r="C282" s="36" t="s">
        <v>14</v>
      </c>
      <c r="D282" s="37" t="str">
        <f>+'[1]INFORME '!L500</f>
        <v>Modelo Estándar de Control Interno(MECI)</v>
      </c>
      <c r="E282" s="38">
        <v>1</v>
      </c>
      <c r="F282" s="39">
        <f>+'[1]INFORME '!V500</f>
        <v>0</v>
      </c>
      <c r="G282" s="38">
        <v>1</v>
      </c>
      <c r="H282" s="40">
        <f>+'[1]INFORME '!AA500</f>
        <v>0.22222222222222221</v>
      </c>
    </row>
    <row r="283" spans="1:8" x14ac:dyDescent="0.25">
      <c r="A283" s="34">
        <f t="shared" si="7"/>
        <v>216</v>
      </c>
      <c r="B283" s="35" t="s">
        <v>287</v>
      </c>
      <c r="C283" s="36" t="s">
        <v>14</v>
      </c>
      <c r="D283" s="37" t="str">
        <f>+'[1]INFORME '!L501</f>
        <v>Gestión Documental</v>
      </c>
      <c r="E283" s="38">
        <v>1</v>
      </c>
      <c r="F283" s="39">
        <f>+'[1]INFORME '!V501</f>
        <v>0</v>
      </c>
      <c r="G283" s="38">
        <v>1</v>
      </c>
      <c r="H283" s="40">
        <f>+'[1]INFORME '!AA501</f>
        <v>0.84615384615384615</v>
      </c>
    </row>
    <row r="284" spans="1:8" x14ac:dyDescent="0.25">
      <c r="A284" s="34">
        <f t="shared" si="7"/>
        <v>217</v>
      </c>
      <c r="B284" s="35" t="s">
        <v>288</v>
      </c>
      <c r="C284" s="36" t="s">
        <v>14</v>
      </c>
      <c r="D284" s="37" t="str">
        <f>+'[1]INFORME '!L502</f>
        <v>Sistema de Gestión para la Gobernabilidad</v>
      </c>
      <c r="E284" s="38">
        <v>1</v>
      </c>
      <c r="F284" s="39">
        <f>+'[1]INFORME '!V502</f>
        <v>1</v>
      </c>
      <c r="G284" s="38">
        <v>1</v>
      </c>
      <c r="H284" s="40">
        <f>+'[1]INFORME '!AA502</f>
        <v>0.44444444444444442</v>
      </c>
    </row>
    <row r="285" spans="1:8" x14ac:dyDescent="0.25">
      <c r="A285" s="34">
        <f t="shared" si="7"/>
        <v>218</v>
      </c>
      <c r="B285" s="35" t="s">
        <v>289</v>
      </c>
      <c r="C285" s="36" t="s">
        <v>14</v>
      </c>
      <c r="D285" s="37" t="str">
        <f>+'[1]INFORME '!L503</f>
        <v>Coaching</v>
      </c>
      <c r="E285" s="38">
        <v>0</v>
      </c>
      <c r="F285" s="39" t="str">
        <f>+'[1]INFORME '!V503</f>
        <v>NP</v>
      </c>
      <c r="G285" s="38">
        <v>1</v>
      </c>
      <c r="H285" s="40">
        <f>+'[1]INFORME '!AA503</f>
        <v>1</v>
      </c>
    </row>
    <row r="286" spans="1:8" x14ac:dyDescent="0.25">
      <c r="A286" s="34">
        <f t="shared" si="7"/>
        <v>219</v>
      </c>
      <c r="B286" s="35" t="s">
        <v>290</v>
      </c>
      <c r="C286" s="36" t="s">
        <v>14</v>
      </c>
      <c r="D286" s="37" t="str">
        <f>+'[1]INFORME '!L504</f>
        <v>Atención al usuario</v>
      </c>
      <c r="E286" s="38">
        <v>0</v>
      </c>
      <c r="F286" s="39">
        <f>+'[1]INFORME '!V504</f>
        <v>0</v>
      </c>
      <c r="G286" s="38">
        <v>1</v>
      </c>
      <c r="H286" s="40">
        <f>+'[1]INFORME '!AA504</f>
        <v>0</v>
      </c>
    </row>
    <row r="287" spans="1:8" x14ac:dyDescent="0.25">
      <c r="A287" s="34">
        <f t="shared" si="7"/>
        <v>220</v>
      </c>
      <c r="B287" s="35" t="s">
        <v>291</v>
      </c>
      <c r="C287" s="36" t="s">
        <v>14</v>
      </c>
      <c r="D287" s="37" t="str">
        <f>+'[1]INFORME '!L505</f>
        <v>Desarrollo del Talento Humano</v>
      </c>
      <c r="E287" s="38">
        <v>3</v>
      </c>
      <c r="F287" s="39">
        <f>+'[1]INFORME '!V505</f>
        <v>0.65</v>
      </c>
      <c r="G287" s="38">
        <v>5</v>
      </c>
      <c r="H287" s="40">
        <f>+'[1]INFORME '!AA505</f>
        <v>0.82619047619047625</v>
      </c>
    </row>
    <row r="288" spans="1:8" ht="15.75" thickBot="1" x14ac:dyDescent="0.3">
      <c r="A288" s="41">
        <f t="shared" si="7"/>
        <v>221</v>
      </c>
      <c r="B288" s="42" t="s">
        <v>292</v>
      </c>
      <c r="C288" s="43" t="s">
        <v>14</v>
      </c>
      <c r="D288" s="44" t="str">
        <f>+'[1]INFORME '!L510</f>
        <v>Gobierno en línea</v>
      </c>
      <c r="E288" s="45">
        <v>1</v>
      </c>
      <c r="F288" s="46">
        <f>+'[1]INFORME '!V510</f>
        <v>0</v>
      </c>
      <c r="G288" s="45">
        <v>1</v>
      </c>
      <c r="H288" s="47">
        <f>+'[1]INFORME '!AA510</f>
        <v>0.5</v>
      </c>
    </row>
    <row r="289" spans="1:8" s="26" customFormat="1" ht="16.5" thickBot="1" x14ac:dyDescent="0.3">
      <c r="A289" s="48">
        <v>60</v>
      </c>
      <c r="B289" s="49" t="s">
        <v>293</v>
      </c>
      <c r="C289" s="49" t="s">
        <v>12</v>
      </c>
      <c r="D289" s="54" t="str">
        <f>+'[1]INFORME '!E511</f>
        <v>FORTALECIMIENTO DEL MONITOREO INTERNO DE LA GESTIÓN</v>
      </c>
      <c r="E289" s="51">
        <f>SUM(E290:E291)</f>
        <v>2</v>
      </c>
      <c r="F289" s="52">
        <f>+'[1]INFORME '!W511</f>
        <v>1</v>
      </c>
      <c r="G289" s="51">
        <f>SUM(G290:G291)</f>
        <v>3</v>
      </c>
      <c r="H289" s="53">
        <f>+'[1]INFORME '!AB511</f>
        <v>0.41666666666666669</v>
      </c>
    </row>
    <row r="290" spans="1:8" x14ac:dyDescent="0.25">
      <c r="A290" s="27">
        <v>222</v>
      </c>
      <c r="B290" s="28" t="s">
        <v>294</v>
      </c>
      <c r="C290" s="29" t="s">
        <v>14</v>
      </c>
      <c r="D290" s="30" t="str">
        <f>+'[1]INFORME '!L511</f>
        <v>Herramienta Tecnológica De Control De Actividades</v>
      </c>
      <c r="E290" s="31">
        <v>1</v>
      </c>
      <c r="F290" s="32">
        <f>+'[1]INFORME '!V511</f>
        <v>0</v>
      </c>
      <c r="G290" s="31">
        <v>1</v>
      </c>
      <c r="H290" s="33">
        <f>+'[1]INFORME '!AA511</f>
        <v>0</v>
      </c>
    </row>
    <row r="291" spans="1:8" ht="15.75" thickBot="1" x14ac:dyDescent="0.3">
      <c r="A291" s="75">
        <f>+A290+1</f>
        <v>223</v>
      </c>
      <c r="B291" s="76" t="s">
        <v>295</v>
      </c>
      <c r="C291" s="77" t="s">
        <v>14</v>
      </c>
      <c r="D291" s="78" t="str">
        <f>+'[1]INFORME '!L512</f>
        <v>ESTRATEGIA DE INTERACCIÓN Y COMUNICACIÓN PARTICIPATIVA Y ABIERTA PARA EL CONTROL SOCIAL</v>
      </c>
      <c r="E291" s="79">
        <v>1</v>
      </c>
      <c r="F291" s="80">
        <f>+'[1]INFORME '!V512</f>
        <v>1</v>
      </c>
      <c r="G291" s="79">
        <v>2</v>
      </c>
      <c r="H291" s="81">
        <f>+'[1]INFORME '!AA512</f>
        <v>0.625</v>
      </c>
    </row>
  </sheetData>
  <autoFilter ref="A2:H291"/>
  <mergeCells count="1">
    <mergeCell ref="A1:H1"/>
  </mergeCells>
  <pageMargins left="0.59055118110236227" right="0.31496062992125984" top="0.39370078740157483" bottom="0.35433070866141736" header="0.19685039370078741" footer="0.19685039370078741"/>
  <pageSetup paperSize="139" scale="80" orientation="landscape" r:id="rId1"/>
  <headerFooter>
    <oddFooter>Página &amp;P&amp;R&amp;A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CUMP EJE ESTRATEGICO</vt:lpstr>
      <vt:lpstr>'CUMP EJE ESTRATEGICO'!Área_de_impresión</vt:lpstr>
      <vt:lpstr>'CUMP EJE ESTRATEGICO'!Títulos_a_imprimir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2018-09-26T14:39:35Z</dcterms:created>
  <dcterms:modified xsi:type="dcterms:W3CDTF">2018-09-26T14:40:44Z</dcterms:modified>
</cp:coreProperties>
</file>