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26"/>
  <workbookPr/>
  <mc:AlternateContent xmlns:mc="http://schemas.openxmlformats.org/markup-compatibility/2006">
    <mc:Choice Requires="x15">
      <x15ac:absPath xmlns:x15ac="http://schemas.microsoft.com/office/spreadsheetml/2010/11/ac" url="https://d.docs.live.net/e2cad80fce5aabeb/Escritorio/HD/7.SEGUMIENTO PMA 2/0.1. REPORTE DE AVANCES/Plan de Mejoramiento Archivistico - PMA/2023/"/>
    </mc:Choice>
  </mc:AlternateContent>
  <xr:revisionPtr revIDLastSave="5" documentId="13_ncr:1_{889579B5-0052-4093-8E3B-7D2DE24E6CAC}" xr6:coauthVersionLast="47" xr6:coauthVersionMax="47" xr10:uidLastSave="{44293206-B761-434B-A762-14F2D7ABA6CC}"/>
  <bookViews>
    <workbookView xWindow="-28920" yWindow="660" windowWidth="29040" windowHeight="15720" xr2:uid="{00000000-000D-0000-FFFF-FFFF00000000}"/>
  </bookViews>
  <sheets>
    <sheet name="PMA APROBADO COMITE" sheetId="3" r:id="rId1"/>
    <sheet name="SEGUIMIENTO FUID VOLUMETRIA" sheetId="10" r:id="rId2"/>
  </sheets>
  <definedNames>
    <definedName name="_xlnm._FilterDatabase" localSheetId="0" hidden="1">'PMA APROBADO COMITE'!$B$2:$W$65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J10" i="3" l="1"/>
  <c r="H56" i="10" l="1"/>
  <c r="H37" i="10"/>
  <c r="H32" i="10"/>
  <c r="H54" i="10"/>
  <c r="H50" i="10"/>
  <c r="H47" i="10"/>
  <c r="H46" i="10"/>
  <c r="H45" i="10"/>
  <c r="H44" i="10"/>
  <c r="H43" i="10"/>
  <c r="H42" i="10"/>
  <c r="H41" i="10"/>
  <c r="H40" i="10"/>
  <c r="H39" i="10"/>
  <c r="H38" i="10"/>
  <c r="H34" i="10"/>
  <c r="H33" i="10"/>
  <c r="H31" i="10"/>
  <c r="H30" i="10"/>
  <c r="H29" i="10"/>
  <c r="H28" i="10"/>
  <c r="H27" i="10"/>
  <c r="H26" i="10"/>
  <c r="H24" i="10"/>
  <c r="H23" i="10"/>
  <c r="H22" i="10"/>
  <c r="H21" i="10"/>
  <c r="H20" i="10"/>
  <c r="H19" i="10"/>
  <c r="H16" i="10"/>
  <c r="H14" i="10"/>
  <c r="H4" i="10"/>
  <c r="H5" i="10"/>
  <c r="H6" i="10"/>
  <c r="H7" i="10"/>
  <c r="H8" i="10"/>
  <c r="H9" i="10"/>
  <c r="H10" i="10"/>
  <c r="H11" i="10"/>
  <c r="H12" i="10"/>
  <c r="H3" i="10"/>
  <c r="H53" i="10"/>
  <c r="M61" i="3" l="1"/>
  <c r="M47" i="3" l="1"/>
  <c r="M35" i="3"/>
  <c r="J51" i="3" l="1"/>
  <c r="J32" i="3" l="1"/>
  <c r="J23" i="3"/>
  <c r="M60" i="3" l="1"/>
  <c r="M65" i="3" l="1"/>
  <c r="M62" i="3" l="1"/>
  <c r="M44" i="3" l="1"/>
  <c r="M27" i="3" l="1"/>
  <c r="M10" i="3" l="1"/>
  <c r="M46" i="3" l="1"/>
  <c r="M21" i="3" l="1"/>
  <c r="J36" i="3" l="1"/>
  <c r="J15" i="3" l="1"/>
  <c r="J12" i="3"/>
  <c r="M16" i="3" l="1"/>
  <c r="J65" i="3" l="1"/>
  <c r="J64" i="3"/>
  <c r="J63" i="3"/>
  <c r="J62" i="3"/>
  <c r="J61" i="3"/>
  <c r="J60" i="3"/>
  <c r="J58" i="3"/>
  <c r="J57" i="3"/>
  <c r="J56" i="3"/>
  <c r="J55" i="3"/>
  <c r="J54" i="3"/>
  <c r="J53" i="3"/>
  <c r="J52" i="3"/>
  <c r="J50" i="3"/>
  <c r="J49" i="3"/>
  <c r="J48" i="3"/>
  <c r="J47" i="3"/>
  <c r="J46" i="3"/>
  <c r="J45" i="3"/>
  <c r="J44" i="3"/>
  <c r="J43" i="3"/>
  <c r="J42" i="3"/>
  <c r="J41" i="3"/>
  <c r="J40" i="3"/>
  <c r="M39" i="3"/>
  <c r="M67" i="3" s="1"/>
  <c r="J39" i="3"/>
  <c r="J38" i="3"/>
  <c r="J37" i="3"/>
  <c r="J35" i="3"/>
  <c r="J34" i="3"/>
  <c r="J33" i="3"/>
  <c r="J31" i="3"/>
  <c r="J30" i="3"/>
  <c r="J29" i="3"/>
  <c r="J28" i="3"/>
  <c r="J27" i="3"/>
  <c r="J26" i="3"/>
  <c r="J25" i="3"/>
  <c r="J24" i="3"/>
  <c r="J22" i="3"/>
  <c r="J21" i="3"/>
  <c r="J20" i="3"/>
  <c r="J19" i="3"/>
  <c r="J18" i="3"/>
  <c r="J17" i="3"/>
  <c r="J16" i="3"/>
  <c r="J14" i="3"/>
  <c r="J13"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Maria Elvira Zea</author>
    <author>HERNAN ALONSO RODRIGUEZ MORA</author>
  </authors>
  <commentList>
    <comment ref="Q8" authorId="0" shapeId="0" xr:uid="{00000000-0006-0000-0000-000001000000}">
      <text>
        <r>
          <rPr>
            <sz val="9"/>
            <color indexed="81"/>
            <rFont val="Tahoma"/>
            <family val="2"/>
          </rPr>
          <t xml:space="preserve">Dejar las observaciones frente al cumplimiento y efectividad de las tareas implementadas. 
</t>
        </r>
      </text>
    </comment>
    <comment ref="S8" authorId="1" shapeId="0" xr:uid="{00000000-0006-0000-0000-000002000000}">
      <text>
        <r>
          <rPr>
            <b/>
            <sz val="9"/>
            <color indexed="81"/>
            <rFont val="Tahoma"/>
            <family val="2"/>
          </rPr>
          <t xml:space="preserve">Fecha en que se cierra completamente el hallazgo
</t>
        </r>
      </text>
    </comment>
    <comment ref="T8" authorId="1" shapeId="0" xr:uid="{00000000-0006-0000-0000-000003000000}">
      <text>
        <r>
          <rPr>
            <b/>
            <sz val="9"/>
            <color indexed="81"/>
            <rFont val="Tahoma"/>
            <family val="2"/>
          </rPr>
          <t>Número de radicado con el cual la entidad realiza el cierre del hallazgo</t>
        </r>
      </text>
    </comment>
  </commentList>
</comments>
</file>

<file path=xl/sharedStrings.xml><?xml version="1.0" encoding="utf-8"?>
<sst xmlns="http://schemas.openxmlformats.org/spreadsheetml/2006/main" count="938" uniqueCount="433">
  <si>
    <t xml:space="preserve">Entidad: </t>
  </si>
  <si>
    <t>GOBERNACION DE BOLIVAR</t>
  </si>
  <si>
    <t xml:space="preserve">NIT: </t>
  </si>
  <si>
    <t xml:space="preserve">Representante Legal: </t>
  </si>
  <si>
    <t>DUMEK TURBAY PAZ</t>
  </si>
  <si>
    <t xml:space="preserve">Fecha de iniciación: </t>
  </si>
  <si>
    <t>Responsable del proceso:</t>
  </si>
  <si>
    <t>Fecha de finalización:</t>
  </si>
  <si>
    <t xml:space="preserve">Cargo: </t>
  </si>
  <si>
    <t xml:space="preserve">GOBERNADOR </t>
  </si>
  <si>
    <t>Fecha y número de Acta de aprobación del PMA</t>
  </si>
  <si>
    <t>Plan de Mejoramiento</t>
  </si>
  <si>
    <t>Seguimiento Control Interno</t>
  </si>
  <si>
    <t>Seguimiento AGN</t>
  </si>
  <si>
    <t>ITEM</t>
  </si>
  <si>
    <t>HALLAZGO</t>
  </si>
  <si>
    <t>N°. DE ACCIÓN</t>
  </si>
  <si>
    <t>OBJETIVOS</t>
  </si>
  <si>
    <t>No. TAREA</t>
  </si>
  <si>
    <t>Descripción  de  las Tareas</t>
  </si>
  <si>
    <t>EJECUCIÓN DE LAS  TAREAS</t>
  </si>
  <si>
    <t>PLAZO EN SEMANAS</t>
  </si>
  <si>
    <t>PORCENTAJE DE AVANCE DE LAS TAREAS</t>
  </si>
  <si>
    <t xml:space="preserve">PRODUCTOS </t>
  </si>
  <si>
    <t>AVANCE DE CUMPLIMIENTO DEL OBJETIVO</t>
  </si>
  <si>
    <t>DESCRIPCIÓN DE LOS AVANCES</t>
  </si>
  <si>
    <t>AREAS Y PERSONAS RESPONSABLES</t>
  </si>
  <si>
    <t>EVIDENCIAS</t>
  </si>
  <si>
    <t>OBSERVACIONES OFICINA DE CONTROL INTERNO</t>
  </si>
  <si>
    <t>N° INFORME DE SEGUIMIENTO Y FECHA</t>
  </si>
  <si>
    <t>FECHA CIERRE HALLAZGO</t>
  </si>
  <si>
    <t>No. RADICADO</t>
  </si>
  <si>
    <t>OBSERVACIONES</t>
  </si>
  <si>
    <t>INICIO</t>
  </si>
  <si>
    <t>FINALIZACIÓN</t>
  </si>
  <si>
    <t>ACCION 1</t>
  </si>
  <si>
    <t>M1</t>
  </si>
  <si>
    <t>Incluir como anexo en el PGD aprobado por la Entidad, el mapa de procesos</t>
  </si>
  <si>
    <t>Anexo PGD : Mapa de Procesos</t>
  </si>
  <si>
    <t xml:space="preserve">Dirección de Atención al Ciudadano y Gestión Documental </t>
  </si>
  <si>
    <t>M2</t>
  </si>
  <si>
    <t xml:space="preserve">Dirección de Atención al Ciudadano y Gestión Documental - Oficina de Control Interno </t>
  </si>
  <si>
    <t xml:space="preserve">Cronograma de Auditoría y Control </t>
  </si>
  <si>
    <t>Registros de seguimiento implementación PGD</t>
  </si>
  <si>
    <t>M3</t>
  </si>
  <si>
    <t>ACCION 2</t>
  </si>
  <si>
    <t>M4</t>
  </si>
  <si>
    <t>Diagnostico y presupuesto PGD</t>
  </si>
  <si>
    <t>Publicación TRD en página web</t>
  </si>
  <si>
    <t>Concepto Técnico de convalidación de las TRD expedido por el AGN</t>
  </si>
  <si>
    <t xml:space="preserve">Comunicaciones de solicitud dirigidas al AGN de expedición de certificación </t>
  </si>
  <si>
    <t>Comunicaciones de solicitud dirigidas al AGN de publicación de las TRD Versión 2 en el RUSD</t>
  </si>
  <si>
    <t>M5</t>
  </si>
  <si>
    <t>Contar con TRD convalidadas, certificadas por parte del AGN y publicadas en el RUSD</t>
  </si>
  <si>
    <t>ACCION 3</t>
  </si>
  <si>
    <t>Implementación del FUID en los archivos de la Gobernación de Bolívar (archivos de gestión, central e histórico)</t>
  </si>
  <si>
    <t>ACCION 4</t>
  </si>
  <si>
    <t xml:space="preserve">Constancia de entrega del FUID a las dependencias de la Gobernación de Bolívar </t>
  </si>
  <si>
    <t>Todas las dependencias</t>
  </si>
  <si>
    <t>FUID diligenciados y actualizados</t>
  </si>
  <si>
    <t>Cronograma de visita y capacitación</t>
  </si>
  <si>
    <t>ACCION 5</t>
  </si>
  <si>
    <t>Implementación de registros o informes de seguimiento a la implementación del PGD, en armonía con el programa específico de Auditoría y Control (Artículo 2.8.2.5.11 del Decreto 1080 de 2015)</t>
  </si>
  <si>
    <t>No se evidencia registro o informes de seguimiento a la implementación del PGD, en armonía con el programa específico de Auditoría y Control (Artículo 2.8.2.5.11 del Decreto 1080 de 2015)</t>
  </si>
  <si>
    <t xml:space="preserve">Acta de realización de visita y capacitación </t>
  </si>
  <si>
    <t>Dirección Administrativa Logística</t>
  </si>
  <si>
    <t>Acta de entrega de suministros</t>
  </si>
  <si>
    <t>Realizar transferencias primarias y secundarias de los archivos de las Gobernación de Bolívar teniendo en cuenta las TVD y TRD</t>
  </si>
  <si>
    <t>Dirección de Atención al Ciudadano y Gestión Documental</t>
  </si>
  <si>
    <t>Cronograma de transferencias documentales primarias</t>
  </si>
  <si>
    <t>Acta de transferencias documentales primarias, inventario, acta de recibo</t>
  </si>
  <si>
    <t>ACCION 6</t>
  </si>
  <si>
    <t>Contar con TVD convalidadas, certificadas por parte del AGN y publicadas en el RUSD</t>
  </si>
  <si>
    <t>Concepto Técnico de convalidación de las TVD expedido por el AGN</t>
  </si>
  <si>
    <t>ACCION 7</t>
  </si>
  <si>
    <t>ACCION 8</t>
  </si>
  <si>
    <t>Establecer procedimiento para realización del proceso de eliminación documental</t>
  </si>
  <si>
    <t>ACCION 9</t>
  </si>
  <si>
    <t>ACCION 10</t>
  </si>
  <si>
    <t>Constancia de entrega al AGN de las TRD Versión 2 en formato TIF</t>
  </si>
  <si>
    <t>Oficio GOBOL-20-001545</t>
  </si>
  <si>
    <t>Comunicaciones de solicitud dirigidas al AGN de publicación de las TVD en el RUSD</t>
  </si>
  <si>
    <t>Constancia de entrega al AGN de las TVD  en formato TIF</t>
  </si>
  <si>
    <t>M6</t>
  </si>
  <si>
    <t>Dirección de Función Pública</t>
  </si>
  <si>
    <t>Procedimiento de entrega de cargos o culminación de obligaciones contractuales</t>
  </si>
  <si>
    <t>Circular de realización y notificación  proceso de transferencia</t>
  </si>
  <si>
    <t>Aplicación del Sistema Integrado de Conservación -SIC- a los archivos de la Gobernación de Bolívar</t>
  </si>
  <si>
    <t xml:space="preserve">Manual de Requisitos de documentos Electrónicos </t>
  </si>
  <si>
    <t>Ficha Técnica de fumigación</t>
  </si>
  <si>
    <t>Medidor de temperatura</t>
  </si>
  <si>
    <t>Medidor de condiciones ambientales</t>
  </si>
  <si>
    <t>M7</t>
  </si>
  <si>
    <t>M8</t>
  </si>
  <si>
    <t>ACCION 11</t>
  </si>
  <si>
    <t>Elaborar documento de Modelo de requisitos de documentos electrónicos</t>
  </si>
  <si>
    <t>Realizar cronograma de transferencia documentales primarias.</t>
  </si>
  <si>
    <t>Remitir al AGN en el próximo informe trimestral de seguimiento al cumplimiento de este PM, el Programa de Gestión Documental vigente  Versión 2019-2023 aprobado por el Comité Institucional de Gestión y Desempeño, presentando como anexo del mismo, el mapa de procesos de la Entidad.</t>
  </si>
  <si>
    <t>Elaborar el Diagnostico y presupuesto del PGD.</t>
  </si>
  <si>
    <t>Elaborar cronograma de auditoría y control para la verificación y seguimiento de la implementación del PGD por parte de las dependencias de la Gobernación de Bolívar.</t>
  </si>
  <si>
    <t>Realización de visitas de auditoría y control para la verificación y seguimiento de la implementación del PGD, de acuerdo al cronograma elaborado; y levantamiento de los registros de la labor de seguimiento.</t>
  </si>
  <si>
    <t>Solicitar al AGN la expedición de las certificación de la convalidación de las TRD Versión 2.</t>
  </si>
  <si>
    <t>Hacer entrega a cada una de las dependencias de la Gobernación de Bolívar, del Formato Único de Inventario Documental  a efectos de su implementación.</t>
  </si>
  <si>
    <t>Elaborar cronograma para realización de visita y capacitación a cada una de las dependencias de la Gobernación de Bolívar para la aplicación del FUID en sus archivos de gestión.</t>
  </si>
  <si>
    <t>Realización de visita y capacitación al 100% de las dependencias de la Gobernación de Bolívar para la aplicación del FUID en sus archivos de gestión.</t>
  </si>
  <si>
    <t>Elaboración del FUID del Archivo General e Histórico de la Gobernación de Bolívar.</t>
  </si>
  <si>
    <t>Elaborar el procedimiento  para la entrega de los cargos o por culminación de obligaciones contractuales, incluyendo la entrega de los archivos mediante inventario documental.</t>
  </si>
  <si>
    <t>Elaborar cronograma para realización de visita y capacitación a cada una de las dependencias de la Gobernación de Bolívar para la correcta organización de los archivos de gestión.</t>
  </si>
  <si>
    <t>Publicar en la Página Web de la Entidad las TVD.</t>
  </si>
  <si>
    <t>Sustentar ante el AGN las TVD  de la Gobernación de Bolívar, para efectos de su convalidación por parte de este Organismo.</t>
  </si>
  <si>
    <t>Solicitar al AGN la expedición de las certificación de la convalidación de las TVD.</t>
  </si>
  <si>
    <t>Incluir como anexo  del PGD de la Entidad, el  procedimiento detallado para efectuar el proceso de eliminación documental.</t>
  </si>
  <si>
    <t>Remitir al AGN el acta de aprobación del SIC por parte del Comité Interno de Archivo.</t>
  </si>
  <si>
    <t>Publicar en la página web de la Entidad, el documento SIC.</t>
  </si>
  <si>
    <t>Realizar de manera anual 4 jornadas de capacitación  dirigidas a las dependencias de la  Gobernación de Bolívar para la correcta implementación del SIC en los archivos de gestión.</t>
  </si>
  <si>
    <t xml:space="preserve">Implementación del SIC en los archivos de la Gobernación de Bolívar. </t>
  </si>
  <si>
    <t>Instalar   un medidor de temperatura para la bodega central.</t>
  </si>
  <si>
    <t>Instalar   un medidor de condiciones ambientales  para la bodega central.</t>
  </si>
  <si>
    <t>Publicar en la Página Web de la Entidad las TRD Versión 2.</t>
  </si>
  <si>
    <t>Sustentar ante el AGN las TRD Versión 2 de la Gobernación de Bolívar, para efectos de su convalidación por parte de este Organismo.</t>
  </si>
  <si>
    <t>Enviar al AGN en formato TIF, las TRD Versión 2, debidamente firmadas por la Secretaria General y Profesional de Archivo de la Gobernación de Bolívar, para su publicación en el RUSD.</t>
  </si>
  <si>
    <t>Solicitar al AGN la publicación de las TRD Versión 2 convalidadas, en el Registro Único de Series Documentales -RUSD.</t>
  </si>
  <si>
    <t>Realización de visita y capacitación al 100% de las dependencias de la Gobernación de Bolívar para la correcta organización de los archivos de gestión, y entrega de los formatos FUID,  de hoja de control de expedientes, formato de préstamo de documentos.</t>
  </si>
  <si>
    <t>Suministrar a cada dependencia de la Gobernación de Bolívar los insumos necesarios (cajas, carpetas, ganchos legajadores, estantería, etc.,)  para organización de los archivos de gestión, teniendo en cuenta las especificaciones técnicas establecidas por el Acuerdo 02 de 2014 del AGN.</t>
  </si>
  <si>
    <t>Cronograma de Transferencias Documentales</t>
  </si>
  <si>
    <t>Enviar al AGN en formato TIF, las TVD , debidamente firmadas por la Secretaria General y Profesional de Archivo de la Gobernación de Bolívar, para su publicación en el RUSD.</t>
  </si>
  <si>
    <t>Solicitar al AGN la publicación de las TVD convalidadas, en el Registro Único de Series Documentales -RUSD.</t>
  </si>
  <si>
    <t>Eliminación Documental</t>
  </si>
  <si>
    <t>En los eventos que aplique, remitir al AGN los documentos precontractuales, contractuales y poscontractuales del (los) proceso(s) de contratación de los servicios e instrumentos archivísticos que adelante la Gobernación de Bolívar así: Minuta contractual, estudios previos, propuesta, aceptación de la propuesta, acta de inicio, póliza, documentos de idoneidad del contratista, informes de supervisión y/o productos, actas del Comité Institucional de Gestión y Desempeño en el que conste la necesidad de efectuar la contratación de servicios archivísticos.</t>
  </si>
  <si>
    <t>Remisión documentos pre, con y poscontractuales, de los procesos de contratación de los servicios e instrumentos archivísticos que lleve a cabo la Entidad</t>
  </si>
  <si>
    <t>Remitir al AGN los formatos, planillas y demás instrumentos de seguimiento y control para la implementación del SIC conforme a los planes y programas adoptados por la Entidad.</t>
  </si>
  <si>
    <t>Solicitar al proveedor de los servicios de fumigación, desinfección, desinsectación y desratización la Ficha Técnica de los productos que aplican a los procesos de fumigación que se realicen en los espacios de archivo.</t>
  </si>
  <si>
    <t>Elaborar el documento de modelo de requisitos de documentos electrónicos.</t>
  </si>
  <si>
    <t xml:space="preserve">Dirección de Atención al Ciudadano y Gestión Documental  - Dirección de TIC </t>
  </si>
  <si>
    <t>Organizar, conformar y rotular los expedientes o unidades documentales atendiendo cada una de las series y subseries establecidas en las TRD de la respectivas Secretarías, Direcciones, Oficinas, o unidades productivas de archivos.</t>
  </si>
  <si>
    <t>Realizar el procedimiento para el control de prestamos de documentos, y diligenciar el formato de prestamos de documentos establecido por la Dirección de ATC y Gestión Documental para tal fin.</t>
  </si>
  <si>
    <t>Organizar los documentos de los expedientes conforme a la normatividad técnica expedida para tal fin, realizando la respectiva preparación física e identificación, como el retiro de material abrasivo, organización de los documentos conforme a su producción cronológica, y la foliación de los documentos.</t>
  </si>
  <si>
    <t>Elaborar y actualizar las Hojas de control para cada expediente o las series que se constituyan como complejas, lo anterior posterior a la organización, conformación y rotulación de los expedientes.</t>
  </si>
  <si>
    <t>Encajar los expedientes previamente rotulados, rotular las cajas donde se almacenan los expedientes conforme a cada una de las series y subseries establecidas en las respectivas TRD, y organizar las cajas en las estanterías destinadas para tal fin, lo anterior atendiendo los estándares establecidos en las normas técnicas de archivo.</t>
  </si>
  <si>
    <t>Realizar el cambio de unidades de conservación inadecuadas como lo son los Folder plásticos, Folder de cartón, las AZ, a carpetas desacificadas y de yute, utilizando gancho legajador plástico.</t>
  </si>
  <si>
    <t xml:space="preserve">Archivos de Gestión Organizados conforme a TRD  y los lineamientos técnicos establecidos, Acuerdo No. 42 de 2002, Acuerdo 05 de 2013 y Acuerdo 02 de 2014  </t>
  </si>
  <si>
    <t>M9</t>
  </si>
  <si>
    <t>Cambio de unidades de conservación inadecuadas a carpetas desacificadas y de yute</t>
  </si>
  <si>
    <t>M10</t>
  </si>
  <si>
    <t>M11</t>
  </si>
  <si>
    <t>M12</t>
  </si>
  <si>
    <t>Dotar e instalar extintores en las áreas de todos los Archivos de Gestión de la Gobernación de Bolívar.</t>
  </si>
  <si>
    <t>Dotar e instalar Alarmas contra incendio en aquellas áreas de los Archivos de Gestión de la Gobernación de Bolívar que no cuenten con estas.</t>
  </si>
  <si>
    <t>Dotar e instalar estantería o mobiliario para archivo, en las áreas de todos los Archivos de Gestión de la Gobernación de Bolívar, conforme a las necesidades que requieran dichos archivos de gestión y previa solicitud de los responsables de los archivos en comento.</t>
  </si>
  <si>
    <t>Extintores instalados</t>
  </si>
  <si>
    <t>Alarmas contra incendio instaladas</t>
  </si>
  <si>
    <t>Crear expedientes electrónicos</t>
  </si>
  <si>
    <t>Dirección TIC -  Director</t>
  </si>
  <si>
    <t>Adoptar e implementar  la Política  de Cero papel en la Entidad</t>
  </si>
  <si>
    <t>Elaborar el acto administrativo de adopción de Cero Papel</t>
  </si>
  <si>
    <t>Acto administrativo</t>
  </si>
  <si>
    <t>Incentivar el uso adecuado de la Plataforma SIGOB / Capacitaciones</t>
  </si>
  <si>
    <t>Registro de Asistencia a capacitaciones</t>
  </si>
  <si>
    <t xml:space="preserve">Implementar entre los funcionarios de la Entidad la cultura del Cero papel mediante capacitaciones, talleres prácticos y mensajes educativos enviados electrónicamente </t>
  </si>
  <si>
    <t>Registro de Asistencia a capacitaciones y talleres / mensajes electrónicos enviados</t>
  </si>
  <si>
    <t>No hay uso de OCR en la digitalización</t>
  </si>
  <si>
    <t>Implementar las OCR en la digitalización</t>
  </si>
  <si>
    <t>Realizar la digitalización en la entidad permitiendo la interoperabilidad, búsqueda, seguridad, autenticidad en los documentos</t>
  </si>
  <si>
    <t>Digitalización OCR</t>
  </si>
  <si>
    <t>ACCION 12</t>
  </si>
  <si>
    <t>ACCION 13</t>
  </si>
  <si>
    <t>ACCION 14</t>
  </si>
  <si>
    <t>Aplicación del FUID en los archivos de gestión de la Gobernación de Bolívar atendiendo cada una de las series y subseries establecidas en las TRD de la respectivas Secretarías, Direcciones, Oficinas, o unidades productivas de archivos.</t>
  </si>
  <si>
    <t>SIC publicado en la Pagina WEB.</t>
  </si>
  <si>
    <t>Evidencias remitidas al AGN</t>
  </si>
  <si>
    <t>Elaborar programas faltantes del PGD</t>
  </si>
  <si>
    <t>PGD</t>
  </si>
  <si>
    <t xml:space="preserve">Elaborar cronograma  de capacitaciones del PGD </t>
  </si>
  <si>
    <t>Cronograma de capacitaciones PGD</t>
  </si>
  <si>
    <t>ACCION 15</t>
  </si>
  <si>
    <t>Todas las dependencias
Dirección Administrativa Logística</t>
  </si>
  <si>
    <t>La Gobernación no cumple con lo establecido en los artículos 2.8.2.5.13 y 2.8.2.5.14 del Decreto 1080 de 2015, y el artículo 15 de la Ley 1712 de 2014 pues cuenta con el PGD elaborado y aprobado pero no tienen los programas completos y hace falta el cronograma de implementación, el presupuesto y el diagnostico.</t>
  </si>
  <si>
    <t>Elaborar  los programas faltantes y  el cronograma de implementación, presupuesto y diagnostico.</t>
  </si>
  <si>
    <t>Acta aprobación SIC.</t>
  </si>
  <si>
    <t>Listado de Asistencias capacitaciones SIC.</t>
  </si>
  <si>
    <t>Estantería instalada</t>
  </si>
  <si>
    <t>No hay expedientes electrónicos, existen expedientes digitalizados en la Dirección  TIC</t>
  </si>
  <si>
    <t xml:space="preserve">Adquirir un sistema de información que permita la creación de expedientes electrónicos </t>
  </si>
  <si>
    <t>Expedientes Electrónicos</t>
  </si>
  <si>
    <t>Los expedientes son híbridos, por cuenta del uso de gestor de correspondencia, sin embargo se sigue imprimiendo y conformando los expedientes en físico</t>
  </si>
  <si>
    <t xml:space="preserve">Organización de los archivos de gestión atendiendo las TRD y la normatividad técnica establecida para tal fin por el AGN </t>
  </si>
  <si>
    <t>Realizar cronograma de transferencia documentales secundarias</t>
  </si>
  <si>
    <t>Cronograma de transferencias documentales secundarias</t>
  </si>
  <si>
    <t>Socialización a las dependencias de la Gobernación de Bolívar, del cronograma de transferencias documentales primarias y secundarias</t>
  </si>
  <si>
    <t>Realizar transferencias documentales primarias y secundarias conforme al cronograma elaborado, y debidamente soportado con formatos de inventarios y acta de recibos.</t>
  </si>
  <si>
    <r>
      <rPr>
        <b/>
        <sz val="12"/>
        <rFont val="Arial"/>
        <family val="2"/>
      </rPr>
      <t xml:space="preserve">Programa de Gestión Documental: </t>
    </r>
    <r>
      <rPr>
        <sz val="12"/>
        <rFont val="Arial"/>
        <family val="2"/>
      </rPr>
      <t>En el PGD presentado por la Gobernación de Bolívar, no se evidenció el mapa de procesos que es un anexo establecido en el  Decreto 2609 de 2012</t>
    </r>
  </si>
  <si>
    <r>
      <rPr>
        <b/>
        <sz val="12"/>
        <rFont val="Arial"/>
        <family val="2"/>
      </rPr>
      <t xml:space="preserve">Tablas de Retención Documental. </t>
    </r>
    <r>
      <rPr>
        <sz val="12"/>
        <rFont val="Arial"/>
        <family val="2"/>
      </rPr>
      <t>La entidad presuntamente incumple con lo establecido en la Ley 594 de 2000, pues no tiene Tablas de Retención Documental aprobadas y convalidadas por la instancia correspondiente, No se encuentran publicadas y no hay certificado de inscripción o actualización de inscripción o actualización de inscripción del instrumento archivístico en el registro Único de series documentales</t>
    </r>
  </si>
  <si>
    <r>
      <rPr>
        <b/>
        <sz val="12"/>
        <rFont val="Arial"/>
        <family val="2"/>
      </rPr>
      <t>Inventarios.</t>
    </r>
    <r>
      <rPr>
        <sz val="12"/>
        <rFont val="Arial"/>
        <family val="2"/>
      </rPr>
      <t xml:space="preserve"> La entidad no cuenta con los inventarios en archivos de gestión, central e histórico , por lo tanto presuntamente incumple con los inventarios documentales debidamente diligenciados.  No se evidencia procedimiento establecido por la entidad para la entrega de los cargos o por culminación de obligaciones contractuales, incluye la entrega de los archivos mediante inventario documental</t>
    </r>
  </si>
  <si>
    <r>
      <rPr>
        <b/>
        <sz val="12"/>
        <color theme="1"/>
        <rFont val="Arial"/>
        <family val="2"/>
      </rPr>
      <t>Organización de Archivos de Gestión.</t>
    </r>
    <r>
      <rPr>
        <sz val="12"/>
        <color theme="1"/>
        <rFont val="Arial"/>
        <family val="2"/>
      </rPr>
      <t xml:space="preserve"> La entidad  presuntamente incumple con lo establecido pues no tiene: - Archivos Organizados acorde con las TRD o Cuadros de clasificación Documental aprobadas. - Hoja de control diligenciada durante la etapa activa del expediente.- Unidades de conservación (cajas y carpetas) rotuladas con los datos mínimos establecidos acorde con la normativa. -Unidades de conservación adecuadas acorde con el formato y soporte documental. - Unidades de instalación (estantería y mobiliario ) con las normas técnicas. - el control de préstamo de documentos internos implementado y que de cuenta de la fecha de salida, fecha de devolución y responsables de los documentos. -Expedientes o unidades documentales ordenados de conformidad con el principio de orden original, de acuerdo al tramite. -Documentos con foliación, retiro de material abrasivo y depuración acorde con normativa. </t>
    </r>
  </si>
  <si>
    <r>
      <rPr>
        <b/>
        <sz val="12"/>
        <color theme="1"/>
        <rFont val="Arial"/>
        <family val="2"/>
      </rPr>
      <t xml:space="preserve">Transferencias Primarias y secundarias. </t>
    </r>
    <r>
      <rPr>
        <sz val="12"/>
        <color theme="1"/>
        <rFont val="Arial"/>
        <family val="2"/>
      </rPr>
      <t>La entidad presuntamente incumple, pues no se aportó: *Cronograma de transferencias primarias y secundarias debidamente aprobado y socializado a los responsables de las oficinas productoras. * Inventarios documentales de las transferencias primarias o secundarias, debidamente diligenciados y firmados por lo responsables de la entrega y recepción de los archivos</t>
    </r>
  </si>
  <si>
    <r>
      <rPr>
        <b/>
        <sz val="12"/>
        <color theme="1"/>
        <rFont val="Arial"/>
        <family val="2"/>
      </rPr>
      <t xml:space="preserve">Tablas de Valoración Documental. </t>
    </r>
    <r>
      <rPr>
        <sz val="12"/>
        <color theme="1"/>
        <rFont val="Arial"/>
        <family val="2"/>
      </rPr>
      <t xml:space="preserve">La entidad presuntamente incumple con lo establecido pues no se evidencia:       *Documento mediante el cual se constata la convalidación de las TVD por la instancia correspondiente (Consejo Departamental de archivo o Archivo General de la Nación) * Link de publicación en la pagina web de la entidad de las TVD y CCD. *Implementación de las TVD y la disposición final de los documentos.   </t>
    </r>
  </si>
  <si>
    <r>
      <rPr>
        <b/>
        <sz val="12"/>
        <color theme="1"/>
        <rFont val="Arial"/>
        <family val="2"/>
      </rPr>
      <t>Disposición final de Documentos.</t>
    </r>
    <r>
      <rPr>
        <sz val="12"/>
        <color theme="1"/>
        <rFont val="Arial"/>
        <family val="2"/>
      </rPr>
      <t xml:space="preserve"> La entidad presuntamente incumple, pues no evidenció: *Actas de eliminación debidamente firmadas e indicando de manera especifica los Nombres de las series y de los expedientes. * Series documentales referentes a los de derechos humanos identificados en los cuadros de clasificación documental , TRD o TVD, debidamente organizadas y valoradas de conservación permanente.  *Inventario de las unidades documentales objeto de eliminación, por aplicación de TRD o TVD y actas de eliminación de documentos. *Link publicación pagina web de la entidad de los inventarios documentales y de las fechas, el volumen de documentos (numero de expedientes) a eliminar, así como los datos del acto administrativo de aprobación de la respectiva tabla de retención o valoración documental.</t>
    </r>
  </si>
  <si>
    <r>
      <rPr>
        <b/>
        <sz val="12"/>
        <color theme="1"/>
        <rFont val="Arial"/>
        <family val="2"/>
      </rPr>
      <t>Contratos de prestación de servicios archivísticos:</t>
    </r>
    <r>
      <rPr>
        <sz val="12"/>
        <color theme="1"/>
        <rFont val="Arial"/>
        <family val="2"/>
      </rPr>
      <t xml:space="preserve"> La entidad presuntamente incumple, pues no se evidenciaron:  * Establecimiento de especificaciones técnicas y los requisitos para la prestación de servicios de deposito, custodia, organización, reprografía y conservación de documentos de archivo y demás proceso de función archivística. * Cumplimiento de los requisitos que deben cumplir las personas naturales o jurídicas que presten servicios de custodia, organización, reprografía y conservación de documentos de archivo y cualquier otro servicio derivado de la normatividad archivística nacional</t>
    </r>
  </si>
  <si>
    <r>
      <rPr>
        <b/>
        <sz val="12"/>
        <color theme="1"/>
        <rFont val="Arial"/>
        <family val="2"/>
      </rPr>
      <t xml:space="preserve">Sistema Integrado de Conservación-SIC: </t>
    </r>
    <r>
      <rPr>
        <sz val="12"/>
        <color theme="1"/>
        <rFont val="Arial"/>
        <family val="2"/>
      </rPr>
      <t>La entidad presuntamente incumple, pues en los archivos de gestión no se evidencia  la implementación de:    *El programa de conservación documental, el programa de almacenamiento y realmacenamiento.; * El plan de conservación documental contiene programa de prevención y atención de desastres.  *El plan de preservación digital a largo plazo elaborado (si la entidad tiene Gestión Documental electrónica) *Link de publicación en la pagina web de la entidad del documento SIC *Planillas y demás instrumentos de seguimiento y control para la implementación del SIC, conforme a los planes y programas formulados por la entidad. * Las instalaciones físicas de los archivos no cumplen con las condiciones mínimas de conservación y preservación de los archivos, sobretodo en los archivos de gestión (articulo 2.8.8.6.1 del Decreto 1080 de 2015).</t>
    </r>
  </si>
  <si>
    <r>
      <t xml:space="preserve">Documento Electrónico: </t>
    </r>
    <r>
      <rPr>
        <sz val="12"/>
        <color theme="1"/>
        <rFont val="Arial"/>
        <family val="2"/>
      </rPr>
      <t>La Entidad presuntamente incumple pues no cuenta con: * Modelo de requisitos de documentos electrónicos, según el artículo 2,8.2.5.8 del decreto 1080 de 2015 sobre instrumentos archivísticos para la gestión documental.</t>
    </r>
  </si>
  <si>
    <t>Acta de aprobación Comité Institucional de Gestión y Desempeño de fecha 30 de marzo de 2020   (aprobación ajustes al PM)</t>
  </si>
  <si>
    <t>1. CRONOGRAMA</t>
  </si>
  <si>
    <t>1. Diagnostico.
2. presupuesto PGD</t>
  </si>
  <si>
    <t>Certificado de Convalidación expedido por el AGN.</t>
  </si>
  <si>
    <t>Documento expedido por AGN.</t>
  </si>
  <si>
    <t>Contratos de prestación de servicios archivísticos con sujeción a lo establecido en el Acuerdo 08 de 2014</t>
  </si>
  <si>
    <t>Realizar proceso de eliminación documental conforme a las TRD y TVD, así como lo estipulado por el  Acuerdo 004 del 2019</t>
  </si>
  <si>
    <t xml:space="preserve"> Realizar el proceso de eliminación conforme a los principios y procesos  establecidos en el PGD y en la memoria descriptiva o introducción  de las TRD y TVD según corresponda, así como lo establecido en el procedimiento de eliminación documental reglamentado en el acuerdo 04 de 2019.</t>
  </si>
  <si>
    <t>Esta meta y respectiva evidencia fue remitida al 100 % en el segundo informe de seguimiento al PMA, y validada a través del documento con Radicado No. 2-2020-03231 de fecha 29 de abril de 2020.</t>
  </si>
  <si>
    <t>Documento cronograma de Auditoría para la verificación de la Función Archivística, en articulación con el Programa Anual de auditorías de la Oficina de Control Interno.</t>
  </si>
  <si>
    <t>FUID diligenciados de los archivos central e Histórico de la Gobernación de Bolívar.</t>
  </si>
  <si>
    <t>Soporte de remisión del FUID a través de correo electrónico, esto a diferentes dependencias de la Gobernación.</t>
  </si>
  <si>
    <t>Cronograma de capacitaciones para el Diligenciamiento FUID.</t>
  </si>
  <si>
    <t>Cronograma de capacitaciones.</t>
  </si>
  <si>
    <t>Cronograma de Transferencias secundarias Documentales</t>
  </si>
  <si>
    <t>1. Copia oficio GOBOL-20-014890 dirigido al AGN concretado en solicitud de registro de las TRD en el RUSD.
2. Imagen de foto-captura de correo del AGN confirmando recibido.
3. copia oficio Radicado No. 2-2020-02444 del AGN donde informan que las TRD de la Gobernación de Bolívar se inscribieron en el RUSD con el número: TRD – 215.</t>
  </si>
  <si>
    <t>1. Copia oficio GOBOL-20-014890 dirigido al AGN concretado en solicitud de registro de las TVD en el RUSD.
2. Imagen de foto-captura de correo del AGN confirmando recibido.
3. copia oficio Radicado No. 2-2020-02444 del AGN donde informan que las TVD de la Gobernación de Bolívar se inscribieron en el RUSD con el número: TVD – 49.
4. Informe de Seguimiento y del Plan de Trabajo Archivístico Integral, Aplicación Tablas de Valoración Documental – TVD.</t>
  </si>
  <si>
    <t>No. 2-2020-05856</t>
  </si>
  <si>
    <t>1. Acta sesión del comité Institucional de Gestión y Desempeño de fecha 26 junio de 2020.
2. Decreto N°299 de 2020.</t>
  </si>
  <si>
    <t>Esta meta y respectiva evidencia fue remitida al 100 % en el segundo informe de seguimiento al PMA, y validada a través del documento con Radicado No. 2-2020-05856 de fecha 23 de julio de 2020.</t>
  </si>
  <si>
    <t>Anexo: Como evidencia se anexa el Acta de reunión 004 de fecha 26 de junio de 2020, por medio de la cual se aprobó ajustes al PGD y se incorporó el procedimiento de eliminación documental y el Decreto 299 de 2020 “Por medio del cual se adopta e incorpora unos anexos al Programa de Gestión Documental de la Gobernación de Bolívar y se dictan otras disposiciones”</t>
  </si>
  <si>
    <t>Certificación de la Secretaría General.</t>
  </si>
  <si>
    <t>23 de julio de 2020.</t>
  </si>
  <si>
    <t>Esta meta y respectiva evidencia fue remitida al 100 % en el segundo informe de seguimiento al PMA, y validada a través del documento con Radicado No. 2-2020-05856 de fecha 23 de julio de 2020.
Se aclara al AGN que esta Oficina ha solicitado la referida Certificación a la Secretaría General de la Gobernación de Bolívar, como líder del proceso de gestión documental al interior de la entidad, lo cual se convierte en el soporte para esta oficina y remitirla a través de este informe al GIV del AGN.</t>
  </si>
  <si>
    <t>Esta meta y respectiva evidencia fue remitida al 100 % en el cuarto informe de seguimiento al PMA, y fue validada por el AGN a través del documento con Radicado No. 2-2020-8599 de fecha 06 de octubre de 2020.</t>
  </si>
  <si>
    <t>Esta meta y respectiva evidencia fue remitida al 100 % en el segundo informe de seguimiento al PMA, y validada por el AGN a través del documento con Radicado No. 2-2020-03231 de fecha 29 de abril de 2020.</t>
  </si>
  <si>
    <t>Documento Word</t>
  </si>
  <si>
    <t>Este Hallazgo está pendiente de cierre.</t>
  </si>
  <si>
    <t>No aplica</t>
  </si>
  <si>
    <t>Documentos Excel que contiene cronograma de capacitaciones para la vigencia 2021.</t>
  </si>
  <si>
    <t>Informes de avance al PMA en el formato único de reporte.</t>
  </si>
  <si>
    <t>Se remiten los avances descritos por las dependencias que se relacionan a través del formato único de reporte de avances del PMA para los Archivos de Gestión. En algunos casos las dependencias han manifestado a la OCI que tienen conocimiento del Formato y Procedimiento para el préstamo de documentos, y que hasta la fecha no se ha aplicado el mismo, conforme a ello se reporta el avance señalado para la presente meta.</t>
  </si>
  <si>
    <t>Se remiten los avances descritos por las dependencias que se relacionan a través del formato único de reporte de avances del PMA para los Archivos de Gestión. Para esta meta algunas dependencias han certificado a la OCI que no existen unidades de conservación como AZ y carpetas plásticas en las que se almacenen documentos. Hay otras que actualmente están realizando el proceso de cambio de dichas unidades evidenciado el avance en el desarrollo y ejecución de la actividad de mejora.</t>
  </si>
  <si>
    <t>1. Circulares de invitación  capacitaciones.
2. Evidencias fotográficas de la realización de las capacitaciones virtuales.
3. Material de estudio entregado en las capacitaciones.
4. Material Informativo para el desarrollo de la capacitación sobre el FUID en el mes de mayo de la presente anualidad.</t>
  </si>
  <si>
    <t>La Dirección de Atención al Ciudadano y Gestión Documental para esta meta, ha evidenciado el desarrollo de capacitaciones en materia archivística, en las que se incluye las concernientes a la organización de los Archivos de Gestión. Es menester indicar que, de manera periódica se ha garantizado para los funcionarios de la Gobernación de Bolívar  el desarrollo de capacitaciones en materia archivística, lo anterior, se ha evidenciado en lo corrido de la ejecución del PMA, pues las dependencias han entregado en sus informes de avances evidencias significativas en la organización de sus archivos, es menester precisar que, como actividad complementaria a la convocatoria de capacitaciones, cuando se realizan las visitas de verificación conjuntas entre la Dirección de Atención al Ciudadano y Gestión Documental  y la Oficina de Control Interno, se le brinda a la dependencia auditada una asistencia técnica sobre como debe organizar su archivo de gestión y se le entrega también las herramientas archivísticas para tal fin. Por todo lo anterior se solicita al AGN, considerar por superada en 100 % la presente meta referente a las capacitaciones sobre los archivos d gestión, ya que también se tiene garantía en que se seguirán realizando las referidas capacitaciones y jornadas de asistencia en las siguientes vigencias.</t>
  </si>
  <si>
    <t>Esta meta y respectiva evidencia fue remitida al 100 % en el sexto informe de seguimiento al PMA, y fue validada por el AGN a través del documento con Radicado No. 2-2021- 5714 de fecha 15 de junio de 2021.</t>
  </si>
  <si>
    <t xml:space="preserve">Se remiten los registros de asistencia de las capacitaciones sobre el SIGOB durante la vigencia 2021. </t>
  </si>
  <si>
    <t>15 junio de 2021</t>
  </si>
  <si>
    <t>CUMPLIMIENTO ACUMULADO</t>
  </si>
  <si>
    <t>Informes preliminares y definitivos del proceso auditor transversal OCI N°010 de 2021.
Actas de instalación y visita de verificación del proceso auditor transversal OCI N°10 de 2021.</t>
  </si>
  <si>
    <t>No.2-2021-7685</t>
  </si>
  <si>
    <r>
      <t xml:space="preserve">1. Programa de Gestión Documental (PGD) respecto a este hallazgo la entidad reporta un avance del 100% y remite las siguientes evidencias:
• Auditoria OCI-N°010-2021 en la Oficina de Gestión del Riesgo de Desastres y Secretaría del Interior y Asuntos Gubernamentales Informe Preliminar N°2 Una vez revisada la información remitida se observó que la entidad ha realizado los procesos de implementación y cumplimiento de los objetivos proyectados en el PGD, de conformidad con el plan de auditorías programadas para la vigencia 2021. Lo cual permite, que se afiancen las fortalezas en la aplicación de la gestión documental y se subsanen las deficiencias que las dependencias puedan estar presentado por factores intrínsecos y extrínsecos. </t>
    </r>
    <r>
      <rPr>
        <b/>
        <sz val="12"/>
        <rFont val="Arial"/>
        <family val="2"/>
      </rPr>
      <t xml:space="preserve">CONCLUSIÓN: Se da por superado el hallazgo. </t>
    </r>
    <r>
      <rPr>
        <sz val="12"/>
        <rFont val="Arial"/>
        <family val="2"/>
      </rPr>
      <t>Se exhorta a la gobernación dar continuidad al proceso de implementación según su autorregulación y autogestión. Asimismo, se deberá realizar las actualizaciones correspondientes que satisfagan las necesidades propias de la entidad.</t>
    </r>
  </si>
  <si>
    <t>29 de julio de 2021.</t>
  </si>
  <si>
    <t xml:space="preserve"> 15 de junio de 2021.</t>
  </si>
  <si>
    <t>29 julio de 2021.</t>
  </si>
  <si>
    <t>Esta meta y respectiva evidencia fue remitida al 100 % en el segundo informe de seguimiento al PMA, y validada a través del documento con Radicado No. 2-2021-1817 del 04 de marzo de 2021.</t>
  </si>
  <si>
    <t>Comprobantes de salida y egresa de almacén.</t>
  </si>
  <si>
    <t xml:space="preserve">
1. GOBOL-21-016106 Solicitud insumos y mantenimiento bodega Archivo Central, intermedio y oficina de Gestión Documental.
2. GOBOL-21-019556 Solicitud insumos y mantenimiento bodega Archivo Central, intermedio y oficina de Gestión Documental.
3. Acta de fumigación</t>
  </si>
  <si>
    <t>Esta meta y respectiva evidencia fue remitida al 100 % en el séptimo informe de seguimiento al PMA, y validada por el AGN a través del documento con Radicado No.2-2021-7685 de fecha 29 julio de 2021.</t>
  </si>
  <si>
    <t>Esta meta y respectiva evidencia fue remitida al 100 % en el segundo informe de seguimiento al PMA, y validada a través del documento con Radicado No.. 2-2021-1817 del 04 de marzo de 2021.</t>
  </si>
  <si>
    <t xml:space="preserve"> Circular N°GOBOL-21-012096 mediante la cual la Secretaría General y la Dirección de Atención al Ciudadano y Gestión Documental Socializan el plan y cronograma de transferencia primaria de la vigencia 2021.</t>
  </si>
  <si>
    <t>Evidencias de transferencias:
* Secretaría de Victimas 
* Secretaría Jurídica
* Oficina de Juventudes
* Hacienda Presupuesto
* Secretaría General (Despacho)
*Secretaría de Hábitat</t>
  </si>
  <si>
    <t>DECRETO N°643 DE 2020 ADOPCIÓN DE LA POLITICA DE CERO PAPEL.
Documento integral que contiene la política de Cero Papel.</t>
  </si>
  <si>
    <t xml:space="preserve">
• Formato de evidencias fotográficas.</t>
  </si>
  <si>
    <t xml:space="preserve">
• Evidencia fotográfica del higrómetro.
</t>
  </si>
  <si>
    <t>• Evidencia fotográfica del higrómetro.</t>
  </si>
  <si>
    <t>GOBOL-21-052790 donde se evidencian los mensajes referentes a la promoción de la campaña de cero papel.</t>
  </si>
  <si>
    <t xml:space="preserve">
Informe de capacitaciones acopi.
GOBOL-21-052790 donde se evidencian los mensajes referentes a la promoción de la campaña de cero papel.</t>
  </si>
  <si>
    <t>Esta meta y respectiva evidencia fue remitida al 100 % en el octavo informe de seguimiento al PMA, y validada a través del documento con Radicado No.2-2021-14327  de fecha 09 de diciembre de 2021.</t>
  </si>
  <si>
    <t>Esta meta y respectiva evidencia fue remitida al 100 % en el segundo informe de seguimiento al PMA, y validada a través del documento con Radicado No. No. 2-2021-14327 de fecha 09 de diciembre de 2021.</t>
  </si>
  <si>
    <t xml:space="preserve">No. 2-2021-14327 </t>
  </si>
  <si>
    <t>09 de diciembre de 2021</t>
  </si>
  <si>
    <t>1. 1. GOBOL-21-053492
2. Procedimiento en formato Excel.</t>
  </si>
  <si>
    <t>Actas y registro fotográfico de las estanterías instaladas.</t>
  </si>
  <si>
    <t>Esta meta y respectiva evidencia fue remitida al 100 % en el noveno informe de seguimiento al PMA, y validada a través del documento con Radicado No.  2-2022-1153 del 08 de febrero de 2022.</t>
  </si>
  <si>
    <t>Conforme con las evidencias remitidas y recopiladas se remite la presente meta en un 100 %, donde se da constancia de la eliminación del inventario presentado por la Dirección de Atención al Ciudadano y Gestión Documental responsable del proceso de eliminación archivístico.</t>
  </si>
  <si>
    <r>
      <t xml:space="preserve">Revisados los soportes se observa el cumplimiento. Se le indica a la entidad que deberá continuar
con la conformación de los expedientes según el instrumento convalidado y que si llegan a
presentar actualizaciones deberán acatar lo establecido en el Acuerdo 004 de 2019.
</t>
    </r>
    <r>
      <rPr>
        <b/>
        <sz val="12"/>
        <color theme="1"/>
        <rFont val="Arial"/>
        <family val="2"/>
      </rPr>
      <t>Conclusión: se da por superado el hallazgo.</t>
    </r>
    <r>
      <rPr>
        <sz val="12"/>
        <color theme="1"/>
        <rFont val="Arial"/>
        <family val="2"/>
      </rPr>
      <t xml:space="preserve">
</t>
    </r>
  </si>
  <si>
    <t>Esta meta y respectiva evidencia fue remitida al 100 % en el decimo informe de seguimiento al PMA, y validada a través del documento con Radicado No. 2-2022-3758 de fecha 20 de abril de 2022.</t>
  </si>
  <si>
    <t>Evidencias (Anexo N°2)
• Formato Monitoreo y Control de condiciones ambientales de Archivos de Gestión
• Formato de Monitoreo y Control de condiciones ambientales de Archivo Central.
• Informe de seguimiento a la implementación del SIC y el Plan de preservación digital a largo plazo</t>
  </si>
  <si>
    <t>Radicado No. 2-2022-3758</t>
  </si>
  <si>
    <t>20 de abril de 2022.</t>
  </si>
  <si>
    <t>Esta meta y respectiva evidencia fue remitida al 100 % en el segundo informe de seguimiento al PMA, y validada a través del documento con Radicado No. 2-2022-8911 de fecha 07 de septiembre de 2022.</t>
  </si>
  <si>
    <t>https://www.bolivar.gov.co/web/archivos/?p=Plan_de_gestion_documental%2FSistema_Integrado_de_Conservacion</t>
  </si>
  <si>
    <t>https://www.bolivar.gov.co/web/archivos/?p=Transparencia%2F7.1.+Instrumentos+de+gesti%C3%B3n+de+la+informaci%C3%B3n%2FTablas+de+Retenci%C3%B3n+Documental</t>
  </si>
  <si>
    <t>https://www.bolivar.gov.co/web/archivos/?p=Transparencia%2F7.1.+Instrumentos+de+gesti%C3%B3n+de+la+informaci%C3%B3n%2FPrograma+de+Gesti%C3%B3n+Documental%2F2019-2022</t>
  </si>
  <si>
    <t>08 de febrero de 2022.</t>
  </si>
  <si>
    <t>•	Respecto al hallazgo especifico de Requisitos de Documentos Electrónicos, donde señala que hemos reportado un avance del 95 %, y que “al analizar las evidencias aportadas no se observa el documento Modelo de Requisitos para la Gestión de Documentos Electrónicos de Archivo – MOREQ y la comunicación mediante la cual se informa a la directora administrativa de Gestión Institucional, que el documento fue revisado con el área de Tecnología”. Precisamos lo siguiente, frente al documento del Modelo, cabe resaltar que en el avance con corte a marzo 10 de 2022 decimo informe esta oficina remitió el documento en formato Word.
Así mismo, remitimos toda la trazabilidad que detalla como fue el proceso de verificación realizado entre la Dirección de Atención al Ciudadano y Gestión Documental, y la Dirección de las TIC, esto incluye la solicitud de revisión por parte de Dirección de Atención al Ciudadano y Gestión Documental que fue a través del GOBOL-21-010572 de fecha marzo 29 de 2021, y las respuestas remitidas por la Dirección de las TIC a través del GOBOL-21-013433 de fecha abril 16 de 2021, y el GOBOL-21-015916 de fecha mayo 3 de 2021. Posteriormente, después de tener listo el documento en borrador, se procedió a convocar el comité institucional de gestión y desempeño instancia asesora encargada de aprobar el referido documento. 
Respecto a todo lo descrito anteriormente, el AGN en su radicado No. 2-2022-3758 de fecha 20 de abril de 2022 en respuesta a nuestro decimo informe señala que, “Una vez analizadas las evidencias remitidas por la entidad se observa que para la elaboración del Modelo de Requisitos para la Gestión de Documentos Electrónicos se tuvo en cuenta lo establecido por el AGN. Para dar por superado este hallazgo resta que la entidad remita el acta del Comité Institucional de Gestión y Desempeño en el cual se apruebe el documento”.
Por todo lo anterior, remitimos para el undécimo informe con corte a septiembre 10 de 2022 el acta de la sesión del comité donde el documento de Modelo de Requisitos para la Gestión de Documentos Electrónicos de Archivo fue presentado y aprobado por el comité Institucional de Gestión y Desempeño, con un avance del 100 % y no del 95 % como lo señala el AGN en el radicado de la referencia.
Aclarado lo anterior, esta oficina ratifica en un 100 % el cumplimiento de la respectiva meta, para facilitar el proceso de verificación de este hallazgo facilitamos a continuación los enlaces de descargas de las evidencias remitidas en el décimo y undécimo informe de avances: 
Decimo informe: 
1.	AVANCE MARZO 10 DE 2022
Undécimo informe:
1.	AVANCE JUNIO 10 DE 2022</t>
  </si>
  <si>
    <t>Para la respectiva meta se trasladan las siguientes evidencias:
0. Inventario.
1. Constancia de publicación de pagina web.
2. Evidencias fotográficas del proceso de eliminación.
3. Video del proceso.
4. Acta de eliminación.</t>
  </si>
  <si>
    <r>
      <t xml:space="preserve">respecto a este hallazgo la oficina de control interno
reporta 100% de avance de las tareas ejecutadas. Se remitieron los siguientes soportes
documentales:
Informa la entidad que "para el año 2021, al igual que para el 2020, se elaboró un cronograma de
transferencias trimestral, que se ha venido socializando con cada una de las dependencias
programadas para realizar transferencias según lo establecido en el cronograma y sobre las series
que han cumplido su tiempo de retención en el archivo de gestión, conforme a las TRD, y se han
realizado las siguientes transferencias:
• Secretaría de Victimas
• Secretaría Jurídica
• Oficina de Juventudes
• Hacienda Presupuesto
• Secretaría General (Despacho)
• Secretaría de Hábitat Según se pudo observar en cada una de las evidencias, la gobernación ha dado cumplimiento al
cronograma de transferencias primarias realizadas durante el periodo reportado. Dicha
documentación que ha cumplido los tiempos de retención y que ha surtido el proceso de
organización, además de estar identificados y rotulados en sus unidades de conservación y deben
contar con los inventarios documentales.
</t>
    </r>
    <r>
      <rPr>
        <b/>
        <sz val="12"/>
        <color theme="1"/>
        <rFont val="Arial"/>
        <family val="2"/>
      </rPr>
      <t xml:space="preserve">CONCLUSIÓN: se da por superado el hallazgo. </t>
    </r>
    <r>
      <rPr>
        <sz val="12"/>
        <color theme="1"/>
        <rFont val="Arial"/>
        <family val="2"/>
      </rPr>
      <t>La gobernación deberá garantizar a través de
las auditorías internas las transferencias primarias según cronograma. El Grupo de Inspección y
Vigilancia podrá solicitar en cualquier momento información acerca del cumplimiento de esta
actividad.</t>
    </r>
  </si>
  <si>
    <r>
      <t xml:space="preserve">Se le indica a la entidad continuar con el proceso de la aplicación del instrumento y se dé cumplimiento al plan de trabajo suscrito, garantizando la debida disposición final de los documentos. </t>
    </r>
    <r>
      <rPr>
        <b/>
        <sz val="12"/>
        <color theme="1"/>
        <rFont val="Arial"/>
        <family val="2"/>
      </rPr>
      <t>Conclusión: Se da por superado el hallazgo.</t>
    </r>
  </si>
  <si>
    <r>
      <t xml:space="preserve">7. Disposición Final de los Documentos. La entidad reporta un avance del 100%, y remite las siguientes evidencias:
• Documento en formato PDF denominado: Acta de Eliminación, mediante la cual se deja constancia de la publicación en la pagina web del inventario de la información que tiene como disposición final en las Tablas de Valoración Documental el proceso de eliminación, finalizados los treinta (30) días reglamentarios no se recibió ninguna objeción para no eliminar la misma.
• Inventario documental de las series documentales a eliminar
• Evidencias fotográficas del alistamiento de los documentos a eliminar
• Video mediante el cual se evidencia como se realiza el proceso de eliminación.
Una vez analizada la información remitida por la entidad, se evidencia que corresponde a la totalidad de soportes de las actividades establecidas en el Plan de Mejoramiento Archivístico para dar por superado este hallazgo, adicionalmente la Oficina de Control Interno avala el 100% de cumplimiento.
Por lo anterior el Grupo de Inspección y Vigilancia SNA procede a dar por superado el hallazgo.
</t>
    </r>
    <r>
      <rPr>
        <b/>
        <sz val="12"/>
        <color theme="1"/>
        <rFont val="Arial"/>
        <family val="2"/>
      </rPr>
      <t>Conclusión: hallazgo superado.</t>
    </r>
  </si>
  <si>
    <r>
      <t>respecto a este hallazgo la oficina de
control interno reporta 100% de avance de las tareas ejecutadas. Se remitieron los siguientes
soportes documentales:
• Certificación secretaría general.
• Comunicación GOBOL-20-017255 - respuesta etc. gestión documental.
Ahora bien, según lo acordado en el acta de reunión N°01 del día 6 de mayo de 2020, se puede
observar que “el hallazgo se dará por superado mediante la certificación de control interno de que
no se ha suscrito ningún contrato de servicios archivísticos a la luz del Acuerdo 8 de 2014”.</t>
    </r>
    <r>
      <rPr>
        <b/>
        <sz val="12"/>
        <color theme="1"/>
        <rFont val="Arial"/>
        <family val="2"/>
      </rPr>
      <t>Conclusión: se da por superado el hallazgo.</t>
    </r>
  </si>
  <si>
    <t>Se remite respuesta entregada por la Dirección de Atención al Ciudadano y Gestión Documental a través del GOBOL-22-025023.
Se remite nuevamente el acta donde se deja constancia de la aprobación del referido instrumento archivístico, en sesión desarrollada el 30 de noviembre de 2021. Esta oficina precisa que, la referida acta fue traslada en el duodécimo informe de avance, y hasta la fecha el AGN todavía solicita la remisión de esta para dar por superado el hallazgo, por lo que remitimos nuevamente lo solicitado para lo de su competencia.</t>
  </si>
  <si>
    <t>Se remite nuevamente el acta donde se deja constancia de la aprobación del referido instrumento archivístico, en sesión desarrollada el 30 de noviembre de 2021. Esta oficina precisa que, la referida acta fue traslada en el undécimo informe de avance, y hasta la fecha el AGN todavía solicita la remisión de esta para dar por superado el hallazgo, por lo que remitimos nuevamente lo solicitado para lo de su competencia.</t>
  </si>
  <si>
    <t>Para este corte (decimo quinto informe) se trasladan las siguientes evidencias:
1. GOBOL-23-057584 de fecha diciembre 20 de 2023 proveniente de la Dirección Administrativa de Logística con su anexo el informe de avance donde se entrega diagnostico del estado físico de los archivos de gestión de la Gobernación de Bolívar.
2.GOBOL-23-057680 de fecha diciembre 21 de 2023 proveniente de la Secretaría General donde entregan información  respecto de la Adquisición e instalación de archivadores necesarios para fortalecimiento institucional del archivo general del Departamento de Bolívar, así como la adquisición de equipos para el fortalecimiento del sistema integrado de conservación documental de la gobernación de bolívar, entre los que se destacan los siguientes: Termohigrómetro, Deshumidificador, Aspiradora.</t>
  </si>
  <si>
    <t>1. GOBOL-23-057584 de fecha diciembre 20 de 2023 proveniente de la Dirección Administrativa de Logística con su anexo el informe de avance donde se entrega diagnostico del estado físico de los archivos de gestión de la Gobernación de Bolívar.
2.GOBOL-23-057680 de fecha diciembre 21 de 2023 proveniente de la Secretaría General donde entregan información  respecto de la Adquisición e instalación de archivadores necesarios para fortalecimiento institucional del archivo general del Departamento de Bolívar, así como la adquisición de equipos para el fortalecimiento del sistema integrado de conservación documental de la gobernación de bolívar, entre los que se destacan los siguientes: Termohigrómetro, Deshumidificador, Aspiradora.
En el desarrollo de los documentos referenciados se dejan registro fotográfico de las evidencias.</t>
  </si>
  <si>
    <t>En el informe remitido a través del GOBOL-23-057584 de fecha diciembre 20 de 2023  por la Dirección Administrativa de Logística se han identificado necesidades de mantenimiento en los espacios de los archivos de gestión, los cuales deberán ser atendidos  por esa dependencia, por lo que se realizará seguimiento al desarrollo y cumplimiento de las acciones que subsanen las necesidades de mantenimiento en los archivos de gestión. Por otra parte, en el informe remitido a través del GOBOL-23-057680 de fecha diciembre 21 de 2023 de la Secretaría General se anexan evidencias para el cumplimiento y fortalecimiento del sistema integrado de conservación documental de la Gobernación de Bolívar entre los que se destacan la adquisición de Termohigrómetro, Deshumidificador, Aspiradora, asi como la dotación de  e instalación de archivadores en diferentes archivos de gestión de la Gobernación de Bolívar, lo que evidencia continuidad en el cumplimiento de las acciones.
Conforme con lo anterior se reporta esta acción de mejora con un porcentaje de cumplimiento del 82 % a la espera de que se avance en la subsanación de las necesidades de mantenimiento en los archivos de gestión que se relacionan en el informe remitido por la  Dirección Administrativa de Logística.</t>
  </si>
  <si>
    <t>Para este corte (decimo quinto informe) se trasladan las siguientes evidencias:
1. GOBOL-23-057584 de fecha diciembre 20 de 2023 proveniente de la Dirección Administrativa de Logística con su anexo el informe de avance donde se entrega diagnostico del estado físico de los archivos de gestión de la Gobernación de Bolívar.
1.2. Certificación emitida por la Dirección  Administrativa de Logística donde deja constancia de que todas las áreas de los archivos de gestión de la Gobernación de Bolívar se encuentran dotadas con extintores.</t>
  </si>
  <si>
    <t>Para este corte (decimo quinto informe) se trasladan las siguientes evidencias:
1. GOBOL-23-057584 de fecha diciembre 20 de 2023 proveniente de la Dirección Administrativa de Logística con su anexo el informe de avance donde se entrega diagnostico del estado físico de los archivos de gestión de la Gobernación de Bolívar.
1.2. Certificación emitida por la Dirección  Administrativa de Logística donde deja constancia de que todas las áreas de los archivos de gestión de la Gobernación de Bolívar se encuentran dotadas con extintores.</t>
  </si>
  <si>
    <t>Conforme a la certificación y evidencias remitidas por la Dirección  Administrativa de Logística donde deja constancia de que todas las áreas de los archivos de gestión de la Gobernación de Bolívar se encuentran dotadas con extintores, se procede a dar por cumplida en un 100 % esta meta.</t>
  </si>
  <si>
    <t>Para este corte (decimo quinto informe) se trasladan las siguientes evidencias:
1.GOBOL-23-057680 de fecha diciembre 21 de 2023 proveniente de la Secretaría General donde entregan información  respecto a la Ampliación del sistema de alarmas contra incendios para las áreas de los archivos de gestión de la gobernación de Bolívar.</t>
  </si>
  <si>
    <t>Para este corte (decimo quinto informe) se trasladan las siguientes evidencias:
1.GOBOL-23-057680 de fecha diciembre 21 de 2023 proveniente de la Secretaría General donde entregan información  respecto a la Ampliación del sistema de alarmas contra incendios para las áreas de los archivos de gestión de la gobernación de Bolívar.
En el documento referenciado se entregan registro fotográfico de las evidencias.</t>
  </si>
  <si>
    <t>En el informe remitido por la Secretaría General se deja constancia de que todos las áreas de los archivos de gestión de la Gobernación de Bolívar  se encuentran dotadas de alarmas contra incendio, y se detalla el funcionamiento del referido sistema, por todo lo anterior se procede a dar por cumplida en un 100 % esta meta.</t>
  </si>
  <si>
    <t>Se remiten   los protocolos para la gestión, creación y consulta de expedientes electrónicos  de archivo en carpetas compartidas y en las herramientas SharePoint y One Drive.</t>
  </si>
  <si>
    <t>SECRETARIA U OFICINA</t>
  </si>
  <si>
    <t>DEPENDENCIA</t>
  </si>
  <si>
    <t>DESPACHO DEL GOBERNADOR</t>
  </si>
  <si>
    <t>OCI</t>
  </si>
  <si>
    <t>Oficina de Control Interno</t>
  </si>
  <si>
    <t>OCD</t>
  </si>
  <si>
    <t>Oficina de Control Disciplinario</t>
  </si>
  <si>
    <t>SECRETARIA PRIVADA</t>
  </si>
  <si>
    <t>Secretaria Privada</t>
  </si>
  <si>
    <t>OGDRD</t>
  </si>
  <si>
    <t>Oficina de Gestión del riesgo de Desastres</t>
  </si>
  <si>
    <t>SECRETARIA GENERAL</t>
  </si>
  <si>
    <t>Despacho</t>
  </si>
  <si>
    <t>Direccion de Funcion Publica</t>
  </si>
  <si>
    <t>Direccion Logistica</t>
  </si>
  <si>
    <t>SECRETARIA DE MINAS</t>
  </si>
  <si>
    <t>Secretaria de Minas</t>
  </si>
  <si>
    <t>SECRETARIA DE HACIENDA</t>
  </si>
  <si>
    <t>Despacho Secretaria de Hacienda</t>
  </si>
  <si>
    <t>Direccion de Ingresos</t>
  </si>
  <si>
    <t>Direccion Fondo Territorial de Pensiones</t>
  </si>
  <si>
    <t>Direccion de Presupuesto</t>
  </si>
  <si>
    <t>Dirección de Contabilidad</t>
  </si>
  <si>
    <t>Direccion de Estudios, Analisis Financiero y Fiscal</t>
  </si>
  <si>
    <t>Dirección de Tesoreria</t>
  </si>
  <si>
    <t>Oficina de Cobro Coactivo</t>
  </si>
  <si>
    <t>SECRETARIA DE DESARROLLO REGIONAL y ORDENAMIENTO TERRITORIAL</t>
  </si>
  <si>
    <t>Despacho Secretaria de Desarrollo Regional</t>
  </si>
  <si>
    <t>Dirección de Ambiente y Desarrollo Sostenible</t>
  </si>
  <si>
    <t>Dirección de Gestión Territorial Montes de María</t>
  </si>
  <si>
    <t>Dirección de Gestión Territorial Sur de Bolívar</t>
  </si>
  <si>
    <t>Dirección de Gestión Territorial Norte y Dique</t>
  </si>
  <si>
    <t>SECRETARIA DE PLANEACIÓN</t>
  </si>
  <si>
    <t>Secretaria de Planeación</t>
  </si>
  <si>
    <t>SECRETARIA DE INFRAESTRUCTURA</t>
  </si>
  <si>
    <t>Secretaria de Infraestructura</t>
  </si>
  <si>
    <t>SECRETARIA DE HABITAT</t>
  </si>
  <si>
    <t>Secretaria de Habitat</t>
  </si>
  <si>
    <t>SECRETARIA JURIDICA</t>
  </si>
  <si>
    <t>SECRETARIA DE SALUD</t>
  </si>
  <si>
    <t>Direccion de Salud Publica</t>
  </si>
  <si>
    <t>Direccion de Aseguramiento y Prestacion de Servicios</t>
  </si>
  <si>
    <t>Direccion de Inspeccion, Vigilancia y Control</t>
  </si>
  <si>
    <t>Direccion Administrativa y Financiera</t>
  </si>
  <si>
    <t>Oficina Asesora de Planeación</t>
  </si>
  <si>
    <t>Oficina Asesora de Asuntos Juridicos</t>
  </si>
  <si>
    <t>SECRETARIA DE AGRICULTURA</t>
  </si>
  <si>
    <t>Secretaria de Agricultura</t>
  </si>
  <si>
    <t>SECRETARIA DE VICTIMAS</t>
  </si>
  <si>
    <t>Despacho Secretaria de Victimas</t>
  </si>
  <si>
    <t>SECRETARIA DE EDUCACION</t>
  </si>
  <si>
    <t>Dirección de Cobertura Educativa</t>
  </si>
  <si>
    <t>Direccion de Calidad Educativa</t>
  </si>
  <si>
    <t>Direccion Administacion Planta establecimientos educativos</t>
  </si>
  <si>
    <t>SECRETARIA DE MOVILIDAD</t>
  </si>
  <si>
    <t>SECRETARIA DEL INTERIOR</t>
  </si>
  <si>
    <t>Oficina de Juventudes</t>
  </si>
  <si>
    <t>SECRETARIA DE LA MUJER</t>
  </si>
  <si>
    <t>Secretaria de la Mujer</t>
  </si>
  <si>
    <t>Consecutivo</t>
  </si>
  <si>
    <t xml:space="preserve">Reporta Información (SI - NO) </t>
  </si>
  <si>
    <t>Metros lineales totales</t>
  </si>
  <si>
    <t>Metros lineales inventariados</t>
  </si>
  <si>
    <t>% de avance</t>
  </si>
  <si>
    <t xml:space="preserve">Evidencias (presenta SI – NO) </t>
  </si>
  <si>
    <t>SI</t>
  </si>
  <si>
    <t>SÍ</t>
  </si>
  <si>
    <t>NO</t>
  </si>
  <si>
    <t>Para el complemento de los archivos de gestión de las vigencias 2021, 2022 y 2023, la Dirección, cuenta con la organización de los archivos de gestión de manera electrónica hasta el 30 de septiembre de 2023, de acuerdo con el protocolo para la gestión de archivos electrónicos, recibido el día 7 de marzo de 2022, de parte de la Dirección de Atención al Ciudadano y Gestión Documental</t>
  </si>
  <si>
    <t>Para el complemento de los archivos de gestión de las vigencias 2021, 2022 y 2023, el Despacho, cuenta con la organización de los archivos de gestión de manera electrónica hasta el 30 de octubre de 2023, de acuerdo con el protocolo para la gestión de archivos electrónicos, recibido el día 7 de marzo de 2022, de parte de la Dirección de Atención al Ciudadano y Gestión Documental.</t>
  </si>
  <si>
    <t>1. Archivo reposa en la Secretaria de Desarrollo Regional y Ordenamiento Territorial.
2. Archivo físico hasta el Año 2020.
3. Desde el Año 2021 en adelante, el archivo es digital, de acuerdo con el protocolo para la gestión de archivos electrónicos.</t>
  </si>
  <si>
    <t>Dirección de planeación del tránsito, movilidad y seguridad vial</t>
  </si>
  <si>
    <t>Dirección de sedes operativas</t>
  </si>
  <si>
    <t xml:space="preserve">Despacho </t>
  </si>
  <si>
    <t>Dirección de seguridad y convivencia ciudadana</t>
  </si>
  <si>
    <t>Dirección de asistencia municipal</t>
  </si>
  <si>
    <t>NA</t>
  </si>
  <si>
    <t>Despacho del secretario</t>
  </si>
  <si>
    <t>Dirección de Defensa judicial</t>
  </si>
  <si>
    <t>Dirección de contratación</t>
  </si>
  <si>
    <t>Dirección de conceptos y actos administrativos</t>
  </si>
  <si>
    <t>El archivo correspondiente a BOLIVAR PRIMERO se encuentra totalmente realizado tanto el FUD (10 cajas) como el formato de INDICE DIGITAL.
El archivo correspondiente a BOLIVAR SI AVANZA se encuentra totalmente diligenciado bajo las normas estipuladas en el proceso archivístico FUID (65 cajas). En este momento hay 32 cajas con información del gobierno BOLIVAR GANADOR que se encontraban en cajas, ZA y Bolsas, las cuales se encuentran intervenidas según los requerimientos estipulados por las normas del proceso archivístico, las cuales no han sido entregadas a archivo general debido a la falta de carpetas para culminar el proceso.</t>
  </si>
  <si>
    <t>Observaciones de la OCI</t>
  </si>
  <si>
    <t>Fecha de Cierre del Hallazgo</t>
  </si>
  <si>
    <t>Observaciones de la Dependencia</t>
  </si>
  <si>
    <t>Junio 10 de 2022</t>
  </si>
  <si>
    <t>Sin fecha de cierre</t>
  </si>
  <si>
    <t>Junio 10 de 2023</t>
  </si>
  <si>
    <t>Diciembre 10 de 2023</t>
  </si>
  <si>
    <t>Esta dependencia reportó su volumetría al 100 % en el undécimo informe de avance. Por lo anterior, para este reporte no remite evidencias.</t>
  </si>
  <si>
    <t>La Oficina de Control Interno Avanza en la organización de su archivo de gestión</t>
  </si>
  <si>
    <t>Esta dependencia reportó su volumetría al 62 % en el undécimo informe de avance. Para este reporte no remite evidencias. Se remiten evidencias de Oficina de Control Disciplinario de Juzgamiento.</t>
  </si>
  <si>
    <t>Para el corte de  junio 10 de 2022 y Diciembre 10 de 2023 reporta un avance del 100 %</t>
  </si>
  <si>
    <t>Para el corte diciembre 10 de 2023 remite volumetría al 100 % de las vigencias 2016-2017-2018-2019-2020-2021 informa que avanza en las vigencias 2022 y 2023 pero no remite metros lineales para estas por lo que el avance que se entrega corresponde a las vigencias que se señalan al 100 %, y se requerirá vigencia 2022 y 2023.</t>
  </si>
  <si>
    <t>Esta dependencia reportó su volumetría al 35 % en el undécimo informe de avance. Para este reporte no remite evidencias. Esta oficina para esta dependencia ya había reportado el avance en un 100 % dado que se recibieron certificaciones del levantamiento de los FUID, sin embargo se requerirá nuevamente a la dependencia sobre el particular.</t>
  </si>
  <si>
    <t>Para el corte diciembre 10 de 2023 remite volumetría al 76 %, se requerirá avances para el próximo corte de evaluación.</t>
  </si>
  <si>
    <t>Esta dependencia reportó su volumetría al 100 % en el decimo cuarto informe de avance. Se anexan Nuevamente las evidencias del referido corte.</t>
  </si>
  <si>
    <t>Esta dependencia reportó su volumetría al 12 % en el undécimo informe de avance. Para el corte de diciembre de 2023 no remite metraje Lineal, pero si FUID diligenciado, por lo anterior se mantiene el ultimo porcentaje reportado</t>
  </si>
  <si>
    <t>Para el corte diciembre 10 de 2023 esta dependencia remite volumetría al 100 %. Sin embargo no se dará por cerrado ya que en el desarrollo del informe se evidencian mas cajas de las relacionadas por lo que se requerirá a que vigencias pertenecen.</t>
  </si>
  <si>
    <t xml:space="preserve">La dirección de ingresos avanza lentamente en la organización de sus archivos, no remite metraje lineal y ni porcentaje de avance, el FUID remitido como evidencia esta diligenciado erróneamente. </t>
  </si>
  <si>
    <t>Para el corte diciembre 10 de 2023 esta dependencia remite volumetría al 99 %. Sin embargo no se dará por cerrado ya que en el desarrollo del informe no remite FUID correspondientes, y los remitidas en cortes anteriores presentan inconsistencia en el diligenciamiento.</t>
  </si>
  <si>
    <t>Al corte del envió del presente informe de avance diciembre 10 de 2023 esta dependencia No remitió información.</t>
  </si>
  <si>
    <t>Para el corte diciembre 10 de 2023 remite volumetría al 74 %, se requerirá avances para el próximo corte de evaluación.</t>
  </si>
  <si>
    <t>Para el corte diciembre 10 de 2023 remite volumetría al 100 %, se requerirá avances para el próximo corte de evaluación, ya que solo se remite FUID con registro de archivos producidos en la vigencia 2018.</t>
  </si>
  <si>
    <t>Esta dependencia reportó su volumetría al 95 % en el decimo quinto informe de avance. Se anexan  las evidencias del referido corte. Los informes evidencian un trabajo de organización constante por lo que se da por superada el hallazgo para el corte de diciembre 10 de 2023.</t>
  </si>
  <si>
    <t>Esta dependencia reportó su volumetría al 100 % en el decimo quinto informe de avance. Se anexan  las evidencias del referido corte. Los informes evidencian un trabajo de organización constante por lo que se da por superada el hallazgo para el corte de diciembre 10 de 2023.</t>
  </si>
  <si>
    <t>Adjuntan FUID y registro fotográficos</t>
  </si>
  <si>
    <t>Esta dependencia reportó su volumetría al 92 % en el undécimo  informe de avance.  Los informes reportados en los avances evidencian un trabajo de organización constante por lo que se dio por superado el hallazgo para el corte de junio 10 de 2022.</t>
  </si>
  <si>
    <t>Esta dependencia reportó su volumetría al 56 % en el undécimo informe de avance. Para este reporte no remite evidencias. Esta oficina para esta dependencia ya había reportado el avance en un 100 % dado que se recibieron certificaciones del levantamiento de los FUID, sin embargo se requerirá nuevamente a la dependencia sobre el particular.</t>
  </si>
  <si>
    <t>Esta dependencia reportó su volumetría al 93 % en el decimo cuarto informe de avance. Se anexan Nuevamente las evidencias del referido corte.</t>
  </si>
  <si>
    <t>Esta dependencia reportó su volumetría al 67 % en el decimo quinto informe de avance. Se requerirán avances en el próximo corte de evaluación.</t>
  </si>
  <si>
    <t>Esta dependencia reportó su volumetría al 85 % en el decimo quinto informe de avance. Se requerirán avances en el próximo corte de evaluación.</t>
  </si>
  <si>
    <t>Esta dependencia reportó su volumetría al 85 % en el decimo cuarto informe de avance. Se anexan Nuevamente las evidencias del referido corte.</t>
  </si>
  <si>
    <t>Esta dependencia reportó su volumetría al 19 % en el undécimo informe de avance. Para este reporte no remite evidencias</t>
  </si>
  <si>
    <t>Esta dependencia reportó su volumetría al 100 % en el decimo quinto informe de avance. Se anexan  las evidencias del referido corte. Los informes evidencian un trabajo de organización constante por lo que se da por superada el hallazgo para el corte de diciembre 10 de 2023, igualmente en informes anteriores se han remitido FUID.</t>
  </si>
  <si>
    <t>Esta dependencia reportó su volumetría al 83 % en el undécimo informe de avance. Para este reporte no remite evidencias</t>
  </si>
  <si>
    <t>Esta dependencia reportó su volumetría al 41 % en el undécimo informe de avance. Para este reporte no remite evidencias</t>
  </si>
  <si>
    <t>Esta dependencia reportó su volumetría al 0 % en el undécimo informe de avance. Para este reporte no remite evidencias</t>
  </si>
  <si>
    <t>Esta dependencia reportó su volumetría al 38 % en el decimo cuarto informe de avance. Se anexan Nuevamente las evidencias del referido corte.</t>
  </si>
  <si>
    <t>Esta dependencia reportó su volumetría al 9 % en el undécimo informe de avance. Para este reporte no remite evidencias</t>
  </si>
  <si>
    <t>Esta dependencia NO reportó su volumetría en el presente informe de avance. Para el corte de diciembre de 2023 no remite metraje Lineal, pero si FUID diligenciado.</t>
  </si>
  <si>
    <t>Esta dependencia reportó su volumetría al 51 % en el undécimo informe de avance. Para este reporte no remite evidencias</t>
  </si>
  <si>
    <t>Esta dependencia reportó su volumetría al 67 % en el decimo quinto informe de avance. Se anexan  las evidencias del referido corte, se va requerir avances en el próximo informe.</t>
  </si>
  <si>
    <t>Esta dependencia reportó su volumetría al 91 % en el decimo quinto informe de avance. Se anexan  las evidencias del referido corte, se va requerir avances en el próximo informe.</t>
  </si>
  <si>
    <t>Se anexa matriz de volumetría donde se entrega la relación de todas las dependencias de la Gobernación, cabe resaltar que, en el desarrollo de esta, se relacionan los reportes volumétricos realizados en el undécimo, decimo cuarto y decimo quinto informe de avances, con el que se consolida la información de volumetría de la Gobernación de Bolívar, esta oficina realizará los seguimientos correspondientes para verificar el avance de las dependencias en el levantamiento de los inventarios de sus archivos de gestión.</t>
  </si>
  <si>
    <t xml:space="preserve">Se entrega reporte de volumetría actualizado y evidencias de las dependencias que se relacionan a continuación: 
1. Matriz de Volumetría. 
</t>
  </si>
  <si>
    <t>Se remiten los avances descritos por las dependencias que se relacionan a través del formato único de reporte de avances del PMA para los Archivos de Gestión. Se evidencian avances satisfactorios frente a la preparación física de los expedientes, organización cronológica, y eliminación de material abrasivo. para los casos en que aplique se procederá con la solicitud de evidencias para los archivos producidos en la vigencia  2021 y 2022, remitiendo evidencias con cortes, y de ser necesario por mitigación del riesgo dar por cumplida la meta en un 100 % para los archivos de gestión de algunas dependencias, pues se ha logrado evidenciar la subsanación o eliminación de las causales que han dado origen al hallazgo.</t>
  </si>
  <si>
    <t>Se remiten los avances descritos por las dependencias que se relacionan a través del formato único de reporte de avances del PMA para los Archivos de Gestión. Se evidencian avances satisfactorios frente a la Rotulación de las cajas aplicando las versiones 2 y 3 de las TRD. para los casos en que aplique se procederá con la solicitud de evidencias para los archivos producidos en la vigencia 2021 y 2022, remitiendo evidencias con cortes, y de ser necesario por mitigación del riesgo dar por cumplida la meta en un 100 % para los archivos de gestión de algunas dependencias, pues se ha logrado evidenciar la subsanación o eliminación de las causales que han dado origen al hallazgo.</t>
  </si>
  <si>
    <t>Evidencias de las siguientes dependencias:</t>
  </si>
  <si>
    <t>Decimo quinto (15) informe de seguimiento - Diciembre 10 de 2023.</t>
  </si>
  <si>
    <t>Radicado AGN 2-2023-008660</t>
  </si>
  <si>
    <t>Hallazgo 8. Sistema Integrado de Conservación - SIC.
La oficina de Control Interno no reporta porcentaje de avance y no remite evidencias.
Se reitera a la entidad presentar la evidencia como videos y fotografías de la implementación del SIC en
las bodegas y/o depósitos en las cuales se custodia documentación de la entidad.
Conclusión: Hallazgo no Superado.</t>
  </si>
  <si>
    <t>Radicado No AGN 2-2023-008660</t>
  </si>
  <si>
    <t>Hallazgo 9. Requisitos de Documentos Electrónicos.
La oficina de Control Interno no reporta porcentaje de avance. Y no remite evidencias, se reitera a
la gobernación la remisión del documento Modelo de Requisitos para la Gestión de Documentos
Electrónicos de Archivo – MOREQ y la comunicación mediante la cual se informa a la directora
administrativa de Gestión Institucional, que el documento fue revisado con el área de Tecnología.
Conclusión: Hallazgo no Superado.</t>
  </si>
  <si>
    <t>La oficina de Control Interno reporta un porcentaje de avance del 67% y no se remiten evidencias que
corroboren el porcentaje reportado.
La solicitud expresa de remitir la información de la volumetría se debe a que se requiere verificar el
levantamiento de inventarios para la totalidad de la información generada por la entidad, la entidad nos
remite la siguiente volumetría:
“De acuerdo con lo anterior, se remite la información facilitada por la Secretaría General y la
Dirección de Atención al Ciudadano y Gestión Documental, para lo correspondiente al Archivo Central
y al Archivo Histórico de la Gobernación de Bolívar, es menester precisar que estas dependencias se
encargan de la ordenación, organización, conformación, y custodia de los referidos archivos. De acuerdo con lo remitido, se reitera a la entidad que no esta teniendo en cuenta lo expresado en mesa
de trabajo realizada el pasado 22 de noviembre de 2022, en la cual, control interno nos indicó que
poseen tres (3) dependencias que son las que producen mayor volumen documental (secretaria de salud,
Secretaria de Educación y Secretaría de Hacienda), así las cosas esta subdirección evidencia que los
archivos de gestión a la fecha (casi un año después) no se encuentran debidamente ordenados e
inventariados. Según la entidad, esas tres (3) secretarías poseen aproximadamente 250 metros lineales
sin intervenir, de los cuales a la fecha no se remiten evidencias y mucho menos reporte volumétrico
solicitado para corroborar el avance, así las cosas, la gobernación aún no sabe la totalidad de sus acervos
de acuerdo con lo remitido.
Ahora bien, para poder realizar un seguimiento puntual al avance de las dependencias que reportan sus
actividades, se solicitó a la entidad remitir el reporte, teniendo en cuanta lo dicho en la mesa de trabajo;
al verificar la información la entidad no diligencia la matriz solicitada reiteradamente con todos los
campos solicitados, esta información es necesaria en su totalidad, pues la entidad en ningún informe de
avance anterior reporta el total de información que posee y mucho menos que se ha intervenido y que
hace falta por hacerlo.
En concordancia con lo anterior, la entidad debe remitir informe de volumetría del total de la
producción documental en todas sus fases de archivo (gestión, central e histórico, incluyendo los
posibles fondos de entidades que hayan sido liquidadas y/o fusionadas.
De igual forma, se reitera el envió de las evidencias que sustenten la aplicación de la hoja de
control para las series complejas de la entidad.
Se reitera a la entidad que para dar por superado el hallazgo al 100% es necesario que la
entidad presente a esta subdirección: Inventarios documentales completamente diligenciados en los archivos de gestión, central e
histórico, para el total de series documentales registradas en las TRD.
• Inventario documental actualizado del archivo central.
• Para el documento en formato Excel denominado: “Procedimiento de trámite para entrega
de cargo”, se debe contemplar el total de los colaboradores de la Gobernación, esto implica la
contratación por Prestación de Servicios.
• Videos que muestren la aplicación de los procesos técnicos: preparación física e identificación,
tales como: retiro de material abrasivo, depuración, foliación, e identificación de las unidades
de las demás dependencias.
• Hoja de control, para las series complejas de la entidad, por ejemplo: Historias Laborales,
Contratos, Procesos Judiciales, Investigaciones, Licencias Urbanísticas, entre otras. (muestra
fotográfica de al menos 20 Hojas de control diligenciadas de todas las dependencias).
Se exhorta a la entidad a realizar los procesos descritos anteriormente en las oficinas y expedientes que
faltan por intervenir con el fin de dar cumplimiento del 100% a este hallazgo.
Conclusión: Hallazgo no Superado.</t>
  </si>
  <si>
    <t>Se remiten los avances descritos por las dependencias que se relacionan a través del formato único de reporte de avances del PMA para los Archivos de Gestión. Se entregan evidencias para series de Historias Laborales, Expedientes Disciplinarios, Expedientes Pensionales, Expedientes Contractuales.</t>
  </si>
  <si>
    <t>Teniendo en cuenta que en el documento denominado Modelo de Requisitos de Gestión para Documentos Electrónicos, se contemplan los protocolos para la gestión, creación y consulta de expedientes electrónicos  de archivo en carpetas compartidas y en las herramientas SharePoint y One Drive, se informa que este documento fue aprobado por el Comité Institucional de Gestión y Desempeño de la Gobernación de Bolívar en sesión desarrollada el 30 de noviembre 2021;los cuales fueron remitidos  en el décimo informe de seguimiento al cumplimiento del PMA  enviado mediante Oficio GOBOL-22-014115 de fecha 1 de abril de 2022. Teniendo en cuenta lo manifestado respeto a: "Se reitera a la entidad que para dar por superado el hallazgo al 100% es necesario que presente a esta subdirección:  Protocolo para la gestión, creación y consulta de expedientes electrónicos de archivo en carpetas compartidas y en las herramientas SharePoint.  Protocolo para la gestión, creación y consulta de expedientes electrónicos de archivo en carpetas compartidas y en la herramienta One Drive". Se hace entrega de lo solicitado con lo que se certifica esta acción de mejora en un 100 % para el presente corte.</t>
  </si>
  <si>
    <t>Hallazgo 10. Creación y conformación de expedientes electrónicos. La oficina de Control Interno reporta un porcentaje de avance de 75%, no remite evidencias,
que corroboren el porcentaje reportado y aclara lo siguiente:
“Respecto del hallazgo de creación y conformación de expedientes electrónicos se señala que, “La
oficina de Control Interno reporta un avance del 100%”. Es menester precisar que, esta oficina para
dicho corte NO ha certificado el referido hallazgo en un 100 %, en nuestros undécimo, duodécimo, y
decimotercer informes de avance esta oficina siempre ha reportado el referido hallazgo en un 75 %,
toda vez que, en la actualidad se les requiere y realiza seguimiento a las dependencias responsables del
cumplimiento de este, para que se atiendan las observaciones que ha remitido el AGN respecto a los
protocolos para la gestión, creación, y consulta de los expedientes electrónicos en SharePoint y
OneDrive”.
En cuanto a lo anterior; y remitiéndonos a las evidencias anexas en los anteriores reportes, solo se remite
información de dos hallazgos, como se evidencia en las siguientes imágenes:
Se reitera a la entidad que para dar por superado el hallazgo al 100% es necesario que
presente a esta subdirección:
 Protocolo para la gestión, creación y consulta de expedientes electrónicos de archivo en
carpetas compartidas y en las herramientas SharePoint.
 Protocolo para la gestión, creación y consulta de expedientes electrónicos de archivo en
carpetas compartidas y en la herramienta One Drive.</t>
  </si>
  <si>
    <t>71.77%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</si>
</sst>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b/>
      <sz val="12"/>
      <color indexed="8"/>
      <name val="Arial"/>
      <family val="2"/>
    </font>
    <font>
      <sz val="9"/>
      <color indexed="81"/>
      <name val="Tahoma"/>
      <family val="2"/>
    </font>
    <font>
      <b/>
      <sz val="9"/>
      <color indexed="81"/>
      <name val="Tahoma"/>
      <family val="2"/>
    </font>
    <font>
      <u/>
      <sz val="11"/>
      <color theme="10"/>
      <name val="Calibri"/>
      <family val="2"/>
      <scheme val="minor"/>
    </font>
    <font>
      <sz val="11"/>
      <color theme="1"/>
      <name val="Calibri"/>
      <family val="2"/>
      <scheme val="minor"/>
    </font>
    <font>
      <sz val="12"/>
      <color theme="1"/>
      <name val="Calibri"/>
      <family val="2"/>
      <scheme val="minor"/>
    </font>
    <font>
      <b/>
      <sz val="12"/>
      <name val="Arial"/>
      <family val="2"/>
    </font>
    <font>
      <b/>
      <sz val="12"/>
      <color indexed="30"/>
      <name val="Arial"/>
      <family val="2"/>
    </font>
    <font>
      <sz val="12"/>
      <name val="Arial"/>
      <family val="2"/>
    </font>
    <font>
      <b/>
      <sz val="12"/>
      <color theme="1"/>
      <name val="Arial"/>
      <family val="2"/>
    </font>
    <font>
      <b/>
      <sz val="12"/>
      <color theme="1"/>
      <name val="Calibri"/>
      <family val="2"/>
      <scheme val="minor"/>
    </font>
    <font>
      <sz val="12"/>
      <color theme="1"/>
      <name val="Arial"/>
      <family val="2"/>
    </font>
    <font>
      <sz val="16"/>
      <color theme="1"/>
      <name val="Calibri"/>
      <family val="2"/>
      <scheme val="minor"/>
    </font>
    <font>
      <sz val="10"/>
      <color rgb="FF000000"/>
      <name val="Times New Roman"/>
      <charset val="204"/>
    </font>
    <font>
      <sz val="10"/>
      <color rgb="FF000000"/>
      <name val="Arial Narrow"/>
      <family val="2"/>
    </font>
    <font>
      <b/>
      <sz val="10"/>
      <name val="Arial Narrow"/>
      <family val="2"/>
    </font>
    <font>
      <sz val="10"/>
      <name val="Arial Narrow"/>
      <family val="2"/>
    </font>
    <font>
      <sz val="11"/>
      <color theme="1"/>
      <name val="Arial Narrow"/>
      <family val="2"/>
    </font>
    <font>
      <sz val="8"/>
      <color theme="1"/>
      <name val="Arial Narrow"/>
      <family val="2"/>
    </font>
    <font>
      <sz val="8"/>
      <name val="Calibri"/>
      <family val="2"/>
      <scheme val="minor"/>
    </font>
  </fonts>
  <fills count="9">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9" tint="0.79998168889431442"/>
        <bgColor indexed="64"/>
      </patternFill>
    </fill>
    <fill>
      <patternFill patternType="solid">
        <fgColor theme="4" tint="0.39997558519241921"/>
        <bgColor indexed="64"/>
      </patternFill>
    </fill>
    <fill>
      <patternFill patternType="solid">
        <fgColor rgb="FF00B050"/>
        <bgColor indexed="64"/>
      </patternFill>
    </fill>
    <fill>
      <patternFill patternType="solid">
        <fgColor rgb="FFD0CECE"/>
      </patternFill>
    </fill>
    <fill>
      <patternFill patternType="solid">
        <fgColor theme="4" tint="0.79998168889431442"/>
        <bgColor indexed="64"/>
      </patternFill>
    </fill>
  </fills>
  <borders count="41">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s>
  <cellStyleXfs count="4">
    <xf numFmtId="0" fontId="0" fillId="0" borderId="0"/>
    <xf numFmtId="0" fontId="4" fillId="0" borderId="0" applyNumberFormat="0" applyFill="0" applyBorder="0" applyAlignment="0" applyProtection="0"/>
    <xf numFmtId="9" fontId="5" fillId="0" borderId="0" applyFont="0" applyFill="0" applyBorder="0" applyAlignment="0" applyProtection="0"/>
    <xf numFmtId="0" fontId="14" fillId="0" borderId="0"/>
  </cellStyleXfs>
  <cellXfs count="226">
    <xf numFmtId="0" fontId="0" fillId="0" borderId="0" xfId="0"/>
    <xf numFmtId="0" fontId="6" fillId="0" borderId="0" xfId="0" applyFont="1"/>
    <xf numFmtId="0" fontId="6" fillId="2" borderId="0" xfId="0" applyFont="1" applyFill="1" applyAlignment="1">
      <alignment horizontal="center" vertical="center"/>
    </xf>
    <xf numFmtId="0" fontId="6" fillId="0" borderId="0" xfId="0" applyFont="1" applyAlignment="1">
      <alignment horizontal="center"/>
    </xf>
    <xf numFmtId="0" fontId="7" fillId="0" borderId="4" xfId="0" applyFont="1" applyBorder="1" applyAlignment="1">
      <alignment horizontal="center"/>
    </xf>
    <xf numFmtId="0" fontId="8" fillId="2" borderId="6" xfId="0" applyFont="1" applyFill="1" applyBorder="1" applyAlignment="1">
      <alignment horizontal="center" vertical="center"/>
    </xf>
    <xf numFmtId="0" fontId="8" fillId="0" borderId="6" xfId="0" applyFont="1" applyBorder="1" applyAlignment="1">
      <alignment horizontal="left" vertical="center"/>
    </xf>
    <xf numFmtId="0" fontId="8" fillId="0" borderId="6" xfId="0" applyFont="1" applyBorder="1" applyAlignment="1">
      <alignment horizontal="center" vertical="center"/>
    </xf>
    <xf numFmtId="0" fontId="7" fillId="0" borderId="6" xfId="0" applyFont="1" applyBorder="1" applyAlignment="1">
      <alignment horizontal="center" vertical="center"/>
    </xf>
    <xf numFmtId="0" fontId="7" fillId="0" borderId="6" xfId="0" applyFont="1" applyBorder="1" applyAlignment="1">
      <alignment horizontal="left" vertical="center"/>
    </xf>
    <xf numFmtId="0" fontId="8" fillId="0" borderId="7" xfId="0" applyFont="1" applyBorder="1" applyAlignment="1">
      <alignment horizontal="center" vertical="center"/>
    </xf>
    <xf numFmtId="0" fontId="7" fillId="3" borderId="20"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9" fillId="2" borderId="4" xfId="0" applyFont="1" applyFill="1" applyBorder="1" applyAlignment="1" applyProtection="1">
      <alignment horizontal="center" vertical="center" wrapText="1"/>
      <protection locked="0"/>
    </xf>
    <xf numFmtId="0" fontId="12" fillId="0" borderId="4" xfId="0" applyFont="1" applyBorder="1" applyAlignment="1">
      <alignment horizontal="justify" vertical="center" wrapText="1"/>
    </xf>
    <xf numFmtId="0" fontId="12" fillId="0" borderId="4" xfId="0" applyFont="1" applyBorder="1" applyAlignment="1">
      <alignment vertical="center" wrapText="1"/>
    </xf>
    <xf numFmtId="0" fontId="10" fillId="0" borderId="4" xfId="0" applyFont="1" applyBorder="1" applyAlignment="1">
      <alignment vertical="center" wrapText="1"/>
    </xf>
    <xf numFmtId="0" fontId="12" fillId="2" borderId="4" xfId="0" applyFont="1" applyFill="1" applyBorder="1" applyAlignment="1">
      <alignment horizontal="center" vertical="center" wrapText="1"/>
    </xf>
    <xf numFmtId="0" fontId="9" fillId="2" borderId="25" xfId="0" applyFont="1" applyFill="1" applyBorder="1" applyAlignment="1">
      <alignment horizontal="center" vertical="center" wrapText="1"/>
    </xf>
    <xf numFmtId="0" fontId="12" fillId="0" borderId="4" xfId="0" applyFont="1" applyBorder="1" applyAlignment="1">
      <alignment horizontal="left" vertical="center" wrapText="1"/>
    </xf>
    <xf numFmtId="0" fontId="9" fillId="0" borderId="23" xfId="0" applyFont="1" applyBorder="1" applyAlignment="1" applyProtection="1">
      <alignment horizontal="center" vertical="center" wrapText="1"/>
      <protection locked="0"/>
    </xf>
    <xf numFmtId="0" fontId="4" fillId="2" borderId="4" xfId="1" applyFill="1" applyBorder="1" applyAlignment="1">
      <alignment vertical="center" wrapText="1"/>
    </xf>
    <xf numFmtId="0" fontId="9" fillId="0" borderId="4" xfId="0" applyFont="1" applyBorder="1" applyAlignment="1" applyProtection="1">
      <alignment horizontal="left" vertical="center" wrapText="1"/>
      <protection locked="0"/>
    </xf>
    <xf numFmtId="0" fontId="7" fillId="3" borderId="23" xfId="0" applyFont="1" applyFill="1" applyBorder="1" applyAlignment="1">
      <alignment horizontal="center" vertical="center" wrapText="1"/>
    </xf>
    <xf numFmtId="9" fontId="6" fillId="0" borderId="0" xfId="2" applyFont="1" applyAlignment="1">
      <alignment horizontal="center" vertical="center"/>
    </xf>
    <xf numFmtId="0" fontId="9" fillId="3" borderId="4" xfId="0" applyFont="1" applyFill="1" applyBorder="1" applyAlignment="1" applyProtection="1">
      <alignment horizontal="center" vertical="center" wrapText="1"/>
      <protection locked="0"/>
    </xf>
    <xf numFmtId="0" fontId="9" fillId="3" borderId="4" xfId="0" applyFont="1" applyFill="1" applyBorder="1" applyAlignment="1">
      <alignment horizontal="justify" vertical="center" wrapText="1"/>
    </xf>
    <xf numFmtId="1" fontId="9" fillId="3" borderId="4" xfId="0" applyNumberFormat="1" applyFont="1" applyFill="1" applyBorder="1" applyAlignment="1">
      <alignment horizontal="center" vertical="center" wrapText="1"/>
    </xf>
    <xf numFmtId="10" fontId="9" fillId="3" borderId="4" xfId="0" applyNumberFormat="1" applyFont="1" applyFill="1" applyBorder="1" applyAlignment="1">
      <alignment horizontal="center" vertical="center" wrapText="1"/>
    </xf>
    <xf numFmtId="14" fontId="12" fillId="3" borderId="4" xfId="0" applyNumberFormat="1" applyFont="1" applyFill="1" applyBorder="1" applyAlignment="1">
      <alignment horizontal="center" vertical="center"/>
    </xf>
    <xf numFmtId="0" fontId="9" fillId="6" borderId="4" xfId="0" applyFont="1" applyFill="1" applyBorder="1" applyAlignment="1">
      <alignment horizontal="justify" vertical="center" wrapText="1"/>
    </xf>
    <xf numFmtId="14" fontId="9" fillId="6" borderId="4" xfId="0" applyNumberFormat="1" applyFont="1" applyFill="1" applyBorder="1" applyAlignment="1">
      <alignment horizontal="center" vertical="center" wrapText="1"/>
    </xf>
    <xf numFmtId="1" fontId="9" fillId="6" borderId="4" xfId="0" applyNumberFormat="1" applyFont="1" applyFill="1" applyBorder="1" applyAlignment="1">
      <alignment horizontal="center" vertical="center" wrapText="1"/>
    </xf>
    <xf numFmtId="10" fontId="9" fillId="6" borderId="4" xfId="0" applyNumberFormat="1" applyFont="1" applyFill="1" applyBorder="1" applyAlignment="1">
      <alignment horizontal="center" vertical="center" wrapText="1"/>
    </xf>
    <xf numFmtId="0" fontId="9" fillId="6" borderId="4" xfId="0" applyFont="1" applyFill="1" applyBorder="1" applyAlignment="1" applyProtection="1">
      <alignment horizontal="center" vertical="center" wrapText="1"/>
      <protection locked="0"/>
    </xf>
    <xf numFmtId="0" fontId="9" fillId="6" borderId="23" xfId="0" applyFont="1" applyFill="1" applyBorder="1" applyAlignment="1">
      <alignment horizontal="justify" vertical="center" wrapText="1"/>
    </xf>
    <xf numFmtId="14" fontId="9" fillId="6" borderId="23" xfId="0" applyNumberFormat="1" applyFont="1" applyFill="1" applyBorder="1" applyAlignment="1">
      <alignment horizontal="center" vertical="center" wrapText="1"/>
    </xf>
    <xf numFmtId="1" fontId="9" fillId="6" borderId="23" xfId="0" applyNumberFormat="1" applyFont="1" applyFill="1" applyBorder="1" applyAlignment="1">
      <alignment horizontal="center" vertical="center" wrapText="1"/>
    </xf>
    <xf numFmtId="10" fontId="9" fillId="6" borderId="23" xfId="0" applyNumberFormat="1" applyFont="1" applyFill="1" applyBorder="1" applyAlignment="1">
      <alignment horizontal="center" vertical="center" wrapText="1"/>
    </xf>
    <xf numFmtId="0" fontId="9" fillId="6" borderId="23" xfId="0" applyFont="1" applyFill="1" applyBorder="1" applyAlignment="1" applyProtection="1">
      <alignment horizontal="center" vertical="center" wrapText="1"/>
      <protection locked="0"/>
    </xf>
    <xf numFmtId="14" fontId="12" fillId="6" borderId="4" xfId="0" applyNumberFormat="1" applyFont="1" applyFill="1" applyBorder="1" applyAlignment="1">
      <alignment horizontal="center" vertical="center"/>
    </xf>
    <xf numFmtId="0" fontId="12" fillId="6" borderId="4" xfId="0" applyFont="1" applyFill="1" applyBorder="1" applyAlignment="1">
      <alignment horizontal="center" vertical="center" wrapText="1"/>
    </xf>
    <xf numFmtId="0" fontId="12" fillId="6" borderId="4" xfId="0" applyFont="1" applyFill="1" applyBorder="1" applyAlignment="1">
      <alignment vertical="center" wrapText="1"/>
    </xf>
    <xf numFmtId="0" fontId="12" fillId="0" borderId="4" xfId="0" applyFont="1" applyBorder="1" applyAlignment="1">
      <alignment horizontal="center" vertical="center" wrapText="1"/>
    </xf>
    <xf numFmtId="0" fontId="7" fillId="0" borderId="14" xfId="0" applyFont="1" applyBorder="1" applyAlignment="1" applyProtection="1">
      <alignment horizontal="center" vertical="center" wrapText="1"/>
      <protection locked="0"/>
    </xf>
    <xf numFmtId="0" fontId="7" fillId="3" borderId="4" xfId="0" applyFont="1" applyFill="1" applyBorder="1" applyAlignment="1">
      <alignment horizontal="center" vertical="center" textRotation="89" wrapText="1"/>
    </xf>
    <xf numFmtId="0" fontId="10" fillId="0" borderId="14" xfId="0" applyFont="1" applyBorder="1" applyAlignment="1">
      <alignment horizontal="center" vertical="center"/>
    </xf>
    <xf numFmtId="0" fontId="9" fillId="0" borderId="4" xfId="0" applyFont="1" applyBorder="1" applyAlignment="1">
      <alignment horizontal="center" vertical="center" wrapText="1"/>
    </xf>
    <xf numFmtId="10" fontId="9" fillId="2" borderId="4" xfId="0" applyNumberFormat="1" applyFont="1" applyFill="1" applyBorder="1" applyAlignment="1">
      <alignment horizontal="center" vertical="center" wrapText="1"/>
    </xf>
    <xf numFmtId="0" fontId="12" fillId="2" borderId="4" xfId="0" applyFont="1" applyFill="1" applyBorder="1" applyAlignment="1">
      <alignment horizontal="left" vertical="center" wrapText="1"/>
    </xf>
    <xf numFmtId="0" fontId="10" fillId="3" borderId="4" xfId="0" applyFont="1" applyFill="1" applyBorder="1" applyAlignment="1">
      <alignment horizontal="center" vertical="center" textRotation="90"/>
    </xf>
    <xf numFmtId="10" fontId="12" fillId="0" borderId="4" xfId="0" applyNumberFormat="1" applyFont="1" applyBorder="1" applyAlignment="1">
      <alignment horizontal="center" vertical="center"/>
    </xf>
    <xf numFmtId="0" fontId="7" fillId="2" borderId="14" xfId="0" applyFont="1" applyFill="1" applyBorder="1" applyAlignment="1">
      <alignment horizontal="center" vertical="center" wrapText="1"/>
    </xf>
    <xf numFmtId="0" fontId="9" fillId="2" borderId="4" xfId="0" applyFont="1" applyFill="1" applyBorder="1" applyAlignment="1">
      <alignment horizontal="justify" vertical="center" wrapText="1"/>
    </xf>
    <xf numFmtId="0" fontId="9" fillId="0" borderId="4" xfId="0" applyFont="1" applyBorder="1" applyAlignment="1" applyProtection="1">
      <alignment horizontal="center" vertical="center" wrapText="1"/>
      <protection locked="0"/>
    </xf>
    <xf numFmtId="0" fontId="12" fillId="0" borderId="15" xfId="0" applyFont="1" applyBorder="1" applyAlignment="1">
      <alignment vertical="center" wrapText="1"/>
    </xf>
    <xf numFmtId="10" fontId="6" fillId="0" borderId="0" xfId="0" applyNumberFormat="1" applyFont="1"/>
    <xf numFmtId="0" fontId="8" fillId="0" borderId="5" xfId="0" applyFont="1" applyBorder="1" applyAlignment="1">
      <alignment vertical="center"/>
    </xf>
    <xf numFmtId="0" fontId="8" fillId="0" borderId="6" xfId="0" applyFont="1" applyBorder="1" applyAlignment="1">
      <alignment vertical="center"/>
    </xf>
    <xf numFmtId="0" fontId="6" fillId="0" borderId="31" xfId="0" applyFont="1" applyBorder="1"/>
    <xf numFmtId="0" fontId="6" fillId="0" borderId="32" xfId="0" applyFont="1" applyBorder="1"/>
    <xf numFmtId="0" fontId="6" fillId="0" borderId="33" xfId="0" applyFont="1" applyBorder="1"/>
    <xf numFmtId="0" fontId="7" fillId="2" borderId="26" xfId="0" applyFont="1" applyFill="1" applyBorder="1" applyAlignment="1">
      <alignment horizontal="center" vertical="center" wrapText="1"/>
    </xf>
    <xf numFmtId="0" fontId="10" fillId="3" borderId="25" xfId="0" applyFont="1" applyFill="1" applyBorder="1" applyAlignment="1">
      <alignment horizontal="center" vertical="center" textRotation="90"/>
    </xf>
    <xf numFmtId="0" fontId="9" fillId="2" borderId="25" xfId="0" applyFont="1" applyFill="1" applyBorder="1" applyAlignment="1">
      <alignment horizontal="justify" vertical="center" wrapText="1"/>
    </xf>
    <xf numFmtId="0" fontId="7" fillId="3" borderId="25" xfId="0" applyFont="1" applyFill="1" applyBorder="1" applyAlignment="1">
      <alignment horizontal="center" vertical="center" wrapText="1"/>
    </xf>
    <xf numFmtId="0" fontId="12" fillId="2" borderId="25" xfId="0" applyFont="1" applyFill="1" applyBorder="1" applyAlignment="1">
      <alignment horizontal="center" vertical="center" wrapText="1"/>
    </xf>
    <xf numFmtId="0" fontId="12" fillId="2" borderId="25" xfId="0" applyFont="1" applyFill="1" applyBorder="1" applyAlignment="1">
      <alignment horizontal="justify" vertical="center" wrapText="1"/>
    </xf>
    <xf numFmtId="0" fontId="9" fillId="6" borderId="4" xfId="0" applyFont="1" applyFill="1" applyBorder="1" applyAlignment="1">
      <alignment horizontal="justify" vertical="center"/>
    </xf>
    <xf numFmtId="14" fontId="12" fillId="6" borderId="4" xfId="0" applyNumberFormat="1" applyFont="1" applyFill="1" applyBorder="1" applyAlignment="1">
      <alignment vertical="center"/>
    </xf>
    <xf numFmtId="0" fontId="12" fillId="0" borderId="4" xfId="0" applyFont="1" applyBorder="1" applyAlignment="1">
      <alignment horizontal="center" vertical="center"/>
    </xf>
    <xf numFmtId="0" fontId="12" fillId="3" borderId="4" xfId="0" applyFont="1" applyFill="1" applyBorder="1" applyAlignment="1">
      <alignment horizontal="center" vertical="center" wrapText="1"/>
    </xf>
    <xf numFmtId="0" fontId="12" fillId="2" borderId="4" xfId="0" applyFont="1" applyFill="1" applyBorder="1" applyAlignment="1">
      <alignment horizontal="justify" vertical="center" wrapText="1"/>
    </xf>
    <xf numFmtId="0" fontId="12" fillId="2" borderId="4" xfId="0" applyFont="1" applyFill="1" applyBorder="1" applyAlignment="1">
      <alignment vertical="center" wrapText="1"/>
    </xf>
    <xf numFmtId="0" fontId="13" fillId="3" borderId="35" xfId="0" applyFont="1" applyFill="1" applyBorder="1" applyAlignment="1">
      <alignment horizontal="center" vertical="center"/>
    </xf>
    <xf numFmtId="9" fontId="13" fillId="0" borderId="34" xfId="2" applyFont="1" applyBorder="1" applyAlignment="1">
      <alignment horizontal="center" vertical="center"/>
    </xf>
    <xf numFmtId="0" fontId="9" fillId="6" borderId="25" xfId="0" applyFont="1" applyFill="1" applyBorder="1" applyAlignment="1">
      <alignment horizontal="justify" vertical="center" wrapText="1"/>
    </xf>
    <xf numFmtId="14" fontId="9" fillId="6" borderId="25" xfId="0" applyNumberFormat="1" applyFont="1" applyFill="1" applyBorder="1" applyAlignment="1">
      <alignment horizontal="center" vertical="center" wrapText="1"/>
    </xf>
    <xf numFmtId="1" fontId="9" fillId="6" borderId="25" xfId="0" applyNumberFormat="1" applyFont="1" applyFill="1" applyBorder="1" applyAlignment="1">
      <alignment horizontal="center" vertical="center" wrapText="1"/>
    </xf>
    <xf numFmtId="10" fontId="9" fillId="6" borderId="25" xfId="0" applyNumberFormat="1" applyFont="1" applyFill="1" applyBorder="1" applyAlignment="1">
      <alignment horizontal="center" vertical="center" wrapText="1"/>
    </xf>
    <xf numFmtId="0" fontId="9" fillId="6" borderId="25" xfId="0" applyFont="1" applyFill="1" applyBorder="1" applyAlignment="1" applyProtection="1">
      <alignment horizontal="center" vertical="center" wrapText="1"/>
      <protection locked="0"/>
    </xf>
    <xf numFmtId="0" fontId="0" fillId="0" borderId="0" xfId="0" applyAlignment="1">
      <alignment vertical="center" wrapText="1"/>
    </xf>
    <xf numFmtId="10" fontId="12" fillId="2" borderId="4" xfId="0" applyNumberFormat="1" applyFont="1" applyFill="1" applyBorder="1" applyAlignment="1">
      <alignment horizontal="center" vertical="center"/>
    </xf>
    <xf numFmtId="0" fontId="4" fillId="0" borderId="4" xfId="1" applyBorder="1" applyAlignment="1">
      <alignment horizontal="center" vertical="center" wrapText="1"/>
    </xf>
    <xf numFmtId="0" fontId="4" fillId="0" borderId="4" xfId="1" applyBorder="1" applyAlignment="1">
      <alignment vertical="center" wrapText="1"/>
    </xf>
    <xf numFmtId="0" fontId="4" fillId="0" borderId="23" xfId="1" applyBorder="1" applyAlignment="1">
      <alignment horizontal="center" vertical="center" wrapText="1"/>
    </xf>
    <xf numFmtId="0" fontId="6" fillId="2" borderId="32" xfId="0" applyFont="1" applyFill="1" applyBorder="1"/>
    <xf numFmtId="0" fontId="6" fillId="2" borderId="0" xfId="0" applyFont="1" applyFill="1"/>
    <xf numFmtId="0" fontId="12" fillId="0" borderId="4" xfId="0" applyFont="1" applyBorder="1" applyAlignment="1">
      <alignment horizontal="left" vertical="top" wrapText="1"/>
    </xf>
    <xf numFmtId="0" fontId="16" fillId="7" borderId="36" xfId="3" applyFont="1" applyFill="1" applyBorder="1" applyAlignment="1">
      <alignment horizontal="center" vertical="center" wrapText="1"/>
    </xf>
    <xf numFmtId="0" fontId="17" fillId="2" borderId="36" xfId="3" applyFont="1" applyFill="1" applyBorder="1" applyAlignment="1">
      <alignment horizontal="center" vertical="center" wrapText="1"/>
    </xf>
    <xf numFmtId="0" fontId="16" fillId="7" borderId="40" xfId="3" applyFont="1" applyFill="1" applyBorder="1" applyAlignment="1">
      <alignment horizontal="center" vertical="center" wrapText="1"/>
    </xf>
    <xf numFmtId="0" fontId="18" fillId="0" borderId="0" xfId="0" applyFont="1" applyAlignment="1">
      <alignment horizontal="center" vertical="center"/>
    </xf>
    <xf numFmtId="0" fontId="17" fillId="2" borderId="40" xfId="3" applyFont="1" applyFill="1" applyBorder="1" applyAlignment="1">
      <alignment horizontal="left" vertical="center" wrapText="1"/>
    </xf>
    <xf numFmtId="0" fontId="17" fillId="2" borderId="40" xfId="3" applyFont="1" applyFill="1" applyBorder="1" applyAlignment="1">
      <alignment horizontal="center" vertical="center" wrapText="1"/>
    </xf>
    <xf numFmtId="0" fontId="16" fillId="7" borderId="4" xfId="3" applyFont="1" applyFill="1" applyBorder="1" applyAlignment="1">
      <alignment horizontal="center" vertical="center" wrapText="1"/>
    </xf>
    <xf numFmtId="1" fontId="15" fillId="2" borderId="36" xfId="3" applyNumberFormat="1" applyFont="1" applyFill="1" applyBorder="1" applyAlignment="1">
      <alignment horizontal="center" vertical="center" shrinkToFit="1"/>
    </xf>
    <xf numFmtId="0" fontId="18" fillId="2" borderId="4" xfId="0" applyFont="1" applyFill="1" applyBorder="1" applyAlignment="1">
      <alignment horizontal="center" vertical="center"/>
    </xf>
    <xf numFmtId="0" fontId="15" fillId="2" borderId="4" xfId="3" applyFont="1" applyFill="1" applyBorder="1" applyAlignment="1">
      <alignment horizontal="center" vertical="center"/>
    </xf>
    <xf numFmtId="9" fontId="18" fillId="2" borderId="4" xfId="2" applyFont="1" applyFill="1" applyBorder="1" applyAlignment="1">
      <alignment horizontal="center" vertical="center"/>
    </xf>
    <xf numFmtId="0" fontId="19" fillId="2" borderId="4" xfId="0" applyFont="1" applyFill="1" applyBorder="1" applyAlignment="1">
      <alignment horizontal="center" vertical="center"/>
    </xf>
    <xf numFmtId="0" fontId="19" fillId="2" borderId="4" xfId="0" applyFont="1" applyFill="1" applyBorder="1" applyAlignment="1">
      <alignment horizontal="left" vertical="center" wrapText="1"/>
    </xf>
    <xf numFmtId="0" fontId="0" fillId="2" borderId="0" xfId="0" applyFill="1"/>
    <xf numFmtId="1" fontId="15" fillId="2" borderId="37" xfId="3" applyNumberFormat="1" applyFont="1" applyFill="1" applyBorder="1" applyAlignment="1">
      <alignment horizontal="center" vertical="center" shrinkToFit="1"/>
    </xf>
    <xf numFmtId="1" fontId="15" fillId="2" borderId="39" xfId="3" applyNumberFormat="1" applyFont="1" applyFill="1" applyBorder="1" applyAlignment="1">
      <alignment horizontal="center" vertical="center" shrinkToFit="1"/>
    </xf>
    <xf numFmtId="0" fontId="19" fillId="2" borderId="4" xfId="0" applyFont="1" applyFill="1" applyBorder="1" applyAlignment="1">
      <alignment horizontal="center" vertical="center" wrapText="1"/>
    </xf>
    <xf numFmtId="0" fontId="18" fillId="2" borderId="0" xfId="0" applyFont="1" applyFill="1" applyAlignment="1">
      <alignment horizontal="center" vertical="center"/>
    </xf>
    <xf numFmtId="0" fontId="12" fillId="0" borderId="4" xfId="0" applyFont="1" applyBorder="1" applyAlignment="1">
      <alignment vertical="top" wrapText="1"/>
    </xf>
    <xf numFmtId="0" fontId="12" fillId="2" borderId="4" xfId="0" applyFont="1" applyFill="1" applyBorder="1" applyAlignment="1">
      <alignment horizontal="left" vertical="top" wrapText="1"/>
    </xf>
    <xf numFmtId="0" fontId="9" fillId="8" borderId="4" xfId="0" applyFont="1" applyFill="1" applyBorder="1" applyAlignment="1">
      <alignment horizontal="justify" vertical="center" wrapText="1"/>
    </xf>
    <xf numFmtId="14" fontId="9" fillId="8" borderId="4" xfId="0" applyNumberFormat="1" applyFont="1" applyFill="1" applyBorder="1" applyAlignment="1">
      <alignment horizontal="center" vertical="center" wrapText="1"/>
    </xf>
    <xf numFmtId="1" fontId="9" fillId="8" borderId="4" xfId="0" applyNumberFormat="1" applyFont="1" applyFill="1" applyBorder="1" applyAlignment="1">
      <alignment horizontal="center" vertical="center" wrapText="1"/>
    </xf>
    <xf numFmtId="10" fontId="9" fillId="8" borderId="4" xfId="0" applyNumberFormat="1" applyFont="1" applyFill="1" applyBorder="1" applyAlignment="1">
      <alignment horizontal="center" vertical="center" wrapText="1"/>
    </xf>
    <xf numFmtId="0" fontId="9" fillId="8" borderId="4" xfId="0" applyFont="1" applyFill="1" applyBorder="1" applyAlignment="1" applyProtection="1">
      <alignment horizontal="center" vertical="center" wrapText="1"/>
      <protection locked="0"/>
    </xf>
    <xf numFmtId="0" fontId="7" fillId="8" borderId="4" xfId="0" applyFont="1" applyFill="1" applyBorder="1" applyAlignment="1">
      <alignment horizontal="center" vertical="center" wrapText="1"/>
    </xf>
    <xf numFmtId="9" fontId="18" fillId="2" borderId="0" xfId="0" applyNumberFormat="1" applyFont="1" applyFill="1" applyAlignment="1">
      <alignment horizontal="center" vertical="center"/>
    </xf>
    <xf numFmtId="0" fontId="12" fillId="0" borderId="20" xfId="0" applyFont="1" applyBorder="1" applyAlignment="1">
      <alignment horizontal="center" vertical="center" wrapText="1"/>
    </xf>
    <xf numFmtId="0" fontId="12" fillId="0" borderId="24" xfId="0" applyFont="1" applyBorder="1" applyAlignment="1">
      <alignment horizontal="center" vertical="center" wrapText="1"/>
    </xf>
    <xf numFmtId="0" fontId="12" fillId="0" borderId="23" xfId="0" applyFont="1" applyBorder="1" applyAlignment="1">
      <alignment horizontal="center" vertical="center" wrapText="1"/>
    </xf>
    <xf numFmtId="0" fontId="10" fillId="0" borderId="14" xfId="0" applyFont="1" applyBorder="1" applyAlignment="1">
      <alignment horizontal="center" vertical="center"/>
    </xf>
    <xf numFmtId="0" fontId="12" fillId="0" borderId="4" xfId="0" applyFont="1" applyBorder="1" applyAlignment="1">
      <alignment horizontal="center" vertical="center" wrapText="1"/>
    </xf>
    <xf numFmtId="10" fontId="12" fillId="0" borderId="4" xfId="0" applyNumberFormat="1" applyFont="1" applyBorder="1" applyAlignment="1">
      <alignment horizontal="center" vertical="center"/>
    </xf>
    <xf numFmtId="0" fontId="12" fillId="0" borderId="4" xfId="0" applyFont="1" applyBorder="1" applyAlignment="1">
      <alignment horizontal="center" vertical="center"/>
    </xf>
    <xf numFmtId="0" fontId="10" fillId="3" borderId="4" xfId="0" applyFont="1" applyFill="1" applyBorder="1" applyAlignment="1">
      <alignment horizontal="center" vertical="center" textRotation="90"/>
    </xf>
    <xf numFmtId="0" fontId="9" fillId="0" borderId="4" xfId="0" applyFont="1" applyBorder="1" applyAlignment="1">
      <alignment horizontal="center" vertical="center" wrapText="1"/>
    </xf>
    <xf numFmtId="9" fontId="12" fillId="0" borderId="4" xfId="2" applyFont="1" applyBorder="1" applyAlignment="1">
      <alignment horizontal="center" vertical="center"/>
    </xf>
    <xf numFmtId="9" fontId="12" fillId="0" borderId="4" xfId="0" applyNumberFormat="1" applyFont="1" applyBorder="1" applyAlignment="1">
      <alignment horizontal="center" vertical="center"/>
    </xf>
    <xf numFmtId="0" fontId="12" fillId="0" borderId="20" xfId="0" applyFont="1" applyBorder="1" applyAlignment="1">
      <alignment horizontal="center" vertical="center"/>
    </xf>
    <xf numFmtId="0" fontId="12" fillId="0" borderId="24" xfId="0" applyFont="1" applyBorder="1" applyAlignment="1">
      <alignment horizontal="center" vertical="center"/>
    </xf>
    <xf numFmtId="0" fontId="12" fillId="0" borderId="23" xfId="0" applyFont="1" applyBorder="1" applyAlignment="1">
      <alignment horizontal="center" vertical="center"/>
    </xf>
    <xf numFmtId="0" fontId="10" fillId="3" borderId="4" xfId="0" applyFont="1" applyFill="1" applyBorder="1" applyAlignment="1">
      <alignment horizontal="center" vertical="center" textRotation="90" wrapText="1"/>
    </xf>
    <xf numFmtId="0" fontId="12" fillId="2" borderId="20" xfId="0" applyFont="1" applyFill="1" applyBorder="1" applyAlignment="1">
      <alignment horizontal="left" vertical="center" wrapText="1"/>
    </xf>
    <xf numFmtId="0" fontId="12" fillId="2" borderId="23" xfId="0" applyFont="1" applyFill="1" applyBorder="1" applyAlignment="1">
      <alignment horizontal="left" vertical="center" wrapText="1"/>
    </xf>
    <xf numFmtId="0" fontId="9" fillId="0" borderId="20" xfId="0" applyFont="1" applyBorder="1" applyAlignment="1" applyProtection="1">
      <alignment horizontal="center" vertical="center" wrapText="1"/>
      <protection locked="0"/>
    </xf>
    <xf numFmtId="0" fontId="9" fillId="0" borderId="23" xfId="0" applyFont="1" applyBorder="1" applyAlignment="1" applyProtection="1">
      <alignment horizontal="center" vertical="center" wrapText="1"/>
      <protection locked="0"/>
    </xf>
    <xf numFmtId="0" fontId="12" fillId="0" borderId="20" xfId="0" applyFont="1" applyBorder="1" applyAlignment="1">
      <alignment horizontal="left" vertical="center" wrapText="1"/>
    </xf>
    <xf numFmtId="0" fontId="12" fillId="0" borderId="23" xfId="0" applyFont="1" applyBorder="1" applyAlignment="1">
      <alignment horizontal="left" vertical="center" wrapText="1"/>
    </xf>
    <xf numFmtId="0" fontId="12" fillId="0" borderId="18" xfId="0" applyFont="1" applyBorder="1" applyAlignment="1">
      <alignment horizontal="center" vertical="center" wrapText="1"/>
    </xf>
    <xf numFmtId="0" fontId="12" fillId="0" borderId="22" xfId="0" applyFont="1" applyBorder="1" applyAlignment="1">
      <alignment horizontal="center" vertical="center" wrapText="1"/>
    </xf>
    <xf numFmtId="0" fontId="12" fillId="0" borderId="27" xfId="0" applyFont="1" applyBorder="1" applyAlignment="1">
      <alignment horizontal="center" vertical="center" wrapText="1"/>
    </xf>
    <xf numFmtId="0" fontId="12" fillId="0" borderId="22" xfId="0" applyFont="1" applyBorder="1" applyAlignment="1">
      <alignment horizontal="center" vertical="center"/>
    </xf>
    <xf numFmtId="0" fontId="12" fillId="0" borderId="27" xfId="0" applyFont="1" applyBorder="1" applyAlignment="1">
      <alignment horizontal="center" vertical="center"/>
    </xf>
    <xf numFmtId="0" fontId="12" fillId="0" borderId="18" xfId="0" applyFont="1" applyBorder="1" applyAlignment="1">
      <alignment horizontal="left" vertical="center" wrapText="1"/>
    </xf>
    <xf numFmtId="0" fontId="12" fillId="0" borderId="22" xfId="0" applyFont="1" applyBorder="1" applyAlignment="1">
      <alignment horizontal="left" vertical="center" wrapText="1"/>
    </xf>
    <xf numFmtId="0" fontId="12" fillId="0" borderId="27" xfId="0" applyFont="1" applyBorder="1" applyAlignment="1">
      <alignment horizontal="left" vertical="center" wrapText="1"/>
    </xf>
    <xf numFmtId="0" fontId="7" fillId="2" borderId="14" xfId="0" applyFont="1" applyFill="1" applyBorder="1" applyAlignment="1">
      <alignment horizontal="center" vertical="center" wrapText="1"/>
    </xf>
    <xf numFmtId="0" fontId="10" fillId="2" borderId="14" xfId="0" applyFont="1" applyFill="1" applyBorder="1" applyAlignment="1">
      <alignment horizontal="center" vertical="center" wrapText="1"/>
    </xf>
    <xf numFmtId="0" fontId="9" fillId="2" borderId="4" xfId="0" applyFont="1" applyFill="1" applyBorder="1" applyAlignment="1">
      <alignment horizontal="justify" vertical="center" wrapText="1"/>
    </xf>
    <xf numFmtId="0" fontId="12" fillId="2" borderId="4" xfId="0" applyFont="1" applyFill="1" applyBorder="1" applyAlignment="1">
      <alignment horizontal="justify" vertical="center" wrapText="1"/>
    </xf>
    <xf numFmtId="10" fontId="9" fillId="2" borderId="4" xfId="0" applyNumberFormat="1" applyFont="1" applyFill="1" applyBorder="1" applyAlignment="1">
      <alignment horizontal="center" vertical="center" wrapText="1"/>
    </xf>
    <xf numFmtId="0" fontId="9" fillId="6" borderId="20" xfId="0" applyFont="1" applyFill="1" applyBorder="1" applyAlignment="1" applyProtection="1">
      <alignment horizontal="center" vertical="center" wrapText="1"/>
      <protection locked="0"/>
    </xf>
    <xf numFmtId="0" fontId="9" fillId="6" borderId="23" xfId="0" applyFont="1" applyFill="1" applyBorder="1" applyAlignment="1" applyProtection="1">
      <alignment horizontal="center" vertical="center" wrapText="1"/>
      <protection locked="0"/>
    </xf>
    <xf numFmtId="10" fontId="9" fillId="6" borderId="20" xfId="0" applyNumberFormat="1" applyFont="1" applyFill="1" applyBorder="1" applyAlignment="1">
      <alignment horizontal="center" vertical="center" wrapText="1"/>
    </xf>
    <xf numFmtId="10" fontId="9" fillId="6" borderId="23" xfId="0" applyNumberFormat="1" applyFont="1" applyFill="1" applyBorder="1" applyAlignment="1">
      <alignment horizontal="center" vertical="center" wrapText="1"/>
    </xf>
    <xf numFmtId="1" fontId="9" fillId="6" borderId="20" xfId="0" applyNumberFormat="1" applyFont="1" applyFill="1" applyBorder="1" applyAlignment="1">
      <alignment horizontal="center" vertical="center" wrapText="1"/>
    </xf>
    <xf numFmtId="1" fontId="9" fillId="6" borderId="23" xfId="0" applyNumberFormat="1" applyFont="1" applyFill="1" applyBorder="1" applyAlignment="1">
      <alignment horizontal="center" vertical="center" wrapText="1"/>
    </xf>
    <xf numFmtId="14" fontId="9" fillId="6" borderId="20" xfId="0" applyNumberFormat="1" applyFont="1" applyFill="1" applyBorder="1" applyAlignment="1">
      <alignment horizontal="center" vertical="center" wrapText="1"/>
    </xf>
    <xf numFmtId="14" fontId="9" fillId="6" borderId="23" xfId="0" applyNumberFormat="1" applyFont="1" applyFill="1" applyBorder="1" applyAlignment="1">
      <alignment horizontal="center" vertical="center" wrapText="1"/>
    </xf>
    <xf numFmtId="0" fontId="9" fillId="6" borderId="20" xfId="0" applyFont="1" applyFill="1" applyBorder="1" applyAlignment="1">
      <alignment horizontal="center" vertical="center" wrapText="1"/>
    </xf>
    <xf numFmtId="0" fontId="9" fillId="6" borderId="23" xfId="0" applyFont="1" applyFill="1" applyBorder="1" applyAlignment="1">
      <alignment horizontal="center" vertical="center" wrapText="1"/>
    </xf>
    <xf numFmtId="0" fontId="7" fillId="3" borderId="20" xfId="0" applyFont="1" applyFill="1" applyBorder="1" applyAlignment="1">
      <alignment horizontal="center" vertical="center" wrapText="1"/>
    </xf>
    <xf numFmtId="0" fontId="7" fillId="3" borderId="23" xfId="0" applyFont="1" applyFill="1" applyBorder="1" applyAlignment="1">
      <alignment horizontal="center" vertical="center" wrapText="1"/>
    </xf>
    <xf numFmtId="0" fontId="7" fillId="0" borderId="4" xfId="0" applyFont="1" applyBorder="1" applyAlignment="1">
      <alignment horizontal="left"/>
    </xf>
    <xf numFmtId="0" fontId="8" fillId="0" borderId="5" xfId="0" applyFont="1" applyBorder="1" applyAlignment="1">
      <alignment horizontal="left" vertical="center"/>
    </xf>
    <xf numFmtId="0" fontId="8" fillId="0" borderId="6" xfId="0" applyFont="1" applyBorder="1" applyAlignment="1">
      <alignment horizontal="left" vertical="center"/>
    </xf>
    <xf numFmtId="0" fontId="8" fillId="0" borderId="7" xfId="0" applyFont="1" applyBorder="1" applyAlignment="1">
      <alignment horizontal="left" vertical="center"/>
    </xf>
    <xf numFmtId="0" fontId="7" fillId="0" borderId="5" xfId="0" applyFont="1" applyBorder="1" applyAlignment="1">
      <alignment horizontal="left" vertical="center"/>
    </xf>
    <xf numFmtId="0" fontId="7" fillId="0" borderId="7" xfId="0" applyFont="1" applyBorder="1" applyAlignment="1">
      <alignment horizontal="left" vertical="center"/>
    </xf>
    <xf numFmtId="14" fontId="8" fillId="0" borderId="1" xfId="0" applyNumberFormat="1" applyFont="1" applyBorder="1" applyAlignment="1">
      <alignment horizontal="center" vertical="center"/>
    </xf>
    <xf numFmtId="0" fontId="8" fillId="0" borderId="3" xfId="0" applyFont="1" applyBorder="1" applyAlignment="1">
      <alignment horizontal="center" vertical="center"/>
    </xf>
    <xf numFmtId="0" fontId="8" fillId="0" borderId="2" xfId="0" applyFont="1" applyBorder="1" applyAlignment="1">
      <alignment horizontal="center" vertical="center"/>
    </xf>
    <xf numFmtId="0" fontId="10" fillId="0" borderId="20" xfId="0" applyFont="1" applyBorder="1" applyAlignment="1">
      <alignment horizontal="left" vertical="top" wrapText="1"/>
    </xf>
    <xf numFmtId="0" fontId="7" fillId="0" borderId="14" xfId="0" applyFont="1" applyBorder="1" applyAlignment="1" applyProtection="1">
      <alignment horizontal="center" vertical="center" wrapText="1"/>
      <protection locked="0"/>
    </xf>
    <xf numFmtId="0" fontId="7" fillId="3" borderId="4" xfId="0" applyFont="1" applyFill="1" applyBorder="1" applyAlignment="1">
      <alignment horizontal="center" vertical="center" textRotation="89" wrapText="1"/>
    </xf>
    <xf numFmtId="0" fontId="7" fillId="3" borderId="4" xfId="0" applyFont="1" applyFill="1" applyBorder="1" applyAlignment="1" applyProtection="1">
      <alignment horizontal="center" vertical="center" wrapText="1"/>
      <protection locked="0"/>
    </xf>
    <xf numFmtId="0" fontId="7" fillId="3" borderId="20" xfId="0" applyFont="1" applyFill="1" applyBorder="1" applyAlignment="1" applyProtection="1">
      <alignment horizontal="center" vertical="center" wrapText="1"/>
      <protection locked="0"/>
    </xf>
    <xf numFmtId="0" fontId="7" fillId="2" borderId="28" xfId="0" applyFont="1" applyFill="1" applyBorder="1" applyAlignment="1" applyProtection="1">
      <alignment horizontal="center" vertical="center" wrapText="1"/>
      <protection locked="0"/>
    </xf>
    <xf numFmtId="0" fontId="7" fillId="2" borderId="29" xfId="0" applyFont="1" applyFill="1" applyBorder="1" applyAlignment="1" applyProtection="1">
      <alignment horizontal="center" vertical="center" wrapText="1"/>
      <protection locked="0"/>
    </xf>
    <xf numFmtId="0" fontId="7" fillId="2" borderId="30" xfId="0" applyFont="1" applyFill="1" applyBorder="1" applyAlignment="1" applyProtection="1">
      <alignment horizontal="center" vertical="center" wrapText="1"/>
      <protection locked="0"/>
    </xf>
    <xf numFmtId="0" fontId="8" fillId="0" borderId="1"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1" fillId="3" borderId="10" xfId="0" applyFont="1" applyFill="1" applyBorder="1" applyAlignment="1">
      <alignment horizontal="center" vertical="center" wrapText="1"/>
    </xf>
    <xf numFmtId="0" fontId="1" fillId="3" borderId="8" xfId="0" applyFont="1" applyFill="1" applyBorder="1" applyAlignment="1">
      <alignment horizontal="center" vertical="center" wrapText="1"/>
    </xf>
    <xf numFmtId="0" fontId="1" fillId="3" borderId="9" xfId="0" applyFont="1" applyFill="1" applyBorder="1" applyAlignment="1">
      <alignment horizontal="center" vertical="center" wrapText="1"/>
    </xf>
    <xf numFmtId="0" fontId="1" fillId="4" borderId="10" xfId="0" applyFont="1" applyFill="1" applyBorder="1" applyAlignment="1">
      <alignment horizontal="center" vertical="center" wrapText="1"/>
    </xf>
    <xf numFmtId="0" fontId="1" fillId="4" borderId="9" xfId="0" applyFont="1" applyFill="1" applyBorder="1" applyAlignment="1">
      <alignment horizontal="center" vertical="center" wrapText="1"/>
    </xf>
    <xf numFmtId="0" fontId="1" fillId="5" borderId="11" xfId="0" applyFont="1" applyFill="1" applyBorder="1" applyAlignment="1">
      <alignment horizontal="center" vertical="center" wrapText="1"/>
    </xf>
    <xf numFmtId="0" fontId="1" fillId="5" borderId="12" xfId="0" applyFont="1" applyFill="1" applyBorder="1" applyAlignment="1">
      <alignment horizontal="center" vertical="center" wrapText="1"/>
    </xf>
    <xf numFmtId="0" fontId="1" fillId="5" borderId="13" xfId="0" applyFont="1" applyFill="1" applyBorder="1" applyAlignment="1">
      <alignment horizontal="center" vertical="center" wrapText="1"/>
    </xf>
    <xf numFmtId="0" fontId="7" fillId="3" borderId="14" xfId="0" applyFont="1" applyFill="1" applyBorder="1" applyAlignment="1" applyProtection="1">
      <alignment horizontal="center" vertical="center" wrapText="1"/>
      <protection locked="0"/>
    </xf>
    <xf numFmtId="0" fontId="7" fillId="3" borderId="19" xfId="0" applyFont="1" applyFill="1" applyBorder="1" applyAlignment="1" applyProtection="1">
      <alignment horizontal="center" vertical="center" wrapText="1"/>
      <protection locked="0"/>
    </xf>
    <xf numFmtId="0" fontId="9" fillId="0" borderId="1" xfId="0" applyFont="1" applyBorder="1" applyAlignment="1">
      <alignment horizontal="left" vertical="center"/>
    </xf>
    <xf numFmtId="0" fontId="9" fillId="0" borderId="3" xfId="0" applyFont="1" applyBorder="1" applyAlignment="1">
      <alignment horizontal="left" vertical="center"/>
    </xf>
    <xf numFmtId="0" fontId="9" fillId="0" borderId="2" xfId="0" applyFont="1" applyBorder="1" applyAlignment="1">
      <alignment horizontal="left" vertical="center"/>
    </xf>
    <xf numFmtId="0" fontId="8" fillId="0" borderId="1" xfId="0" applyFont="1" applyBorder="1" applyAlignment="1">
      <alignment horizontal="left" vertical="center"/>
    </xf>
    <xf numFmtId="0" fontId="8" fillId="0" borderId="3" xfId="0" applyFont="1" applyBorder="1" applyAlignment="1">
      <alignment horizontal="left" vertical="center"/>
    </xf>
    <xf numFmtId="0" fontId="8" fillId="0" borderId="2" xfId="0" applyFont="1" applyBorder="1" applyAlignment="1">
      <alignment horizontal="left" vertical="center"/>
    </xf>
    <xf numFmtId="0" fontId="7" fillId="0" borderId="1" xfId="0" applyFont="1" applyBorder="1" applyAlignment="1">
      <alignment horizontal="left" vertical="center"/>
    </xf>
    <xf numFmtId="0" fontId="7" fillId="0" borderId="2" xfId="0" applyFont="1" applyBorder="1" applyAlignment="1">
      <alignment horizontal="left" vertical="center"/>
    </xf>
    <xf numFmtId="0" fontId="7" fillId="0" borderId="1" xfId="0" applyFont="1" applyBorder="1" applyAlignment="1">
      <alignment horizontal="left"/>
    </xf>
    <xf numFmtId="0" fontId="7" fillId="0" borderId="2" xfId="0" applyFont="1" applyBorder="1" applyAlignment="1">
      <alignment horizontal="left"/>
    </xf>
    <xf numFmtId="0" fontId="7" fillId="3" borderId="4" xfId="0" applyFont="1" applyFill="1" applyBorder="1" applyAlignment="1">
      <alignment horizontal="center" vertical="center" textRotation="90" wrapText="1"/>
    </xf>
    <xf numFmtId="10" fontId="9" fillId="0" borderId="4" xfId="0" applyNumberFormat="1" applyFont="1" applyBorder="1" applyAlignment="1" applyProtection="1">
      <alignment horizontal="center" vertical="center" wrapText="1"/>
      <protection locked="0"/>
    </xf>
    <xf numFmtId="10" fontId="9" fillId="0" borderId="23" xfId="0" applyNumberFormat="1" applyFont="1" applyBorder="1" applyAlignment="1" applyProtection="1">
      <alignment horizontal="center" vertical="center" wrapText="1"/>
      <protection locked="0"/>
    </xf>
    <xf numFmtId="0" fontId="9" fillId="0" borderId="4" xfId="0" applyFont="1" applyBorder="1" applyAlignment="1" applyProtection="1">
      <alignment horizontal="center" vertical="center" wrapText="1"/>
      <protection locked="0"/>
    </xf>
    <xf numFmtId="0" fontId="9" fillId="0" borderId="23" xfId="0" applyFont="1" applyBorder="1" applyAlignment="1">
      <alignment horizontal="center" vertical="center" wrapText="1"/>
    </xf>
    <xf numFmtId="0" fontId="7" fillId="3" borderId="23" xfId="0" applyFont="1" applyFill="1" applyBorder="1" applyAlignment="1">
      <alignment horizontal="center" vertical="center" textRotation="89" wrapText="1"/>
    </xf>
    <xf numFmtId="0" fontId="9" fillId="0" borderId="15" xfId="0" applyFont="1" applyBorder="1" applyAlignment="1">
      <alignment horizontal="center" vertical="center" wrapText="1"/>
    </xf>
    <xf numFmtId="0" fontId="11" fillId="5" borderId="18" xfId="0" applyFont="1" applyFill="1" applyBorder="1" applyAlignment="1">
      <alignment horizontal="center" vertical="center"/>
    </xf>
    <xf numFmtId="0" fontId="11" fillId="5" borderId="22" xfId="0" applyFont="1" applyFill="1" applyBorder="1" applyAlignment="1">
      <alignment horizontal="center" vertical="center"/>
    </xf>
    <xf numFmtId="0" fontId="7" fillId="3" borderId="15" xfId="0" applyFont="1" applyFill="1" applyBorder="1" applyAlignment="1">
      <alignment horizontal="center" vertical="center" wrapText="1"/>
    </xf>
    <xf numFmtId="0" fontId="7" fillId="3" borderId="18" xfId="0" applyFont="1" applyFill="1" applyBorder="1" applyAlignment="1">
      <alignment horizontal="center" vertical="center" wrapText="1"/>
    </xf>
    <xf numFmtId="0" fontId="7" fillId="4" borderId="16" xfId="0" applyFont="1" applyFill="1" applyBorder="1" applyAlignment="1" applyProtection="1">
      <alignment horizontal="center" vertical="center" wrapText="1"/>
      <protection locked="0"/>
    </xf>
    <xf numFmtId="0" fontId="7" fillId="4" borderId="17" xfId="0" applyFont="1" applyFill="1" applyBorder="1" applyAlignment="1" applyProtection="1">
      <alignment horizontal="center" vertical="center" wrapText="1"/>
      <protection locked="0"/>
    </xf>
    <xf numFmtId="0" fontId="7" fillId="4" borderId="21" xfId="0" applyFont="1" applyFill="1" applyBorder="1" applyAlignment="1" applyProtection="1">
      <alignment horizontal="center" vertical="center" wrapText="1"/>
      <protection locked="0"/>
    </xf>
    <xf numFmtId="0" fontId="7" fillId="5" borderId="14" xfId="0" applyFont="1" applyFill="1" applyBorder="1" applyAlignment="1">
      <alignment horizontal="center" vertical="center" wrapText="1"/>
    </xf>
    <xf numFmtId="0" fontId="7" fillId="5" borderId="19" xfId="0" applyFont="1" applyFill="1" applyBorder="1" applyAlignment="1">
      <alignment horizontal="center" vertical="center" wrapText="1"/>
    </xf>
    <xf numFmtId="0" fontId="7" fillId="5" borderId="4" xfId="0" applyFont="1" applyFill="1" applyBorder="1" applyAlignment="1">
      <alignment horizontal="center" vertical="center" wrapText="1"/>
    </xf>
    <xf numFmtId="0" fontId="7" fillId="5" borderId="20" xfId="0" applyFont="1" applyFill="1" applyBorder="1" applyAlignment="1">
      <alignment horizontal="center" vertical="center" wrapText="1"/>
    </xf>
    <xf numFmtId="1" fontId="15" fillId="2" borderId="37" xfId="3" applyNumberFormat="1" applyFont="1" applyFill="1" applyBorder="1" applyAlignment="1">
      <alignment horizontal="center" vertical="center" shrinkToFit="1"/>
    </xf>
    <xf numFmtId="1" fontId="15" fillId="2" borderId="38" xfId="3" applyNumberFormat="1" applyFont="1" applyFill="1" applyBorder="1" applyAlignment="1">
      <alignment horizontal="center" vertical="center" shrinkToFit="1"/>
    </xf>
    <xf numFmtId="1" fontId="15" fillId="2" borderId="39" xfId="3" applyNumberFormat="1" applyFont="1" applyFill="1" applyBorder="1" applyAlignment="1">
      <alignment horizontal="center" vertical="center" shrinkToFit="1"/>
    </xf>
    <xf numFmtId="0" fontId="17" fillId="2" borderId="37" xfId="3" applyFont="1" applyFill="1" applyBorder="1" applyAlignment="1">
      <alignment horizontal="center" vertical="center" wrapText="1"/>
    </xf>
    <xf numFmtId="0" fontId="17" fillId="2" borderId="38" xfId="3" applyFont="1" applyFill="1" applyBorder="1" applyAlignment="1">
      <alignment horizontal="center" vertical="center" wrapText="1"/>
    </xf>
    <xf numFmtId="0" fontId="17" fillId="2" borderId="39" xfId="3" applyFont="1" applyFill="1" applyBorder="1" applyAlignment="1">
      <alignment horizontal="center" vertical="center" wrapText="1"/>
    </xf>
  </cellXfs>
  <cellStyles count="4">
    <cellStyle name="Hipervínculo" xfId="1" builtinId="8"/>
    <cellStyle name="Normal" xfId="0" builtinId="0"/>
    <cellStyle name="Normal 2" xfId="3" xr:uid="{248AF873-BAD3-469F-9254-50559E7AA47D}"/>
    <cellStyle name="Porcentaje" xfId="2" builtinId="5"/>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13</xdr:col>
      <xdr:colOff>979714</xdr:colOff>
      <xdr:row>59</xdr:row>
      <xdr:rowOff>359228</xdr:rowOff>
    </xdr:from>
    <xdr:to>
      <xdr:col>13</xdr:col>
      <xdr:colOff>10817987</xdr:colOff>
      <xdr:row>59</xdr:row>
      <xdr:rowOff>3725655</xdr:rowOff>
    </xdr:to>
    <xdr:pic>
      <xdr:nvPicPr>
        <xdr:cNvPr id="2" name="Imagen 1">
          <a:extLst>
            <a:ext uri="{FF2B5EF4-FFF2-40B4-BE49-F238E27FC236}">
              <a16:creationId xmlns:a16="http://schemas.microsoft.com/office/drawing/2014/main" id="{D2CC6BE0-922B-A41E-AAD2-10DCD0EDAF6F}"/>
            </a:ext>
          </a:extLst>
        </xdr:cNvPr>
        <xdr:cNvPicPr>
          <a:picLocks noChangeAspect="1"/>
        </xdr:cNvPicPr>
      </xdr:nvPicPr>
      <xdr:blipFill>
        <a:blip xmlns:r="http://schemas.openxmlformats.org/officeDocument/2006/relationships" r:embed="rId1"/>
        <a:stretch>
          <a:fillRect/>
        </a:stretch>
      </xdr:blipFill>
      <xdr:spPr>
        <a:xfrm>
          <a:off x="22566085" y="123933857"/>
          <a:ext cx="9838273" cy="3368332"/>
        </a:xfrm>
        <a:prstGeom prst="rect">
          <a:avLst/>
        </a:prstGeom>
      </xdr:spPr>
    </xdr:pic>
    <xdr:clientData/>
  </xdr:twoCellAnchor>
  <xdr:twoCellAnchor editAs="oneCell">
    <xdr:from>
      <xdr:col>13</xdr:col>
      <xdr:colOff>38100</xdr:colOff>
      <xdr:row>29</xdr:row>
      <xdr:rowOff>381000</xdr:rowOff>
    </xdr:from>
    <xdr:to>
      <xdr:col>13</xdr:col>
      <xdr:colOff>3617980</xdr:colOff>
      <xdr:row>29</xdr:row>
      <xdr:rowOff>4740910</xdr:rowOff>
    </xdr:to>
    <xdr:pic>
      <xdr:nvPicPr>
        <xdr:cNvPr id="5" name="Imagen 4">
          <a:extLst>
            <a:ext uri="{FF2B5EF4-FFF2-40B4-BE49-F238E27FC236}">
              <a16:creationId xmlns:a16="http://schemas.microsoft.com/office/drawing/2014/main" id="{97A9EADA-7199-A44A-6BA4-79E95C5C8B6C}"/>
            </a:ext>
          </a:extLst>
        </xdr:cNvPr>
        <xdr:cNvPicPr>
          <a:picLocks noChangeAspect="1"/>
        </xdr:cNvPicPr>
      </xdr:nvPicPr>
      <xdr:blipFill>
        <a:blip xmlns:r="http://schemas.openxmlformats.org/officeDocument/2006/relationships" r:embed="rId2"/>
        <a:stretch>
          <a:fillRect/>
        </a:stretch>
      </xdr:blipFill>
      <xdr:spPr>
        <a:xfrm>
          <a:off x="21666200" y="33553400"/>
          <a:ext cx="3579880" cy="4356100"/>
        </a:xfrm>
        <a:prstGeom prst="rect">
          <a:avLst/>
        </a:prstGeom>
      </xdr:spPr>
    </xdr:pic>
    <xdr:clientData/>
  </xdr:twoCellAnchor>
  <xdr:oneCellAnchor>
    <xdr:from>
      <xdr:col>13</xdr:col>
      <xdr:colOff>101600</xdr:colOff>
      <xdr:row>30</xdr:row>
      <xdr:rowOff>381000</xdr:rowOff>
    </xdr:from>
    <xdr:ext cx="3416300" cy="4157051"/>
    <xdr:pic>
      <xdr:nvPicPr>
        <xdr:cNvPr id="6" name="Imagen 5">
          <a:extLst>
            <a:ext uri="{FF2B5EF4-FFF2-40B4-BE49-F238E27FC236}">
              <a16:creationId xmlns:a16="http://schemas.microsoft.com/office/drawing/2014/main" id="{F1769743-E332-4EF6-A2B7-5EC9B8B9F129}"/>
            </a:ext>
          </a:extLst>
        </xdr:cNvPr>
        <xdr:cNvPicPr>
          <a:picLocks noChangeAspect="1"/>
        </xdr:cNvPicPr>
      </xdr:nvPicPr>
      <xdr:blipFill>
        <a:blip xmlns:r="http://schemas.openxmlformats.org/officeDocument/2006/relationships" r:embed="rId2"/>
        <a:stretch>
          <a:fillRect/>
        </a:stretch>
      </xdr:blipFill>
      <xdr:spPr>
        <a:xfrm>
          <a:off x="21729700" y="38747700"/>
          <a:ext cx="3416300" cy="4157051"/>
        </a:xfrm>
        <a:prstGeom prst="rect">
          <a:avLst/>
        </a:prstGeom>
      </xdr:spPr>
    </xdr:pic>
    <xdr:clientData/>
  </xdr:oneCellAnchor>
  <xdr:oneCellAnchor>
    <xdr:from>
      <xdr:col>13</xdr:col>
      <xdr:colOff>101600</xdr:colOff>
      <xdr:row>32</xdr:row>
      <xdr:rowOff>381000</xdr:rowOff>
    </xdr:from>
    <xdr:ext cx="3416300" cy="4157051"/>
    <xdr:pic>
      <xdr:nvPicPr>
        <xdr:cNvPr id="7" name="Imagen 6">
          <a:extLst>
            <a:ext uri="{FF2B5EF4-FFF2-40B4-BE49-F238E27FC236}">
              <a16:creationId xmlns:a16="http://schemas.microsoft.com/office/drawing/2014/main" id="{FFA41309-AFF4-4E31-89D6-00B6589B5459}"/>
            </a:ext>
          </a:extLst>
        </xdr:cNvPr>
        <xdr:cNvPicPr>
          <a:picLocks noChangeAspect="1"/>
        </xdr:cNvPicPr>
      </xdr:nvPicPr>
      <xdr:blipFill>
        <a:blip xmlns:r="http://schemas.openxmlformats.org/officeDocument/2006/relationships" r:embed="rId2"/>
        <a:stretch>
          <a:fillRect/>
        </a:stretch>
      </xdr:blipFill>
      <xdr:spPr>
        <a:xfrm>
          <a:off x="21729700" y="38747700"/>
          <a:ext cx="3416300" cy="4157051"/>
        </a:xfrm>
        <a:prstGeom prst="rect">
          <a:avLst/>
        </a:prstGeom>
      </xdr:spPr>
    </xdr:pic>
    <xdr:clientData/>
  </xdr:oneCellAnchor>
  <xdr:oneCellAnchor>
    <xdr:from>
      <xdr:col>13</xdr:col>
      <xdr:colOff>101600</xdr:colOff>
      <xdr:row>33</xdr:row>
      <xdr:rowOff>381000</xdr:rowOff>
    </xdr:from>
    <xdr:ext cx="3416300" cy="4157051"/>
    <xdr:pic>
      <xdr:nvPicPr>
        <xdr:cNvPr id="8" name="Imagen 7">
          <a:extLst>
            <a:ext uri="{FF2B5EF4-FFF2-40B4-BE49-F238E27FC236}">
              <a16:creationId xmlns:a16="http://schemas.microsoft.com/office/drawing/2014/main" id="{450EF2C8-54EC-44B9-9E28-A8956AE6C75E}"/>
            </a:ext>
          </a:extLst>
        </xdr:cNvPr>
        <xdr:cNvPicPr>
          <a:picLocks noChangeAspect="1"/>
        </xdr:cNvPicPr>
      </xdr:nvPicPr>
      <xdr:blipFill>
        <a:blip xmlns:r="http://schemas.openxmlformats.org/officeDocument/2006/relationships" r:embed="rId2"/>
        <a:stretch>
          <a:fillRect/>
        </a:stretch>
      </xdr:blipFill>
      <xdr:spPr>
        <a:xfrm>
          <a:off x="21729700" y="38747700"/>
          <a:ext cx="3416300" cy="4157051"/>
        </a:xfrm>
        <a:prstGeom prst="rect">
          <a:avLst/>
        </a:prstGeom>
      </xdr:spPr>
    </xdr:pic>
    <xdr:clientData/>
  </xdr:oneCellAnchor>
  <xdr:twoCellAnchor editAs="oneCell">
    <xdr:from>
      <xdr:col>13</xdr:col>
      <xdr:colOff>114300</xdr:colOff>
      <xdr:row>31</xdr:row>
      <xdr:rowOff>368300</xdr:rowOff>
    </xdr:from>
    <xdr:to>
      <xdr:col>13</xdr:col>
      <xdr:colOff>2637243</xdr:colOff>
      <xdr:row>31</xdr:row>
      <xdr:rowOff>1845310</xdr:rowOff>
    </xdr:to>
    <xdr:pic>
      <xdr:nvPicPr>
        <xdr:cNvPr id="10" name="Imagen 9">
          <a:extLst>
            <a:ext uri="{FF2B5EF4-FFF2-40B4-BE49-F238E27FC236}">
              <a16:creationId xmlns:a16="http://schemas.microsoft.com/office/drawing/2014/main" id="{20074C5D-0F19-F6A8-4E1B-C1AAA8E510FC}"/>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21742400" y="43370500"/>
          <a:ext cx="2521038" cy="1473200"/>
        </a:xfrm>
        <a:prstGeom prst="rect">
          <a:avLst/>
        </a:prstGeom>
      </xdr:spPr>
    </xdr:pic>
    <xdr:clientData/>
  </xdr:twoCellAnchor>
  <xdr:oneCellAnchor>
    <xdr:from>
      <xdr:col>13</xdr:col>
      <xdr:colOff>101600</xdr:colOff>
      <xdr:row>51</xdr:row>
      <xdr:rowOff>381000</xdr:rowOff>
    </xdr:from>
    <xdr:ext cx="3416300" cy="4157051"/>
    <xdr:pic>
      <xdr:nvPicPr>
        <xdr:cNvPr id="11" name="Imagen 10">
          <a:extLst>
            <a:ext uri="{FF2B5EF4-FFF2-40B4-BE49-F238E27FC236}">
              <a16:creationId xmlns:a16="http://schemas.microsoft.com/office/drawing/2014/main" id="{7B20DF16-4E1C-494D-8467-D2EF85D91291}"/>
            </a:ext>
          </a:extLst>
        </xdr:cNvPr>
        <xdr:cNvPicPr>
          <a:picLocks noChangeAspect="1"/>
        </xdr:cNvPicPr>
      </xdr:nvPicPr>
      <xdr:blipFill>
        <a:blip xmlns:r="http://schemas.openxmlformats.org/officeDocument/2006/relationships" r:embed="rId2"/>
        <a:stretch>
          <a:fillRect/>
        </a:stretch>
      </xdr:blipFill>
      <xdr:spPr>
        <a:xfrm>
          <a:off x="21729700" y="49834800"/>
          <a:ext cx="3416300" cy="4157051"/>
        </a:xfrm>
        <a:prstGeom prst="rect">
          <a:avLst/>
        </a:prstGeom>
      </xdr:spPr>
    </xdr:pic>
    <xdr:clientData/>
  </xdr:oneCellAnchor>
  <xdr:twoCellAnchor editAs="oneCell">
    <xdr:from>
      <xdr:col>13</xdr:col>
      <xdr:colOff>76199</xdr:colOff>
      <xdr:row>23</xdr:row>
      <xdr:rowOff>666750</xdr:rowOff>
    </xdr:from>
    <xdr:to>
      <xdr:col>13</xdr:col>
      <xdr:colOff>2351653</xdr:colOff>
      <xdr:row>23</xdr:row>
      <xdr:rowOff>4572000</xdr:rowOff>
    </xdr:to>
    <xdr:pic>
      <xdr:nvPicPr>
        <xdr:cNvPr id="12" name="Imagen 11">
          <a:extLst>
            <a:ext uri="{FF2B5EF4-FFF2-40B4-BE49-F238E27FC236}">
              <a16:creationId xmlns:a16="http://schemas.microsoft.com/office/drawing/2014/main" id="{92B6068D-FEA4-2610-A02A-F5B327598EA2}"/>
            </a:ext>
          </a:extLst>
        </xdr:cNvPr>
        <xdr:cNvPicPr>
          <a:picLocks noChangeAspect="1"/>
        </xdr:cNvPicPr>
      </xdr:nvPicPr>
      <xdr:blipFill>
        <a:blip xmlns:r="http://schemas.openxmlformats.org/officeDocument/2006/relationships" r:embed="rId4"/>
        <a:stretch>
          <a:fillRect/>
        </a:stretch>
      </xdr:blipFill>
      <xdr:spPr>
        <a:xfrm>
          <a:off x="21621749" y="20097750"/>
          <a:ext cx="2277359" cy="3905250"/>
        </a:xfrm>
        <a:prstGeom prst="rect">
          <a:avLst/>
        </a:prstGeom>
      </xdr:spPr>
    </xdr:pic>
    <xdr:clientData/>
  </xdr:twoCellAnchor>
  <xdr:twoCellAnchor editAs="oneCell">
    <xdr:from>
      <xdr:col>15</xdr:col>
      <xdr:colOff>38100</xdr:colOff>
      <xdr:row>23</xdr:row>
      <xdr:rowOff>666750</xdr:rowOff>
    </xdr:from>
    <xdr:to>
      <xdr:col>15</xdr:col>
      <xdr:colOff>2280227</xdr:colOff>
      <xdr:row>23</xdr:row>
      <xdr:rowOff>4511040</xdr:rowOff>
    </xdr:to>
    <xdr:pic>
      <xdr:nvPicPr>
        <xdr:cNvPr id="13" name="Imagen 12">
          <a:extLst>
            <a:ext uri="{FF2B5EF4-FFF2-40B4-BE49-F238E27FC236}">
              <a16:creationId xmlns:a16="http://schemas.microsoft.com/office/drawing/2014/main" id="{A2FA6884-1669-89D9-E588-69872C5F4746}"/>
            </a:ext>
          </a:extLst>
        </xdr:cNvPr>
        <xdr:cNvPicPr>
          <a:picLocks noChangeAspect="1"/>
        </xdr:cNvPicPr>
      </xdr:nvPicPr>
      <xdr:blipFill>
        <a:blip xmlns:r="http://schemas.openxmlformats.org/officeDocument/2006/relationships" r:embed="rId4"/>
        <a:stretch>
          <a:fillRect/>
        </a:stretch>
      </xdr:blipFill>
      <xdr:spPr>
        <a:xfrm>
          <a:off x="42024300" y="20097750"/>
          <a:ext cx="2244032" cy="38481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9</xdr:col>
      <xdr:colOff>403861</xdr:colOff>
      <xdr:row>8</xdr:row>
      <xdr:rowOff>63912</xdr:rowOff>
    </xdr:from>
    <xdr:to>
      <xdr:col>9</xdr:col>
      <xdr:colOff>2583181</xdr:colOff>
      <xdr:row>8</xdr:row>
      <xdr:rowOff>571565</xdr:rowOff>
    </xdr:to>
    <xdr:pic>
      <xdr:nvPicPr>
        <xdr:cNvPr id="2" name="Imagen 1">
          <a:extLst>
            <a:ext uri="{FF2B5EF4-FFF2-40B4-BE49-F238E27FC236}">
              <a16:creationId xmlns:a16="http://schemas.microsoft.com/office/drawing/2014/main" id="{75418D09-1184-DDA3-27A2-C1F8A2E5668E}"/>
            </a:ext>
          </a:extLst>
        </xdr:cNvPr>
        <xdr:cNvPicPr>
          <a:picLocks noChangeAspect="1"/>
        </xdr:cNvPicPr>
      </xdr:nvPicPr>
      <xdr:blipFill>
        <a:blip xmlns:r="http://schemas.openxmlformats.org/officeDocument/2006/relationships" r:embed="rId1"/>
        <a:stretch>
          <a:fillRect/>
        </a:stretch>
      </xdr:blipFill>
      <xdr:spPr>
        <a:xfrm>
          <a:off x="11864341" y="3249072"/>
          <a:ext cx="2179320" cy="50765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hyperlink" Target="https://www.bolivar.gov.co/web/archivos/?p=Transparencia%2F7.1.+Instrumentos+de+gesti%C3%B3n+de+la+informaci%C3%B3n%2FPrograma+de+Gesti%C3%B3n+Documental%2F2019-2022" TargetMode="External"/><Relationship Id="rId7" Type="http://schemas.openxmlformats.org/officeDocument/2006/relationships/vmlDrawing" Target="../drawings/vmlDrawing1.vml"/><Relationship Id="rId2" Type="http://schemas.openxmlformats.org/officeDocument/2006/relationships/hyperlink" Target="https://www.bolivar.gov.co/web/archivos/?p=Transparencia%2F7.1.+Instrumentos+de+gesti%C3%B3n+de+la+informaci%C3%B3n%2FTablas+de+Retenci%C3%B3n+Documental" TargetMode="External"/><Relationship Id="rId1" Type="http://schemas.openxmlformats.org/officeDocument/2006/relationships/hyperlink" Target="https://www.bolivar.gov.co/web/archivos/?p=Transparencia%2F7.1.+Instrumentos+de+gesti%C3%B3n+de+la+informaci%C3%B3n%2FTablas+de+Retenci%C3%B3n+Documental"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www.bolivar.gov.co/web/archivos/?p=Plan_de_gestion_documental%2FSistema_Integrado_de_Conservacion"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67"/>
  <sheetViews>
    <sheetView showGridLines="0" tabSelected="1" zoomScale="60" zoomScaleNormal="60" workbookViewId="0">
      <selection activeCell="G24" sqref="G24"/>
    </sheetView>
  </sheetViews>
  <sheetFormatPr baseColWidth="10" defaultColWidth="11.44140625" defaultRowHeight="15.6" x14ac:dyDescent="0.3"/>
  <cols>
    <col min="1" max="1" width="4" style="1" customWidth="1"/>
    <col min="2" max="2" width="11.44140625" style="1"/>
    <col min="3" max="3" width="40.88671875" style="1" customWidth="1"/>
    <col min="4" max="4" width="11.44140625" style="1"/>
    <col min="5" max="5" width="30.6640625" style="1" customWidth="1"/>
    <col min="6" max="6" width="11.44140625" style="1"/>
    <col min="7" max="7" width="47.33203125" style="1" customWidth="1"/>
    <col min="8" max="8" width="19.5546875" style="1" customWidth="1"/>
    <col min="9" max="9" width="21.5546875" style="1" customWidth="1"/>
    <col min="10" max="10" width="21.33203125" style="1" customWidth="1"/>
    <col min="11" max="11" width="23.109375" style="1" customWidth="1"/>
    <col min="12" max="12" width="43.6640625" style="1" customWidth="1"/>
    <col min="13" max="13" width="28.44140625" style="1" customWidth="1"/>
    <col min="14" max="14" width="255.6640625" style="1" customWidth="1"/>
    <col min="15" max="15" width="42.5546875" style="1" customWidth="1"/>
    <col min="16" max="16" width="114.5546875" style="1" customWidth="1"/>
    <col min="17" max="17" width="189.5546875" style="1" customWidth="1"/>
    <col min="18" max="18" width="22.109375" style="1" customWidth="1"/>
    <col min="19" max="19" width="28.44140625" style="1" customWidth="1"/>
    <col min="20" max="20" width="14.6640625" style="1" customWidth="1"/>
    <col min="21" max="21" width="103.88671875" style="1" customWidth="1"/>
    <col min="22" max="16384" width="11.44140625" style="1"/>
  </cols>
  <sheetData>
    <row r="1" spans="1:23" x14ac:dyDescent="0.3">
      <c r="H1" s="2"/>
      <c r="I1" s="2"/>
      <c r="J1" s="3"/>
      <c r="K1" s="3"/>
    </row>
    <row r="2" spans="1:23" x14ac:dyDescent="0.3">
      <c r="B2" s="200" t="s">
        <v>0</v>
      </c>
      <c r="C2" s="201"/>
      <c r="D2" s="200" t="s">
        <v>0</v>
      </c>
      <c r="E2" s="201"/>
      <c r="F2" s="195" t="s">
        <v>1</v>
      </c>
      <c r="G2" s="196"/>
      <c r="H2" s="196"/>
      <c r="I2" s="196"/>
      <c r="J2" s="196"/>
      <c r="K2" s="196"/>
      <c r="L2" s="197"/>
      <c r="M2" s="4" t="s">
        <v>2</v>
      </c>
      <c r="N2" s="192"/>
      <c r="O2" s="193"/>
      <c r="P2" s="193"/>
      <c r="Q2" s="193"/>
      <c r="R2" s="193"/>
      <c r="S2" s="193"/>
      <c r="T2" s="193"/>
      <c r="U2" s="193"/>
      <c r="V2" s="193"/>
      <c r="W2" s="194"/>
    </row>
    <row r="3" spans="1:23" x14ac:dyDescent="0.3">
      <c r="B3" s="162" t="s">
        <v>3</v>
      </c>
      <c r="C3" s="162"/>
      <c r="D3" s="162" t="s">
        <v>3</v>
      </c>
      <c r="E3" s="162"/>
      <c r="F3" s="195" t="s">
        <v>4</v>
      </c>
      <c r="G3" s="196"/>
      <c r="H3" s="196"/>
      <c r="I3" s="196"/>
      <c r="J3" s="196"/>
      <c r="K3" s="196"/>
      <c r="L3" s="197"/>
      <c r="M3" s="198" t="s">
        <v>5</v>
      </c>
      <c r="N3" s="199"/>
      <c r="O3" s="168">
        <v>43698</v>
      </c>
      <c r="P3" s="169"/>
      <c r="Q3" s="169"/>
      <c r="R3" s="169"/>
      <c r="S3" s="169"/>
      <c r="T3" s="169"/>
      <c r="U3" s="169"/>
      <c r="V3" s="169"/>
      <c r="W3" s="170"/>
    </row>
    <row r="4" spans="1:23" x14ac:dyDescent="0.3">
      <c r="B4" s="162" t="s">
        <v>6</v>
      </c>
      <c r="C4" s="162"/>
      <c r="D4" s="162" t="s">
        <v>6</v>
      </c>
      <c r="E4" s="162"/>
      <c r="F4" s="163" t="s">
        <v>1</v>
      </c>
      <c r="G4" s="164"/>
      <c r="H4" s="164"/>
      <c r="I4" s="164"/>
      <c r="J4" s="164"/>
      <c r="K4" s="164"/>
      <c r="L4" s="165"/>
      <c r="M4" s="166" t="s">
        <v>7</v>
      </c>
      <c r="N4" s="167"/>
      <c r="O4" s="168">
        <v>44926</v>
      </c>
      <c r="P4" s="169"/>
      <c r="Q4" s="169"/>
      <c r="R4" s="169"/>
      <c r="S4" s="169"/>
      <c r="T4" s="169"/>
      <c r="U4" s="169"/>
      <c r="V4" s="169"/>
      <c r="W4" s="170"/>
    </row>
    <row r="5" spans="1:23" x14ac:dyDescent="0.3">
      <c r="B5" s="162" t="s">
        <v>8</v>
      </c>
      <c r="C5" s="162"/>
      <c r="D5" s="162" t="s">
        <v>8</v>
      </c>
      <c r="E5" s="162"/>
      <c r="F5" s="179" t="s">
        <v>9</v>
      </c>
      <c r="G5" s="169"/>
      <c r="H5" s="169"/>
      <c r="I5" s="5"/>
      <c r="J5" s="6"/>
      <c r="K5" s="6"/>
      <c r="L5" s="7"/>
      <c r="M5" s="8"/>
      <c r="N5" s="9"/>
      <c r="O5" s="7"/>
      <c r="P5" s="7"/>
      <c r="Q5" s="7"/>
      <c r="R5" s="7"/>
      <c r="S5" s="7"/>
      <c r="T5" s="7"/>
      <c r="U5" s="7"/>
      <c r="V5" s="7"/>
      <c r="W5" s="10"/>
    </row>
    <row r="6" spans="1:23" ht="16.2" thickBot="1" x14ac:dyDescent="0.35">
      <c r="B6" s="171" t="s">
        <v>10</v>
      </c>
      <c r="C6" s="171"/>
      <c r="D6" s="171" t="s">
        <v>10</v>
      </c>
      <c r="E6" s="171"/>
      <c r="F6" s="57" t="s">
        <v>200</v>
      </c>
      <c r="G6" s="58"/>
      <c r="H6" s="58"/>
      <c r="I6" s="57"/>
      <c r="J6" s="58"/>
      <c r="K6" s="58"/>
      <c r="L6" s="57"/>
      <c r="M6" s="58"/>
      <c r="N6" s="58"/>
      <c r="O6" s="57"/>
      <c r="P6" s="58"/>
      <c r="Q6" s="58"/>
      <c r="R6" s="180"/>
      <c r="S6" s="181"/>
      <c r="T6" s="181"/>
      <c r="U6" s="180"/>
      <c r="V6" s="169"/>
      <c r="W6" s="169"/>
    </row>
    <row r="7" spans="1:23" x14ac:dyDescent="0.3">
      <c r="A7" s="59"/>
      <c r="B7" s="182" t="s">
        <v>11</v>
      </c>
      <c r="C7" s="183"/>
      <c r="D7" s="183"/>
      <c r="E7" s="183"/>
      <c r="F7" s="183"/>
      <c r="G7" s="183"/>
      <c r="H7" s="183"/>
      <c r="I7" s="183"/>
      <c r="J7" s="183"/>
      <c r="K7" s="183"/>
      <c r="L7" s="183"/>
      <c r="M7" s="183"/>
      <c r="N7" s="183"/>
      <c r="O7" s="183"/>
      <c r="P7" s="184"/>
      <c r="Q7" s="185" t="s">
        <v>12</v>
      </c>
      <c r="R7" s="186"/>
      <c r="S7" s="187" t="s">
        <v>13</v>
      </c>
      <c r="T7" s="188"/>
      <c r="U7" s="189"/>
    </row>
    <row r="8" spans="1:23" ht="29.25" customHeight="1" x14ac:dyDescent="0.3">
      <c r="A8" s="60"/>
      <c r="B8" s="190" t="s">
        <v>14</v>
      </c>
      <c r="C8" s="174" t="s">
        <v>15</v>
      </c>
      <c r="D8" s="174" t="s">
        <v>16</v>
      </c>
      <c r="E8" s="174" t="s">
        <v>17</v>
      </c>
      <c r="F8" s="174" t="s">
        <v>18</v>
      </c>
      <c r="G8" s="174" t="s">
        <v>19</v>
      </c>
      <c r="H8" s="174" t="s">
        <v>20</v>
      </c>
      <c r="I8" s="174"/>
      <c r="J8" s="174" t="s">
        <v>21</v>
      </c>
      <c r="K8" s="174" t="s">
        <v>22</v>
      </c>
      <c r="L8" s="174" t="s">
        <v>23</v>
      </c>
      <c r="M8" s="174" t="s">
        <v>24</v>
      </c>
      <c r="N8" s="174" t="s">
        <v>25</v>
      </c>
      <c r="O8" s="174" t="s">
        <v>26</v>
      </c>
      <c r="P8" s="211" t="s">
        <v>27</v>
      </c>
      <c r="Q8" s="213" t="s">
        <v>28</v>
      </c>
      <c r="R8" s="214" t="s">
        <v>29</v>
      </c>
      <c r="S8" s="216" t="s">
        <v>30</v>
      </c>
      <c r="T8" s="218" t="s">
        <v>31</v>
      </c>
      <c r="U8" s="209" t="s">
        <v>32</v>
      </c>
    </row>
    <row r="9" spans="1:23" ht="40.5" customHeight="1" thickBot="1" x14ac:dyDescent="0.35">
      <c r="A9" s="60"/>
      <c r="B9" s="191"/>
      <c r="C9" s="175"/>
      <c r="D9" s="175"/>
      <c r="E9" s="175"/>
      <c r="F9" s="175"/>
      <c r="G9" s="175"/>
      <c r="H9" s="11" t="s">
        <v>33</v>
      </c>
      <c r="I9" s="11" t="s">
        <v>34</v>
      </c>
      <c r="J9" s="175"/>
      <c r="K9" s="175"/>
      <c r="L9" s="175"/>
      <c r="M9" s="175"/>
      <c r="N9" s="175"/>
      <c r="O9" s="175"/>
      <c r="P9" s="212"/>
      <c r="Q9" s="214"/>
      <c r="R9" s="215"/>
      <c r="S9" s="217"/>
      <c r="T9" s="219"/>
      <c r="U9" s="210"/>
    </row>
    <row r="10" spans="1:23" ht="75" customHeight="1" x14ac:dyDescent="0.3">
      <c r="A10" s="60"/>
      <c r="B10" s="176">
        <v>1</v>
      </c>
      <c r="C10" s="124" t="s">
        <v>176</v>
      </c>
      <c r="D10" s="202" t="s">
        <v>35</v>
      </c>
      <c r="E10" s="124" t="s">
        <v>177</v>
      </c>
      <c r="F10" s="12" t="s">
        <v>36</v>
      </c>
      <c r="G10" s="30" t="s">
        <v>170</v>
      </c>
      <c r="H10" s="31">
        <v>43709</v>
      </c>
      <c r="I10" s="31">
        <v>43889</v>
      </c>
      <c r="J10" s="32">
        <f>(I10-H10)/7</f>
        <v>25.714285714285715</v>
      </c>
      <c r="K10" s="33">
        <v>1</v>
      </c>
      <c r="L10" s="34" t="s">
        <v>171</v>
      </c>
      <c r="M10" s="203">
        <f>AVERAGE(K10:K15)</f>
        <v>1</v>
      </c>
      <c r="N10" s="15" t="s">
        <v>225</v>
      </c>
      <c r="O10" s="54" t="s">
        <v>39</v>
      </c>
      <c r="P10" s="21" t="s">
        <v>274</v>
      </c>
      <c r="Q10" s="15" t="s">
        <v>225</v>
      </c>
      <c r="R10" s="14" t="s">
        <v>423</v>
      </c>
      <c r="S10" s="116" t="s">
        <v>242</v>
      </c>
      <c r="T10" s="124" t="s">
        <v>240</v>
      </c>
      <c r="U10" s="208" t="s">
        <v>241</v>
      </c>
    </row>
    <row r="11" spans="1:23" ht="75" x14ac:dyDescent="0.3">
      <c r="A11" s="60"/>
      <c r="B11" s="177"/>
      <c r="C11" s="124"/>
      <c r="D11" s="202"/>
      <c r="E11" s="124"/>
      <c r="F11" s="12" t="s">
        <v>40</v>
      </c>
      <c r="G11" s="30" t="s">
        <v>172</v>
      </c>
      <c r="H11" s="31">
        <v>43709</v>
      </c>
      <c r="I11" s="31">
        <v>43889</v>
      </c>
      <c r="J11" s="32">
        <v>13</v>
      </c>
      <c r="K11" s="33">
        <v>1</v>
      </c>
      <c r="L11" s="34" t="s">
        <v>173</v>
      </c>
      <c r="M11" s="203"/>
      <c r="N11" s="15" t="s">
        <v>225</v>
      </c>
      <c r="O11" s="54" t="s">
        <v>39</v>
      </c>
      <c r="P11" s="15" t="s">
        <v>201</v>
      </c>
      <c r="Q11" s="15" t="s">
        <v>225</v>
      </c>
      <c r="R11" s="14" t="s">
        <v>423</v>
      </c>
      <c r="S11" s="117"/>
      <c r="T11" s="124"/>
      <c r="U11" s="208"/>
    </row>
    <row r="12" spans="1:23" ht="75" x14ac:dyDescent="0.3">
      <c r="A12" s="60"/>
      <c r="B12" s="178"/>
      <c r="C12" s="124"/>
      <c r="D12" s="202"/>
      <c r="E12" s="124"/>
      <c r="F12" s="12" t="s">
        <v>44</v>
      </c>
      <c r="G12" s="30" t="s">
        <v>98</v>
      </c>
      <c r="H12" s="31">
        <v>43709</v>
      </c>
      <c r="I12" s="31">
        <v>43889</v>
      </c>
      <c r="J12" s="32">
        <f>(I12-H12)/7</f>
        <v>25.714285714285715</v>
      </c>
      <c r="K12" s="33">
        <v>1</v>
      </c>
      <c r="L12" s="34" t="s">
        <v>47</v>
      </c>
      <c r="M12" s="203"/>
      <c r="N12" s="15" t="s">
        <v>208</v>
      </c>
      <c r="O12" s="54" t="s">
        <v>39</v>
      </c>
      <c r="P12" s="22" t="s">
        <v>202</v>
      </c>
      <c r="Q12" s="15" t="s">
        <v>208</v>
      </c>
      <c r="R12" s="14" t="s">
        <v>423</v>
      </c>
      <c r="S12" s="117"/>
      <c r="T12" s="124"/>
      <c r="U12" s="208"/>
    </row>
    <row r="13" spans="1:23" ht="129" customHeight="1" x14ac:dyDescent="0.3">
      <c r="A13" s="60"/>
      <c r="B13" s="44">
        <v>2</v>
      </c>
      <c r="C13" s="54" t="s">
        <v>190</v>
      </c>
      <c r="D13" s="45" t="s">
        <v>45</v>
      </c>
      <c r="E13" s="54" t="s">
        <v>37</v>
      </c>
      <c r="F13" s="12" t="s">
        <v>36</v>
      </c>
      <c r="G13" s="30" t="s">
        <v>97</v>
      </c>
      <c r="H13" s="31">
        <v>43906</v>
      </c>
      <c r="I13" s="31">
        <v>44196</v>
      </c>
      <c r="J13" s="32">
        <f t="shared" ref="J13:J18" si="0">(I13-H13)/7</f>
        <v>41.428571428571431</v>
      </c>
      <c r="K13" s="33">
        <v>1</v>
      </c>
      <c r="L13" s="34" t="s">
        <v>38</v>
      </c>
      <c r="M13" s="203"/>
      <c r="N13" s="15" t="s">
        <v>224</v>
      </c>
      <c r="O13" s="54" t="s">
        <v>39</v>
      </c>
      <c r="P13" s="47" t="s">
        <v>218</v>
      </c>
      <c r="Q13" s="15" t="s">
        <v>224</v>
      </c>
      <c r="R13" s="14" t="s">
        <v>423</v>
      </c>
      <c r="S13" s="117"/>
      <c r="T13" s="124"/>
      <c r="U13" s="208"/>
    </row>
    <row r="14" spans="1:23" ht="75" customHeight="1" x14ac:dyDescent="0.3">
      <c r="A14" s="60"/>
      <c r="B14" s="172">
        <v>3</v>
      </c>
      <c r="C14" s="205" t="s">
        <v>63</v>
      </c>
      <c r="D14" s="173" t="s">
        <v>54</v>
      </c>
      <c r="E14" s="205" t="s">
        <v>62</v>
      </c>
      <c r="F14" s="12" t="s">
        <v>36</v>
      </c>
      <c r="G14" s="30" t="s">
        <v>99</v>
      </c>
      <c r="H14" s="31">
        <v>43906</v>
      </c>
      <c r="I14" s="31">
        <v>43981</v>
      </c>
      <c r="J14" s="32">
        <f t="shared" si="0"/>
        <v>10.714285714285714</v>
      </c>
      <c r="K14" s="33">
        <v>1</v>
      </c>
      <c r="L14" s="34" t="s">
        <v>42</v>
      </c>
      <c r="M14" s="203"/>
      <c r="N14" s="15" t="s">
        <v>225</v>
      </c>
      <c r="O14" s="54" t="s">
        <v>41</v>
      </c>
      <c r="P14" s="43" t="s">
        <v>209</v>
      </c>
      <c r="Q14" s="15" t="s">
        <v>225</v>
      </c>
      <c r="R14" s="14" t="s">
        <v>423</v>
      </c>
      <c r="S14" s="117"/>
      <c r="T14" s="124"/>
      <c r="U14" s="208"/>
    </row>
    <row r="15" spans="1:23" ht="83.25" customHeight="1" x14ac:dyDescent="0.3">
      <c r="A15" s="60"/>
      <c r="B15" s="172"/>
      <c r="C15" s="205"/>
      <c r="D15" s="173"/>
      <c r="E15" s="205"/>
      <c r="F15" s="12" t="s">
        <v>40</v>
      </c>
      <c r="G15" s="30" t="s">
        <v>100</v>
      </c>
      <c r="H15" s="40">
        <v>43983</v>
      </c>
      <c r="I15" s="40">
        <v>44926</v>
      </c>
      <c r="J15" s="32">
        <f t="shared" si="0"/>
        <v>134.71428571428572</v>
      </c>
      <c r="K15" s="33">
        <v>1</v>
      </c>
      <c r="L15" s="34" t="s">
        <v>43</v>
      </c>
      <c r="M15" s="203"/>
      <c r="N15" s="19" t="s">
        <v>248</v>
      </c>
      <c r="O15" s="54" t="s">
        <v>41</v>
      </c>
      <c r="P15" s="43" t="s">
        <v>239</v>
      </c>
      <c r="Q15" s="19" t="s">
        <v>248</v>
      </c>
      <c r="R15" s="14" t="s">
        <v>423</v>
      </c>
      <c r="S15" s="118"/>
      <c r="T15" s="124"/>
      <c r="U15" s="208"/>
    </row>
    <row r="16" spans="1:23" ht="75" customHeight="1" x14ac:dyDescent="0.3">
      <c r="A16" s="60"/>
      <c r="B16" s="119">
        <v>4</v>
      </c>
      <c r="C16" s="206" t="s">
        <v>191</v>
      </c>
      <c r="D16" s="207" t="s">
        <v>56</v>
      </c>
      <c r="E16" s="120" t="s">
        <v>53</v>
      </c>
      <c r="F16" s="23" t="s">
        <v>36</v>
      </c>
      <c r="G16" s="35" t="s">
        <v>118</v>
      </c>
      <c r="H16" s="36">
        <v>43691</v>
      </c>
      <c r="I16" s="36">
        <v>43829</v>
      </c>
      <c r="J16" s="37">
        <f t="shared" si="0"/>
        <v>19.714285714285715</v>
      </c>
      <c r="K16" s="38">
        <v>1</v>
      </c>
      <c r="L16" s="39" t="s">
        <v>48</v>
      </c>
      <c r="M16" s="204">
        <f>AVERAGE(K16:K20)</f>
        <v>1</v>
      </c>
      <c r="N16" s="15" t="s">
        <v>208</v>
      </c>
      <c r="O16" s="20" t="s">
        <v>39</v>
      </c>
      <c r="P16" s="85" t="s">
        <v>273</v>
      </c>
      <c r="Q16" s="15" t="s">
        <v>208</v>
      </c>
      <c r="R16" s="14" t="s">
        <v>423</v>
      </c>
      <c r="S16" s="127" t="s">
        <v>222</v>
      </c>
      <c r="T16" s="117" t="s">
        <v>217</v>
      </c>
      <c r="U16" s="138" t="s">
        <v>266</v>
      </c>
    </row>
    <row r="17" spans="1:21" ht="75" x14ac:dyDescent="0.3">
      <c r="A17" s="60"/>
      <c r="B17" s="119"/>
      <c r="C17" s="124"/>
      <c r="D17" s="173"/>
      <c r="E17" s="120"/>
      <c r="F17" s="12" t="s">
        <v>40</v>
      </c>
      <c r="G17" s="30" t="s">
        <v>119</v>
      </c>
      <c r="H17" s="31">
        <v>43691</v>
      </c>
      <c r="I17" s="31">
        <v>43830</v>
      </c>
      <c r="J17" s="32">
        <f t="shared" si="0"/>
        <v>19.857142857142858</v>
      </c>
      <c r="K17" s="33">
        <v>1</v>
      </c>
      <c r="L17" s="34" t="s">
        <v>49</v>
      </c>
      <c r="M17" s="203"/>
      <c r="N17" s="15" t="s">
        <v>208</v>
      </c>
      <c r="O17" s="13" t="s">
        <v>39</v>
      </c>
      <c r="P17" s="13" t="s">
        <v>204</v>
      </c>
      <c r="Q17" s="15" t="s">
        <v>208</v>
      </c>
      <c r="R17" s="14" t="s">
        <v>423</v>
      </c>
      <c r="S17" s="128"/>
      <c r="T17" s="117"/>
      <c r="U17" s="138"/>
    </row>
    <row r="18" spans="1:21" ht="92.25" customHeight="1" x14ac:dyDescent="0.3">
      <c r="A18" s="60"/>
      <c r="B18" s="119"/>
      <c r="C18" s="124"/>
      <c r="D18" s="173"/>
      <c r="E18" s="120"/>
      <c r="F18" s="12" t="s">
        <v>44</v>
      </c>
      <c r="G18" s="30" t="s">
        <v>120</v>
      </c>
      <c r="H18" s="31">
        <v>43832</v>
      </c>
      <c r="I18" s="31">
        <v>43889</v>
      </c>
      <c r="J18" s="32">
        <f t="shared" si="0"/>
        <v>8.1428571428571423</v>
      </c>
      <c r="K18" s="33">
        <v>1</v>
      </c>
      <c r="L18" s="34" t="s">
        <v>79</v>
      </c>
      <c r="M18" s="203"/>
      <c r="N18" s="15" t="s">
        <v>208</v>
      </c>
      <c r="O18" s="54" t="s">
        <v>39</v>
      </c>
      <c r="P18" s="54" t="s">
        <v>80</v>
      </c>
      <c r="Q18" s="15" t="s">
        <v>208</v>
      </c>
      <c r="R18" s="14" t="s">
        <v>423</v>
      </c>
      <c r="S18" s="128"/>
      <c r="T18" s="117"/>
      <c r="U18" s="138"/>
    </row>
    <row r="19" spans="1:21" ht="75.75" customHeight="1" x14ac:dyDescent="0.3">
      <c r="A19" s="60"/>
      <c r="B19" s="119"/>
      <c r="C19" s="124"/>
      <c r="D19" s="173"/>
      <c r="E19" s="120"/>
      <c r="F19" s="12" t="s">
        <v>46</v>
      </c>
      <c r="G19" s="30" t="s">
        <v>101</v>
      </c>
      <c r="H19" s="31">
        <v>43889</v>
      </c>
      <c r="I19" s="31">
        <v>44196</v>
      </c>
      <c r="J19" s="32">
        <f t="shared" ref="J19:J65" si="1">(I19-H19)/7</f>
        <v>43.857142857142854</v>
      </c>
      <c r="K19" s="33">
        <v>1</v>
      </c>
      <c r="L19" s="34" t="s">
        <v>50</v>
      </c>
      <c r="M19" s="203"/>
      <c r="N19" s="15" t="s">
        <v>208</v>
      </c>
      <c r="O19" s="54" t="s">
        <v>39</v>
      </c>
      <c r="P19" s="15" t="s">
        <v>203</v>
      </c>
      <c r="Q19" s="15" t="s">
        <v>208</v>
      </c>
      <c r="R19" s="14" t="s">
        <v>423</v>
      </c>
      <c r="S19" s="128"/>
      <c r="T19" s="117"/>
      <c r="U19" s="138"/>
    </row>
    <row r="20" spans="1:21" ht="152.25" customHeight="1" x14ac:dyDescent="0.3">
      <c r="A20" s="60"/>
      <c r="B20" s="119"/>
      <c r="C20" s="124"/>
      <c r="D20" s="173"/>
      <c r="E20" s="120"/>
      <c r="F20" s="12" t="s">
        <v>52</v>
      </c>
      <c r="G20" s="68" t="s">
        <v>121</v>
      </c>
      <c r="H20" s="31">
        <v>43889</v>
      </c>
      <c r="I20" s="31">
        <v>44196</v>
      </c>
      <c r="J20" s="32">
        <f t="shared" si="1"/>
        <v>43.857142857142854</v>
      </c>
      <c r="K20" s="33">
        <v>1</v>
      </c>
      <c r="L20" s="34" t="s">
        <v>51</v>
      </c>
      <c r="M20" s="203"/>
      <c r="N20" s="15" t="s">
        <v>219</v>
      </c>
      <c r="O20" s="54" t="s">
        <v>39</v>
      </c>
      <c r="P20" s="15" t="s">
        <v>215</v>
      </c>
      <c r="Q20" s="15" t="s">
        <v>219</v>
      </c>
      <c r="R20" s="14" t="s">
        <v>423</v>
      </c>
      <c r="S20" s="129"/>
      <c r="T20" s="118"/>
      <c r="U20" s="139"/>
    </row>
    <row r="21" spans="1:21" ht="190.5" customHeight="1" x14ac:dyDescent="0.3">
      <c r="A21" s="60"/>
      <c r="B21" s="119">
        <v>5</v>
      </c>
      <c r="C21" s="124" t="s">
        <v>192</v>
      </c>
      <c r="D21" s="123" t="s">
        <v>61</v>
      </c>
      <c r="E21" s="124" t="s">
        <v>55</v>
      </c>
      <c r="F21" s="12" t="s">
        <v>36</v>
      </c>
      <c r="G21" s="30" t="s">
        <v>102</v>
      </c>
      <c r="H21" s="69">
        <v>43691</v>
      </c>
      <c r="I21" s="40">
        <v>44012</v>
      </c>
      <c r="J21" s="32">
        <f t="shared" si="1"/>
        <v>45.857142857142854</v>
      </c>
      <c r="K21" s="33">
        <v>1</v>
      </c>
      <c r="L21" s="34" t="s">
        <v>57</v>
      </c>
      <c r="M21" s="125">
        <f>AVERAGE(K21:K26)</f>
        <v>0.94499999999999995</v>
      </c>
      <c r="N21" s="15" t="s">
        <v>219</v>
      </c>
      <c r="O21" s="54" t="s">
        <v>39</v>
      </c>
      <c r="P21" s="43" t="s">
        <v>211</v>
      </c>
      <c r="Q21" s="15" t="s">
        <v>219</v>
      </c>
      <c r="R21" s="14" t="s">
        <v>423</v>
      </c>
      <c r="S21" s="116" t="s">
        <v>227</v>
      </c>
      <c r="T21" s="124" t="s">
        <v>424</v>
      </c>
      <c r="U21" s="137" t="s">
        <v>428</v>
      </c>
    </row>
    <row r="22" spans="1:21" ht="88.5" customHeight="1" x14ac:dyDescent="0.3">
      <c r="A22" s="60"/>
      <c r="B22" s="119"/>
      <c r="C22" s="124"/>
      <c r="D22" s="123"/>
      <c r="E22" s="124"/>
      <c r="F22" s="12" t="s">
        <v>40</v>
      </c>
      <c r="G22" s="30" t="s">
        <v>103</v>
      </c>
      <c r="H22" s="40">
        <v>44012</v>
      </c>
      <c r="I22" s="40">
        <v>44073</v>
      </c>
      <c r="J22" s="32">
        <f t="shared" si="1"/>
        <v>8.7142857142857135</v>
      </c>
      <c r="K22" s="33">
        <v>1</v>
      </c>
      <c r="L22" s="34" t="s">
        <v>60</v>
      </c>
      <c r="M22" s="125"/>
      <c r="N22" s="15" t="s">
        <v>219</v>
      </c>
      <c r="O22" s="54" t="s">
        <v>39</v>
      </c>
      <c r="P22" s="43" t="s">
        <v>212</v>
      </c>
      <c r="Q22" s="15" t="s">
        <v>219</v>
      </c>
      <c r="R22" s="14" t="s">
        <v>423</v>
      </c>
      <c r="S22" s="117"/>
      <c r="T22" s="124"/>
      <c r="U22" s="140"/>
    </row>
    <row r="23" spans="1:21" ht="96" customHeight="1" x14ac:dyDescent="0.3">
      <c r="A23" s="60"/>
      <c r="B23" s="119"/>
      <c r="C23" s="124"/>
      <c r="D23" s="123"/>
      <c r="E23" s="124"/>
      <c r="F23" s="12" t="s">
        <v>44</v>
      </c>
      <c r="G23" s="30" t="s">
        <v>104</v>
      </c>
      <c r="H23" s="40">
        <v>44075</v>
      </c>
      <c r="I23" s="40">
        <v>44926</v>
      </c>
      <c r="J23" s="32">
        <f>(I23-H23)/7</f>
        <v>121.57142857142857</v>
      </c>
      <c r="K23" s="33">
        <v>1</v>
      </c>
      <c r="L23" s="34" t="s">
        <v>64</v>
      </c>
      <c r="M23" s="125"/>
      <c r="N23" s="15" t="s">
        <v>248</v>
      </c>
      <c r="O23" s="54" t="s">
        <v>39</v>
      </c>
      <c r="P23" s="15" t="s">
        <v>233</v>
      </c>
      <c r="Q23" s="73" t="s">
        <v>248</v>
      </c>
      <c r="R23" s="14" t="s">
        <v>423</v>
      </c>
      <c r="S23" s="117"/>
      <c r="T23" s="124"/>
      <c r="U23" s="140"/>
    </row>
    <row r="24" spans="1:21" ht="369" customHeight="1" x14ac:dyDescent="0.3">
      <c r="A24" s="60"/>
      <c r="B24" s="119"/>
      <c r="C24" s="124"/>
      <c r="D24" s="123"/>
      <c r="E24" s="124"/>
      <c r="F24" s="12" t="s">
        <v>46</v>
      </c>
      <c r="G24" s="26" t="s">
        <v>167</v>
      </c>
      <c r="H24" s="29">
        <v>44105</v>
      </c>
      <c r="I24" s="29">
        <v>44926</v>
      </c>
      <c r="J24" s="27">
        <f t="shared" si="1"/>
        <v>117.28571428571429</v>
      </c>
      <c r="K24" s="28">
        <v>0.67</v>
      </c>
      <c r="L24" s="25" t="s">
        <v>59</v>
      </c>
      <c r="M24" s="125"/>
      <c r="N24" s="107" t="s">
        <v>419</v>
      </c>
      <c r="O24" s="54" t="s">
        <v>58</v>
      </c>
      <c r="P24" s="107" t="s">
        <v>419</v>
      </c>
      <c r="Q24" s="15" t="s">
        <v>418</v>
      </c>
      <c r="R24" s="14" t="s">
        <v>423</v>
      </c>
      <c r="S24" s="117"/>
      <c r="T24" s="124"/>
      <c r="U24" s="140"/>
    </row>
    <row r="25" spans="1:21" ht="162" customHeight="1" x14ac:dyDescent="0.3">
      <c r="A25" s="60"/>
      <c r="B25" s="119"/>
      <c r="C25" s="124"/>
      <c r="D25" s="123"/>
      <c r="E25" s="124"/>
      <c r="F25" s="12" t="s">
        <v>52</v>
      </c>
      <c r="G25" s="30" t="s">
        <v>105</v>
      </c>
      <c r="H25" s="40">
        <v>43691</v>
      </c>
      <c r="I25" s="40">
        <v>44012</v>
      </c>
      <c r="J25" s="32">
        <f t="shared" si="1"/>
        <v>45.857142857142854</v>
      </c>
      <c r="K25" s="33">
        <v>1</v>
      </c>
      <c r="L25" s="34" t="s">
        <v>59</v>
      </c>
      <c r="M25" s="125"/>
      <c r="N25" s="15" t="s">
        <v>245</v>
      </c>
      <c r="O25" s="54" t="s">
        <v>39</v>
      </c>
      <c r="P25" s="15" t="s">
        <v>210</v>
      </c>
      <c r="Q25" s="19" t="s">
        <v>249</v>
      </c>
      <c r="R25" s="14" t="s">
        <v>423</v>
      </c>
      <c r="S25" s="117"/>
      <c r="T25" s="124"/>
      <c r="U25" s="140"/>
    </row>
    <row r="26" spans="1:21" ht="229.5" customHeight="1" x14ac:dyDescent="0.3">
      <c r="A26" s="60"/>
      <c r="B26" s="119"/>
      <c r="C26" s="124"/>
      <c r="D26" s="123"/>
      <c r="E26" s="124"/>
      <c r="F26" s="12" t="s">
        <v>83</v>
      </c>
      <c r="G26" s="30" t="s">
        <v>106</v>
      </c>
      <c r="H26" s="40">
        <v>43952</v>
      </c>
      <c r="I26" s="40">
        <v>44317</v>
      </c>
      <c r="J26" s="32">
        <f t="shared" si="1"/>
        <v>52.142857142857146</v>
      </c>
      <c r="K26" s="33">
        <v>1</v>
      </c>
      <c r="L26" s="34" t="s">
        <v>85</v>
      </c>
      <c r="M26" s="125"/>
      <c r="N26" s="49" t="s">
        <v>264</v>
      </c>
      <c r="O26" s="13" t="s">
        <v>84</v>
      </c>
      <c r="P26" s="17" t="s">
        <v>262</v>
      </c>
      <c r="Q26" s="49" t="s">
        <v>264</v>
      </c>
      <c r="R26" s="14" t="s">
        <v>423</v>
      </c>
      <c r="S26" s="118"/>
      <c r="T26" s="124"/>
      <c r="U26" s="141"/>
    </row>
    <row r="27" spans="1:21" ht="75" customHeight="1" x14ac:dyDescent="0.3">
      <c r="A27" s="60"/>
      <c r="B27" s="119">
        <v>6</v>
      </c>
      <c r="C27" s="120" t="s">
        <v>193</v>
      </c>
      <c r="D27" s="123" t="s">
        <v>71</v>
      </c>
      <c r="E27" s="120" t="s">
        <v>185</v>
      </c>
      <c r="F27" s="12" t="s">
        <v>36</v>
      </c>
      <c r="G27" s="30" t="s">
        <v>107</v>
      </c>
      <c r="H27" s="40">
        <v>44012</v>
      </c>
      <c r="I27" s="40">
        <v>44073</v>
      </c>
      <c r="J27" s="32">
        <f t="shared" si="1"/>
        <v>8.7142857142857135</v>
      </c>
      <c r="K27" s="33">
        <v>1</v>
      </c>
      <c r="L27" s="34" t="s">
        <v>60</v>
      </c>
      <c r="M27" s="121">
        <f>AVERAGE(K27:K34)</f>
        <v>0.83774285714285723</v>
      </c>
      <c r="N27" s="15" t="s">
        <v>219</v>
      </c>
      <c r="O27" s="54" t="s">
        <v>39</v>
      </c>
      <c r="P27" s="43" t="s">
        <v>213</v>
      </c>
      <c r="Q27" s="15" t="s">
        <v>219</v>
      </c>
      <c r="R27" s="14" t="s">
        <v>423</v>
      </c>
      <c r="S27" s="116" t="s">
        <v>227</v>
      </c>
      <c r="T27" s="116" t="s">
        <v>424</v>
      </c>
      <c r="U27" s="137" t="s">
        <v>428</v>
      </c>
    </row>
    <row r="28" spans="1:21" ht="146.25" customHeight="1" x14ac:dyDescent="0.3">
      <c r="A28" s="60"/>
      <c r="B28" s="119"/>
      <c r="C28" s="120"/>
      <c r="D28" s="123"/>
      <c r="E28" s="120"/>
      <c r="F28" s="12" t="s">
        <v>40</v>
      </c>
      <c r="G28" s="30" t="s">
        <v>122</v>
      </c>
      <c r="H28" s="40">
        <v>44075</v>
      </c>
      <c r="I28" s="40">
        <v>44926</v>
      </c>
      <c r="J28" s="32">
        <f t="shared" si="1"/>
        <v>121.57142857142857</v>
      </c>
      <c r="K28" s="33">
        <v>1</v>
      </c>
      <c r="L28" s="34" t="s">
        <v>64</v>
      </c>
      <c r="M28" s="122"/>
      <c r="N28" s="15" t="s">
        <v>248</v>
      </c>
      <c r="O28" s="54" t="s">
        <v>39</v>
      </c>
      <c r="P28" s="15" t="s">
        <v>229</v>
      </c>
      <c r="Q28" s="73" t="s">
        <v>234</v>
      </c>
      <c r="R28" s="14" t="s">
        <v>423</v>
      </c>
      <c r="S28" s="117"/>
      <c r="T28" s="117"/>
      <c r="U28" s="138"/>
    </row>
    <row r="29" spans="1:21" ht="138.75" customHeight="1" x14ac:dyDescent="0.3">
      <c r="A29" s="60"/>
      <c r="B29" s="119"/>
      <c r="C29" s="120"/>
      <c r="D29" s="123"/>
      <c r="E29" s="120"/>
      <c r="F29" s="12" t="s">
        <v>44</v>
      </c>
      <c r="G29" s="30" t="s">
        <v>123</v>
      </c>
      <c r="H29" s="40">
        <v>44044</v>
      </c>
      <c r="I29" s="40">
        <v>44926</v>
      </c>
      <c r="J29" s="32">
        <f t="shared" si="1"/>
        <v>126</v>
      </c>
      <c r="K29" s="33">
        <v>1</v>
      </c>
      <c r="L29" s="34" t="s">
        <v>66</v>
      </c>
      <c r="M29" s="122"/>
      <c r="N29" s="19" t="s">
        <v>264</v>
      </c>
      <c r="O29" s="54" t="s">
        <v>65</v>
      </c>
      <c r="P29" s="43" t="s">
        <v>246</v>
      </c>
      <c r="Q29" s="43" t="s">
        <v>264</v>
      </c>
      <c r="R29" s="14" t="s">
        <v>423</v>
      </c>
      <c r="S29" s="117"/>
      <c r="T29" s="117"/>
      <c r="U29" s="138"/>
    </row>
    <row r="30" spans="1:21" ht="383.4" customHeight="1" x14ac:dyDescent="0.3">
      <c r="A30" s="60"/>
      <c r="B30" s="119"/>
      <c r="C30" s="120"/>
      <c r="D30" s="123"/>
      <c r="E30" s="120"/>
      <c r="F30" s="12" t="s">
        <v>46</v>
      </c>
      <c r="G30" s="26" t="s">
        <v>136</v>
      </c>
      <c r="H30" s="29">
        <v>44105</v>
      </c>
      <c r="I30" s="29">
        <v>44926</v>
      </c>
      <c r="J30" s="27">
        <f>(I30-H30)/7</f>
        <v>117.28571428571429</v>
      </c>
      <c r="K30" s="28">
        <v>0.71799999999999997</v>
      </c>
      <c r="L30" s="25" t="s">
        <v>140</v>
      </c>
      <c r="M30" s="122"/>
      <c r="N30" s="108" t="s">
        <v>422</v>
      </c>
      <c r="O30" s="54" t="s">
        <v>58</v>
      </c>
      <c r="P30" s="43" t="s">
        <v>230</v>
      </c>
      <c r="Q30" s="15" t="s">
        <v>420</v>
      </c>
      <c r="R30" s="14" t="s">
        <v>423</v>
      </c>
      <c r="S30" s="117"/>
      <c r="T30" s="117"/>
      <c r="U30" s="138"/>
    </row>
    <row r="31" spans="1:21" ht="365.25" customHeight="1" x14ac:dyDescent="0.3">
      <c r="A31" s="60"/>
      <c r="B31" s="119"/>
      <c r="C31" s="120"/>
      <c r="D31" s="123"/>
      <c r="E31" s="120"/>
      <c r="F31" s="12" t="s">
        <v>52</v>
      </c>
      <c r="G31" s="26" t="s">
        <v>134</v>
      </c>
      <c r="H31" s="29">
        <v>44105</v>
      </c>
      <c r="I31" s="29">
        <v>44926</v>
      </c>
      <c r="J31" s="27">
        <f>(I31-H31)/7</f>
        <v>117.28571428571429</v>
      </c>
      <c r="K31" s="28">
        <v>0.70540000000000003</v>
      </c>
      <c r="L31" s="25" t="s">
        <v>140</v>
      </c>
      <c r="M31" s="122"/>
      <c r="N31" s="108" t="s">
        <v>422</v>
      </c>
      <c r="O31" s="54" t="s">
        <v>58</v>
      </c>
      <c r="P31" s="43" t="s">
        <v>230</v>
      </c>
      <c r="Q31" s="15" t="s">
        <v>420</v>
      </c>
      <c r="R31" s="14" t="s">
        <v>423</v>
      </c>
      <c r="S31" s="117"/>
      <c r="T31" s="117"/>
      <c r="U31" s="138"/>
    </row>
    <row r="32" spans="1:21" ht="160.19999999999999" customHeight="1" x14ac:dyDescent="0.3">
      <c r="A32" s="60"/>
      <c r="B32" s="119"/>
      <c r="C32" s="120"/>
      <c r="D32" s="123"/>
      <c r="E32" s="120"/>
      <c r="F32" s="12" t="s">
        <v>83</v>
      </c>
      <c r="G32" s="26" t="s">
        <v>137</v>
      </c>
      <c r="H32" s="29">
        <v>44105</v>
      </c>
      <c r="I32" s="29">
        <v>44926</v>
      </c>
      <c r="J32" s="27">
        <f>(I32-H32)/7</f>
        <v>117.28571428571429</v>
      </c>
      <c r="K32" s="28">
        <v>0.62849999999999995</v>
      </c>
      <c r="L32" s="25" t="s">
        <v>140</v>
      </c>
      <c r="M32" s="122"/>
      <c r="N32" s="108" t="s">
        <v>422</v>
      </c>
      <c r="O32" s="54" t="s">
        <v>58</v>
      </c>
      <c r="P32" s="43" t="s">
        <v>230</v>
      </c>
      <c r="Q32" s="15" t="s">
        <v>429</v>
      </c>
      <c r="R32" s="14" t="s">
        <v>423</v>
      </c>
      <c r="S32" s="117"/>
      <c r="T32" s="117"/>
      <c r="U32" s="138"/>
    </row>
    <row r="33" spans="1:21" ht="373.8" customHeight="1" x14ac:dyDescent="0.3">
      <c r="A33" s="60"/>
      <c r="B33" s="119"/>
      <c r="C33" s="120"/>
      <c r="D33" s="123"/>
      <c r="E33" s="120"/>
      <c r="F33" s="12" t="s">
        <v>92</v>
      </c>
      <c r="G33" s="26" t="s">
        <v>138</v>
      </c>
      <c r="H33" s="29">
        <v>44105</v>
      </c>
      <c r="I33" s="29">
        <v>44926</v>
      </c>
      <c r="J33" s="27">
        <f>(I33-H33)/7</f>
        <v>117.28571428571429</v>
      </c>
      <c r="K33" s="28" t="s">
        <v>432</v>
      </c>
      <c r="L33" s="25" t="s">
        <v>140</v>
      </c>
      <c r="M33" s="122"/>
      <c r="N33" s="108" t="s">
        <v>422</v>
      </c>
      <c r="O33" s="54" t="s">
        <v>58</v>
      </c>
      <c r="P33" s="43" t="s">
        <v>230</v>
      </c>
      <c r="Q33" s="15" t="s">
        <v>421</v>
      </c>
      <c r="R33" s="14" t="s">
        <v>423</v>
      </c>
      <c r="S33" s="117"/>
      <c r="T33" s="117"/>
      <c r="U33" s="138"/>
    </row>
    <row r="34" spans="1:21" ht="359.4" customHeight="1" x14ac:dyDescent="0.3">
      <c r="A34" s="60"/>
      <c r="B34" s="119"/>
      <c r="C34" s="120"/>
      <c r="D34" s="123"/>
      <c r="E34" s="120"/>
      <c r="F34" s="12" t="s">
        <v>93</v>
      </c>
      <c r="G34" s="26" t="s">
        <v>135</v>
      </c>
      <c r="H34" s="29">
        <v>44105</v>
      </c>
      <c r="I34" s="29">
        <v>44926</v>
      </c>
      <c r="J34" s="27">
        <f>(I34-H34)/7</f>
        <v>117.28571428571429</v>
      </c>
      <c r="K34" s="28">
        <v>0.81230000000000002</v>
      </c>
      <c r="L34" s="25" t="s">
        <v>140</v>
      </c>
      <c r="M34" s="122"/>
      <c r="N34" s="108" t="s">
        <v>422</v>
      </c>
      <c r="O34" s="54" t="s">
        <v>58</v>
      </c>
      <c r="P34" s="43" t="s">
        <v>230</v>
      </c>
      <c r="Q34" s="15" t="s">
        <v>231</v>
      </c>
      <c r="R34" s="14" t="s">
        <v>423</v>
      </c>
      <c r="S34" s="118"/>
      <c r="T34" s="118"/>
      <c r="U34" s="139"/>
    </row>
    <row r="35" spans="1:21" ht="155.25" customHeight="1" x14ac:dyDescent="0.3">
      <c r="A35" s="60"/>
      <c r="B35" s="119">
        <v>7</v>
      </c>
      <c r="C35" s="120" t="s">
        <v>194</v>
      </c>
      <c r="D35" s="123" t="s">
        <v>74</v>
      </c>
      <c r="E35" s="120" t="s">
        <v>67</v>
      </c>
      <c r="F35" s="12" t="s">
        <v>36</v>
      </c>
      <c r="G35" s="30" t="s">
        <v>96</v>
      </c>
      <c r="H35" s="40">
        <v>43832</v>
      </c>
      <c r="I35" s="40">
        <v>43862</v>
      </c>
      <c r="J35" s="32">
        <f t="shared" si="1"/>
        <v>4.2857142857142856</v>
      </c>
      <c r="K35" s="33">
        <v>1</v>
      </c>
      <c r="L35" s="34" t="s">
        <v>69</v>
      </c>
      <c r="M35" s="126">
        <f>AVERAGE(K35:K38)</f>
        <v>1</v>
      </c>
      <c r="N35" s="15" t="s">
        <v>208</v>
      </c>
      <c r="O35" s="54" t="s">
        <v>68</v>
      </c>
      <c r="P35" s="43" t="s">
        <v>124</v>
      </c>
      <c r="Q35" s="15" t="s">
        <v>208</v>
      </c>
      <c r="R35" s="14" t="s">
        <v>423</v>
      </c>
      <c r="S35" s="116" t="s">
        <v>261</v>
      </c>
      <c r="T35" s="116" t="s">
        <v>260</v>
      </c>
      <c r="U35" s="137" t="s">
        <v>278</v>
      </c>
    </row>
    <row r="36" spans="1:21" ht="138.75" customHeight="1" x14ac:dyDescent="0.3">
      <c r="A36" s="60"/>
      <c r="B36" s="119"/>
      <c r="C36" s="120"/>
      <c r="D36" s="123"/>
      <c r="E36" s="120"/>
      <c r="F36" s="12" t="s">
        <v>40</v>
      </c>
      <c r="G36" s="30" t="s">
        <v>186</v>
      </c>
      <c r="H36" s="40">
        <v>43906</v>
      </c>
      <c r="I36" s="40">
        <v>43951</v>
      </c>
      <c r="J36" s="32">
        <f t="shared" si="1"/>
        <v>6.4285714285714288</v>
      </c>
      <c r="K36" s="33">
        <v>1</v>
      </c>
      <c r="L36" s="34" t="s">
        <v>187</v>
      </c>
      <c r="M36" s="126"/>
      <c r="N36" s="19" t="s">
        <v>219</v>
      </c>
      <c r="O36" s="54" t="s">
        <v>68</v>
      </c>
      <c r="P36" s="43" t="s">
        <v>214</v>
      </c>
      <c r="Q36" s="19" t="s">
        <v>219</v>
      </c>
      <c r="R36" s="14" t="s">
        <v>423</v>
      </c>
      <c r="S36" s="117"/>
      <c r="T36" s="117"/>
      <c r="U36" s="140"/>
    </row>
    <row r="37" spans="1:21" ht="216" customHeight="1" x14ac:dyDescent="0.3">
      <c r="A37" s="60"/>
      <c r="B37" s="119"/>
      <c r="C37" s="120"/>
      <c r="D37" s="123"/>
      <c r="E37" s="120"/>
      <c r="F37" s="12" t="s">
        <v>44</v>
      </c>
      <c r="G37" s="30" t="s">
        <v>188</v>
      </c>
      <c r="H37" s="40">
        <v>43863</v>
      </c>
      <c r="I37" s="40">
        <v>43981</v>
      </c>
      <c r="J37" s="32">
        <f t="shared" si="1"/>
        <v>16.857142857142858</v>
      </c>
      <c r="K37" s="33">
        <v>1</v>
      </c>
      <c r="L37" s="34" t="s">
        <v>86</v>
      </c>
      <c r="M37" s="126"/>
      <c r="N37" s="15" t="s">
        <v>248</v>
      </c>
      <c r="O37" s="54" t="s">
        <v>68</v>
      </c>
      <c r="P37" s="19" t="s">
        <v>250</v>
      </c>
      <c r="Q37" s="15" t="s">
        <v>248</v>
      </c>
      <c r="R37" s="14" t="s">
        <v>423</v>
      </c>
      <c r="S37" s="117"/>
      <c r="T37" s="117"/>
      <c r="U37" s="140"/>
    </row>
    <row r="38" spans="1:21" ht="288.75" customHeight="1" x14ac:dyDescent="0.3">
      <c r="A38" s="60"/>
      <c r="B38" s="119"/>
      <c r="C38" s="120"/>
      <c r="D38" s="123"/>
      <c r="E38" s="120"/>
      <c r="F38" s="12" t="s">
        <v>46</v>
      </c>
      <c r="G38" s="30" t="s">
        <v>189</v>
      </c>
      <c r="H38" s="40">
        <v>43888</v>
      </c>
      <c r="I38" s="40">
        <v>44926</v>
      </c>
      <c r="J38" s="32">
        <f t="shared" si="1"/>
        <v>148.28571428571428</v>
      </c>
      <c r="K38" s="33">
        <v>1</v>
      </c>
      <c r="L38" s="34" t="s">
        <v>70</v>
      </c>
      <c r="M38" s="126"/>
      <c r="N38" s="49" t="s">
        <v>259</v>
      </c>
      <c r="O38" s="13" t="s">
        <v>58</v>
      </c>
      <c r="P38" s="49" t="s">
        <v>251</v>
      </c>
      <c r="Q38" s="49" t="s">
        <v>259</v>
      </c>
      <c r="R38" s="14" t="s">
        <v>423</v>
      </c>
      <c r="S38" s="118"/>
      <c r="T38" s="118"/>
      <c r="U38" s="141"/>
    </row>
    <row r="39" spans="1:21" ht="75" x14ac:dyDescent="0.3">
      <c r="A39" s="60"/>
      <c r="B39" s="119">
        <v>8</v>
      </c>
      <c r="C39" s="120" t="s">
        <v>195</v>
      </c>
      <c r="D39" s="123" t="s">
        <v>75</v>
      </c>
      <c r="E39" s="120" t="s">
        <v>72</v>
      </c>
      <c r="F39" s="12" t="s">
        <v>36</v>
      </c>
      <c r="G39" s="30" t="s">
        <v>108</v>
      </c>
      <c r="H39" s="31">
        <v>43691</v>
      </c>
      <c r="I39" s="31">
        <v>43829</v>
      </c>
      <c r="J39" s="32">
        <f t="shared" si="1"/>
        <v>19.714285714285715</v>
      </c>
      <c r="K39" s="33">
        <v>1</v>
      </c>
      <c r="L39" s="34" t="s">
        <v>48</v>
      </c>
      <c r="M39" s="126">
        <f>AVERAGE(K39:K43)</f>
        <v>1</v>
      </c>
      <c r="N39" s="15" t="s">
        <v>208</v>
      </c>
      <c r="O39" s="54" t="s">
        <v>39</v>
      </c>
      <c r="P39" s="84" t="s">
        <v>273</v>
      </c>
      <c r="Q39" s="15" t="s">
        <v>208</v>
      </c>
      <c r="R39" s="14" t="s">
        <v>423</v>
      </c>
      <c r="S39" s="127" t="s">
        <v>222</v>
      </c>
      <c r="T39" s="116" t="s">
        <v>217</v>
      </c>
      <c r="U39" s="142" t="s">
        <v>279</v>
      </c>
    </row>
    <row r="40" spans="1:21" ht="75" x14ac:dyDescent="0.3">
      <c r="A40" s="60"/>
      <c r="B40" s="119"/>
      <c r="C40" s="120"/>
      <c r="D40" s="123"/>
      <c r="E40" s="120"/>
      <c r="F40" s="12" t="s">
        <v>40</v>
      </c>
      <c r="G40" s="30" t="s">
        <v>109</v>
      </c>
      <c r="H40" s="31">
        <v>43691</v>
      </c>
      <c r="I40" s="31">
        <v>43830</v>
      </c>
      <c r="J40" s="32">
        <f t="shared" si="1"/>
        <v>19.857142857142858</v>
      </c>
      <c r="K40" s="33">
        <v>1</v>
      </c>
      <c r="L40" s="34" t="s">
        <v>73</v>
      </c>
      <c r="M40" s="126"/>
      <c r="N40" s="15" t="s">
        <v>208</v>
      </c>
      <c r="O40" s="13" t="s">
        <v>39</v>
      </c>
      <c r="P40" s="13" t="s">
        <v>204</v>
      </c>
      <c r="Q40" s="15" t="s">
        <v>208</v>
      </c>
      <c r="R40" s="14" t="s">
        <v>423</v>
      </c>
      <c r="S40" s="128"/>
      <c r="T40" s="117"/>
      <c r="U40" s="143"/>
    </row>
    <row r="41" spans="1:21" ht="97.5" customHeight="1" x14ac:dyDescent="0.3">
      <c r="A41" s="60"/>
      <c r="B41" s="119"/>
      <c r="C41" s="120"/>
      <c r="D41" s="123"/>
      <c r="E41" s="120"/>
      <c r="F41" s="12" t="s">
        <v>44</v>
      </c>
      <c r="G41" s="30" t="s">
        <v>125</v>
      </c>
      <c r="H41" s="31">
        <v>43832</v>
      </c>
      <c r="I41" s="31">
        <v>43889</v>
      </c>
      <c r="J41" s="32">
        <f t="shared" si="1"/>
        <v>8.1428571428571423</v>
      </c>
      <c r="K41" s="33">
        <v>1</v>
      </c>
      <c r="L41" s="34" t="s">
        <v>82</v>
      </c>
      <c r="M41" s="126"/>
      <c r="N41" s="15" t="s">
        <v>208</v>
      </c>
      <c r="O41" s="54" t="s">
        <v>39</v>
      </c>
      <c r="P41" s="54" t="s">
        <v>80</v>
      </c>
      <c r="Q41" s="15" t="s">
        <v>208</v>
      </c>
      <c r="R41" s="14" t="s">
        <v>423</v>
      </c>
      <c r="S41" s="128"/>
      <c r="T41" s="117"/>
      <c r="U41" s="143"/>
    </row>
    <row r="42" spans="1:21" ht="69.75" customHeight="1" x14ac:dyDescent="0.3">
      <c r="A42" s="60"/>
      <c r="B42" s="119"/>
      <c r="C42" s="120"/>
      <c r="D42" s="123"/>
      <c r="E42" s="120"/>
      <c r="F42" s="12" t="s">
        <v>46</v>
      </c>
      <c r="G42" s="30" t="s">
        <v>110</v>
      </c>
      <c r="H42" s="31">
        <v>43889</v>
      </c>
      <c r="I42" s="31">
        <v>44196</v>
      </c>
      <c r="J42" s="32">
        <f t="shared" si="1"/>
        <v>43.857142857142854</v>
      </c>
      <c r="K42" s="33">
        <v>1</v>
      </c>
      <c r="L42" s="34" t="s">
        <v>50</v>
      </c>
      <c r="M42" s="126"/>
      <c r="N42" s="15" t="s">
        <v>208</v>
      </c>
      <c r="O42" s="54" t="s">
        <v>39</v>
      </c>
      <c r="P42" s="15" t="s">
        <v>203</v>
      </c>
      <c r="Q42" s="15" t="s">
        <v>208</v>
      </c>
      <c r="R42" s="14" t="s">
        <v>423</v>
      </c>
      <c r="S42" s="128"/>
      <c r="T42" s="117"/>
      <c r="U42" s="143"/>
    </row>
    <row r="43" spans="1:21" ht="246.75" customHeight="1" x14ac:dyDescent="0.3">
      <c r="A43" s="60"/>
      <c r="B43" s="119"/>
      <c r="C43" s="120"/>
      <c r="D43" s="123"/>
      <c r="E43" s="120"/>
      <c r="F43" s="12" t="s">
        <v>52</v>
      </c>
      <c r="G43" s="68" t="s">
        <v>126</v>
      </c>
      <c r="H43" s="31">
        <v>43889</v>
      </c>
      <c r="I43" s="31">
        <v>44196</v>
      </c>
      <c r="J43" s="32">
        <f t="shared" si="1"/>
        <v>43.857142857142854</v>
      </c>
      <c r="K43" s="33">
        <v>1</v>
      </c>
      <c r="L43" s="34" t="s">
        <v>81</v>
      </c>
      <c r="M43" s="126"/>
      <c r="N43" s="19" t="s">
        <v>219</v>
      </c>
      <c r="O43" s="54" t="s">
        <v>39</v>
      </c>
      <c r="P43" s="15" t="s">
        <v>216</v>
      </c>
      <c r="Q43" s="19" t="s">
        <v>219</v>
      </c>
      <c r="R43" s="14" t="s">
        <v>423</v>
      </c>
      <c r="S43" s="129"/>
      <c r="T43" s="118"/>
      <c r="U43" s="144"/>
    </row>
    <row r="44" spans="1:21" ht="309" customHeight="1" x14ac:dyDescent="0.3">
      <c r="A44" s="60"/>
      <c r="B44" s="119">
        <v>9</v>
      </c>
      <c r="C44" s="120" t="s">
        <v>196</v>
      </c>
      <c r="D44" s="130" t="s">
        <v>77</v>
      </c>
      <c r="E44" s="120" t="s">
        <v>206</v>
      </c>
      <c r="F44" s="12" t="s">
        <v>36</v>
      </c>
      <c r="G44" s="30" t="s">
        <v>111</v>
      </c>
      <c r="H44" s="40">
        <v>43906</v>
      </c>
      <c r="I44" s="40">
        <v>44196</v>
      </c>
      <c r="J44" s="32">
        <f t="shared" si="1"/>
        <v>41.428571428571431</v>
      </c>
      <c r="K44" s="33">
        <v>1</v>
      </c>
      <c r="L44" s="34" t="s">
        <v>76</v>
      </c>
      <c r="M44" s="121">
        <f>AVERAGE(K44:K45)</f>
        <v>1</v>
      </c>
      <c r="N44" s="15" t="s">
        <v>224</v>
      </c>
      <c r="O44" s="54" t="s">
        <v>39</v>
      </c>
      <c r="P44" s="43" t="s">
        <v>220</v>
      </c>
      <c r="Q44" s="15" t="s">
        <v>224</v>
      </c>
      <c r="R44" s="14" t="s">
        <v>423</v>
      </c>
      <c r="S44" s="116" t="s">
        <v>270</v>
      </c>
      <c r="T44" s="116" t="s">
        <v>269</v>
      </c>
      <c r="U44" s="137" t="s">
        <v>280</v>
      </c>
    </row>
    <row r="45" spans="1:21" ht="346.5" customHeight="1" x14ac:dyDescent="0.3">
      <c r="A45" s="60"/>
      <c r="B45" s="119"/>
      <c r="C45" s="120"/>
      <c r="D45" s="130"/>
      <c r="E45" s="120"/>
      <c r="F45" s="12" t="s">
        <v>40</v>
      </c>
      <c r="G45" s="30" t="s">
        <v>207</v>
      </c>
      <c r="H45" s="69">
        <v>44105</v>
      </c>
      <c r="I45" s="69">
        <v>44926</v>
      </c>
      <c r="J45" s="32">
        <f t="shared" si="1"/>
        <v>117.28571428571429</v>
      </c>
      <c r="K45" s="33">
        <v>1</v>
      </c>
      <c r="L45" s="34" t="s">
        <v>127</v>
      </c>
      <c r="M45" s="122"/>
      <c r="N45" s="19" t="s">
        <v>267</v>
      </c>
      <c r="O45" s="13" t="s">
        <v>39</v>
      </c>
      <c r="P45" s="73" t="s">
        <v>277</v>
      </c>
      <c r="Q45" s="19" t="s">
        <v>265</v>
      </c>
      <c r="R45" s="14" t="s">
        <v>423</v>
      </c>
      <c r="S45" s="118"/>
      <c r="T45" s="118"/>
      <c r="U45" s="141"/>
    </row>
    <row r="46" spans="1:21" ht="286.2" x14ac:dyDescent="0.3">
      <c r="A46" s="60"/>
      <c r="B46" s="46">
        <v>10</v>
      </c>
      <c r="C46" s="15" t="s">
        <v>197</v>
      </c>
      <c r="D46" s="50" t="s">
        <v>78</v>
      </c>
      <c r="E46" s="43" t="s">
        <v>205</v>
      </c>
      <c r="F46" s="12" t="s">
        <v>36</v>
      </c>
      <c r="G46" s="30" t="s">
        <v>128</v>
      </c>
      <c r="H46" s="40">
        <v>43906</v>
      </c>
      <c r="I46" s="40">
        <v>44926</v>
      </c>
      <c r="J46" s="32">
        <f t="shared" si="1"/>
        <v>145.71428571428572</v>
      </c>
      <c r="K46" s="33">
        <v>1</v>
      </c>
      <c r="L46" s="34" t="s">
        <v>129</v>
      </c>
      <c r="M46" s="51">
        <f>K46</f>
        <v>1</v>
      </c>
      <c r="N46" s="19" t="s">
        <v>223</v>
      </c>
      <c r="O46" s="54" t="s">
        <v>65</v>
      </c>
      <c r="P46" s="43" t="s">
        <v>221</v>
      </c>
      <c r="Q46" s="19" t="s">
        <v>223</v>
      </c>
      <c r="R46" s="14" t="s">
        <v>423</v>
      </c>
      <c r="S46" s="70" t="s">
        <v>222</v>
      </c>
      <c r="T46" s="43" t="s">
        <v>217</v>
      </c>
      <c r="U46" s="55" t="s">
        <v>281</v>
      </c>
    </row>
    <row r="47" spans="1:21" ht="103.5" customHeight="1" x14ac:dyDescent="0.3">
      <c r="A47" s="60"/>
      <c r="B47" s="119">
        <v>11</v>
      </c>
      <c r="C47" s="120" t="s">
        <v>198</v>
      </c>
      <c r="D47" s="123" t="s">
        <v>94</v>
      </c>
      <c r="E47" s="120" t="s">
        <v>87</v>
      </c>
      <c r="F47" s="12" t="s">
        <v>36</v>
      </c>
      <c r="G47" s="30" t="s">
        <v>112</v>
      </c>
      <c r="H47" s="40">
        <v>43906</v>
      </c>
      <c r="I47" s="40">
        <v>44012</v>
      </c>
      <c r="J47" s="32">
        <f>(I47-H47)/7</f>
        <v>15.142857142857142</v>
      </c>
      <c r="K47" s="33">
        <v>1</v>
      </c>
      <c r="L47" s="41" t="s">
        <v>178</v>
      </c>
      <c r="M47" s="121">
        <f>AVERAGE(K47:K59)</f>
        <v>0.96779166666666672</v>
      </c>
      <c r="N47" s="15" t="s">
        <v>224</v>
      </c>
      <c r="O47" s="54" t="s">
        <v>39</v>
      </c>
      <c r="P47" s="43" t="s">
        <v>226</v>
      </c>
      <c r="Q47" s="15" t="s">
        <v>224</v>
      </c>
      <c r="R47" s="14" t="s">
        <v>423</v>
      </c>
      <c r="S47" s="116" t="s">
        <v>227</v>
      </c>
      <c r="T47" s="116" t="s">
        <v>426</v>
      </c>
      <c r="U47" s="137" t="s">
        <v>425</v>
      </c>
    </row>
    <row r="48" spans="1:21" ht="76.5" customHeight="1" x14ac:dyDescent="0.3">
      <c r="A48" s="60"/>
      <c r="B48" s="119"/>
      <c r="C48" s="120"/>
      <c r="D48" s="123"/>
      <c r="E48" s="120"/>
      <c r="F48" s="12" t="s">
        <v>40</v>
      </c>
      <c r="G48" s="42" t="s">
        <v>113</v>
      </c>
      <c r="H48" s="40">
        <v>43906</v>
      </c>
      <c r="I48" s="40">
        <v>44012</v>
      </c>
      <c r="J48" s="32">
        <f>(I48-H48)/7</f>
        <v>15.142857142857142</v>
      </c>
      <c r="K48" s="33">
        <v>1</v>
      </c>
      <c r="L48" s="41" t="s">
        <v>168</v>
      </c>
      <c r="M48" s="121"/>
      <c r="N48" s="15" t="s">
        <v>208</v>
      </c>
      <c r="O48" s="54" t="s">
        <v>39</v>
      </c>
      <c r="P48" s="83" t="s">
        <v>272</v>
      </c>
      <c r="Q48" s="15" t="s">
        <v>208</v>
      </c>
      <c r="R48" s="14" t="s">
        <v>423</v>
      </c>
      <c r="S48" s="117"/>
      <c r="T48" s="117"/>
      <c r="U48" s="138"/>
    </row>
    <row r="49" spans="1:21" ht="315" customHeight="1" x14ac:dyDescent="0.3">
      <c r="A49" s="60"/>
      <c r="B49" s="119"/>
      <c r="C49" s="120"/>
      <c r="D49" s="123"/>
      <c r="E49" s="120"/>
      <c r="F49" s="12" t="s">
        <v>44</v>
      </c>
      <c r="G49" s="42" t="s">
        <v>130</v>
      </c>
      <c r="H49" s="40">
        <v>43906</v>
      </c>
      <c r="I49" s="40">
        <v>44926</v>
      </c>
      <c r="J49" s="32">
        <f>(I49-H49)/7</f>
        <v>145.71428571428572</v>
      </c>
      <c r="K49" s="33">
        <v>1</v>
      </c>
      <c r="L49" s="41" t="s">
        <v>169</v>
      </c>
      <c r="M49" s="121"/>
      <c r="N49" s="19" t="s">
        <v>271</v>
      </c>
      <c r="O49" s="54" t="s">
        <v>39</v>
      </c>
      <c r="P49" s="43" t="s">
        <v>268</v>
      </c>
      <c r="Q49" s="15" t="s">
        <v>271</v>
      </c>
      <c r="R49" s="14" t="s">
        <v>423</v>
      </c>
      <c r="S49" s="117"/>
      <c r="T49" s="117"/>
      <c r="U49" s="138"/>
    </row>
    <row r="50" spans="1:21" ht="298.5" customHeight="1" x14ac:dyDescent="0.3">
      <c r="A50" s="60"/>
      <c r="B50" s="119"/>
      <c r="C50" s="120"/>
      <c r="D50" s="123"/>
      <c r="E50" s="120"/>
      <c r="F50" s="12" t="s">
        <v>46</v>
      </c>
      <c r="G50" s="30" t="s">
        <v>114</v>
      </c>
      <c r="H50" s="40">
        <v>43983</v>
      </c>
      <c r="I50" s="40">
        <v>44926</v>
      </c>
      <c r="J50" s="32">
        <f t="shared" si="1"/>
        <v>134.71428571428572</v>
      </c>
      <c r="K50" s="33">
        <v>1</v>
      </c>
      <c r="L50" s="41" t="s">
        <v>179</v>
      </c>
      <c r="M50" s="121"/>
      <c r="N50" s="19" t="s">
        <v>264</v>
      </c>
      <c r="O50" s="54" t="s">
        <v>39</v>
      </c>
      <c r="P50" s="19" t="s">
        <v>253</v>
      </c>
      <c r="Q50" s="73" t="s">
        <v>264</v>
      </c>
      <c r="R50" s="14" t="s">
        <v>423</v>
      </c>
      <c r="S50" s="117"/>
      <c r="T50" s="117"/>
      <c r="U50" s="138"/>
    </row>
    <row r="51" spans="1:21" s="87" customFormat="1" ht="409.6" customHeight="1" x14ac:dyDescent="0.3">
      <c r="A51" s="86"/>
      <c r="B51" s="119"/>
      <c r="C51" s="120"/>
      <c r="D51" s="123"/>
      <c r="E51" s="120"/>
      <c r="F51" s="12" t="s">
        <v>52</v>
      </c>
      <c r="G51" s="26" t="s">
        <v>115</v>
      </c>
      <c r="H51" s="29">
        <v>43691</v>
      </c>
      <c r="I51" s="29">
        <v>44926</v>
      </c>
      <c r="J51" s="27">
        <f>(I51-H51)/7</f>
        <v>176.42857142857142</v>
      </c>
      <c r="K51" s="28">
        <v>0.82</v>
      </c>
      <c r="L51" s="71" t="s">
        <v>169</v>
      </c>
      <c r="M51" s="121"/>
      <c r="N51" s="49" t="s">
        <v>284</v>
      </c>
      <c r="O51" s="13" t="s">
        <v>58</v>
      </c>
      <c r="P51" s="17" t="s">
        <v>285</v>
      </c>
      <c r="Q51" s="73" t="s">
        <v>286</v>
      </c>
      <c r="R51" s="14" t="s">
        <v>423</v>
      </c>
      <c r="S51" s="117"/>
      <c r="T51" s="117"/>
      <c r="U51" s="138"/>
    </row>
    <row r="52" spans="1:21" s="87" customFormat="1" ht="396" customHeight="1" x14ac:dyDescent="0.3">
      <c r="A52" s="86"/>
      <c r="B52" s="119"/>
      <c r="C52" s="120"/>
      <c r="D52" s="123"/>
      <c r="E52" s="120"/>
      <c r="F52" s="12" t="s">
        <v>83</v>
      </c>
      <c r="G52" s="26" t="s">
        <v>139</v>
      </c>
      <c r="H52" s="29">
        <v>43691</v>
      </c>
      <c r="I52" s="29">
        <v>44926</v>
      </c>
      <c r="J52" s="27">
        <f>(I52-H52)/7</f>
        <v>176.42857142857142</v>
      </c>
      <c r="K52" s="28">
        <v>0.79349999999999998</v>
      </c>
      <c r="L52" s="71" t="s">
        <v>142</v>
      </c>
      <c r="M52" s="121"/>
      <c r="N52" s="108" t="s">
        <v>422</v>
      </c>
      <c r="O52" s="13" t="s">
        <v>58</v>
      </c>
      <c r="P52" s="17" t="s">
        <v>230</v>
      </c>
      <c r="Q52" s="73" t="s">
        <v>232</v>
      </c>
      <c r="R52" s="14" t="s">
        <v>423</v>
      </c>
      <c r="S52" s="117"/>
      <c r="T52" s="117"/>
      <c r="U52" s="138"/>
    </row>
    <row r="53" spans="1:21" ht="159.75" customHeight="1" x14ac:dyDescent="0.3">
      <c r="A53" s="60"/>
      <c r="B53" s="119"/>
      <c r="C53" s="120"/>
      <c r="D53" s="123"/>
      <c r="E53" s="120"/>
      <c r="F53" s="12" t="s">
        <v>92</v>
      </c>
      <c r="G53" s="30" t="s">
        <v>131</v>
      </c>
      <c r="H53" s="31">
        <v>43723</v>
      </c>
      <c r="I53" s="31">
        <v>44561</v>
      </c>
      <c r="J53" s="32">
        <f t="shared" si="1"/>
        <v>119.71428571428571</v>
      </c>
      <c r="K53" s="33">
        <v>1</v>
      </c>
      <c r="L53" s="34" t="s">
        <v>89</v>
      </c>
      <c r="M53" s="121"/>
      <c r="N53" s="43" t="s">
        <v>258</v>
      </c>
      <c r="O53" s="54" t="s">
        <v>39</v>
      </c>
      <c r="P53" s="19" t="s">
        <v>247</v>
      </c>
      <c r="Q53" s="15" t="s">
        <v>258</v>
      </c>
      <c r="R53" s="14" t="s">
        <v>423</v>
      </c>
      <c r="S53" s="117"/>
      <c r="T53" s="117"/>
      <c r="U53" s="138"/>
    </row>
    <row r="54" spans="1:21" ht="237" customHeight="1" x14ac:dyDescent="0.3">
      <c r="A54" s="60"/>
      <c r="B54" s="119"/>
      <c r="C54" s="120"/>
      <c r="D54" s="123"/>
      <c r="E54" s="120"/>
      <c r="F54" s="12" t="s">
        <v>93</v>
      </c>
      <c r="G54" s="30" t="s">
        <v>116</v>
      </c>
      <c r="H54" s="31">
        <v>43723</v>
      </c>
      <c r="I54" s="31">
        <v>44926</v>
      </c>
      <c r="J54" s="32">
        <f t="shared" si="1"/>
        <v>171.85714285714286</v>
      </c>
      <c r="K54" s="33">
        <v>1</v>
      </c>
      <c r="L54" s="34" t="s">
        <v>90</v>
      </c>
      <c r="M54" s="121"/>
      <c r="N54" s="19" t="s">
        <v>264</v>
      </c>
      <c r="O54" s="54" t="s">
        <v>65</v>
      </c>
      <c r="P54" s="49" t="s">
        <v>254</v>
      </c>
      <c r="Q54" s="19" t="s">
        <v>264</v>
      </c>
      <c r="R54" s="14" t="s">
        <v>423</v>
      </c>
      <c r="S54" s="117"/>
      <c r="T54" s="117"/>
      <c r="U54" s="138"/>
    </row>
    <row r="55" spans="1:21" ht="202.5" customHeight="1" x14ac:dyDescent="0.3">
      <c r="A55" s="60"/>
      <c r="B55" s="119"/>
      <c r="C55" s="120"/>
      <c r="D55" s="123"/>
      <c r="E55" s="120"/>
      <c r="F55" s="12" t="s">
        <v>141</v>
      </c>
      <c r="G55" s="30" t="s">
        <v>117</v>
      </c>
      <c r="H55" s="31">
        <v>43723</v>
      </c>
      <c r="I55" s="31">
        <v>44926</v>
      </c>
      <c r="J55" s="32">
        <f t="shared" si="1"/>
        <v>171.85714285714286</v>
      </c>
      <c r="K55" s="33">
        <v>1</v>
      </c>
      <c r="L55" s="34" t="s">
        <v>91</v>
      </c>
      <c r="M55" s="121"/>
      <c r="N55" s="19" t="s">
        <v>264</v>
      </c>
      <c r="O55" s="54" t="s">
        <v>65</v>
      </c>
      <c r="P55" s="49" t="s">
        <v>255</v>
      </c>
      <c r="Q55" s="19" t="s">
        <v>264</v>
      </c>
      <c r="R55" s="14" t="s">
        <v>423</v>
      </c>
      <c r="S55" s="117"/>
      <c r="T55" s="117"/>
      <c r="U55" s="138"/>
    </row>
    <row r="56" spans="1:21" ht="189" customHeight="1" x14ac:dyDescent="0.3">
      <c r="A56" s="60"/>
      <c r="B56" s="119"/>
      <c r="C56" s="120"/>
      <c r="D56" s="123"/>
      <c r="E56" s="120"/>
      <c r="F56" s="114" t="s">
        <v>143</v>
      </c>
      <c r="G56" s="109" t="s">
        <v>146</v>
      </c>
      <c r="H56" s="110">
        <v>43723</v>
      </c>
      <c r="I56" s="110">
        <v>44926</v>
      </c>
      <c r="J56" s="111">
        <f t="shared" si="1"/>
        <v>171.85714285714286</v>
      </c>
      <c r="K56" s="112">
        <v>1</v>
      </c>
      <c r="L56" s="113" t="s">
        <v>149</v>
      </c>
      <c r="M56" s="121"/>
      <c r="N56" s="49" t="s">
        <v>287</v>
      </c>
      <c r="O56" s="54" t="s">
        <v>65</v>
      </c>
      <c r="P56" s="49" t="s">
        <v>288</v>
      </c>
      <c r="Q56" s="49" t="s">
        <v>289</v>
      </c>
      <c r="R56" s="14" t="s">
        <v>423</v>
      </c>
      <c r="S56" s="117"/>
      <c r="T56" s="117"/>
      <c r="U56" s="138"/>
    </row>
    <row r="57" spans="1:21" ht="199.5" customHeight="1" x14ac:dyDescent="0.3">
      <c r="A57" s="60"/>
      <c r="B57" s="119"/>
      <c r="C57" s="120"/>
      <c r="D57" s="123"/>
      <c r="E57" s="120"/>
      <c r="F57" s="114" t="s">
        <v>144</v>
      </c>
      <c r="G57" s="109" t="s">
        <v>147</v>
      </c>
      <c r="H57" s="110">
        <v>43723</v>
      </c>
      <c r="I57" s="110">
        <v>44926</v>
      </c>
      <c r="J57" s="111">
        <f>(I57-H57)/7</f>
        <v>171.85714285714286</v>
      </c>
      <c r="K57" s="112">
        <v>1</v>
      </c>
      <c r="L57" s="113" t="s">
        <v>150</v>
      </c>
      <c r="M57" s="121"/>
      <c r="N57" s="49" t="s">
        <v>290</v>
      </c>
      <c r="O57" s="54" t="s">
        <v>65</v>
      </c>
      <c r="P57" s="49" t="s">
        <v>291</v>
      </c>
      <c r="Q57" s="49" t="s">
        <v>292</v>
      </c>
      <c r="R57" s="14" t="s">
        <v>423</v>
      </c>
      <c r="S57" s="117"/>
      <c r="T57" s="117"/>
      <c r="U57" s="138"/>
    </row>
    <row r="58" spans="1:21" ht="85.5" customHeight="1" x14ac:dyDescent="0.3">
      <c r="A58" s="60"/>
      <c r="B58" s="119"/>
      <c r="C58" s="120"/>
      <c r="D58" s="123"/>
      <c r="E58" s="120"/>
      <c r="F58" s="160" t="s">
        <v>145</v>
      </c>
      <c r="G58" s="158" t="s">
        <v>148</v>
      </c>
      <c r="H58" s="156">
        <v>43723</v>
      </c>
      <c r="I58" s="156">
        <v>44926</v>
      </c>
      <c r="J58" s="154">
        <f>(I58-H58)/7</f>
        <v>171.85714285714286</v>
      </c>
      <c r="K58" s="152">
        <v>1</v>
      </c>
      <c r="L58" s="150" t="s">
        <v>180</v>
      </c>
      <c r="M58" s="121"/>
      <c r="N58" s="131" t="s">
        <v>264</v>
      </c>
      <c r="O58" s="133" t="s">
        <v>175</v>
      </c>
      <c r="P58" s="116" t="s">
        <v>263</v>
      </c>
      <c r="Q58" s="135" t="s">
        <v>264</v>
      </c>
      <c r="R58" s="116" t="s">
        <v>423</v>
      </c>
      <c r="S58" s="117"/>
      <c r="T58" s="117"/>
      <c r="U58" s="138"/>
    </row>
    <row r="59" spans="1:21" ht="284.25" customHeight="1" x14ac:dyDescent="0.3">
      <c r="A59" s="60"/>
      <c r="B59" s="119"/>
      <c r="C59" s="120"/>
      <c r="D59" s="123"/>
      <c r="E59" s="120"/>
      <c r="F59" s="161"/>
      <c r="G59" s="159"/>
      <c r="H59" s="157"/>
      <c r="I59" s="157"/>
      <c r="J59" s="155"/>
      <c r="K59" s="153"/>
      <c r="L59" s="151"/>
      <c r="M59" s="121"/>
      <c r="N59" s="132"/>
      <c r="O59" s="134"/>
      <c r="P59" s="118"/>
      <c r="Q59" s="136"/>
      <c r="R59" s="118"/>
      <c r="S59" s="118"/>
      <c r="T59" s="118"/>
      <c r="U59" s="139"/>
    </row>
    <row r="60" spans="1:21" ht="409.5" customHeight="1" x14ac:dyDescent="0.3">
      <c r="A60" s="60"/>
      <c r="B60" s="46">
        <v>12</v>
      </c>
      <c r="C60" s="16" t="s">
        <v>199</v>
      </c>
      <c r="D60" s="50" t="s">
        <v>164</v>
      </c>
      <c r="E60" s="43" t="s">
        <v>95</v>
      </c>
      <c r="F60" s="12" t="s">
        <v>36</v>
      </c>
      <c r="G60" s="30" t="s">
        <v>132</v>
      </c>
      <c r="H60" s="31">
        <v>43768</v>
      </c>
      <c r="I60" s="31">
        <v>44926</v>
      </c>
      <c r="J60" s="32">
        <f t="shared" si="1"/>
        <v>165.42857142857142</v>
      </c>
      <c r="K60" s="33">
        <v>1</v>
      </c>
      <c r="L60" s="34" t="s">
        <v>88</v>
      </c>
      <c r="M60" s="82">
        <f>AVERAGE(K60)</f>
        <v>1</v>
      </c>
      <c r="N60" s="88" t="s">
        <v>282</v>
      </c>
      <c r="O60" s="54" t="s">
        <v>133</v>
      </c>
      <c r="P60" s="49" t="s">
        <v>276</v>
      </c>
      <c r="Q60" s="49" t="s">
        <v>283</v>
      </c>
      <c r="R60" s="14" t="s">
        <v>423</v>
      </c>
      <c r="S60" s="43" t="s">
        <v>227</v>
      </c>
      <c r="T60" s="43" t="s">
        <v>426</v>
      </c>
      <c r="U60" s="43" t="s">
        <v>427</v>
      </c>
    </row>
    <row r="61" spans="1:21" ht="387" customHeight="1" x14ac:dyDescent="0.3">
      <c r="A61" s="60"/>
      <c r="B61" s="52">
        <v>13</v>
      </c>
      <c r="C61" s="53" t="s">
        <v>181</v>
      </c>
      <c r="D61" s="50" t="s">
        <v>165</v>
      </c>
      <c r="E61" s="53" t="s">
        <v>151</v>
      </c>
      <c r="F61" s="12" t="s">
        <v>36</v>
      </c>
      <c r="G61" s="109" t="s">
        <v>182</v>
      </c>
      <c r="H61" s="110">
        <v>43709</v>
      </c>
      <c r="I61" s="110">
        <v>44742</v>
      </c>
      <c r="J61" s="111">
        <f t="shared" si="1"/>
        <v>147.57142857142858</v>
      </c>
      <c r="K61" s="112">
        <v>1</v>
      </c>
      <c r="L61" s="113" t="s">
        <v>183</v>
      </c>
      <c r="M61" s="48">
        <f>AVERAGE(K61)</f>
        <v>1</v>
      </c>
      <c r="N61" s="19" t="s">
        <v>293</v>
      </c>
      <c r="O61" s="17" t="s">
        <v>152</v>
      </c>
      <c r="P61" s="49" t="s">
        <v>293</v>
      </c>
      <c r="Q61" s="49" t="s">
        <v>430</v>
      </c>
      <c r="R61" s="14" t="s">
        <v>423</v>
      </c>
      <c r="S61" s="43" t="s">
        <v>227</v>
      </c>
      <c r="T61" s="43" t="s">
        <v>426</v>
      </c>
      <c r="U61" s="43" t="s">
        <v>431</v>
      </c>
    </row>
    <row r="62" spans="1:21" ht="278.25" customHeight="1" x14ac:dyDescent="0.3">
      <c r="A62" s="60"/>
      <c r="B62" s="145">
        <v>14</v>
      </c>
      <c r="C62" s="147" t="s">
        <v>184</v>
      </c>
      <c r="D62" s="123" t="s">
        <v>166</v>
      </c>
      <c r="E62" s="147" t="s">
        <v>153</v>
      </c>
      <c r="F62" s="12" t="s">
        <v>36</v>
      </c>
      <c r="G62" s="30" t="s">
        <v>154</v>
      </c>
      <c r="H62" s="31">
        <v>43709</v>
      </c>
      <c r="I62" s="31">
        <v>44196</v>
      </c>
      <c r="J62" s="32">
        <f t="shared" si="1"/>
        <v>69.571428571428569</v>
      </c>
      <c r="K62" s="33">
        <v>1</v>
      </c>
      <c r="L62" s="34" t="s">
        <v>155</v>
      </c>
      <c r="M62" s="149">
        <f>AVERAGE(K62:K64)</f>
        <v>1</v>
      </c>
      <c r="N62" s="53" t="s">
        <v>235</v>
      </c>
      <c r="O62" s="17" t="s">
        <v>152</v>
      </c>
      <c r="P62" s="72" t="s">
        <v>252</v>
      </c>
      <c r="Q62" s="53" t="s">
        <v>235</v>
      </c>
      <c r="R62" s="14" t="s">
        <v>423</v>
      </c>
      <c r="S62" s="43" t="s">
        <v>243</v>
      </c>
      <c r="T62" s="70" t="s">
        <v>228</v>
      </c>
      <c r="U62" s="70" t="s">
        <v>228</v>
      </c>
    </row>
    <row r="63" spans="1:21" ht="141" customHeight="1" x14ac:dyDescent="0.3">
      <c r="A63" s="60"/>
      <c r="B63" s="145"/>
      <c r="C63" s="147"/>
      <c r="D63" s="123"/>
      <c r="E63" s="147"/>
      <c r="F63" s="12" t="s">
        <v>40</v>
      </c>
      <c r="G63" s="30" t="s">
        <v>156</v>
      </c>
      <c r="H63" s="31">
        <v>43709</v>
      </c>
      <c r="I63" s="31">
        <v>44926</v>
      </c>
      <c r="J63" s="32">
        <f t="shared" si="1"/>
        <v>173.85714285714286</v>
      </c>
      <c r="K63" s="33">
        <v>1</v>
      </c>
      <c r="L63" s="34" t="s">
        <v>157</v>
      </c>
      <c r="M63" s="149"/>
      <c r="N63" s="43" t="s">
        <v>248</v>
      </c>
      <c r="O63" s="17" t="s">
        <v>152</v>
      </c>
      <c r="P63" s="43" t="s">
        <v>236</v>
      </c>
      <c r="Q63" s="43" t="s">
        <v>248</v>
      </c>
      <c r="R63" s="14" t="s">
        <v>423</v>
      </c>
      <c r="S63" s="43" t="s">
        <v>244</v>
      </c>
      <c r="T63" s="70" t="s">
        <v>228</v>
      </c>
      <c r="U63" s="70" t="s">
        <v>228</v>
      </c>
    </row>
    <row r="64" spans="1:21" ht="174" customHeight="1" x14ac:dyDescent="0.3">
      <c r="A64" s="60"/>
      <c r="B64" s="146"/>
      <c r="C64" s="147"/>
      <c r="D64" s="123"/>
      <c r="E64" s="148"/>
      <c r="F64" s="12" t="s">
        <v>44</v>
      </c>
      <c r="G64" s="30" t="s">
        <v>158</v>
      </c>
      <c r="H64" s="31">
        <v>43709</v>
      </c>
      <c r="I64" s="31">
        <v>44926</v>
      </c>
      <c r="J64" s="32">
        <f t="shared" si="1"/>
        <v>173.85714285714286</v>
      </c>
      <c r="K64" s="33">
        <v>1</v>
      </c>
      <c r="L64" s="34" t="s">
        <v>159</v>
      </c>
      <c r="M64" s="149"/>
      <c r="N64" s="81" t="s">
        <v>264</v>
      </c>
      <c r="O64" s="17" t="s">
        <v>152</v>
      </c>
      <c r="P64" s="43" t="s">
        <v>257</v>
      </c>
      <c r="Q64" s="49" t="s">
        <v>264</v>
      </c>
      <c r="R64" s="14" t="s">
        <v>423</v>
      </c>
      <c r="S64" s="43" t="s">
        <v>275</v>
      </c>
      <c r="T64" s="70" t="s">
        <v>228</v>
      </c>
      <c r="U64" s="70" t="s">
        <v>228</v>
      </c>
    </row>
    <row r="65" spans="1:21" ht="103.5" customHeight="1" thickBot="1" x14ac:dyDescent="0.35">
      <c r="A65" s="61"/>
      <c r="B65" s="62">
        <v>15</v>
      </c>
      <c r="C65" s="18" t="s">
        <v>160</v>
      </c>
      <c r="D65" s="63" t="s">
        <v>174</v>
      </c>
      <c r="E65" s="64" t="s">
        <v>161</v>
      </c>
      <c r="F65" s="65" t="s">
        <v>36</v>
      </c>
      <c r="G65" s="76" t="s">
        <v>162</v>
      </c>
      <c r="H65" s="77">
        <v>43709</v>
      </c>
      <c r="I65" s="77">
        <v>44864</v>
      </c>
      <c r="J65" s="78">
        <f t="shared" si="1"/>
        <v>165</v>
      </c>
      <c r="K65" s="79">
        <v>1</v>
      </c>
      <c r="L65" s="80" t="s">
        <v>163</v>
      </c>
      <c r="M65" s="48">
        <f>AVERAGE(K65)</f>
        <v>1</v>
      </c>
      <c r="N65" s="53" t="s">
        <v>235</v>
      </c>
      <c r="O65" s="66" t="s">
        <v>152</v>
      </c>
      <c r="P65" s="67" t="s">
        <v>256</v>
      </c>
      <c r="Q65" s="53" t="s">
        <v>235</v>
      </c>
      <c r="R65" s="14" t="s">
        <v>423</v>
      </c>
      <c r="S65" s="43" t="s">
        <v>237</v>
      </c>
      <c r="T65" s="70" t="s">
        <v>228</v>
      </c>
      <c r="U65" s="70" t="s">
        <v>228</v>
      </c>
    </row>
    <row r="66" spans="1:21" ht="16.2" thickBot="1" x14ac:dyDescent="0.35">
      <c r="M66" s="56"/>
    </row>
    <row r="67" spans="1:21" ht="21.6" thickBot="1" x14ac:dyDescent="0.35">
      <c r="K67" s="24"/>
      <c r="L67" s="74" t="s">
        <v>238</v>
      </c>
      <c r="M67" s="75">
        <f>AVERAGE(M10:M65)</f>
        <v>0.98081034798534794</v>
      </c>
    </row>
  </sheetData>
  <sheetProtection algorithmName="SHA-512" hashValue="2ttyeI+EDW2QTtLvSGL7eRWs7ed66Buo7Zh9vA39mJR2hH+WVgAVkwvwJVy8YLSw8vzoKvnwsKnP4lhS2LrpJQ==" saltValue="8v4n3llR/vD+rlvuqe1UYw==" spinCount="100000" sheet="1" objects="1" scenarios="1" selectLockedCells="1" selectUnlockedCells="1"/>
  <mergeCells count="128">
    <mergeCell ref="J8:J9"/>
    <mergeCell ref="S10:S15"/>
    <mergeCell ref="S21:S26"/>
    <mergeCell ref="C10:C12"/>
    <mergeCell ref="C16:C20"/>
    <mergeCell ref="D16:D20"/>
    <mergeCell ref="E16:E20"/>
    <mergeCell ref="U10:U15"/>
    <mergeCell ref="U16:U20"/>
    <mergeCell ref="U21:U26"/>
    <mergeCell ref="D8:D9"/>
    <mergeCell ref="E8:E9"/>
    <mergeCell ref="F8:F9"/>
    <mergeCell ref="G8:G9"/>
    <mergeCell ref="U8:U9"/>
    <mergeCell ref="O8:O9"/>
    <mergeCell ref="P8:P9"/>
    <mergeCell ref="Q8:Q9"/>
    <mergeCell ref="R8:R9"/>
    <mergeCell ref="S8:S9"/>
    <mergeCell ref="T8:T9"/>
    <mergeCell ref="H8:I8"/>
    <mergeCell ref="S16:S20"/>
    <mergeCell ref="E10:E12"/>
    <mergeCell ref="D10:D12"/>
    <mergeCell ref="M10:M15"/>
    <mergeCell ref="T10:T15"/>
    <mergeCell ref="E44:E45"/>
    <mergeCell ref="D27:D34"/>
    <mergeCell ref="E27:E34"/>
    <mergeCell ref="B39:B43"/>
    <mergeCell ref="C39:C43"/>
    <mergeCell ref="D39:D43"/>
    <mergeCell ref="E39:E43"/>
    <mergeCell ref="T21:T26"/>
    <mergeCell ref="T16:T20"/>
    <mergeCell ref="M16:M20"/>
    <mergeCell ref="B16:B20"/>
    <mergeCell ref="E14:E15"/>
    <mergeCell ref="C14:C15"/>
    <mergeCell ref="M44:M45"/>
    <mergeCell ref="B35:B38"/>
    <mergeCell ref="S27:S34"/>
    <mergeCell ref="S35:S38"/>
    <mergeCell ref="S44:S45"/>
    <mergeCell ref="N2:W2"/>
    <mergeCell ref="B3:C3"/>
    <mergeCell ref="D3:E3"/>
    <mergeCell ref="F3:L3"/>
    <mergeCell ref="M3:N3"/>
    <mergeCell ref="O3:W3"/>
    <mergeCell ref="B2:C2"/>
    <mergeCell ref="D2:E2"/>
    <mergeCell ref="F2:L2"/>
    <mergeCell ref="B4:C4"/>
    <mergeCell ref="D4:E4"/>
    <mergeCell ref="F4:L4"/>
    <mergeCell ref="M4:N4"/>
    <mergeCell ref="O4:W4"/>
    <mergeCell ref="B6:C6"/>
    <mergeCell ref="D6:E6"/>
    <mergeCell ref="B14:B15"/>
    <mergeCell ref="D14:D15"/>
    <mergeCell ref="K8:K9"/>
    <mergeCell ref="L8:L9"/>
    <mergeCell ref="B10:B12"/>
    <mergeCell ref="B5:C5"/>
    <mergeCell ref="D5:E5"/>
    <mergeCell ref="F5:H5"/>
    <mergeCell ref="R6:T6"/>
    <mergeCell ref="U6:W6"/>
    <mergeCell ref="B7:P7"/>
    <mergeCell ref="Q7:R7"/>
    <mergeCell ref="S7:U7"/>
    <mergeCell ref="M8:M9"/>
    <mergeCell ref="N8:N9"/>
    <mergeCell ref="B8:B9"/>
    <mergeCell ref="C8:C9"/>
    <mergeCell ref="B62:B64"/>
    <mergeCell ref="C62:C64"/>
    <mergeCell ref="D62:D64"/>
    <mergeCell ref="E62:E64"/>
    <mergeCell ref="M62:M64"/>
    <mergeCell ref="C47:C59"/>
    <mergeCell ref="B47:B59"/>
    <mergeCell ref="E47:E59"/>
    <mergeCell ref="D47:D59"/>
    <mergeCell ref="M47:M59"/>
    <mergeCell ref="L58:L59"/>
    <mergeCell ref="K58:K59"/>
    <mergeCell ref="J58:J59"/>
    <mergeCell ref="I58:I59"/>
    <mergeCell ref="H58:H59"/>
    <mergeCell ref="G58:G59"/>
    <mergeCell ref="F58:F59"/>
    <mergeCell ref="U47:U59"/>
    <mergeCell ref="T47:T59"/>
    <mergeCell ref="T27:T34"/>
    <mergeCell ref="U35:U38"/>
    <mergeCell ref="T35:T38"/>
    <mergeCell ref="U39:U43"/>
    <mergeCell ref="U44:U45"/>
    <mergeCell ref="T44:T45"/>
    <mergeCell ref="T39:T43"/>
    <mergeCell ref="U27:U34"/>
    <mergeCell ref="S47:S59"/>
    <mergeCell ref="B27:B34"/>
    <mergeCell ref="C27:C34"/>
    <mergeCell ref="M27:M34"/>
    <mergeCell ref="D21:D26"/>
    <mergeCell ref="E21:E26"/>
    <mergeCell ref="M21:M26"/>
    <mergeCell ref="M39:M43"/>
    <mergeCell ref="C35:C38"/>
    <mergeCell ref="D35:D38"/>
    <mergeCell ref="E35:E38"/>
    <mergeCell ref="M35:M38"/>
    <mergeCell ref="S39:S43"/>
    <mergeCell ref="B44:B45"/>
    <mergeCell ref="C44:C45"/>
    <mergeCell ref="D44:D45"/>
    <mergeCell ref="B21:B26"/>
    <mergeCell ref="C21:C26"/>
    <mergeCell ref="N58:N59"/>
    <mergeCell ref="O58:O59"/>
    <mergeCell ref="P58:P59"/>
    <mergeCell ref="Q58:Q59"/>
    <mergeCell ref="R58:R59"/>
  </mergeCells>
  <conditionalFormatting sqref="M61:M65">
    <cfRule type="cellIs" dxfId="1" priority="4" operator="greaterThan">
      <formula>1</formula>
    </cfRule>
  </conditionalFormatting>
  <conditionalFormatting sqref="M65">
    <cfRule type="cellIs" dxfId="0" priority="5" operator="greaterThan">
      <formula>100</formula>
    </cfRule>
  </conditionalFormatting>
  <dataValidations count="4">
    <dataValidation type="date" allowBlank="1" showInputMessage="1" showErrorMessage="1" promptTitle="Validación" prompt="formato DD/MM/AA" sqref="H16:H20 H10:H12 H39:H43 H53:H58 H60:H65" xr:uid="{00000000-0002-0000-0000-000000000000}">
      <formula1>36526</formula1>
      <formula2>44177</formula2>
    </dataValidation>
    <dataValidation type="date" allowBlank="1" showInputMessage="1" showErrorMessage="1" sqref="I16:I20 I53:I58 I60:I65 I10:I12 I39:I43" xr:uid="{00000000-0002-0000-0000-000001000000}">
      <formula1>43466</formula1>
      <formula2>45291</formula2>
    </dataValidation>
    <dataValidation operator="greaterThanOrEqual" allowBlank="1" showInputMessage="1" showErrorMessage="1" sqref="F30:F31 F10:F11 F61:F65" xr:uid="{00000000-0002-0000-0000-000002000000}"/>
    <dataValidation allowBlank="1" showInputMessage="1" showErrorMessage="1" promptTitle="Validación" prompt="El porcentaje no debe exceder el 100%" sqref="M61:M65" xr:uid="{00000000-0002-0000-0000-000003000000}"/>
  </dataValidations>
  <hyperlinks>
    <hyperlink ref="P16" r:id="rId1" xr:uid="{82582F3E-C527-46BC-AB75-8558D512650E}"/>
    <hyperlink ref="P39" r:id="rId2" xr:uid="{D4101431-7E9E-4DC8-B4A4-B51F74CD2628}"/>
    <hyperlink ref="P10" r:id="rId3" xr:uid="{A0706FB9-95F8-4290-BE8C-A97DCF5943D0}"/>
    <hyperlink ref="P48" r:id="rId4" xr:uid="{A98B2AAD-C031-416C-8317-0A5C5F9BC7C2}"/>
  </hyperlinks>
  <pageMargins left="0.7" right="0.7" top="0.75" bottom="0.75" header="0.3" footer="0.3"/>
  <pageSetup orientation="portrait" verticalDpi="300" r:id="rId5"/>
  <drawing r:id="rId6"/>
  <legacyDrawing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45F362-534E-4178-9F58-F911F9915B41}">
  <dimension ref="B2:L67"/>
  <sheetViews>
    <sheetView workbookViewId="0">
      <pane ySplit="2" topLeftCell="A3" activePane="bottomLeft" state="frozen"/>
      <selection pane="bottomLeft" activeCell="F31" sqref="F31"/>
    </sheetView>
  </sheetViews>
  <sheetFormatPr baseColWidth="10" defaultRowHeight="14.4" x14ac:dyDescent="0.3"/>
  <cols>
    <col min="2" max="2" width="16.88671875" customWidth="1"/>
    <col min="3" max="3" width="29.33203125" customWidth="1"/>
    <col min="4" max="4" width="31.109375" customWidth="1"/>
    <col min="5" max="5" width="17.33203125" customWidth="1"/>
    <col min="6" max="6" width="13.77734375" customWidth="1"/>
    <col min="7" max="7" width="15.33203125" customWidth="1"/>
    <col min="8" max="8" width="13.33203125" customWidth="1"/>
    <col min="9" max="9" width="27.33203125" customWidth="1"/>
    <col min="10" max="10" width="43.77734375" customWidth="1"/>
    <col min="11" max="11" width="37.21875" customWidth="1"/>
    <col min="12" max="12" width="18.5546875" customWidth="1"/>
  </cols>
  <sheetData>
    <row r="2" spans="2:12" ht="27.6" customHeight="1" x14ac:dyDescent="0.3">
      <c r="B2" s="89" t="s">
        <v>353</v>
      </c>
      <c r="C2" s="89" t="s">
        <v>294</v>
      </c>
      <c r="D2" s="91" t="s">
        <v>295</v>
      </c>
      <c r="E2" s="91" t="s">
        <v>354</v>
      </c>
      <c r="F2" s="91" t="s">
        <v>355</v>
      </c>
      <c r="G2" s="91" t="s">
        <v>356</v>
      </c>
      <c r="H2" s="91" t="s">
        <v>357</v>
      </c>
      <c r="I2" s="91" t="s">
        <v>358</v>
      </c>
      <c r="J2" s="91" t="s">
        <v>378</v>
      </c>
      <c r="K2" s="91" t="s">
        <v>376</v>
      </c>
      <c r="L2" s="95" t="s">
        <v>377</v>
      </c>
    </row>
    <row r="3" spans="2:12" s="102" customFormat="1" ht="51" customHeight="1" x14ac:dyDescent="0.3">
      <c r="B3" s="96">
        <v>1</v>
      </c>
      <c r="C3" s="94" t="s">
        <v>296</v>
      </c>
      <c r="D3" s="93" t="s">
        <v>296</v>
      </c>
      <c r="E3" s="97" t="s">
        <v>361</v>
      </c>
      <c r="F3" s="98">
        <v>5</v>
      </c>
      <c r="G3" s="98">
        <v>5</v>
      </c>
      <c r="H3" s="99">
        <f>100%/F3*G3</f>
        <v>1</v>
      </c>
      <c r="I3" s="97" t="s">
        <v>361</v>
      </c>
      <c r="J3" s="100" t="s">
        <v>370</v>
      </c>
      <c r="K3" s="101" t="s">
        <v>383</v>
      </c>
      <c r="L3" s="100" t="s">
        <v>379</v>
      </c>
    </row>
    <row r="4" spans="2:12" s="102" customFormat="1" ht="34.950000000000003" customHeight="1" x14ac:dyDescent="0.3">
      <c r="B4" s="96">
        <v>2</v>
      </c>
      <c r="C4" s="90" t="s">
        <v>297</v>
      </c>
      <c r="D4" s="93" t="s">
        <v>298</v>
      </c>
      <c r="E4" s="97" t="s">
        <v>359</v>
      </c>
      <c r="F4" s="98">
        <v>35</v>
      </c>
      <c r="G4" s="98">
        <v>8.1999999999999993</v>
      </c>
      <c r="H4" s="99">
        <f t="shared" ref="H4:H16" si="0">100%/F4*G4</f>
        <v>0.23428571428571426</v>
      </c>
      <c r="I4" s="97" t="s">
        <v>359</v>
      </c>
      <c r="J4" s="100" t="s">
        <v>370</v>
      </c>
      <c r="K4" s="101" t="s">
        <v>384</v>
      </c>
      <c r="L4" s="100" t="s">
        <v>380</v>
      </c>
    </row>
    <row r="5" spans="2:12" s="102" customFormat="1" ht="40.799999999999997" customHeight="1" x14ac:dyDescent="0.3">
      <c r="B5" s="96">
        <v>3</v>
      </c>
      <c r="C5" s="90" t="s">
        <v>299</v>
      </c>
      <c r="D5" s="93" t="s">
        <v>300</v>
      </c>
      <c r="E5" s="97" t="s">
        <v>361</v>
      </c>
      <c r="F5" s="98">
        <v>40.5</v>
      </c>
      <c r="G5" s="98">
        <v>25</v>
      </c>
      <c r="H5" s="99">
        <f t="shared" si="0"/>
        <v>0.61728395061728392</v>
      </c>
      <c r="I5" s="97" t="s">
        <v>361</v>
      </c>
      <c r="J5" s="100" t="s">
        <v>370</v>
      </c>
      <c r="K5" s="101" t="s">
        <v>385</v>
      </c>
      <c r="L5" s="100" t="s">
        <v>380</v>
      </c>
    </row>
    <row r="6" spans="2:12" s="102" customFormat="1" ht="34.950000000000003" customHeight="1" x14ac:dyDescent="0.3">
      <c r="B6" s="96">
        <v>4</v>
      </c>
      <c r="C6" s="90" t="s">
        <v>301</v>
      </c>
      <c r="D6" s="93" t="s">
        <v>302</v>
      </c>
      <c r="E6" s="97" t="s">
        <v>360</v>
      </c>
      <c r="F6" s="97">
        <v>2.8</v>
      </c>
      <c r="G6" s="97">
        <v>2.8</v>
      </c>
      <c r="H6" s="99">
        <f t="shared" si="0"/>
        <v>1</v>
      </c>
      <c r="I6" s="97" t="s">
        <v>359</v>
      </c>
      <c r="J6" s="100" t="s">
        <v>370</v>
      </c>
      <c r="K6" s="101" t="s">
        <v>386</v>
      </c>
      <c r="L6" s="100" t="s">
        <v>379</v>
      </c>
    </row>
    <row r="7" spans="2:12" s="102" customFormat="1" ht="58.8" customHeight="1" x14ac:dyDescent="0.3">
      <c r="B7" s="96">
        <v>5</v>
      </c>
      <c r="C7" s="90" t="s">
        <v>303</v>
      </c>
      <c r="D7" s="93" t="s">
        <v>304</v>
      </c>
      <c r="E7" s="97" t="s">
        <v>360</v>
      </c>
      <c r="F7" s="97">
        <v>25.6</v>
      </c>
      <c r="G7" s="97">
        <v>25.6</v>
      </c>
      <c r="H7" s="99">
        <f t="shared" si="0"/>
        <v>1</v>
      </c>
      <c r="I7" s="97" t="s">
        <v>359</v>
      </c>
      <c r="J7" s="100" t="s">
        <v>370</v>
      </c>
      <c r="K7" s="101" t="s">
        <v>387</v>
      </c>
      <c r="L7" s="100" t="s">
        <v>380</v>
      </c>
    </row>
    <row r="8" spans="2:12" s="102" customFormat="1" ht="67.8" customHeight="1" x14ac:dyDescent="0.3">
      <c r="B8" s="220">
        <v>6</v>
      </c>
      <c r="C8" s="223" t="s">
        <v>305</v>
      </c>
      <c r="D8" s="93" t="s">
        <v>306</v>
      </c>
      <c r="E8" s="97" t="s">
        <v>361</v>
      </c>
      <c r="F8" s="98">
        <v>20</v>
      </c>
      <c r="G8" s="98">
        <v>7</v>
      </c>
      <c r="H8" s="99">
        <f t="shared" si="0"/>
        <v>0.35000000000000003</v>
      </c>
      <c r="I8" s="97" t="s">
        <v>361</v>
      </c>
      <c r="J8" s="100" t="s">
        <v>370</v>
      </c>
      <c r="K8" s="101" t="s">
        <v>388</v>
      </c>
      <c r="L8" s="100" t="s">
        <v>380</v>
      </c>
    </row>
    <row r="9" spans="2:12" s="102" customFormat="1" ht="51" customHeight="1" x14ac:dyDescent="0.3">
      <c r="B9" s="221"/>
      <c r="C9" s="224"/>
      <c r="D9" s="93" t="s">
        <v>307</v>
      </c>
      <c r="E9" s="97" t="s">
        <v>359</v>
      </c>
      <c r="F9" s="97">
        <v>79</v>
      </c>
      <c r="G9" s="97">
        <v>59.75</v>
      </c>
      <c r="H9" s="99">
        <f t="shared" si="0"/>
        <v>0.75632911392405067</v>
      </c>
      <c r="I9" s="97" t="s">
        <v>359</v>
      </c>
      <c r="J9" s="100"/>
      <c r="K9" s="101" t="s">
        <v>389</v>
      </c>
      <c r="L9" s="100" t="s">
        <v>380</v>
      </c>
    </row>
    <row r="10" spans="2:12" s="102" customFormat="1" ht="34.950000000000003" customHeight="1" x14ac:dyDescent="0.3">
      <c r="B10" s="222"/>
      <c r="C10" s="225"/>
      <c r="D10" s="93" t="s">
        <v>308</v>
      </c>
      <c r="E10" s="97" t="s">
        <v>361</v>
      </c>
      <c r="F10" s="98">
        <v>49</v>
      </c>
      <c r="G10" s="98">
        <v>49</v>
      </c>
      <c r="H10" s="99">
        <f t="shared" si="0"/>
        <v>0.99999999999999989</v>
      </c>
      <c r="I10" s="97" t="s">
        <v>361</v>
      </c>
      <c r="J10" s="100" t="s">
        <v>370</v>
      </c>
      <c r="K10" s="101" t="s">
        <v>390</v>
      </c>
      <c r="L10" s="100" t="s">
        <v>381</v>
      </c>
    </row>
    <row r="11" spans="2:12" s="102" customFormat="1" ht="46.2" customHeight="1" x14ac:dyDescent="0.3">
      <c r="B11" s="96">
        <v>7</v>
      </c>
      <c r="C11" s="90" t="s">
        <v>309</v>
      </c>
      <c r="D11" s="93" t="s">
        <v>310</v>
      </c>
      <c r="E11" s="97" t="s">
        <v>359</v>
      </c>
      <c r="F11" s="98">
        <v>33</v>
      </c>
      <c r="G11" s="98">
        <v>4</v>
      </c>
      <c r="H11" s="99">
        <f t="shared" si="0"/>
        <v>0.12121212121212122</v>
      </c>
      <c r="I11" s="97" t="s">
        <v>359</v>
      </c>
      <c r="J11" s="105" t="s">
        <v>370</v>
      </c>
      <c r="K11" s="101" t="s">
        <v>391</v>
      </c>
      <c r="L11" s="100" t="s">
        <v>380</v>
      </c>
    </row>
    <row r="12" spans="2:12" s="102" customFormat="1" ht="45" customHeight="1" x14ac:dyDescent="0.3">
      <c r="B12" s="220">
        <v>8</v>
      </c>
      <c r="C12" s="223" t="s">
        <v>311</v>
      </c>
      <c r="D12" s="93" t="s">
        <v>312</v>
      </c>
      <c r="E12" s="97" t="s">
        <v>359</v>
      </c>
      <c r="F12" s="97">
        <v>2</v>
      </c>
      <c r="G12" s="97">
        <v>2</v>
      </c>
      <c r="H12" s="99">
        <f t="shared" si="0"/>
        <v>1</v>
      </c>
      <c r="I12" s="97" t="s">
        <v>359</v>
      </c>
      <c r="J12" s="100" t="s">
        <v>370</v>
      </c>
      <c r="K12" s="101" t="s">
        <v>392</v>
      </c>
      <c r="L12" s="100" t="s">
        <v>380</v>
      </c>
    </row>
    <row r="13" spans="2:12" s="102" customFormat="1" ht="34.950000000000003" customHeight="1" x14ac:dyDescent="0.3">
      <c r="B13" s="221"/>
      <c r="C13" s="224"/>
      <c r="D13" s="93" t="s">
        <v>313</v>
      </c>
      <c r="E13" s="97" t="s">
        <v>359</v>
      </c>
      <c r="F13" s="97" t="s">
        <v>370</v>
      </c>
      <c r="G13" s="97" t="s">
        <v>370</v>
      </c>
      <c r="H13" s="97">
        <v>0</v>
      </c>
      <c r="I13" s="97" t="s">
        <v>361</v>
      </c>
      <c r="J13" s="100" t="s">
        <v>370</v>
      </c>
      <c r="K13" s="101" t="s">
        <v>393</v>
      </c>
      <c r="L13" s="100" t="s">
        <v>380</v>
      </c>
    </row>
    <row r="14" spans="2:12" s="102" customFormat="1" ht="58.8" customHeight="1" x14ac:dyDescent="0.3">
      <c r="B14" s="221"/>
      <c r="C14" s="224"/>
      <c r="D14" s="93" t="s">
        <v>314</v>
      </c>
      <c r="E14" s="97" t="s">
        <v>359</v>
      </c>
      <c r="F14" s="97">
        <v>130</v>
      </c>
      <c r="G14" s="97">
        <v>129</v>
      </c>
      <c r="H14" s="99">
        <f t="shared" si="0"/>
        <v>0.99230769230769234</v>
      </c>
      <c r="I14" s="97" t="s">
        <v>361</v>
      </c>
      <c r="J14" s="100" t="s">
        <v>370</v>
      </c>
      <c r="K14" s="101" t="s">
        <v>394</v>
      </c>
      <c r="L14" s="100" t="s">
        <v>380</v>
      </c>
    </row>
    <row r="15" spans="2:12" s="102" customFormat="1" ht="34.950000000000003" customHeight="1" x14ac:dyDescent="0.3">
      <c r="B15" s="221"/>
      <c r="C15" s="224"/>
      <c r="D15" s="93" t="s">
        <v>315</v>
      </c>
      <c r="E15" s="97" t="s">
        <v>361</v>
      </c>
      <c r="F15" s="97" t="s">
        <v>370</v>
      </c>
      <c r="G15" s="97" t="s">
        <v>370</v>
      </c>
      <c r="H15" s="97">
        <v>0</v>
      </c>
      <c r="I15" s="97" t="s">
        <v>361</v>
      </c>
      <c r="J15" s="100" t="s">
        <v>370</v>
      </c>
      <c r="K15" s="101" t="s">
        <v>395</v>
      </c>
      <c r="L15" s="100" t="s">
        <v>380</v>
      </c>
    </row>
    <row r="16" spans="2:12" s="102" customFormat="1" ht="34.950000000000003" customHeight="1" x14ac:dyDescent="0.3">
      <c r="B16" s="221"/>
      <c r="C16" s="224"/>
      <c r="D16" s="93" t="s">
        <v>316</v>
      </c>
      <c r="E16" s="97" t="s">
        <v>359</v>
      </c>
      <c r="F16" s="97">
        <v>13.5</v>
      </c>
      <c r="G16" s="97">
        <v>10</v>
      </c>
      <c r="H16" s="99">
        <f t="shared" si="0"/>
        <v>0.7407407407407407</v>
      </c>
      <c r="I16" s="97" t="s">
        <v>359</v>
      </c>
      <c r="J16" s="100" t="s">
        <v>370</v>
      </c>
      <c r="K16" s="101" t="s">
        <v>396</v>
      </c>
      <c r="L16" s="100" t="s">
        <v>380</v>
      </c>
    </row>
    <row r="17" spans="2:12" s="102" customFormat="1" ht="34.950000000000003" customHeight="1" x14ac:dyDescent="0.3">
      <c r="B17" s="221"/>
      <c r="C17" s="224"/>
      <c r="D17" s="93" t="s">
        <v>317</v>
      </c>
      <c r="E17" s="97" t="s">
        <v>361</v>
      </c>
      <c r="F17" s="97" t="s">
        <v>370</v>
      </c>
      <c r="G17" s="97" t="s">
        <v>370</v>
      </c>
      <c r="H17" s="97">
        <v>0</v>
      </c>
      <c r="I17" s="97" t="s">
        <v>361</v>
      </c>
      <c r="J17" s="100" t="s">
        <v>370</v>
      </c>
      <c r="K17" s="101" t="s">
        <v>395</v>
      </c>
      <c r="L17" s="100" t="s">
        <v>380</v>
      </c>
    </row>
    <row r="18" spans="2:12" s="102" customFormat="1" ht="34.950000000000003" customHeight="1" x14ac:dyDescent="0.3">
      <c r="B18" s="221"/>
      <c r="C18" s="224"/>
      <c r="D18" s="93" t="s">
        <v>318</v>
      </c>
      <c r="E18" s="97" t="s">
        <v>361</v>
      </c>
      <c r="F18" s="97" t="s">
        <v>370</v>
      </c>
      <c r="G18" s="97" t="s">
        <v>370</v>
      </c>
      <c r="H18" s="97">
        <v>0</v>
      </c>
      <c r="I18" s="97" t="s">
        <v>361</v>
      </c>
      <c r="J18" s="100" t="s">
        <v>370</v>
      </c>
      <c r="K18" s="101" t="s">
        <v>395</v>
      </c>
      <c r="L18" s="100" t="s">
        <v>380</v>
      </c>
    </row>
    <row r="19" spans="2:12" s="102" customFormat="1" ht="43.8" customHeight="1" x14ac:dyDescent="0.3">
      <c r="B19" s="222"/>
      <c r="C19" s="225"/>
      <c r="D19" s="93" t="s">
        <v>319</v>
      </c>
      <c r="E19" s="97" t="s">
        <v>359</v>
      </c>
      <c r="F19" s="97">
        <v>24</v>
      </c>
      <c r="G19" s="97">
        <v>24</v>
      </c>
      <c r="H19" s="99">
        <f t="shared" ref="H19:H24" si="1">100%/F19*G19</f>
        <v>1</v>
      </c>
      <c r="I19" s="97" t="s">
        <v>359</v>
      </c>
      <c r="J19" s="100" t="s">
        <v>370</v>
      </c>
      <c r="K19" s="101" t="s">
        <v>397</v>
      </c>
      <c r="L19" s="100" t="s">
        <v>380</v>
      </c>
    </row>
    <row r="20" spans="2:12" s="102" customFormat="1" ht="61.2" customHeight="1" x14ac:dyDescent="0.3">
      <c r="B20" s="220">
        <v>9</v>
      </c>
      <c r="C20" s="223" t="s">
        <v>320</v>
      </c>
      <c r="D20" s="93" t="s">
        <v>321</v>
      </c>
      <c r="E20" s="97" t="s">
        <v>359</v>
      </c>
      <c r="F20" s="97">
        <v>16</v>
      </c>
      <c r="G20" s="97">
        <v>15.25</v>
      </c>
      <c r="H20" s="99">
        <f t="shared" si="1"/>
        <v>0.953125</v>
      </c>
      <c r="I20" s="97" t="s">
        <v>359</v>
      </c>
      <c r="J20" s="101" t="s">
        <v>363</v>
      </c>
      <c r="K20" s="101" t="s">
        <v>398</v>
      </c>
      <c r="L20" s="100" t="s">
        <v>382</v>
      </c>
    </row>
    <row r="21" spans="2:12" s="102" customFormat="1" ht="69.599999999999994" customHeight="1" x14ac:dyDescent="0.3">
      <c r="B21" s="221"/>
      <c r="C21" s="224"/>
      <c r="D21" s="93" t="s">
        <v>322</v>
      </c>
      <c r="E21" s="97" t="s">
        <v>359</v>
      </c>
      <c r="F21" s="97">
        <v>1</v>
      </c>
      <c r="G21" s="97">
        <v>1</v>
      </c>
      <c r="H21" s="99">
        <f t="shared" si="1"/>
        <v>1</v>
      </c>
      <c r="I21" s="97" t="s">
        <v>359</v>
      </c>
      <c r="J21" s="101" t="s">
        <v>362</v>
      </c>
      <c r="K21" s="101" t="s">
        <v>399</v>
      </c>
      <c r="L21" s="100" t="s">
        <v>382</v>
      </c>
    </row>
    <row r="22" spans="2:12" s="102" customFormat="1" ht="64.2" customHeight="1" x14ac:dyDescent="0.3">
      <c r="B22" s="221"/>
      <c r="C22" s="224"/>
      <c r="D22" s="93" t="s">
        <v>323</v>
      </c>
      <c r="E22" s="97" t="s">
        <v>359</v>
      </c>
      <c r="F22" s="97">
        <v>0.5</v>
      </c>
      <c r="G22" s="97">
        <v>0.5</v>
      </c>
      <c r="H22" s="99">
        <f t="shared" si="1"/>
        <v>1</v>
      </c>
      <c r="I22" s="97" t="s">
        <v>359</v>
      </c>
      <c r="J22" s="101" t="s">
        <v>364</v>
      </c>
      <c r="K22" s="101" t="s">
        <v>399</v>
      </c>
      <c r="L22" s="100" t="s">
        <v>382</v>
      </c>
    </row>
    <row r="23" spans="2:12" s="102" customFormat="1" ht="55.8" customHeight="1" x14ac:dyDescent="0.3">
      <c r="B23" s="221"/>
      <c r="C23" s="224"/>
      <c r="D23" s="93" t="s">
        <v>324</v>
      </c>
      <c r="E23" s="97" t="s">
        <v>359</v>
      </c>
      <c r="F23" s="97">
        <v>1</v>
      </c>
      <c r="G23" s="97">
        <v>1</v>
      </c>
      <c r="H23" s="99">
        <f t="shared" si="1"/>
        <v>1</v>
      </c>
      <c r="I23" s="97" t="s">
        <v>359</v>
      </c>
      <c r="J23" s="101" t="s">
        <v>400</v>
      </c>
      <c r="K23" s="101" t="s">
        <v>399</v>
      </c>
      <c r="L23" s="100" t="s">
        <v>382</v>
      </c>
    </row>
    <row r="24" spans="2:12" s="102" customFormat="1" ht="72" customHeight="1" x14ac:dyDescent="0.3">
      <c r="B24" s="222"/>
      <c r="C24" s="225"/>
      <c r="D24" s="93" t="s">
        <v>325</v>
      </c>
      <c r="E24" s="97" t="s">
        <v>359</v>
      </c>
      <c r="F24" s="97">
        <v>1</v>
      </c>
      <c r="G24" s="97">
        <v>1</v>
      </c>
      <c r="H24" s="99">
        <f t="shared" si="1"/>
        <v>1</v>
      </c>
      <c r="I24" s="97" t="s">
        <v>359</v>
      </c>
      <c r="J24" s="101" t="s">
        <v>362</v>
      </c>
      <c r="K24" s="101" t="s">
        <v>399</v>
      </c>
      <c r="L24" s="100" t="s">
        <v>382</v>
      </c>
    </row>
    <row r="25" spans="2:12" s="102" customFormat="1" ht="34.950000000000003" customHeight="1" x14ac:dyDescent="0.3">
      <c r="B25" s="96">
        <v>10</v>
      </c>
      <c r="C25" s="90" t="s">
        <v>326</v>
      </c>
      <c r="D25" s="93" t="s">
        <v>327</v>
      </c>
      <c r="E25" s="97" t="s">
        <v>361</v>
      </c>
      <c r="F25" s="97" t="s">
        <v>370</v>
      </c>
      <c r="G25" s="97" t="s">
        <v>370</v>
      </c>
      <c r="H25" s="97">
        <v>0</v>
      </c>
      <c r="I25" s="97" t="s">
        <v>361</v>
      </c>
      <c r="J25" s="100" t="s">
        <v>370</v>
      </c>
      <c r="K25" s="101" t="s">
        <v>395</v>
      </c>
      <c r="L25" s="100" t="s">
        <v>380</v>
      </c>
    </row>
    <row r="26" spans="2:12" s="102" customFormat="1" ht="57.6" customHeight="1" x14ac:dyDescent="0.3">
      <c r="B26" s="96">
        <v>11</v>
      </c>
      <c r="C26" s="90" t="s">
        <v>328</v>
      </c>
      <c r="D26" s="93" t="s">
        <v>329</v>
      </c>
      <c r="E26" s="97" t="s">
        <v>361</v>
      </c>
      <c r="F26" s="98">
        <v>131.25</v>
      </c>
      <c r="G26" s="98">
        <v>121.25</v>
      </c>
      <c r="H26" s="99">
        <f t="shared" ref="H26:H34" si="2">100%/F26*G26</f>
        <v>0.92380952380952386</v>
      </c>
      <c r="I26" s="97" t="s">
        <v>361</v>
      </c>
      <c r="J26" s="100" t="s">
        <v>370</v>
      </c>
      <c r="K26" s="101" t="s">
        <v>401</v>
      </c>
      <c r="L26" s="100" t="s">
        <v>379</v>
      </c>
    </row>
    <row r="27" spans="2:12" s="102" customFormat="1" ht="62.4" customHeight="1" x14ac:dyDescent="0.3">
      <c r="B27" s="96">
        <v>12</v>
      </c>
      <c r="C27" s="90" t="s">
        <v>330</v>
      </c>
      <c r="D27" s="93" t="s">
        <v>331</v>
      </c>
      <c r="E27" s="97" t="s">
        <v>361</v>
      </c>
      <c r="F27" s="98">
        <v>51.5</v>
      </c>
      <c r="G27" s="98">
        <v>28.75</v>
      </c>
      <c r="H27" s="99">
        <f t="shared" si="2"/>
        <v>0.55825242718446599</v>
      </c>
      <c r="I27" s="97" t="s">
        <v>361</v>
      </c>
      <c r="J27" s="100" t="s">
        <v>370</v>
      </c>
      <c r="K27" s="101" t="s">
        <v>402</v>
      </c>
      <c r="L27" s="100" t="s">
        <v>380</v>
      </c>
    </row>
    <row r="28" spans="2:12" s="102" customFormat="1" ht="61.2" customHeight="1" x14ac:dyDescent="0.3">
      <c r="B28" s="220">
        <v>13</v>
      </c>
      <c r="C28" s="223" t="s">
        <v>332</v>
      </c>
      <c r="D28" s="93" t="s">
        <v>371</v>
      </c>
      <c r="E28" s="97" t="s">
        <v>359</v>
      </c>
      <c r="F28" s="97">
        <v>0.8</v>
      </c>
      <c r="G28" s="97">
        <v>0.8</v>
      </c>
      <c r="H28" s="99">
        <f t="shared" si="2"/>
        <v>1</v>
      </c>
      <c r="I28" s="97" t="s">
        <v>359</v>
      </c>
      <c r="J28" s="100" t="s">
        <v>370</v>
      </c>
      <c r="K28" s="101" t="s">
        <v>399</v>
      </c>
      <c r="L28" s="100" t="s">
        <v>382</v>
      </c>
    </row>
    <row r="29" spans="2:12" s="102" customFormat="1" ht="55.2" customHeight="1" x14ac:dyDescent="0.3">
      <c r="B29" s="221"/>
      <c r="C29" s="224"/>
      <c r="D29" s="93" t="s">
        <v>372</v>
      </c>
      <c r="E29" s="97" t="s">
        <v>359</v>
      </c>
      <c r="F29" s="97">
        <v>5</v>
      </c>
      <c r="G29" s="97">
        <v>5</v>
      </c>
      <c r="H29" s="99">
        <f t="shared" si="2"/>
        <v>1</v>
      </c>
      <c r="I29" s="97" t="s">
        <v>359</v>
      </c>
      <c r="J29" s="100" t="s">
        <v>370</v>
      </c>
      <c r="K29" s="101" t="s">
        <v>399</v>
      </c>
      <c r="L29" s="100" t="s">
        <v>382</v>
      </c>
    </row>
    <row r="30" spans="2:12" s="102" customFormat="1" ht="57.6" customHeight="1" x14ac:dyDescent="0.3">
      <c r="B30" s="221"/>
      <c r="C30" s="224"/>
      <c r="D30" s="93" t="s">
        <v>373</v>
      </c>
      <c r="E30" s="97" t="s">
        <v>359</v>
      </c>
      <c r="F30" s="97">
        <v>1.4</v>
      </c>
      <c r="G30" s="97">
        <v>1.4</v>
      </c>
      <c r="H30" s="99">
        <f t="shared" si="2"/>
        <v>1</v>
      </c>
      <c r="I30" s="97" t="s">
        <v>359</v>
      </c>
      <c r="J30" s="100" t="s">
        <v>370</v>
      </c>
      <c r="K30" s="101" t="s">
        <v>399</v>
      </c>
      <c r="L30" s="100" t="s">
        <v>382</v>
      </c>
    </row>
    <row r="31" spans="2:12" s="102" customFormat="1" ht="55.8" customHeight="1" x14ac:dyDescent="0.3">
      <c r="B31" s="222"/>
      <c r="C31" s="225"/>
      <c r="D31" s="93" t="s">
        <v>374</v>
      </c>
      <c r="E31" s="97" t="s">
        <v>359</v>
      </c>
      <c r="F31" s="97">
        <v>97.5</v>
      </c>
      <c r="G31" s="97">
        <v>97.5</v>
      </c>
      <c r="H31" s="99">
        <f t="shared" si="2"/>
        <v>1</v>
      </c>
      <c r="I31" s="97" t="s">
        <v>359</v>
      </c>
      <c r="J31" s="100" t="s">
        <v>370</v>
      </c>
      <c r="K31" s="101" t="s">
        <v>399</v>
      </c>
      <c r="L31" s="100" t="s">
        <v>382</v>
      </c>
    </row>
    <row r="32" spans="2:12" s="102" customFormat="1" ht="34.950000000000003" customHeight="1" x14ac:dyDescent="0.3">
      <c r="B32" s="220">
        <v>14</v>
      </c>
      <c r="C32" s="223" t="s">
        <v>333</v>
      </c>
      <c r="D32" s="93" t="s">
        <v>334</v>
      </c>
      <c r="E32" s="97" t="s">
        <v>361</v>
      </c>
      <c r="F32" s="97">
        <v>29.5</v>
      </c>
      <c r="G32" s="97">
        <v>27.5</v>
      </c>
      <c r="H32" s="99">
        <f t="shared" si="2"/>
        <v>0.93220338983050843</v>
      </c>
      <c r="I32" s="97" t="s">
        <v>361</v>
      </c>
      <c r="J32" s="100" t="s">
        <v>370</v>
      </c>
      <c r="K32" s="101" t="s">
        <v>403</v>
      </c>
      <c r="L32" s="100" t="s">
        <v>380</v>
      </c>
    </row>
    <row r="33" spans="2:12" s="102" customFormat="1" ht="48.6" customHeight="1" x14ac:dyDescent="0.3">
      <c r="B33" s="221"/>
      <c r="C33" s="224"/>
      <c r="D33" s="93" t="s">
        <v>335</v>
      </c>
      <c r="E33" s="97" t="s">
        <v>359</v>
      </c>
      <c r="F33" s="97">
        <v>9</v>
      </c>
      <c r="G33" s="97">
        <v>6</v>
      </c>
      <c r="H33" s="99">
        <f t="shared" si="2"/>
        <v>0.66666666666666663</v>
      </c>
      <c r="I33" s="97" t="s">
        <v>360</v>
      </c>
      <c r="J33" s="100" t="s">
        <v>370</v>
      </c>
      <c r="K33" s="101" t="s">
        <v>404</v>
      </c>
      <c r="L33" s="100" t="s">
        <v>380</v>
      </c>
    </row>
    <row r="34" spans="2:12" s="102" customFormat="1" ht="34.950000000000003" customHeight="1" x14ac:dyDescent="0.3">
      <c r="B34" s="221"/>
      <c r="C34" s="224"/>
      <c r="D34" s="93" t="s">
        <v>336</v>
      </c>
      <c r="E34" s="97" t="s">
        <v>359</v>
      </c>
      <c r="F34" s="97">
        <v>32.5</v>
      </c>
      <c r="G34" s="97">
        <v>27.5</v>
      </c>
      <c r="H34" s="99">
        <f t="shared" si="2"/>
        <v>0.84615384615384626</v>
      </c>
      <c r="I34" s="97" t="s">
        <v>360</v>
      </c>
      <c r="J34" s="100" t="s">
        <v>370</v>
      </c>
      <c r="K34" s="101" t="s">
        <v>405</v>
      </c>
      <c r="L34" s="100" t="s">
        <v>380</v>
      </c>
    </row>
    <row r="35" spans="2:12" s="102" customFormat="1" ht="34.950000000000003" customHeight="1" x14ac:dyDescent="0.3">
      <c r="B35" s="221"/>
      <c r="C35" s="224"/>
      <c r="D35" s="93" t="s">
        <v>337</v>
      </c>
      <c r="E35" s="97" t="s">
        <v>361</v>
      </c>
      <c r="F35" s="97" t="s">
        <v>370</v>
      </c>
      <c r="G35" s="97" t="s">
        <v>370</v>
      </c>
      <c r="H35" s="97">
        <v>0</v>
      </c>
      <c r="I35" s="97" t="s">
        <v>361</v>
      </c>
      <c r="J35" s="100" t="s">
        <v>370</v>
      </c>
      <c r="K35" s="101" t="s">
        <v>395</v>
      </c>
      <c r="L35" s="100" t="s">
        <v>380</v>
      </c>
    </row>
    <row r="36" spans="2:12" s="102" customFormat="1" ht="34.950000000000003" customHeight="1" x14ac:dyDescent="0.3">
      <c r="B36" s="221"/>
      <c r="C36" s="224"/>
      <c r="D36" s="93" t="s">
        <v>338</v>
      </c>
      <c r="E36" s="97" t="s">
        <v>361</v>
      </c>
      <c r="F36" s="97" t="s">
        <v>370</v>
      </c>
      <c r="G36" s="97" t="s">
        <v>370</v>
      </c>
      <c r="H36" s="97">
        <v>0</v>
      </c>
      <c r="I36" s="97" t="s">
        <v>361</v>
      </c>
      <c r="J36" s="100" t="s">
        <v>370</v>
      </c>
      <c r="K36" s="101" t="s">
        <v>395</v>
      </c>
      <c r="L36" s="100" t="s">
        <v>380</v>
      </c>
    </row>
    <row r="37" spans="2:12" s="102" customFormat="1" ht="34.950000000000003" customHeight="1" x14ac:dyDescent="0.3">
      <c r="B37" s="222"/>
      <c r="C37" s="225"/>
      <c r="D37" s="93" t="s">
        <v>339</v>
      </c>
      <c r="E37" s="97" t="s">
        <v>361</v>
      </c>
      <c r="F37" s="97">
        <v>16.25</v>
      </c>
      <c r="G37" s="97">
        <v>13.75</v>
      </c>
      <c r="H37" s="99">
        <f t="shared" ref="H37" si="3">100%/F37*G37</f>
        <v>0.84615384615384626</v>
      </c>
      <c r="I37" s="97" t="s">
        <v>361</v>
      </c>
      <c r="J37" s="100" t="s">
        <v>370</v>
      </c>
      <c r="K37" s="101" t="s">
        <v>406</v>
      </c>
      <c r="L37" s="100" t="s">
        <v>380</v>
      </c>
    </row>
    <row r="38" spans="2:12" s="102" customFormat="1" ht="34.950000000000003" customHeight="1" x14ac:dyDescent="0.3">
      <c r="B38" s="96">
        <v>15</v>
      </c>
      <c r="C38" s="90" t="s">
        <v>340</v>
      </c>
      <c r="D38" s="93" t="s">
        <v>341</v>
      </c>
      <c r="E38" s="97" t="s">
        <v>361</v>
      </c>
      <c r="F38" s="97">
        <v>23.5</v>
      </c>
      <c r="G38" s="97">
        <v>4.5</v>
      </c>
      <c r="H38" s="99">
        <f t="shared" ref="H38:H50" si="4">100%/F38*G38</f>
        <v>0.19148936170212766</v>
      </c>
      <c r="I38" s="97" t="s">
        <v>361</v>
      </c>
      <c r="J38" s="100" t="s">
        <v>370</v>
      </c>
      <c r="K38" s="101" t="s">
        <v>407</v>
      </c>
      <c r="L38" s="100" t="s">
        <v>380</v>
      </c>
    </row>
    <row r="39" spans="2:12" s="102" customFormat="1" ht="59.4" customHeight="1" x14ac:dyDescent="0.3">
      <c r="B39" s="96">
        <v>16</v>
      </c>
      <c r="C39" s="90" t="s">
        <v>342</v>
      </c>
      <c r="D39" s="93" t="s">
        <v>343</v>
      </c>
      <c r="E39" s="97" t="s">
        <v>359</v>
      </c>
      <c r="F39" s="97">
        <v>12.25</v>
      </c>
      <c r="G39" s="97">
        <v>12.25</v>
      </c>
      <c r="H39" s="99">
        <f t="shared" si="4"/>
        <v>0.99999999999999989</v>
      </c>
      <c r="I39" s="97" t="s">
        <v>361</v>
      </c>
      <c r="J39" s="100" t="s">
        <v>370</v>
      </c>
      <c r="K39" s="101" t="s">
        <v>408</v>
      </c>
      <c r="L39" s="100" t="s">
        <v>382</v>
      </c>
    </row>
    <row r="40" spans="2:12" s="102" customFormat="1" ht="34.950000000000003" customHeight="1" x14ac:dyDescent="0.3">
      <c r="B40" s="220">
        <v>17</v>
      </c>
      <c r="C40" s="223" t="s">
        <v>344</v>
      </c>
      <c r="D40" s="93" t="s">
        <v>306</v>
      </c>
      <c r="E40" s="97" t="s">
        <v>361</v>
      </c>
      <c r="F40" s="97">
        <v>4.5</v>
      </c>
      <c r="G40" s="97">
        <v>3.75</v>
      </c>
      <c r="H40" s="99">
        <f t="shared" si="4"/>
        <v>0.83333333333333326</v>
      </c>
      <c r="I40" s="97" t="s">
        <v>361</v>
      </c>
      <c r="J40" s="100" t="s">
        <v>370</v>
      </c>
      <c r="K40" s="101" t="s">
        <v>409</v>
      </c>
      <c r="L40" s="100" t="s">
        <v>380</v>
      </c>
    </row>
    <row r="41" spans="2:12" s="102" customFormat="1" ht="34.950000000000003" customHeight="1" x14ac:dyDescent="0.3">
      <c r="B41" s="221"/>
      <c r="C41" s="224"/>
      <c r="D41" s="93" t="s">
        <v>337</v>
      </c>
      <c r="E41" s="97" t="s">
        <v>361</v>
      </c>
      <c r="F41" s="97">
        <v>46.25</v>
      </c>
      <c r="G41" s="97">
        <v>18.75</v>
      </c>
      <c r="H41" s="99">
        <f t="shared" si="4"/>
        <v>0.40540540540540543</v>
      </c>
      <c r="I41" s="97" t="s">
        <v>361</v>
      </c>
      <c r="J41" s="100" t="s">
        <v>370</v>
      </c>
      <c r="K41" s="101" t="s">
        <v>410</v>
      </c>
      <c r="L41" s="100" t="s">
        <v>380</v>
      </c>
    </row>
    <row r="42" spans="2:12" s="102" customFormat="1" ht="34.950000000000003" customHeight="1" x14ac:dyDescent="0.3">
      <c r="B42" s="221"/>
      <c r="C42" s="224"/>
      <c r="D42" s="93" t="s">
        <v>345</v>
      </c>
      <c r="E42" s="97" t="s">
        <v>361</v>
      </c>
      <c r="F42" s="97">
        <v>21</v>
      </c>
      <c r="G42" s="97">
        <v>0</v>
      </c>
      <c r="H42" s="99">
        <f t="shared" si="4"/>
        <v>0</v>
      </c>
      <c r="I42" s="97" t="s">
        <v>361</v>
      </c>
      <c r="J42" s="100" t="s">
        <v>370</v>
      </c>
      <c r="K42" s="101" t="s">
        <v>411</v>
      </c>
      <c r="L42" s="100" t="s">
        <v>380</v>
      </c>
    </row>
    <row r="43" spans="2:12" s="102" customFormat="1" ht="34.950000000000003" customHeight="1" x14ac:dyDescent="0.3">
      <c r="B43" s="221"/>
      <c r="C43" s="224"/>
      <c r="D43" s="93" t="s">
        <v>346</v>
      </c>
      <c r="E43" s="97" t="s">
        <v>361</v>
      </c>
      <c r="F43" s="97">
        <v>8.75</v>
      </c>
      <c r="G43" s="97">
        <v>0</v>
      </c>
      <c r="H43" s="99">
        <f t="shared" si="4"/>
        <v>0</v>
      </c>
      <c r="I43" s="97" t="s">
        <v>361</v>
      </c>
      <c r="J43" s="100" t="s">
        <v>370</v>
      </c>
      <c r="K43" s="101" t="s">
        <v>411</v>
      </c>
      <c r="L43" s="100" t="s">
        <v>380</v>
      </c>
    </row>
    <row r="44" spans="2:12" s="102" customFormat="1" ht="34.950000000000003" customHeight="1" x14ac:dyDescent="0.3">
      <c r="B44" s="221"/>
      <c r="C44" s="224"/>
      <c r="D44" s="93" t="s">
        <v>336</v>
      </c>
      <c r="E44" s="97" t="s">
        <v>361</v>
      </c>
      <c r="F44" s="97">
        <v>5.2</v>
      </c>
      <c r="G44" s="97">
        <v>2</v>
      </c>
      <c r="H44" s="99">
        <f t="shared" si="4"/>
        <v>0.38461538461538458</v>
      </c>
      <c r="I44" s="97" t="s">
        <v>361</v>
      </c>
      <c r="J44" s="100" t="s">
        <v>370</v>
      </c>
      <c r="K44" s="101" t="s">
        <v>412</v>
      </c>
      <c r="L44" s="100" t="s">
        <v>380</v>
      </c>
    </row>
    <row r="45" spans="2:12" s="102" customFormat="1" ht="34.950000000000003" customHeight="1" x14ac:dyDescent="0.3">
      <c r="B45" s="221"/>
      <c r="C45" s="224"/>
      <c r="D45" s="93" t="s">
        <v>347</v>
      </c>
      <c r="E45" s="97" t="s">
        <v>361</v>
      </c>
      <c r="F45" s="97">
        <v>52.5</v>
      </c>
      <c r="G45" s="97">
        <v>4.75</v>
      </c>
      <c r="H45" s="99">
        <f t="shared" si="4"/>
        <v>9.0476190476190488E-2</v>
      </c>
      <c r="I45" s="97" t="s">
        <v>361</v>
      </c>
      <c r="J45" s="100" t="s">
        <v>370</v>
      </c>
      <c r="K45" s="101" t="s">
        <v>413</v>
      </c>
      <c r="L45" s="100" t="s">
        <v>380</v>
      </c>
    </row>
    <row r="46" spans="2:12" s="102" customFormat="1" ht="34.950000000000003" customHeight="1" x14ac:dyDescent="0.3">
      <c r="B46" s="222"/>
      <c r="C46" s="225"/>
      <c r="D46" s="93" t="s">
        <v>339</v>
      </c>
      <c r="E46" s="97" t="s">
        <v>361</v>
      </c>
      <c r="F46" s="97">
        <v>8.3000000000000007</v>
      </c>
      <c r="G46" s="97">
        <v>2</v>
      </c>
      <c r="H46" s="99">
        <f t="shared" si="4"/>
        <v>0.24096385542168672</v>
      </c>
      <c r="I46" s="97" t="s">
        <v>361</v>
      </c>
      <c r="J46" s="100" t="s">
        <v>370</v>
      </c>
      <c r="K46" s="101" t="s">
        <v>412</v>
      </c>
      <c r="L46" s="100" t="s">
        <v>380</v>
      </c>
    </row>
    <row r="47" spans="2:12" s="102" customFormat="1" ht="66.599999999999994" customHeight="1" x14ac:dyDescent="0.3">
      <c r="B47" s="104"/>
      <c r="C47" s="223" t="s">
        <v>348</v>
      </c>
      <c r="D47" s="93" t="s">
        <v>306</v>
      </c>
      <c r="E47" s="97" t="s">
        <v>359</v>
      </c>
      <c r="F47" s="97">
        <v>3.8</v>
      </c>
      <c r="G47" s="97">
        <v>3.8</v>
      </c>
      <c r="H47" s="99">
        <f t="shared" si="4"/>
        <v>0.99999999999999989</v>
      </c>
      <c r="I47" s="97" t="s">
        <v>359</v>
      </c>
      <c r="J47" s="100" t="s">
        <v>370</v>
      </c>
      <c r="K47" s="101" t="s">
        <v>408</v>
      </c>
      <c r="L47" s="100" t="s">
        <v>382</v>
      </c>
    </row>
    <row r="48" spans="2:12" s="102" customFormat="1" ht="49.2" customHeight="1" x14ac:dyDescent="0.3">
      <c r="B48" s="96">
        <v>18</v>
      </c>
      <c r="C48" s="224"/>
      <c r="D48" s="93" t="s">
        <v>365</v>
      </c>
      <c r="E48" s="97" t="s">
        <v>359</v>
      </c>
      <c r="F48" s="97" t="s">
        <v>370</v>
      </c>
      <c r="G48" s="97" t="s">
        <v>370</v>
      </c>
      <c r="H48" s="99">
        <v>0</v>
      </c>
      <c r="I48" s="97" t="s">
        <v>361</v>
      </c>
      <c r="J48" s="100" t="s">
        <v>370</v>
      </c>
      <c r="K48" s="101" t="s">
        <v>414</v>
      </c>
      <c r="L48" s="100" t="s">
        <v>380</v>
      </c>
    </row>
    <row r="49" spans="2:12" s="102" customFormat="1" ht="34.950000000000003" customHeight="1" x14ac:dyDescent="0.3">
      <c r="B49" s="103"/>
      <c r="C49" s="225"/>
      <c r="D49" s="93" t="s">
        <v>366</v>
      </c>
      <c r="E49" s="97" t="s">
        <v>361</v>
      </c>
      <c r="F49" s="97" t="s">
        <v>370</v>
      </c>
      <c r="G49" s="97" t="s">
        <v>370</v>
      </c>
      <c r="H49" s="99">
        <v>0</v>
      </c>
      <c r="I49" s="97" t="s">
        <v>361</v>
      </c>
      <c r="J49" s="100" t="s">
        <v>370</v>
      </c>
      <c r="K49" s="101" t="s">
        <v>395</v>
      </c>
      <c r="L49" s="100" t="s">
        <v>380</v>
      </c>
    </row>
    <row r="50" spans="2:12" s="102" customFormat="1" ht="34.950000000000003" customHeight="1" x14ac:dyDescent="0.3">
      <c r="B50" s="220">
        <v>19</v>
      </c>
      <c r="C50" s="223" t="s">
        <v>349</v>
      </c>
      <c r="D50" s="93" t="s">
        <v>367</v>
      </c>
      <c r="E50" s="97" t="s">
        <v>361</v>
      </c>
      <c r="F50" s="98">
        <v>156</v>
      </c>
      <c r="G50" s="98">
        <v>80</v>
      </c>
      <c r="H50" s="99">
        <f t="shared" si="4"/>
        <v>0.51282051282051277</v>
      </c>
      <c r="I50" s="97" t="s">
        <v>361</v>
      </c>
      <c r="J50" s="100" t="s">
        <v>370</v>
      </c>
      <c r="K50" s="101" t="s">
        <v>415</v>
      </c>
      <c r="L50" s="100" t="s">
        <v>380</v>
      </c>
    </row>
    <row r="51" spans="2:12" s="102" customFormat="1" ht="34.950000000000003" customHeight="1" x14ac:dyDescent="0.3">
      <c r="B51" s="221"/>
      <c r="C51" s="224"/>
      <c r="D51" s="93" t="s">
        <v>368</v>
      </c>
      <c r="E51" s="97" t="s">
        <v>361</v>
      </c>
      <c r="F51" s="97" t="s">
        <v>370</v>
      </c>
      <c r="G51" s="97" t="s">
        <v>370</v>
      </c>
      <c r="H51" s="99">
        <v>0</v>
      </c>
      <c r="I51" s="97" t="s">
        <v>361</v>
      </c>
      <c r="J51" s="100" t="s">
        <v>370</v>
      </c>
      <c r="K51" s="101" t="s">
        <v>395</v>
      </c>
      <c r="L51" s="100" t="s">
        <v>380</v>
      </c>
    </row>
    <row r="52" spans="2:12" s="102" customFormat="1" ht="34.950000000000003" customHeight="1" x14ac:dyDescent="0.3">
      <c r="B52" s="221"/>
      <c r="C52" s="224"/>
      <c r="D52" s="93" t="s">
        <v>369</v>
      </c>
      <c r="E52" s="97" t="s">
        <v>361</v>
      </c>
      <c r="F52" s="97" t="s">
        <v>370</v>
      </c>
      <c r="G52" s="97" t="s">
        <v>370</v>
      </c>
      <c r="H52" s="99">
        <v>0</v>
      </c>
      <c r="I52" s="97" t="s">
        <v>361</v>
      </c>
      <c r="J52" s="100" t="s">
        <v>370</v>
      </c>
      <c r="K52" s="101" t="s">
        <v>395</v>
      </c>
      <c r="L52" s="100" t="s">
        <v>380</v>
      </c>
    </row>
    <row r="53" spans="2:12" s="102" customFormat="1" ht="52.2" customHeight="1" x14ac:dyDescent="0.3">
      <c r="B53" s="222"/>
      <c r="C53" s="225"/>
      <c r="D53" s="93" t="s">
        <v>350</v>
      </c>
      <c r="E53" s="97" t="s">
        <v>359</v>
      </c>
      <c r="F53" s="97">
        <v>3</v>
      </c>
      <c r="G53" s="97">
        <v>2</v>
      </c>
      <c r="H53" s="99">
        <f>(100%/F53)*G53</f>
        <v>0.66666666666666663</v>
      </c>
      <c r="I53" s="97" t="s">
        <v>361</v>
      </c>
      <c r="J53" s="100" t="s">
        <v>370</v>
      </c>
      <c r="K53" s="101" t="s">
        <v>416</v>
      </c>
      <c r="L53" s="100" t="s">
        <v>380</v>
      </c>
    </row>
    <row r="54" spans="2:12" s="102" customFormat="1" ht="109.8" customHeight="1" x14ac:dyDescent="0.3">
      <c r="B54" s="96">
        <v>20</v>
      </c>
      <c r="C54" s="90" t="s">
        <v>351</v>
      </c>
      <c r="D54" s="93" t="s">
        <v>352</v>
      </c>
      <c r="E54" s="97" t="s">
        <v>359</v>
      </c>
      <c r="F54" s="97">
        <v>22</v>
      </c>
      <c r="G54" s="97">
        <v>20</v>
      </c>
      <c r="H54" s="99">
        <f t="shared" ref="H54" si="5">100%/F54*G54</f>
        <v>0.90909090909090917</v>
      </c>
      <c r="I54" s="97" t="s">
        <v>359</v>
      </c>
      <c r="J54" s="101" t="s">
        <v>375</v>
      </c>
      <c r="K54" s="101" t="s">
        <v>417</v>
      </c>
      <c r="L54" s="100" t="s">
        <v>380</v>
      </c>
    </row>
    <row r="55" spans="2:12" s="102" customFormat="1" x14ac:dyDescent="0.3">
      <c r="E55" s="106"/>
      <c r="F55" s="106"/>
      <c r="G55" s="106"/>
      <c r="H55" s="106"/>
      <c r="I55" s="106"/>
      <c r="J55" s="106"/>
    </row>
    <row r="56" spans="2:12" s="102" customFormat="1" x14ac:dyDescent="0.3">
      <c r="E56" s="106"/>
      <c r="F56" s="106"/>
      <c r="G56" s="106"/>
      <c r="H56" s="115">
        <f>AVERAGE(H3:H54)</f>
        <v>0.57256510870035926</v>
      </c>
      <c r="I56" s="106"/>
      <c r="J56" s="106"/>
    </row>
    <row r="57" spans="2:12" x14ac:dyDescent="0.3">
      <c r="E57" s="92"/>
      <c r="F57" s="92"/>
      <c r="G57" s="92"/>
      <c r="H57" s="92"/>
      <c r="I57" s="92"/>
      <c r="J57" s="92"/>
    </row>
    <row r="58" spans="2:12" x14ac:dyDescent="0.3">
      <c r="E58" s="92"/>
      <c r="F58" s="92"/>
      <c r="G58" s="92"/>
      <c r="H58" s="92"/>
      <c r="I58" s="92"/>
      <c r="J58" s="92"/>
    </row>
    <row r="59" spans="2:12" x14ac:dyDescent="0.3">
      <c r="E59" s="92"/>
      <c r="F59" s="92"/>
      <c r="G59" s="92"/>
      <c r="H59" s="92"/>
      <c r="I59" s="92"/>
      <c r="J59" s="92"/>
    </row>
    <row r="60" spans="2:12" x14ac:dyDescent="0.3">
      <c r="E60" s="92"/>
      <c r="F60" s="92"/>
      <c r="G60" s="92"/>
      <c r="H60" s="92"/>
      <c r="I60" s="92"/>
      <c r="J60" s="92"/>
    </row>
    <row r="61" spans="2:12" x14ac:dyDescent="0.3">
      <c r="E61" s="92"/>
      <c r="F61" s="92"/>
      <c r="G61" s="92"/>
      <c r="H61" s="92"/>
      <c r="I61" s="92"/>
      <c r="J61" s="92"/>
    </row>
    <row r="62" spans="2:12" x14ac:dyDescent="0.3">
      <c r="E62" s="92"/>
      <c r="F62" s="92"/>
      <c r="G62" s="92"/>
      <c r="H62" s="92"/>
      <c r="I62" s="92"/>
      <c r="J62" s="92"/>
    </row>
    <row r="63" spans="2:12" x14ac:dyDescent="0.3">
      <c r="E63" s="92"/>
      <c r="F63" s="92"/>
      <c r="G63" s="92"/>
      <c r="H63" s="92"/>
      <c r="I63" s="92"/>
      <c r="J63" s="92"/>
    </row>
    <row r="64" spans="2:12" x14ac:dyDescent="0.3">
      <c r="E64" s="92"/>
      <c r="F64" s="92"/>
      <c r="G64" s="92"/>
      <c r="H64" s="92"/>
      <c r="I64" s="92"/>
      <c r="J64" s="92"/>
    </row>
    <row r="65" spans="5:10" x14ac:dyDescent="0.3">
      <c r="E65" s="92"/>
      <c r="F65" s="92"/>
      <c r="G65" s="92"/>
      <c r="H65" s="92"/>
      <c r="I65" s="92"/>
      <c r="J65" s="92"/>
    </row>
    <row r="66" spans="5:10" x14ac:dyDescent="0.3">
      <c r="E66" s="92"/>
      <c r="F66" s="92"/>
      <c r="G66" s="92"/>
      <c r="H66" s="92"/>
      <c r="I66" s="92"/>
      <c r="J66" s="92"/>
    </row>
    <row r="67" spans="5:10" x14ac:dyDescent="0.3">
      <c r="E67" s="92"/>
      <c r="F67" s="92"/>
      <c r="G67" s="92"/>
      <c r="H67" s="92"/>
      <c r="I67" s="92"/>
      <c r="J67" s="92"/>
    </row>
  </sheetData>
  <mergeCells count="15">
    <mergeCell ref="B50:B53"/>
    <mergeCell ref="C50:C53"/>
    <mergeCell ref="C47:C49"/>
    <mergeCell ref="B8:B10"/>
    <mergeCell ref="C8:C10"/>
    <mergeCell ref="B12:B19"/>
    <mergeCell ref="C12:C19"/>
    <mergeCell ref="B20:B24"/>
    <mergeCell ref="C20:C24"/>
    <mergeCell ref="C28:C31"/>
    <mergeCell ref="B28:B31"/>
    <mergeCell ref="B32:B37"/>
    <mergeCell ref="C32:C37"/>
    <mergeCell ref="B40:B46"/>
    <mergeCell ref="C40:C46"/>
  </mergeCells>
  <phoneticPr fontId="20" type="noConversion"/>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PMA APROBADO COMITE</vt:lpstr>
      <vt:lpstr>SEGUIMIENTO FUID VOLUMETRIA</vt:lpstr>
    </vt:vector>
  </TitlesOfParts>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Tulfrenis González Pérez</dc:creator>
  <cp:lastModifiedBy>MARIO Rodriguez Buendia</cp:lastModifiedBy>
  <cp:lastPrinted>2024-07-15T20:59:53Z</cp:lastPrinted>
  <dcterms:created xsi:type="dcterms:W3CDTF">2020-03-16T15:45:21Z</dcterms:created>
  <dcterms:modified xsi:type="dcterms:W3CDTF">2024-07-15T21:00:36Z</dcterms:modified>
</cp:coreProperties>
</file>