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mc:AlternateContent xmlns:mc="http://schemas.openxmlformats.org/markup-compatibility/2006">
    <mc:Choice Requires="x15">
      <x15ac:absPath xmlns:x15ac="http://schemas.microsoft.com/office/spreadsheetml/2010/11/ac" url="https://d.docs.live.net/e2cad80fce5aabeb/Escritorio/PMA -2025/09 DIC 2025/"/>
    </mc:Choice>
  </mc:AlternateContent>
  <xr:revisionPtr revIDLastSave="0" documentId="8_{523ACB12-FA64-4055-91F4-B33E601F7699}" xr6:coauthVersionLast="47" xr6:coauthVersionMax="47" xr10:uidLastSave="{00000000-0000-0000-0000-000000000000}"/>
  <bookViews>
    <workbookView xWindow="-108" yWindow="-108" windowWidth="23256" windowHeight="12456" xr2:uid="{5EE77C06-8DBE-4F93-A9BD-C62CA4B50003}"/>
  </bookViews>
  <sheets>
    <sheet name="PMA APROBADO COMITE" sheetId="1" r:id="rId1"/>
    <sheet name="FUID" sheetId="2" r:id="rId2"/>
  </sheets>
  <definedNames>
    <definedName name="_xlnm._FilterDatabase" localSheetId="0" hidden="1">'PMA APROBADO COMITE'!$B$3:$W$18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1" i="2" l="1" a="1"/>
  <c r="K71" i="2" s="1"/>
  <c r="J71" i="2"/>
  <c r="I71" i="2"/>
  <c r="H71" i="2"/>
  <c r="G71" i="2"/>
  <c r="F71" i="2"/>
  <c r="E71" i="2"/>
  <c r="D71" i="2"/>
  <c r="C71" i="2"/>
  <c r="K70" i="2" a="1"/>
  <c r="K70" i="2" s="1"/>
  <c r="K69" i="2" a="1"/>
  <c r="K69" i="2" s="1"/>
  <c r="K68" i="2" a="1"/>
  <c r="K68" i="2" s="1"/>
  <c r="K67" i="2" a="1"/>
  <c r="K67" i="2" s="1"/>
  <c r="K66" i="2" a="1"/>
  <c r="K66" i="2" s="1"/>
  <c r="K65" i="2" a="1"/>
  <c r="K65" i="2" s="1"/>
  <c r="K64" i="2" a="1"/>
  <c r="K64" i="2" s="1"/>
  <c r="K63" i="2" a="1"/>
  <c r="K63" i="2" s="1"/>
  <c r="K62" i="2" a="1"/>
  <c r="K62" i="2" s="1"/>
  <c r="K61" i="2" a="1"/>
  <c r="K61" i="2" s="1"/>
  <c r="K60" i="2" a="1"/>
  <c r="K60" i="2" s="1"/>
  <c r="K59" i="2" a="1"/>
  <c r="K59" i="2" s="1"/>
  <c r="K58" i="2" a="1"/>
  <c r="K58" i="2" s="1"/>
  <c r="K57" i="2" a="1"/>
  <c r="K57" i="2" s="1"/>
  <c r="K56" i="2" a="1"/>
  <c r="K56" i="2" s="1"/>
  <c r="K55" i="2" a="1"/>
  <c r="K55" i="2" s="1"/>
  <c r="K54" i="2" a="1"/>
  <c r="K54" i="2" s="1"/>
  <c r="K53" i="2" a="1"/>
  <c r="K53" i="2" s="1"/>
  <c r="K52" i="2" a="1"/>
  <c r="K52" i="2" s="1"/>
  <c r="K51" i="2" a="1"/>
  <c r="K51" i="2" s="1"/>
  <c r="K50" i="2" a="1"/>
  <c r="K50" i="2" s="1"/>
  <c r="K49" i="2" a="1"/>
  <c r="K49" i="2" s="1"/>
  <c r="K48" i="2" a="1"/>
  <c r="K48" i="2" s="1"/>
  <c r="K47" i="2" a="1"/>
  <c r="K47" i="2" s="1"/>
  <c r="K46" i="2" a="1"/>
  <c r="K46" i="2" s="1"/>
  <c r="K45" i="2" a="1"/>
  <c r="K45" i="2" s="1"/>
  <c r="K44" i="2" a="1"/>
  <c r="K44" i="2" s="1"/>
  <c r="K43" i="2" a="1"/>
  <c r="K43" i="2" s="1"/>
  <c r="K42" i="2" a="1"/>
  <c r="K42" i="2" s="1"/>
  <c r="K41" i="2" a="1"/>
  <c r="K41" i="2" s="1"/>
  <c r="K40" i="2" a="1"/>
  <c r="K40" i="2" s="1"/>
  <c r="K39" i="2" a="1"/>
  <c r="K39" i="2" s="1"/>
  <c r="K38" i="2" a="1"/>
  <c r="K38" i="2" s="1"/>
  <c r="K37" i="2" a="1"/>
  <c r="K37" i="2" s="1"/>
  <c r="K36" i="2" a="1"/>
  <c r="K36" i="2" s="1"/>
  <c r="K35" i="2" a="1"/>
  <c r="K35" i="2" s="1"/>
  <c r="K34" i="2" a="1"/>
  <c r="K34" i="2" s="1"/>
  <c r="K33" i="2" a="1"/>
  <c r="K33" i="2" s="1"/>
  <c r="K32" i="2" a="1"/>
  <c r="K32" i="2" s="1"/>
  <c r="K31" i="2" a="1"/>
  <c r="K31" i="2" s="1"/>
  <c r="K30" i="2" a="1"/>
  <c r="K30" i="2" s="1"/>
  <c r="K29" i="2" a="1"/>
  <c r="K29" i="2" s="1"/>
  <c r="K28" i="2" a="1"/>
  <c r="K28" i="2" s="1"/>
  <c r="K27" i="2" a="1"/>
  <c r="K27" i="2" s="1"/>
  <c r="K26" i="2" a="1"/>
  <c r="K26" i="2" s="1"/>
  <c r="K25" i="2" a="1"/>
  <c r="K25" i="2" s="1"/>
  <c r="K24" i="2" a="1"/>
  <c r="K24" i="2" s="1"/>
  <c r="K23" i="2" a="1"/>
  <c r="K23" i="2" s="1"/>
  <c r="K22" i="2" a="1"/>
  <c r="K22" i="2" s="1"/>
  <c r="K21" i="2" a="1"/>
  <c r="K21" i="2" s="1"/>
  <c r="K20" i="2" a="1"/>
  <c r="K20" i="2" s="1"/>
  <c r="K19" i="2" a="1"/>
  <c r="K19" i="2" s="1"/>
  <c r="K18" i="2" a="1"/>
  <c r="K18" i="2" s="1"/>
  <c r="K17" i="2" a="1"/>
  <c r="K17" i="2" s="1"/>
  <c r="K16" i="2" a="1"/>
  <c r="K16" i="2" s="1"/>
  <c r="K15" i="2" a="1"/>
  <c r="K15" i="2" s="1"/>
  <c r="K14" i="2" a="1"/>
  <c r="K14" i="2" s="1"/>
  <c r="K13" i="2" a="1"/>
  <c r="K13" i="2" s="1"/>
  <c r="K12" i="2" a="1"/>
  <c r="K12" i="2" s="1"/>
  <c r="K11" i="2" a="1"/>
  <c r="K11" i="2" s="1"/>
  <c r="K10" i="2" a="1"/>
  <c r="K10" i="2" s="1"/>
  <c r="K9" i="2" a="1"/>
  <c r="K9" i="2" s="1"/>
  <c r="K8" i="2" a="1"/>
  <c r="K8" i="2" s="1"/>
  <c r="K7" i="2" a="1"/>
  <c r="K7" i="2" s="1"/>
  <c r="K6" i="2" a="1"/>
  <c r="K6" i="2" s="1"/>
  <c r="K5" i="2" a="1"/>
  <c r="K5" i="2" s="1"/>
  <c r="M17" i="1"/>
  <c r="M12" i="1"/>
  <c r="M11" i="1"/>
  <c r="D75" i="2" l="1"/>
  <c r="C7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9" authorId="0" shapeId="0" xr:uid="{177FB612-8822-4827-96FA-89B4AC0FE419}">
      <text>
        <r>
          <rPr>
            <sz val="9"/>
            <color indexed="81"/>
            <rFont val="Tahoma"/>
            <family val="2"/>
          </rPr>
          <t xml:space="preserve">Dejar las observaciones frente al cumplimiento y efectividad de las tareas implementadas. 
</t>
        </r>
      </text>
    </comment>
    <comment ref="S9" authorId="1" shapeId="0" xr:uid="{928A8215-9AE8-47A3-93AF-43323C269806}">
      <text>
        <r>
          <rPr>
            <b/>
            <sz val="9"/>
            <color indexed="81"/>
            <rFont val="Tahoma"/>
            <family val="2"/>
          </rPr>
          <t xml:space="preserve">Fecha en que se cierra completamente el hallazgo
</t>
        </r>
      </text>
    </comment>
    <comment ref="T9" authorId="1" shapeId="0" xr:uid="{763033E5-71AF-42F7-A78E-DEC0DBB44191}">
      <text>
        <r>
          <rPr>
            <b/>
            <sz val="9"/>
            <color indexed="81"/>
            <rFont val="Tahoma"/>
            <family val="2"/>
          </rPr>
          <t>Número de radicado con el cual la entidad realiza el cierre del hallazgo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<sst xmlns="http://schemas.openxmlformats.org/spreadsheetml/2006/main" count="213" uniqueCount="165">
  <si>
    <t>REFORMULACIÓN DEL PLAN DE MEJORAMIENTO ARCHIVISTICO-PMA</t>
  </si>
  <si>
    <t xml:space="preserve">Entidad: </t>
  </si>
  <si>
    <t>GOBERNACION DE BOLIVAR</t>
  </si>
  <si>
    <t xml:space="preserve">NIT: </t>
  </si>
  <si>
    <t>890480059-1</t>
  </si>
  <si>
    <t xml:space="preserve">Representante Legal: </t>
  </si>
  <si>
    <t>YAMIL ARANA PADAUI</t>
  </si>
  <si>
    <t xml:space="preserve">Fecha de iniciación: </t>
  </si>
  <si>
    <t>Responsable del proceso:</t>
  </si>
  <si>
    <t>Fecha de finalización:</t>
  </si>
  <si>
    <t xml:space="preserve">Cargo: </t>
  </si>
  <si>
    <t xml:space="preserve">GOBERNADOR </t>
  </si>
  <si>
    <t>Fecha y número de Acta de aprobación del PMA</t>
  </si>
  <si>
    <t>Acta de aprobación Comité Institucional de Gestión y Desempeño de fecha  13 de diciembre de 2024   (Aprobación Reformulación PMA)</t>
  </si>
  <si>
    <t>Plan de Mejoramiento Archivístico-PMA</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</si>
  <si>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</si>
  <si>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</si>
  <si>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</si>
  <si>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</si>
  <si>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</si>
  <si>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</si>
  <si>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</si>
  <si>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</si>
  <si>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</si>
  <si>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</si>
  <si>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</si>
  <si>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</si>
  <si>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</si>
  <si>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</si>
  <si>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</si>
  <si>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</si>
  <si>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</si>
  <si>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</si>
  <si>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</si>
  <si>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</si>
  <si>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</si>
  <si>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</si>
  <si>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</si>
  <si>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 xml:space="preserve">Inventarios. La entidad no cuenta con la totalidad de  los inventarios documentales de los archivos de gestión , </t>
  </si>
  <si>
    <t>Implementación del FUID en los Archivos de Gestión  de la Gobernación de Bolívar.</t>
  </si>
  <si>
    <t>M1</t>
  </si>
  <si>
    <t>Aplicación del FUID, debidamente normalizados  en los archivos de gestión de la Gobernación de Bolívar atendiendo cada una de las series y subseries establecidas en las TRD de la respectivas Secretarías, Direcciones, Oficinas, o unidades productoras de archivos.</t>
  </si>
  <si>
    <t>FUID debidamente normalizados, diligenciados  y actualizados</t>
  </si>
  <si>
    <t>Se remiten los soportes de inventarios documentales de las siguientes dependencias:
1. Despacho del Gobernador
2. Oficina de Control Interno Disciplinario
3. Secretaría de Desarrollo Regional, con las siguientes direcciones adscritas:
Dirección Territorial Montes de María
Dirección Territorial Norte y Dique
Dirección Territorial Sur de Bolívar
Despacho de la Secretaría de Desarrollo Regional
4. Secretaría de Educación
5. Secretaría de Hábitat, con la siguiente dirección adscrita:
Dirección de Vivienda
6. Secretaría de Hacienda, con las siguientes direcciones adscritas:
Dirección de Contabilidad
Dirección de Estudios y Análisis Financiero
7.Secretaría de Infraestructura
8. Secretaría General, con la siguiente dirección adscrita:
Dirección de Función Pública
9. Secretaría Jurídica, con las siguientes dependencias adscritas:
Despacho de la Secretaría Jurídica
Dirección de Conceptos
Dirección de Contratación
Dirección de Defensa Judicial</t>
  </si>
  <si>
    <t>Todas las dependencias</t>
  </si>
  <si>
    <t>FUID  de las Dependencias de Archivo de Gestión de la Gobernación de Bolívar</t>
  </si>
  <si>
    <t>De conformidad con la información reportada por la Secretaría General y la Dirección de Atención al Ciudadano, se remiten los soportes correspondientes a los Formatos Únicos de Inventario Documental (FUID) de aquellas dependencias que han dado cumplimiento a la entrega de la información requerida.
En este contexto, y con base en la tabla volumétrica consolidada, se informa que, al corte del 10 de diciembre de 2025, y teniendo en cuenta la información suministrada por las dependencias respecto de sus archivos de gestión con fecha de corte al 31 de diciembre de 2023, el volumen archivístico total de la entidad en esta categoría asciende a 2.238,35 metros lineales. De este total, el 86 % equivalente a 1.915,81 metros lineales se encuentra debidamente inventariado.
Asimismo, de acuerdo con la información reportada por las dependencias durante el segundo semestre de la vigencia 2025, la entidad avanzó en la elaboración de inventarios documentales correspondientes a 598,5 metros lineales adicionales, los cuales complementan los 1.317,31 metros lineales registrados en el primer informe de avances.
Finalmente, es importante precisar al Archivo General de la Nación (AGN) que esta cifra se encuentra sujeta a variaciones, en la medida en que las dependencias restantes de la administración remitan la información pendiente, lo cual permitirá actualizar y consolidar de manera integral el volumen archivístico institucional.</t>
  </si>
  <si>
    <t>Informe de Seguimiento N°2 con corte Diciembre 13 de 2025</t>
  </si>
  <si>
    <t>Sin fecha de cierre</t>
  </si>
  <si>
    <t>No aplica</t>
  </si>
  <si>
    <t>Sin observaciones por parte del AGN, a la fecha el referido ente externo no ha realizado pronunciamiento y valoración de las evidencias remitidas en el primer informe de avances con corte 13 de junio de 2025 esto a través del GOBOL-25-035378 de fecha junio 27 de 2025 y con radicado de entrada en el AGN # AGN-1-2025-07876.</t>
  </si>
  <si>
    <r>
      <rPr>
        <b/>
        <sz val="12"/>
        <color theme="1"/>
        <rFont val="Arial"/>
        <family val="2"/>
      </rPr>
      <t>Organización de Archivos de Gestión.</t>
    </r>
    <r>
      <rPr>
        <sz val="12"/>
        <color theme="1"/>
        <rFont val="Arial"/>
        <family val="2"/>
      </rPr>
      <t xml:space="preserve"> La entidad  presuntamente no tiene el 100%  - Archivos Organizados  acorde con las TRD o Cuadros de clasificación Documental aprobadas. - </t>
    </r>
  </si>
  <si>
    <t xml:space="preserve">Organización de los archivos de gestión atendiendo las TRD y la normatividad técnica establecida para tal fin por el AGN </t>
  </si>
  <si>
    <t>Organizar los documentos de archivos de gestión, faltantes  de las dependencias conforme a la normatividad técnica expedida para tal fin.</t>
  </si>
  <si>
    <t>Archivos de Gestión  Organizados conforme a TRD  y los lineamientos técnicos establecidos, Acuerdo No. 001 de 2024</t>
  </si>
  <si>
    <t>Se remiten los soportes de organización de archivos de gestión de las siguientes dependencias:
01. Despacho del Gobernador
02. Oficina de Control Interno Disciplinario
03. Secretaría de Desarrollo Regional
   03.1 Despacho de la Secretaría de Desarrollo Regional
   03.2 Dirección Territorial Montes de María
   03.3 Dirección Territorial Norte y Dique
   03.4 Dirección Territorial Sur de Bolívar
04. Secretaría de Educación
05. Secretaría de Hábitat
   05.1 Dirección de Vivienda
   05.2 Dirección de Servicios Públicos
06. Secretaría de Hacienda
   06.1 Despacho de la Secretaría de Hacienda
   06.2 Dirección de Contabilidad
   06.3 Dirección de Estudios y Análisis Financiero
07. Secretaría de Infraestructura
08. Secretaría de Minas
09. Secretaría General
   09.1 Dirección de Función Pública
10. Secretaría Jurídica
   10.1 Despacho de la Secretaría Jurídica
   10.2 Dirección de Conceptos
   10.3 Dirección de Contratación
   10.4 Dirección de Defensa Judicial</t>
  </si>
  <si>
    <t>Informes de avance al PMA en el formato único de reporte.</t>
  </si>
  <si>
    <t>De acuerdo con la información reportada por la Secretaría General y la Dirección de Atención al Ciudadano, se remiten los soportes correspondientes que evidencian la organización de los archivos de gestión de las dependencias relacionadas. Esta información se presenta a través del Formato Único de Reporte de Avances, en el cual se detallan las actividades realizadas, tales como la organización de expedientes, el rotulado de carpetas y cajas, la aplicación de hojas de control para series documentales complejas, la implementación del procedimiento de préstamo de documentos y el cambio de unidades de conservación inadecuadas, conforme a lo establecido en el Sistema Integrado de Conservación (SIC).
Desde la perspectiva de esta Oficina de Control Interno, la evaluación del hallazgo asociado a la organización de los archivos de gestión se encuentra directamente relacionada con la volumetría reportada por las dependencias, en la medida en que la organización archivística constituye un requisito previo e indispensable para la correcta identificación, clasificación y descripción de los documentos. En este sentido, los avances en esta meta se valoran teniendo en cuenta los metros lineales organizados y reportados por las dependencias a través del Formato Único de Reporte de Avances, los cuales guardan correspondencia con la volumetría posteriormente reflejada en los Formatos Únicos de Inventario Documental (FUID).
De manera específica, de acuerdo con la información reportada por las dependencias durante el segundo semestre de la vigencia 2025, la entidad avanzó en la organización de archivos de gestión e inventarios documentales correspondientes a 598,5 metros lineales adicionales.
En consecuencia, los soportes fotográficos y documentales allegados permiten evidenciar que los procesos de organización de los archivos de gestión se vienen desarrollando de manera progresiva y articulada con la consolidación del volumen archivístico institucional, precisando que las cifras reportadas se encuentran sujetas a actualización conforme las dependencias restantes remitan la información pendiente.</t>
  </si>
  <si>
    <t>M2</t>
  </si>
  <si>
    <t>Organizar, conformar y rotular los expedientes o unidades documentales atendiendo cada una de las series y subseries establecidas en las TRD de la respectivas Secretarías, Direcciones, Oficinas, o unidades productivas de archivos.</t>
  </si>
  <si>
    <t>Archivos de Gestión Organizados 100 % conforme a TRD  y los lineamientos técnicos establecidos, Acuerdo No. 001 de 2024</t>
  </si>
  <si>
    <t>M3</t>
  </si>
  <si>
    <t>Elaborar y actualizar las Hojas de control de las dependencias que estén obligados a hacerlo para los expedientes de las series complejas.</t>
  </si>
  <si>
    <t>Archivos de Gestión Organizados conforme a TRD  y los lineamientos técnicos establecidos, Acuerdo No. 001 de 2024</t>
  </si>
  <si>
    <t>M4</t>
  </si>
  <si>
    <t>Almacenar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</si>
  <si>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M5</t>
  </si>
  <si>
    <t>Realizar el procedimiento para el control de prestamos de documentos, y diligenciar el formato de prestamos de documentos establecido por la Dirección de ATC y Gestión Documental para tal fin.</t>
  </si>
  <si>
    <t>Sistema Integrado de Conservación-SIC: La entidad cumple parcialmente con el Sic, pues en los archivos de gestión no se evidencia  la implementación del programa de conservación documental, de almacenamiento y realmacenamiento, conforme a los planes y programas formulados por la entidad. * Las instalaciones físicas de los archivos no cumplen en su totalidad con las condiciones mínimas de conservación y preservación de los archivos, sobretodo en la bodega del Archivo Central</t>
  </si>
  <si>
    <t>Implementación del Sistema Integrado de Conservación -SIC- a los archivos de la Gobernación de Bolívar</t>
  </si>
  <si>
    <t>Implementar el Sistema Integrado-SIC en los archivos de la Gobernación de Bolívar conforme a los programas del Plan de Preservación Documental, que incluya limpieza y seguimiento al control de las condiciones ambientales de los archivos.</t>
  </si>
  <si>
    <t>Evidencias remitidas al AGN</t>
  </si>
  <si>
    <t>Para este hallazgo la Secretaría General y la Dirección Administrativa de Logística a través del GOBOL-25-036822 de fecha 07 de julio de 2025, informa avances que reflejan la adopción de acciones operativas orientadas al fortalecimiento de las condiciones físicas y ambientales de los archivos; no obstante, desde la perspectiva de control y seguimiento al Plan de Mejoramiento Archivístico, dichas evidencias resultan parcialmente suficientes frente a los criterios técnicos y documentales establecidos.
Para el Programa de Inspección y Mantenimiento, se informaron actividades de mantenimiento preventivo y correctivo en áreas de archivo, soportadas en contratos institucionales de servicios generales y mantenimiento de infraestructura. Para el Programa de Saneamiento Ambiental, se reportó la ejecución de rutinas de limpieza en áreas de archivo y se allegó el Plan de Limpieza de Áreas de Archivo. En cuanto al Programa de Monitoreo y Control, se informó la gestión administrativa orientada a la adquisición de equipos para medición de condiciones ambientales.</t>
  </si>
  <si>
    <t>Todas las dependencias y Archivo Central</t>
  </si>
  <si>
    <t>Evaluadas las evidencias remitidas, la Oficina de Control Interno concluye que los avances del Sistema Integrado de Conservación presentan un cumplimiento parcial. Si bien se acreditan acciones de mantenimiento y limpieza, no se evidencia de manera integral la totalidad de los informes técnicos estructurados ni los formatos mensuales exigidos para verificar el cumplimiento de las metas semestrales. Adicionalmente, el Programa de Monitoreo y Control no registra ejecución efectiva, dado que las acciones reportadas corresponden a gestiones administrativas en curso y no a mediciones de temperatura, humedad, iluminación y radiación ultravioleta realizadas. En consecuencia, se recomendará a la dependencia fortalecer la formalización de los informes técnicos y la generación sistemática de registros de control atendiendo estrictamente la información requerida por la OCI.</t>
  </si>
  <si>
    <t>Realizar el cambio de unidades de conservación inadecuadas como lo son los Folder plásticos, Folder de cartón, las AZ, a carpetas desacificadas y de yute, utilizando gancho legajador plástico.</t>
  </si>
  <si>
    <t>Cambio de unidades de conservación inadecuadas a carpetas desacificadas y de yute</t>
  </si>
  <si>
    <t>Verificación de los avances volumétricos</t>
  </si>
  <si>
    <t>Columna1</t>
  </si>
  <si>
    <t>Columna2</t>
  </si>
  <si>
    <t>Columna3</t>
  </si>
  <si>
    <t>Columna5</t>
  </si>
  <si>
    <t>Columna6</t>
  </si>
  <si>
    <t>Columna7</t>
  </si>
  <si>
    <t>Columna8</t>
  </si>
  <si>
    <t>Columna9</t>
  </si>
  <si>
    <t>Columna10</t>
  </si>
  <si>
    <t>Columna11</t>
  </si>
  <si>
    <t>Columna12</t>
  </si>
  <si>
    <t>Consecutivo</t>
  </si>
  <si>
    <t>SECRETARIA - DIRECCION -  OFICINA</t>
  </si>
  <si>
    <t>Metros lineales totales producidos reportados al corte 31 de diciembre de 2023</t>
  </si>
  <si>
    <t>Metros lineales inventariados - Primer Semestre (2025)</t>
  </si>
  <si>
    <t>Metros lineales inventariados - Tercer Trimestre (2025)</t>
  </si>
  <si>
    <t>Metros lineales inventariados - Cuarto Trimestre (2025)</t>
  </si>
  <si>
    <t>Metros lineales inventariados - Primer Trimestre (2026)</t>
  </si>
  <si>
    <t>Metros lineales inventariados - Segundo Trimestre Trimestre (2026)</t>
  </si>
  <si>
    <t>Metros lineales inventariados - Tercer Trimestre (2026)</t>
  </si>
  <si>
    <t>Metros lineales inventariados - Cuarto Trimestre (2026)</t>
  </si>
  <si>
    <t>% de avance</t>
  </si>
  <si>
    <t>Despacho del gorbernador (Despacho)</t>
  </si>
  <si>
    <t>Secretaría Privada</t>
  </si>
  <si>
    <t>Oficina Asesora de Protocolo</t>
  </si>
  <si>
    <t>Oficina Asesora de Comunicaciones y Prensa</t>
  </si>
  <si>
    <t>Oficina de Control Disciplinario</t>
  </si>
  <si>
    <t>Oficina de Control Interno</t>
  </si>
  <si>
    <t>Oficina de Gestión Social - Secretaría de la Mujer</t>
  </si>
  <si>
    <t>Oficina de Gestión del Riesgo de Desastres</t>
  </si>
  <si>
    <t>Secretaria juridica (Despacho)</t>
  </si>
  <si>
    <t>Dirección de Contratación</t>
  </si>
  <si>
    <t>Dirección de Defensa Judicial</t>
  </si>
  <si>
    <t>Dirección de Conceptos, Actos Administrativos y Personas Jurídicas</t>
  </si>
  <si>
    <t>Secretaria general (Despacho)</t>
  </si>
  <si>
    <t>Dirección Función Pública</t>
  </si>
  <si>
    <t>Dirección de Atención al Ciudadano y Gestión Documental</t>
  </si>
  <si>
    <t>Dirección Logística</t>
  </si>
  <si>
    <t>Dirección Tecnologías de la Información y de las Comunicaciones - TICs</t>
  </si>
  <si>
    <t>Secretaria de planeacion (Despacho)</t>
  </si>
  <si>
    <t>Dirección Planeación Estratégica e Inversión Pública</t>
  </si>
  <si>
    <t>Dirección Estudios Socioeconómicos e Investigaciones</t>
  </si>
  <si>
    <t>Secretaria de hacienda (Despacho)</t>
  </si>
  <si>
    <t>Oficina de Cobro Coactivo</t>
  </si>
  <si>
    <t>Dirección Presupuesto</t>
  </si>
  <si>
    <t>Dirección Contabilidad</t>
  </si>
  <si>
    <t>Dirección Tesorería</t>
  </si>
  <si>
    <t>Dirección Ingresos</t>
  </si>
  <si>
    <t>Dirección Estudios y Análisis Financiero y Fiscal</t>
  </si>
  <si>
    <t>Dirección Fondo Territorial de Pensiones</t>
  </si>
  <si>
    <t>Secretaria del interior y asuntos gubernamentales (Despacho)</t>
  </si>
  <si>
    <t>Oficina de Juventudes</t>
  </si>
  <si>
    <t>Dirección Seguridad y Convivencia Ciudadana</t>
  </si>
  <si>
    <t>Dirección Asistencia Municipal</t>
  </si>
  <si>
    <t>Secretaria de desarrollo regional y ordenamiento territorial (Despacho)</t>
  </si>
  <si>
    <t>Dirección de Ambiente y Desarrollo Sostenible</t>
  </si>
  <si>
    <t>Dirección de Gestión Territorial Montes de María</t>
  </si>
  <si>
    <t>Dirección de Gestión Territorial Sur de Bolívar</t>
  </si>
  <si>
    <t>Dirección de Gestión Territorial Norte y Dique</t>
  </si>
  <si>
    <t>Secretaria de victimas y reconciliacion (Despacho)</t>
  </si>
  <si>
    <t>Dirección de Reconciliación y Memoria Histórica</t>
  </si>
  <si>
    <t>Secretaria de salud (Despacho)</t>
  </si>
  <si>
    <t>Oficina Asesora de Planeación</t>
  </si>
  <si>
    <t>Oficina Asesora de Asuntos Jurídicos</t>
  </si>
  <si>
    <t>Dirección Aseguramiento y Prestación de Servicios en Salud</t>
  </si>
  <si>
    <t>Dirección Salud Pública</t>
  </si>
  <si>
    <t>Dirección Inspección, Vigilancia y Control en Salud</t>
  </si>
  <si>
    <t>Dirección Administrativa y Financiera</t>
  </si>
  <si>
    <t>Secretaria de educacion (Despacho)</t>
  </si>
  <si>
    <t>Dirección Cobertura Educativa</t>
  </si>
  <si>
    <t>Dirección Calidad Educativa</t>
  </si>
  <si>
    <t>Dirección Inspección, Vigilancia y Control en Educación</t>
  </si>
  <si>
    <t>Dirección Administración Planta Establecimientos Educativos</t>
  </si>
  <si>
    <t>Secretaria de habitat ( Despacho)</t>
  </si>
  <si>
    <t>Dirección de Servicios Públicos y Saneamiento Básico</t>
  </si>
  <si>
    <t>Dirección de Vivienda</t>
  </si>
  <si>
    <t>Secretaria de infraestructura (Despacho)</t>
  </si>
  <si>
    <t>Dirección Planeación de Infraestructura</t>
  </si>
  <si>
    <t>Dirección Construcción, Interventoría y Supervisión de Obras</t>
  </si>
  <si>
    <t>Secretaria de movilidad (Despacho)</t>
  </si>
  <si>
    <t>Dirección Planeación del Movilidad y Seguridad Vial</t>
  </si>
  <si>
    <t>Dirección Sedes Operativas</t>
  </si>
  <si>
    <t>Secretaria de agricultura y desarrollo rural (Despacho )</t>
  </si>
  <si>
    <t>Dirección de Planeación Agropecuaria y Desarrollo Rural</t>
  </si>
  <si>
    <t>Dirección de Desarrollo Agroindustrial y Asistencia Técnica</t>
  </si>
  <si>
    <t>Secretaria de minas y energía (Despacho)</t>
  </si>
  <si>
    <t>Total Volumétrico Gobernación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</si>
</sst>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b/>
      <sz val="24"/>
      <color theme="1"/>
      <name val="Calibri"/>
      <family val="2"/>
      <scheme val="minor"/>
    </font>
    <font>
      <sz val="12"/>
      <color theme="1"/>
      <name val="Calibri"/>
      <family val="2"/>
      <scheme val="minor"/>
    </font>
    <font>
      <b/>
      <sz val="12"/>
      <name val="Arial"/>
      <family val="2"/>
    </font>
    <font>
      <sz val="12"/>
      <name val="Arial"/>
      <family val="2"/>
    </font>
    <font>
      <b/>
      <sz val="12"/>
      <color indexed="30"/>
      <name val="Arial"/>
      <family val="2"/>
    </font>
    <font>
      <b/>
      <sz val="12"/>
      <color theme="1"/>
      <name val="Arial"/>
      <family val="2"/>
    </font>
    <font>
      <b/>
      <sz val="18"/>
      <color indexed="8"/>
      <name val="Arial"/>
      <family val="2"/>
    </font>
    <font>
      <b/>
      <sz val="12"/>
      <color indexed="8"/>
      <name val="Arial"/>
      <family val="2"/>
    </font>
    <font>
      <b/>
      <sz val="12"/>
      <color theme="1"/>
      <name val="Calibri"/>
      <family val="2"/>
      <scheme val="minor"/>
    </font>
    <font>
      <sz val="12"/>
      <color theme="1"/>
      <name val="Arial"/>
      <family val="2"/>
    </font>
    <font>
      <sz val="9"/>
      <color indexed="81"/>
      <name val="Tahoma"/>
      <family val="2"/>
    </font>
    <font>
      <b/>
      <sz val="9"/>
      <color indexed="81"/>
      <name val="Tahoma"/>
      <family val="2"/>
    </font>
    <font>
      <sz val="11"/>
      <color theme="1"/>
      <name val="Arial Narrow"/>
      <family val="2"/>
    </font>
    <font>
      <sz val="10"/>
      <color rgb="FF000000"/>
      <name val="Times New Roman"/>
      <family val="1"/>
    </font>
    <font>
      <b/>
      <sz val="10"/>
      <name val="Arial Narrow"/>
      <family val="2"/>
    </font>
    <font>
      <b/>
      <sz val="11"/>
      <color theme="1"/>
      <name val="Arial Narrow"/>
      <family val="2"/>
    </font>
    <font>
      <sz val="11"/>
      <color rgb="FFFF0000"/>
      <name val="Arial Narrow"/>
      <family val="2"/>
    </font>
    <font>
      <sz val="11"/>
      <name val="Arial Narrow"/>
      <family val="2"/>
    </font>
  </fonts>
  <fills count="9">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0CECE"/>
      </patternFill>
    </fill>
    <fill>
      <patternFill patternType="solid">
        <fgColor theme="0"/>
        <bgColor theme="4" tint="0.79998168889431442"/>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31">
    <xf numFmtId="0" fontId="0" fillId="0" borderId="0" xfId="0"/>
    <xf numFmtId="0" fontId="3" fillId="0" borderId="4" xfId="0" applyFont="1" applyBorder="1"/>
    <xf numFmtId="0" fontId="3" fillId="0" borderId="0" xfId="0" applyFont="1"/>
    <xf numFmtId="0" fontId="4" fillId="0" borderId="4" xfId="0" applyFont="1" applyBorder="1" applyAlignment="1">
      <alignment horizontal="center"/>
    </xf>
    <xf numFmtId="0" fontId="4" fillId="0" borderId="6" xfId="0" applyFont="1" applyBorder="1" applyAlignment="1">
      <alignment horizontal="left" vertical="center"/>
    </xf>
    <xf numFmtId="0" fontId="4" fillId="3" borderId="6" xfId="0" applyFont="1" applyFill="1" applyBorder="1" applyAlignment="1">
      <alignment horizontal="center" vertical="center"/>
    </xf>
    <xf numFmtId="0" fontId="4" fillId="0" borderId="6"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6" fillId="0" borderId="6" xfId="0" applyFont="1" applyBorder="1" applyAlignment="1">
      <alignment vertical="center"/>
    </xf>
    <xf numFmtId="0" fontId="6" fillId="0" borderId="5" xfId="0" applyFont="1" applyBorder="1" applyAlignment="1">
      <alignment vertical="center"/>
    </xf>
    <xf numFmtId="0" fontId="4" fillId="4" borderId="21" xfId="0" applyFont="1" applyFill="1" applyBorder="1" applyAlignment="1">
      <alignment horizontal="center" vertical="center" wrapText="1"/>
    </xf>
    <xf numFmtId="0" fontId="7" fillId="0" borderId="26" xfId="0" applyFont="1" applyBorder="1" applyAlignment="1">
      <alignment horizontal="center" vertical="center"/>
    </xf>
    <xf numFmtId="0" fontId="5" fillId="0" borderId="27" xfId="0" applyFont="1" applyBorder="1" applyAlignment="1">
      <alignment vertical="center" wrapText="1"/>
    </xf>
    <xf numFmtId="0" fontId="7" fillId="0" borderId="28" xfId="0" applyFont="1" applyBorder="1" applyAlignment="1">
      <alignment horizontal="center" vertical="center" textRotation="90"/>
    </xf>
    <xf numFmtId="0" fontId="4" fillId="0" borderId="27" xfId="0" applyFont="1" applyBorder="1" applyAlignment="1">
      <alignment horizontal="center" vertical="center" wrapText="1"/>
    </xf>
    <xf numFmtId="0" fontId="5" fillId="0" borderId="27" xfId="0" applyFont="1" applyBorder="1" applyAlignment="1">
      <alignment horizontal="justify" vertical="center" wrapText="1"/>
    </xf>
    <xf numFmtId="14" fontId="11" fillId="0" borderId="27" xfId="0" applyNumberFormat="1" applyFont="1" applyBorder="1" applyAlignment="1">
      <alignment horizontal="center" vertical="center"/>
    </xf>
    <xf numFmtId="1" fontId="5" fillId="0" borderId="27" xfId="0" applyNumberFormat="1" applyFont="1" applyBorder="1" applyAlignment="1">
      <alignment horizontal="center" vertical="center" wrapText="1"/>
    </xf>
    <xf numFmtId="10" fontId="5" fillId="0" borderId="27" xfId="0" applyNumberFormat="1" applyFont="1" applyBorder="1" applyAlignment="1">
      <alignment horizontal="center" vertical="center" wrapText="1"/>
    </xf>
    <xf numFmtId="0" fontId="5" fillId="0" borderId="27" xfId="0" applyFont="1" applyBorder="1" applyAlignment="1" applyProtection="1">
      <alignment horizontal="center" vertical="center" wrapText="1"/>
      <protection locked="0"/>
    </xf>
    <xf numFmtId="9" fontId="11" fillId="0" borderId="27" xfId="1" applyFont="1" applyBorder="1" applyAlignment="1">
      <alignment horizontal="center" vertical="center"/>
    </xf>
    <xf numFmtId="0" fontId="11" fillId="0" borderId="27" xfId="0" applyFont="1" applyBorder="1" applyAlignment="1">
      <alignment vertical="center" wrapText="1"/>
    </xf>
    <xf numFmtId="0" fontId="11" fillId="0" borderId="27" xfId="0" applyFont="1" applyBorder="1" applyAlignment="1">
      <alignment horizontal="left" vertical="center" wrapText="1"/>
    </xf>
    <xf numFmtId="0" fontId="11" fillId="0" borderId="27" xfId="0" applyFont="1" applyBorder="1" applyAlignment="1">
      <alignment horizontal="justify" vertical="center" wrapText="1"/>
    </xf>
    <xf numFmtId="0" fontId="11" fillId="0" borderId="27" xfId="0" applyFont="1" applyBorder="1" applyAlignment="1">
      <alignment horizontal="center" vertical="center" wrapText="1"/>
    </xf>
    <xf numFmtId="0" fontId="5" fillId="0" borderId="27" xfId="0" applyFont="1" applyBorder="1" applyAlignment="1">
      <alignment horizontal="center" vertical="center" wrapText="1"/>
    </xf>
    <xf numFmtId="0" fontId="11" fillId="0" borderId="29"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justify" vertical="center" wrapText="1"/>
    </xf>
    <xf numFmtId="14" fontId="11" fillId="0" borderId="4" xfId="0" applyNumberFormat="1" applyFont="1" applyBorder="1" applyAlignment="1">
      <alignment horizontal="center" vertical="center"/>
    </xf>
    <xf numFmtId="1" fontId="5" fillId="0" borderId="4" xfId="0" applyNumberFormat="1" applyFont="1" applyBorder="1" applyAlignment="1">
      <alignment horizontal="center" vertical="center" wrapText="1"/>
    </xf>
    <xf numFmtId="10" fontId="5" fillId="0" borderId="4" xfId="0" applyNumberFormat="1" applyFont="1" applyBorder="1" applyAlignment="1">
      <alignment horizontal="center" vertical="center" wrapText="1"/>
    </xf>
    <xf numFmtId="0" fontId="5" fillId="0" borderId="4" xfId="0" applyFont="1" applyBorder="1" applyAlignment="1" applyProtection="1">
      <alignment horizontal="center" vertical="center" wrapText="1"/>
      <protection locked="0"/>
    </xf>
    <xf numFmtId="0" fontId="11" fillId="0" borderId="4" xfId="0" applyFont="1" applyBorder="1" applyAlignment="1">
      <alignment horizontal="center" vertical="center" wrapText="1"/>
    </xf>
    <xf numFmtId="0" fontId="11" fillId="0" borderId="4" xfId="0" applyFont="1" applyBorder="1" applyAlignment="1">
      <alignment vertical="center" wrapText="1"/>
    </xf>
    <xf numFmtId="10" fontId="5" fillId="3" borderId="4" xfId="0" applyNumberFormat="1" applyFont="1" applyFill="1" applyBorder="1" applyAlignment="1">
      <alignment horizontal="center" vertical="center" wrapText="1"/>
    </xf>
    <xf numFmtId="0" fontId="11" fillId="3" borderId="4" xfId="0" applyFont="1" applyFill="1" applyBorder="1" applyAlignment="1">
      <alignment horizontal="left" vertical="center" wrapText="1"/>
    </xf>
    <xf numFmtId="0" fontId="14" fillId="0" borderId="0" xfId="0" applyFont="1"/>
    <xf numFmtId="0" fontId="16" fillId="7" borderId="38" xfId="2" applyFont="1" applyFill="1" applyBorder="1" applyAlignment="1">
      <alignment horizontal="center" vertical="center" wrapText="1"/>
    </xf>
    <xf numFmtId="0" fontId="16" fillId="7" borderId="24" xfId="2" applyFont="1" applyFill="1" applyBorder="1" applyAlignment="1">
      <alignment horizontal="center" vertical="center" wrapText="1"/>
    </xf>
    <xf numFmtId="0" fontId="16" fillId="7" borderId="26" xfId="2" applyFont="1" applyFill="1" applyBorder="1" applyAlignment="1">
      <alignment horizontal="center" vertical="center" wrapText="1"/>
    </xf>
    <xf numFmtId="0" fontId="16" fillId="7" borderId="27" xfId="2" applyFont="1" applyFill="1" applyBorder="1" applyAlignment="1">
      <alignment horizontal="center" vertical="center" wrapText="1"/>
    </xf>
    <xf numFmtId="0" fontId="16" fillId="7" borderId="29" xfId="2" applyFont="1" applyFill="1" applyBorder="1" applyAlignment="1">
      <alignment horizontal="center" vertical="center" wrapText="1"/>
    </xf>
    <xf numFmtId="0" fontId="16" fillId="7" borderId="35" xfId="2" applyFont="1" applyFill="1" applyBorder="1" applyAlignment="1">
      <alignment horizontal="center" vertical="center" wrapText="1"/>
    </xf>
    <xf numFmtId="0" fontId="16" fillId="7" borderId="39" xfId="2" applyFont="1" applyFill="1" applyBorder="1" applyAlignment="1">
      <alignment horizontal="center" vertical="center" wrapText="1"/>
    </xf>
    <xf numFmtId="0" fontId="16" fillId="7" borderId="12" xfId="2" applyFont="1" applyFill="1" applyBorder="1" applyAlignment="1">
      <alignment horizontal="center" vertical="center" wrapText="1"/>
    </xf>
    <xf numFmtId="0" fontId="16" fillId="7" borderId="13" xfId="2" applyFont="1" applyFill="1" applyBorder="1" applyAlignment="1">
      <alignment horizontal="center" vertical="center" wrapText="1"/>
    </xf>
    <xf numFmtId="0" fontId="16" fillId="7" borderId="14" xfId="2" applyFont="1" applyFill="1" applyBorder="1" applyAlignment="1">
      <alignment horizontal="center" vertical="center" wrapText="1"/>
    </xf>
    <xf numFmtId="0" fontId="14" fillId="0" borderId="0" xfId="0" applyFont="1" applyAlignment="1">
      <alignment wrapText="1"/>
    </xf>
    <xf numFmtId="0" fontId="14" fillId="3" borderId="15"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7" fillId="8" borderId="34" xfId="0" applyFont="1" applyFill="1" applyBorder="1" applyAlignment="1">
      <alignment horizontal="center" vertical="center"/>
    </xf>
    <xf numFmtId="0" fontId="17" fillId="8" borderId="43" xfId="0" applyFont="1" applyFill="1" applyBorder="1" applyAlignment="1">
      <alignment horizontal="center" vertical="center" wrapText="1"/>
    </xf>
    <xf numFmtId="0" fontId="14" fillId="8" borderId="3" xfId="0" applyFont="1" applyFill="1" applyBorder="1" applyAlignment="1">
      <alignment horizontal="left" vertical="center" wrapText="1"/>
    </xf>
    <xf numFmtId="9" fontId="14" fillId="3" borderId="16" xfId="1" applyFont="1" applyFill="1" applyBorder="1" applyAlignment="1">
      <alignment horizontal="center" vertical="center" wrapText="1"/>
    </xf>
    <xf numFmtId="0" fontId="14" fillId="3" borderId="0" xfId="0" applyFont="1" applyFill="1" applyAlignment="1">
      <alignment wrapText="1"/>
    </xf>
    <xf numFmtId="0" fontId="18" fillId="3" borderId="15"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7" fillId="8" borderId="3" xfId="0" applyFont="1" applyFill="1" applyBorder="1" applyAlignment="1">
      <alignment horizontal="left" vertical="center" wrapText="1"/>
    </xf>
    <xf numFmtId="0" fontId="14" fillId="3" borderId="40" xfId="0" applyFont="1" applyFill="1" applyBorder="1" applyAlignment="1">
      <alignment horizontal="center" vertical="center" wrapText="1"/>
    </xf>
    <xf numFmtId="0" fontId="14" fillId="3" borderId="41" xfId="0" applyFont="1" applyFill="1" applyBorder="1" applyAlignment="1">
      <alignment horizontal="center" vertical="center" wrapText="1"/>
    </xf>
    <xf numFmtId="9" fontId="14" fillId="3" borderId="42" xfId="1" applyFont="1" applyFill="1" applyBorder="1" applyAlignment="1">
      <alignment horizontal="center" vertical="center" wrapText="1"/>
    </xf>
    <xf numFmtId="0" fontId="14" fillId="3" borderId="0" xfId="0" applyFont="1" applyFill="1"/>
    <xf numFmtId="9" fontId="14" fillId="3" borderId="0" xfId="1" applyFont="1" applyFill="1"/>
    <xf numFmtId="0" fontId="4" fillId="4" borderId="4" xfId="0" applyFont="1" applyFill="1" applyBorder="1" applyAlignment="1" applyProtection="1">
      <alignment horizontal="center" vertical="center" wrapText="1"/>
      <protection locked="0"/>
    </xf>
    <xf numFmtId="0" fontId="11" fillId="0" borderId="4" xfId="0" applyFont="1" applyBorder="1" applyAlignment="1">
      <alignment horizontal="center" vertical="center" wrapText="1"/>
    </xf>
    <xf numFmtId="0" fontId="7" fillId="0" borderId="15" xfId="0" applyFont="1" applyBorder="1" applyAlignment="1">
      <alignment horizontal="center" vertical="center"/>
    </xf>
    <xf numFmtId="0" fontId="7" fillId="0" borderId="8" xfId="0" applyFont="1" applyBorder="1" applyAlignment="1">
      <alignment horizontal="center" vertical="center" wrapText="1"/>
    </xf>
    <xf numFmtId="0" fontId="11" fillId="0" borderId="27" xfId="0" applyFont="1" applyBorder="1" applyAlignment="1">
      <alignment horizontal="center" vertical="center" wrapText="1"/>
    </xf>
    <xf numFmtId="0" fontId="7" fillId="0" borderId="4" xfId="0" applyFont="1" applyBorder="1" applyAlignment="1">
      <alignment horizontal="center" vertical="center" textRotation="90"/>
    </xf>
    <xf numFmtId="0" fontId="11" fillId="0" borderId="8" xfId="0" applyFont="1" applyBorder="1" applyAlignment="1">
      <alignment horizontal="center" vertical="center" wrapText="1"/>
    </xf>
    <xf numFmtId="10" fontId="11" fillId="0" borderId="4" xfId="0" applyNumberFormat="1" applyFont="1" applyBorder="1" applyAlignment="1">
      <alignment horizontal="center" vertical="center"/>
    </xf>
    <xf numFmtId="0" fontId="11" fillId="0" borderId="2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9" xfId="0" applyFont="1" applyBorder="1" applyAlignment="1">
      <alignment horizontal="center" vertical="center" wrapText="1"/>
    </xf>
    <xf numFmtId="0" fontId="4" fillId="4" borderId="21" xfId="0" applyFont="1" applyFill="1" applyBorder="1" applyAlignment="1" applyProtection="1">
      <alignment horizontal="center" vertical="center" wrapText="1"/>
      <protection locked="0"/>
    </xf>
    <xf numFmtId="0" fontId="4" fillId="4" borderId="16"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5" borderId="17" xfId="0" applyFont="1" applyFill="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xf numFmtId="0" fontId="4" fillId="5" borderId="24" xfId="0" applyFont="1" applyFill="1" applyBorder="1" applyAlignment="1" applyProtection="1">
      <alignment horizontal="center" vertical="center" wrapText="1"/>
      <protection locked="0"/>
    </xf>
    <xf numFmtId="0" fontId="4" fillId="6" borderId="15"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11" fillId="0" borderId="4" xfId="0" applyFont="1" applyBorder="1" applyAlignment="1">
      <alignment horizontal="center" vertical="center"/>
    </xf>
    <xf numFmtId="0" fontId="10" fillId="6" borderId="19" xfId="0" applyFont="1" applyFill="1" applyBorder="1" applyAlignment="1">
      <alignment horizontal="center" vertical="center"/>
    </xf>
    <xf numFmtId="0" fontId="10" fillId="6" borderId="25" xfId="0" applyFont="1" applyFill="1" applyBorder="1" applyAlignment="1">
      <alignment horizontal="center"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14"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0" borderId="8" xfId="0" applyFont="1" applyBorder="1" applyAlignment="1">
      <alignment horizontal="left" vertical="top"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4" borderId="15"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0" borderId="4" xfId="0" applyFont="1" applyBorder="1" applyAlignment="1">
      <alignment horizontal="left"/>
    </xf>
    <xf numFmtId="0" fontId="4"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0" borderId="1" xfId="0" applyFont="1" applyBorder="1" applyAlignment="1">
      <alignment horizontal="left"/>
    </xf>
    <xf numFmtId="0" fontId="4" fillId="0" borderId="3" xfId="0" applyFont="1" applyBorder="1" applyAlignment="1">
      <alignment horizontal="left"/>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4" fillId="0" borderId="6" xfId="0" applyFont="1" applyBorder="1" applyAlignment="1">
      <alignment horizontal="left" vertical="center"/>
    </xf>
    <xf numFmtId="0" fontId="16" fillId="7" borderId="31" xfId="2" applyFont="1" applyFill="1" applyBorder="1" applyAlignment="1">
      <alignment horizontal="center" vertical="center" wrapText="1"/>
    </xf>
    <xf numFmtId="0" fontId="16" fillId="7" borderId="32" xfId="2" applyFont="1" applyFill="1" applyBorder="1" applyAlignment="1">
      <alignment horizontal="center" vertical="center" wrapText="1"/>
    </xf>
    <xf numFmtId="0" fontId="16" fillId="7" borderId="33" xfId="2" applyFont="1" applyFill="1" applyBorder="1" applyAlignment="1">
      <alignment horizontal="center" vertical="center" wrapText="1"/>
    </xf>
    <xf numFmtId="0" fontId="16" fillId="7" borderId="36" xfId="2" applyFont="1" applyFill="1" applyBorder="1" applyAlignment="1">
      <alignment horizontal="center" vertical="center" wrapText="1"/>
    </xf>
    <xf numFmtId="0" fontId="16" fillId="7" borderId="37" xfId="2" applyFont="1" applyFill="1" applyBorder="1" applyAlignment="1">
      <alignment horizontal="center" vertical="center" wrapText="1"/>
    </xf>
    <xf numFmtId="0" fontId="16" fillId="7" borderId="38" xfId="2" applyFont="1" applyFill="1" applyBorder="1" applyAlignment="1">
      <alignment horizontal="center" vertical="center" wrapText="1"/>
    </xf>
  </cellXfs>
  <cellStyles count="3">
    <cellStyle name="Normal" xfId="0" builtinId="0"/>
    <cellStyle name="Normal 2 2" xfId="2" xr:uid="{DBB8BF20-5B82-40E0-8A91-785B1BE827A8}"/>
    <cellStyle name="Porcentaje" xfId="1" builtinId="5"/>
  </cellStyles>
  <dxfs count="11">
    <dxf>
      <font>
        <b val="0"/>
        <i val="0"/>
        <strike val="0"/>
        <condense val="0"/>
        <extend val="0"/>
        <outline val="0"/>
        <shadow val="0"/>
        <u val="none"/>
        <vertAlign val="baseline"/>
        <sz val="11"/>
        <color theme="1"/>
        <name val="Arial Narrow"/>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medium">
          <color indexed="64"/>
        </bottom>
        <vertical/>
        <horizontal/>
      </border>
    </dxf>
    <dxf>
      <font>
        <b val="0"/>
        <i val="0"/>
        <strike val="0"/>
        <condense val="0"/>
        <extend val="0"/>
        <outline val="0"/>
        <shadow val="0"/>
        <u val="none"/>
        <vertAlign val="baseline"/>
        <sz val="11"/>
        <color theme="1"/>
        <name val="Arial Narrow"/>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Arial Narrow"/>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Arial Narrow"/>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Arial Narrow"/>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Arial Narrow"/>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Arial Narrow"/>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Arial Narrow"/>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Arial Narrow"/>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left style="medium">
          <color indexed="64"/>
        </left>
        <top style="medium">
          <color indexed="64"/>
        </top>
      </border>
    </dxf>
    <dxf>
      <font>
        <b/>
        <i val="0"/>
        <strike val="0"/>
        <condense val="0"/>
        <extend val="0"/>
        <outline val="0"/>
        <shadow val="0"/>
        <u val="none"/>
        <vertAlign val="baseline"/>
        <sz val="10"/>
        <color auto="1"/>
        <name val="Arial Narrow"/>
        <family val="2"/>
        <scheme val="none"/>
      </font>
      <fill>
        <patternFill patternType="solid">
          <fgColor indexed="64"/>
          <bgColor rgb="FFD0CECE"/>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2D33D9-1401-40E6-872D-681EA36B8379}" name="Tabla3" displayName="Tabla3" ref="A3:K71" totalsRowShown="0" headerRowDxfId="10" tableBorderDxfId="9" headerRowCellStyle="Normal 2 2">
  <autoFilter ref="A3:K71" xr:uid="{976CFCCB-CB97-4291-B4AB-D14F4C91E4DE}"/>
  <tableColumns count="11">
    <tableColumn id="1" xr3:uid="{FE7C3C7E-0C56-4BC7-88C3-CFBCEA078876}" name="Columna1"/>
    <tableColumn id="2" xr3:uid="{6F2687BD-513B-441F-BC6F-516D0140848A}" name="Columna2"/>
    <tableColumn id="3" xr3:uid="{67517638-15C5-4298-90F2-4A9976B198D6}" name="Columna3" dataDxfId="8"/>
    <tableColumn id="5" xr3:uid="{D9DBE441-783C-4F80-AB2D-9C8499EEC0B8}" name="Columna5" dataDxfId="7"/>
    <tableColumn id="6" xr3:uid="{66A329A1-B4CB-439E-97C2-518FBFE1C88D}" name="Columna6" dataDxfId="6"/>
    <tableColumn id="7" xr3:uid="{B433056D-86DA-4331-BC7D-09E6C5584B5A}" name="Columna7" dataDxfId="5"/>
    <tableColumn id="8" xr3:uid="{30800D3A-D154-4D06-A13C-A2E0BDBBDB37}" name="Columna8" dataDxfId="4"/>
    <tableColumn id="9" xr3:uid="{67389179-3A97-491B-AC54-E1538488AEE5}" name="Columna9" dataDxfId="3"/>
    <tableColumn id="10" xr3:uid="{0F7B6339-1791-4B73-9B6B-C6131E65D290}" name="Columna10" dataDxfId="2"/>
    <tableColumn id="11" xr3:uid="{66F1E5D7-DE8E-4BC8-804E-4A95EC2B6BE1}" name="Columna11" dataDxfId="1"/>
    <tableColumn id="12" xr3:uid="{6875B6B7-F0A8-49E7-B30F-9AE9F45D844A}" name="Columna12" dataDxfId="0" dataCellStyle="Porcentaje">
      <calculatedColumnFormula array="1">(SUM(D4:J4/C4))</calculatedColumnFormula>
    </tableColumn>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7F75D-355A-4620-96E8-29A24ABF229D}">
  <dimension ref="B2:W19"/>
  <sheetViews>
    <sheetView showGridLines="0" tabSelected="1" zoomScale="90" zoomScaleNormal="90" workbookViewId="0">
      <selection activeCell="G11" sqref="G11"/>
    </sheetView>
  </sheetViews>
  <sheetFormatPr defaultColWidth="11.42578125" defaultRowHeight="15.6"/>
  <cols>
    <col min="1" max="1" width="4" style="2" customWidth="1"/>
    <col min="2" max="2" width="11.42578125" style="2"/>
    <col min="3" max="3" width="40.85546875" style="2" customWidth="1"/>
    <col min="4" max="4" width="13.140625" style="2" customWidth="1"/>
    <col min="5" max="5" width="30.7109375" style="2" customWidth="1"/>
    <col min="6" max="6" width="11.42578125" style="2"/>
    <col min="7" max="7" width="47.28515625" style="2" customWidth="1"/>
    <col min="8" max="8" width="19.5703125" style="2" customWidth="1"/>
    <col min="9" max="9" width="21.5703125" style="2" customWidth="1"/>
    <col min="10" max="10" width="21.28515625" style="2" customWidth="1"/>
    <col min="11" max="11" width="23.140625" style="2" customWidth="1"/>
    <col min="12" max="12" width="26.85546875" style="2" customWidth="1"/>
    <col min="13" max="13" width="21.28515625" style="2" customWidth="1"/>
    <col min="14" max="14" width="171.7109375" style="2" customWidth="1"/>
    <col min="15" max="15" width="42.5703125" style="2" customWidth="1"/>
    <col min="16" max="16" width="55.42578125" style="2" customWidth="1"/>
    <col min="17" max="17" width="170.5703125" style="2" customWidth="1"/>
    <col min="18" max="18" width="22.140625" style="2" customWidth="1"/>
    <col min="19" max="19" width="28.42578125" style="2" customWidth="1"/>
    <col min="20" max="20" width="14.7109375" style="2" customWidth="1"/>
    <col min="21" max="21" width="66.28515625" style="2" customWidth="1"/>
    <col min="22" max="16384" width="11.42578125" style="2"/>
  </cols>
  <sheetData>
    <row r="2" spans="2:23" ht="39.75" customHeight="1">
      <c r="B2" s="113" t="s">
        <v>0</v>
      </c>
      <c r="C2" s="114"/>
      <c r="D2" s="114"/>
      <c r="E2" s="114"/>
      <c r="F2" s="114"/>
      <c r="G2" s="114"/>
      <c r="H2" s="114"/>
      <c r="I2" s="114"/>
      <c r="J2" s="114"/>
      <c r="K2" s="114"/>
      <c r="L2" s="114"/>
      <c r="M2" s="114"/>
      <c r="N2" s="114"/>
      <c r="O2" s="114"/>
      <c r="P2" s="115"/>
      <c r="Q2" s="1"/>
      <c r="R2" s="1"/>
      <c r="S2" s="1"/>
      <c r="T2" s="1"/>
      <c r="U2" s="1"/>
      <c r="V2" s="1"/>
      <c r="W2" s="1"/>
    </row>
    <row r="3" spans="2:23">
      <c r="B3" s="116" t="s">
        <v>1</v>
      </c>
      <c r="C3" s="117"/>
      <c r="D3" s="116" t="s">
        <v>1</v>
      </c>
      <c r="E3" s="117"/>
      <c r="F3" s="118" t="s">
        <v>2</v>
      </c>
      <c r="G3" s="119"/>
      <c r="H3" s="119"/>
      <c r="I3" s="119"/>
      <c r="J3" s="119"/>
      <c r="K3" s="119"/>
      <c r="L3" s="120"/>
      <c r="M3" s="3" t="s">
        <v>3</v>
      </c>
      <c r="N3" s="121" t="s">
        <v>4</v>
      </c>
      <c r="O3" s="122"/>
      <c r="P3" s="122"/>
      <c r="Q3" s="122"/>
      <c r="R3" s="122"/>
      <c r="S3" s="122"/>
      <c r="T3" s="122"/>
      <c r="U3" s="122"/>
      <c r="V3" s="122"/>
      <c r="W3" s="123"/>
    </row>
    <row r="4" spans="2:23">
      <c r="B4" s="111" t="s">
        <v>5</v>
      </c>
      <c r="C4" s="111"/>
      <c r="D4" s="111" t="s">
        <v>5</v>
      </c>
      <c r="E4" s="111"/>
      <c r="F4" s="118" t="s">
        <v>6</v>
      </c>
      <c r="G4" s="119"/>
      <c r="H4" s="119"/>
      <c r="I4" s="119"/>
      <c r="J4" s="119"/>
      <c r="K4" s="119"/>
      <c r="L4" s="120"/>
      <c r="M4" s="118" t="s">
        <v>7</v>
      </c>
      <c r="N4" s="120"/>
      <c r="O4" s="94">
        <v>45658</v>
      </c>
      <c r="P4" s="95"/>
      <c r="Q4" s="95"/>
      <c r="R4" s="95"/>
      <c r="S4" s="95"/>
      <c r="T4" s="95"/>
      <c r="U4" s="95"/>
      <c r="V4" s="95"/>
      <c r="W4" s="96"/>
    </row>
    <row r="5" spans="2:23">
      <c r="B5" s="111" t="s">
        <v>8</v>
      </c>
      <c r="C5" s="111"/>
      <c r="D5" s="111" t="s">
        <v>8</v>
      </c>
      <c r="E5" s="111"/>
      <c r="F5" s="92" t="s">
        <v>2</v>
      </c>
      <c r="G5" s="124"/>
      <c r="H5" s="124"/>
      <c r="I5" s="124"/>
      <c r="J5" s="124"/>
      <c r="K5" s="124"/>
      <c r="L5" s="93"/>
      <c r="M5" s="92" t="s">
        <v>9</v>
      </c>
      <c r="N5" s="93"/>
      <c r="O5" s="94">
        <v>46387</v>
      </c>
      <c r="P5" s="95"/>
      <c r="Q5" s="95"/>
      <c r="R5" s="95"/>
      <c r="S5" s="95"/>
      <c r="T5" s="95"/>
      <c r="U5" s="95"/>
      <c r="V5" s="95"/>
      <c r="W5" s="96"/>
    </row>
    <row r="6" spans="2:23">
      <c r="B6" s="111" t="s">
        <v>10</v>
      </c>
      <c r="C6" s="111"/>
      <c r="D6" s="111" t="s">
        <v>10</v>
      </c>
      <c r="E6" s="111"/>
      <c r="F6" s="112" t="s">
        <v>11</v>
      </c>
      <c r="G6" s="95"/>
      <c r="H6" s="95"/>
      <c r="I6" s="5"/>
      <c r="J6" s="4"/>
      <c r="K6" s="4"/>
      <c r="L6" s="6"/>
      <c r="M6" s="6"/>
      <c r="N6" s="4"/>
      <c r="O6" s="7"/>
      <c r="P6" s="7"/>
      <c r="Q6" s="7"/>
      <c r="R6" s="7"/>
      <c r="S6" s="7"/>
      <c r="T6" s="7"/>
      <c r="U6" s="7"/>
      <c r="V6" s="7"/>
      <c r="W6" s="8"/>
    </row>
    <row r="7" spans="2:23" ht="16.149999999999999" thickBot="1">
      <c r="B7" s="97" t="s">
        <v>12</v>
      </c>
      <c r="C7" s="97"/>
      <c r="D7" s="97" t="s">
        <v>12</v>
      </c>
      <c r="E7" s="97"/>
      <c r="F7" s="9" t="s">
        <v>13</v>
      </c>
      <c r="G7" s="10"/>
      <c r="H7" s="10"/>
      <c r="I7" s="9"/>
      <c r="J7" s="10"/>
      <c r="K7" s="10"/>
      <c r="L7" s="9"/>
      <c r="M7" s="11"/>
      <c r="N7" s="11"/>
      <c r="O7" s="12"/>
      <c r="P7" s="11"/>
      <c r="Q7" s="11"/>
      <c r="R7" s="98"/>
      <c r="S7" s="99"/>
      <c r="T7" s="99"/>
      <c r="U7" s="98"/>
      <c r="V7" s="100"/>
      <c r="W7" s="100"/>
    </row>
    <row r="8" spans="2:23" ht="22.9">
      <c r="B8" s="101" t="s">
        <v>14</v>
      </c>
      <c r="C8" s="102"/>
      <c r="D8" s="102"/>
      <c r="E8" s="102"/>
      <c r="F8" s="102"/>
      <c r="G8" s="102"/>
      <c r="H8" s="102"/>
      <c r="I8" s="102"/>
      <c r="J8" s="102"/>
      <c r="K8" s="102"/>
      <c r="L8" s="102"/>
      <c r="M8" s="102"/>
      <c r="N8" s="102"/>
      <c r="O8" s="102"/>
      <c r="P8" s="103"/>
      <c r="Q8" s="104" t="s">
        <v>15</v>
      </c>
      <c r="R8" s="105"/>
      <c r="S8" s="106" t="s">
        <v>16</v>
      </c>
      <c r="T8" s="107"/>
      <c r="U8" s="108"/>
    </row>
    <row r="9" spans="2:23" ht="29.25" customHeight="1">
      <c r="B9" s="109" t="s">
        <v>17</v>
      </c>
      <c r="C9" s="67" t="s">
        <v>18</v>
      </c>
      <c r="D9" s="67" t="s">
        <v>19</v>
      </c>
      <c r="E9" s="67" t="s">
        <v>20</v>
      </c>
      <c r="F9" s="67" t="s">
        <v>21</v>
      </c>
      <c r="G9" s="67" t="s">
        <v>22</v>
      </c>
      <c r="H9" s="67" t="s">
        <v>23</v>
      </c>
      <c r="I9" s="67"/>
      <c r="J9" s="67" t="s">
        <v>24</v>
      </c>
      <c r="K9" s="67" t="s">
        <v>25</v>
      </c>
      <c r="L9" s="67" t="s">
        <v>26</v>
      </c>
      <c r="M9" s="67" t="s">
        <v>27</v>
      </c>
      <c r="N9" s="67" t="s">
        <v>28</v>
      </c>
      <c r="O9" s="67" t="s">
        <v>29</v>
      </c>
      <c r="P9" s="79" t="s">
        <v>30</v>
      </c>
      <c r="Q9" s="81" t="s">
        <v>31</v>
      </c>
      <c r="R9" s="83" t="s">
        <v>32</v>
      </c>
      <c r="S9" s="85" t="s">
        <v>33</v>
      </c>
      <c r="T9" s="87" t="s">
        <v>34</v>
      </c>
      <c r="U9" s="90" t="s">
        <v>35</v>
      </c>
    </row>
    <row r="10" spans="2:23" ht="40.5" customHeight="1" thickBot="1">
      <c r="B10" s="110"/>
      <c r="C10" s="78"/>
      <c r="D10" s="78"/>
      <c r="E10" s="78"/>
      <c r="F10" s="78"/>
      <c r="G10" s="78"/>
      <c r="H10" s="13" t="s">
        <v>36</v>
      </c>
      <c r="I10" s="13" t="s">
        <v>37</v>
      </c>
      <c r="J10" s="78"/>
      <c r="K10" s="78"/>
      <c r="L10" s="78"/>
      <c r="M10" s="78"/>
      <c r="N10" s="78"/>
      <c r="O10" s="78"/>
      <c r="P10" s="80"/>
      <c r="Q10" s="82"/>
      <c r="R10" s="84"/>
      <c r="S10" s="86"/>
      <c r="T10" s="88"/>
      <c r="U10" s="91"/>
    </row>
    <row r="11" spans="2:23" ht="340.9" customHeight="1">
      <c r="B11" s="14">
        <v>1</v>
      </c>
      <c r="C11" s="15" t="s">
        <v>38</v>
      </c>
      <c r="D11" s="16">
        <v>1</v>
      </c>
      <c r="E11" s="15" t="s">
        <v>39</v>
      </c>
      <c r="F11" s="17" t="s">
        <v>40</v>
      </c>
      <c r="G11" s="18" t="s">
        <v>41</v>
      </c>
      <c r="H11" s="19">
        <v>45658</v>
      </c>
      <c r="I11" s="19">
        <v>46387</v>
      </c>
      <c r="J11" s="20">
        <v>104</v>
      </c>
      <c r="K11" s="21">
        <v>0.86</v>
      </c>
      <c r="L11" s="22" t="s">
        <v>42</v>
      </c>
      <c r="M11" s="23">
        <f>AVERAGE(K11)</f>
        <v>0.86</v>
      </c>
      <c r="N11" s="24" t="s">
        <v>43</v>
      </c>
      <c r="O11" s="22" t="s">
        <v>44</v>
      </c>
      <c r="P11" s="25" t="s">
        <v>45</v>
      </c>
      <c r="Q11" s="24" t="s">
        <v>46</v>
      </c>
      <c r="R11" s="26" t="s">
        <v>47</v>
      </c>
      <c r="S11" s="27" t="s">
        <v>48</v>
      </c>
      <c r="T11" s="28" t="s">
        <v>49</v>
      </c>
      <c r="U11" s="29" t="s">
        <v>50</v>
      </c>
    </row>
    <row r="12" spans="2:23" ht="409.15" customHeight="1">
      <c r="B12" s="69">
        <v>2</v>
      </c>
      <c r="C12" s="73" t="s">
        <v>51</v>
      </c>
      <c r="D12" s="72">
        <v>2</v>
      </c>
      <c r="E12" s="73" t="s">
        <v>52</v>
      </c>
      <c r="F12" s="30" t="s">
        <v>40</v>
      </c>
      <c r="G12" s="31" t="s">
        <v>53</v>
      </c>
      <c r="H12" s="32">
        <v>45658</v>
      </c>
      <c r="I12" s="32">
        <v>46387</v>
      </c>
      <c r="J12" s="33">
        <v>104</v>
      </c>
      <c r="K12" s="34">
        <v>0.86</v>
      </c>
      <c r="L12" s="35" t="s">
        <v>54</v>
      </c>
      <c r="M12" s="74">
        <f>AVERAGE(K12:K16)</f>
        <v>0.64400000000000002</v>
      </c>
      <c r="N12" s="24" t="s">
        <v>55</v>
      </c>
      <c r="O12" s="35" t="s">
        <v>44</v>
      </c>
      <c r="P12" s="36" t="s">
        <v>56</v>
      </c>
      <c r="Q12" s="37" t="s">
        <v>57</v>
      </c>
      <c r="R12" s="26" t="s">
        <v>47</v>
      </c>
      <c r="S12" s="75" t="s">
        <v>48</v>
      </c>
      <c r="T12" s="75" t="s">
        <v>49</v>
      </c>
      <c r="U12" s="76" t="s">
        <v>50</v>
      </c>
    </row>
    <row r="13" spans="2:23" ht="179.45" customHeight="1">
      <c r="B13" s="69"/>
      <c r="C13" s="75"/>
      <c r="D13" s="72"/>
      <c r="E13" s="75"/>
      <c r="F13" s="30" t="s">
        <v>58</v>
      </c>
      <c r="G13" s="31" t="s">
        <v>59</v>
      </c>
      <c r="H13" s="32">
        <v>45658</v>
      </c>
      <c r="I13" s="32">
        <v>46387</v>
      </c>
      <c r="J13" s="33">
        <v>104</v>
      </c>
      <c r="K13" s="34">
        <v>0.86</v>
      </c>
      <c r="L13" s="35" t="s">
        <v>60</v>
      </c>
      <c r="M13" s="89"/>
      <c r="N13" s="24" t="s">
        <v>55</v>
      </c>
      <c r="O13" s="35" t="s">
        <v>44</v>
      </c>
      <c r="P13" s="36" t="s">
        <v>56</v>
      </c>
      <c r="Q13" s="37" t="s">
        <v>57</v>
      </c>
      <c r="R13" s="26" t="s">
        <v>47</v>
      </c>
      <c r="S13" s="75"/>
      <c r="T13" s="75"/>
      <c r="U13" s="76"/>
    </row>
    <row r="14" spans="2:23" ht="155.44999999999999" customHeight="1">
      <c r="B14" s="69"/>
      <c r="C14" s="75"/>
      <c r="D14" s="72"/>
      <c r="E14" s="75"/>
      <c r="F14" s="30" t="s">
        <v>61</v>
      </c>
      <c r="G14" s="31" t="s">
        <v>62</v>
      </c>
      <c r="H14" s="32">
        <v>45658</v>
      </c>
      <c r="I14" s="32">
        <v>46387</v>
      </c>
      <c r="J14" s="33">
        <v>104</v>
      </c>
      <c r="K14" s="38">
        <v>0.25</v>
      </c>
      <c r="L14" s="35" t="s">
        <v>63</v>
      </c>
      <c r="M14" s="89"/>
      <c r="N14" s="24" t="s">
        <v>55</v>
      </c>
      <c r="O14" s="35" t="s">
        <v>44</v>
      </c>
      <c r="P14" s="36" t="s">
        <v>56</v>
      </c>
      <c r="Q14" s="37" t="s">
        <v>57</v>
      </c>
      <c r="R14" s="26" t="s">
        <v>47</v>
      </c>
      <c r="S14" s="75"/>
      <c r="T14" s="75"/>
      <c r="U14" s="76"/>
    </row>
    <row r="15" spans="2:23" ht="151.5" customHeight="1">
      <c r="B15" s="69"/>
      <c r="C15" s="75"/>
      <c r="D15" s="72"/>
      <c r="E15" s="75"/>
      <c r="F15" s="30" t="s">
        <v>64</v>
      </c>
      <c r="G15" s="31" t="s">
        <v>65</v>
      </c>
      <c r="H15" s="32">
        <v>45658</v>
      </c>
      <c r="I15" s="32">
        <v>46387</v>
      </c>
      <c r="J15" s="33">
        <v>104</v>
      </c>
      <c r="K15" s="34">
        <v>0.86</v>
      </c>
      <c r="L15" s="35" t="s">
        <v>63</v>
      </c>
      <c r="M15" s="89"/>
      <c r="N15" s="24" t="s">
        <v>55</v>
      </c>
      <c r="O15" s="35" t="s">
        <v>44</v>
      </c>
      <c r="P15" s="36" t="s">
        <v>56</v>
      </c>
      <c r="Q15" s="37" t="s">
        <v>57</v>
      </c>
      <c r="R15" s="26" t="s">
        <v>47</v>
      </c>
      <c r="S15" s="75"/>
      <c r="T15" s="75"/>
      <c r="U15" s="76"/>
    </row>
    <row r="16" spans="2:23" ht="152.44999999999999" customHeight="1">
      <c r="B16" s="69"/>
      <c r="C16" s="71"/>
      <c r="D16" s="72"/>
      <c r="E16" s="71"/>
      <c r="F16" s="30" t="s">
        <v>66</v>
      </c>
      <c r="G16" s="31" t="s">
        <v>67</v>
      </c>
      <c r="H16" s="32">
        <v>45658</v>
      </c>
      <c r="I16" s="32">
        <v>46387</v>
      </c>
      <c r="J16" s="33">
        <v>104</v>
      </c>
      <c r="K16" s="38">
        <v>0.39</v>
      </c>
      <c r="L16" s="35" t="s">
        <v>63</v>
      </c>
      <c r="M16" s="89"/>
      <c r="N16" s="24" t="s">
        <v>55</v>
      </c>
      <c r="O16" s="35" t="s">
        <v>44</v>
      </c>
      <c r="P16" s="36" t="s">
        <v>56</v>
      </c>
      <c r="Q16" s="37" t="s">
        <v>57</v>
      </c>
      <c r="R16" s="26" t="s">
        <v>47</v>
      </c>
      <c r="S16" s="71"/>
      <c r="T16" s="71"/>
      <c r="U16" s="77"/>
    </row>
    <row r="17" spans="2:21" ht="215.45" customHeight="1">
      <c r="B17" s="69">
        <v>3</v>
      </c>
      <c r="C17" s="70" t="s">
        <v>68</v>
      </c>
      <c r="D17" s="72">
        <v>3</v>
      </c>
      <c r="E17" s="73" t="s">
        <v>69</v>
      </c>
      <c r="F17" s="30" t="s">
        <v>40</v>
      </c>
      <c r="G17" s="31" t="s">
        <v>70</v>
      </c>
      <c r="H17" s="32">
        <v>45658</v>
      </c>
      <c r="I17" s="32">
        <v>46387</v>
      </c>
      <c r="J17" s="33">
        <v>104</v>
      </c>
      <c r="K17" s="34">
        <v>0.33</v>
      </c>
      <c r="L17" s="36" t="s">
        <v>71</v>
      </c>
      <c r="M17" s="74">
        <f>AVERAGE(K17:K18)</f>
        <v>0.33999999999999997</v>
      </c>
      <c r="N17" s="39" t="s">
        <v>72</v>
      </c>
      <c r="O17" s="35" t="s">
        <v>73</v>
      </c>
      <c r="P17" s="36" t="s">
        <v>56</v>
      </c>
      <c r="Q17" s="37" t="s">
        <v>74</v>
      </c>
      <c r="R17" s="26" t="s">
        <v>47</v>
      </c>
      <c r="S17" s="68" t="s">
        <v>48</v>
      </c>
      <c r="T17" s="68" t="s">
        <v>49</v>
      </c>
      <c r="U17" s="68" t="s">
        <v>50</v>
      </c>
    </row>
    <row r="18" spans="2:21" ht="164.25" customHeight="1">
      <c r="B18" s="69"/>
      <c r="C18" s="71"/>
      <c r="D18" s="72"/>
      <c r="E18" s="71"/>
      <c r="F18" s="30" t="s">
        <v>58</v>
      </c>
      <c r="G18" s="31" t="s">
        <v>75</v>
      </c>
      <c r="H18" s="32">
        <v>45658</v>
      </c>
      <c r="I18" s="32">
        <v>46387</v>
      </c>
      <c r="J18" s="33">
        <v>104</v>
      </c>
      <c r="K18" s="38">
        <v>0.35</v>
      </c>
      <c r="L18" s="36" t="s">
        <v>76</v>
      </c>
      <c r="M18" s="74"/>
      <c r="N18" s="24" t="s">
        <v>55</v>
      </c>
      <c r="O18" s="35" t="s">
        <v>73</v>
      </c>
      <c r="P18" s="36" t="s">
        <v>56</v>
      </c>
      <c r="Q18" s="37" t="s">
        <v>57</v>
      </c>
      <c r="R18" s="26" t="s">
        <v>47</v>
      </c>
      <c r="S18" s="68"/>
      <c r="T18" s="68"/>
      <c r="U18" s="68"/>
    </row>
    <row r="19" spans="2:21">
      <c r="N19" s="39"/>
    </row>
  </sheetData>
  <sheetProtection algorithmName="SHA-512" hashValue="MD0CouhS9bZef4maFKtFtbk4v2ONWN+rXMf7MIcfPeSaeu+KGIazn9SA4a4y4o7RFmcJWakhXYFq8CW+OpFEOg==" saltValue="IoScbLXv5Gh7LPV6hpUAdw==" spinCount="100000" sheet="1" objects="1" scenarios="1" selectLockedCells="1" selectUnlockedCells="1"/>
  <mergeCells count="60">
    <mergeCell ref="B6:C6"/>
    <mergeCell ref="D6:E6"/>
    <mergeCell ref="F6:H6"/>
    <mergeCell ref="B2:P2"/>
    <mergeCell ref="B3:C3"/>
    <mergeCell ref="D3:E3"/>
    <mergeCell ref="F3:L3"/>
    <mergeCell ref="N3:W3"/>
    <mergeCell ref="B4:C4"/>
    <mergeCell ref="D4:E4"/>
    <mergeCell ref="F4:L4"/>
    <mergeCell ref="M4:N4"/>
    <mergeCell ref="O4:W4"/>
    <mergeCell ref="B5:C5"/>
    <mergeCell ref="D5:E5"/>
    <mergeCell ref="F5:L5"/>
    <mergeCell ref="U9:U10"/>
    <mergeCell ref="M5:N5"/>
    <mergeCell ref="O5:W5"/>
    <mergeCell ref="G9:G10"/>
    <mergeCell ref="B7:C7"/>
    <mergeCell ref="D7:E7"/>
    <mergeCell ref="R7:T7"/>
    <mergeCell ref="U7:W7"/>
    <mergeCell ref="B8:P8"/>
    <mergeCell ref="Q8:R8"/>
    <mergeCell ref="S8:U8"/>
    <mergeCell ref="B9:B10"/>
    <mergeCell ref="C9:C10"/>
    <mergeCell ref="D9:D10"/>
    <mergeCell ref="E9:E10"/>
    <mergeCell ref="F9:F10"/>
    <mergeCell ref="S9:S10"/>
    <mergeCell ref="T9:T10"/>
    <mergeCell ref="B12:B16"/>
    <mergeCell ref="C12:C16"/>
    <mergeCell ref="D12:D16"/>
    <mergeCell ref="E12:E16"/>
    <mergeCell ref="M12:M16"/>
    <mergeCell ref="K9:K10"/>
    <mergeCell ref="L9:L10"/>
    <mergeCell ref="M9:M10"/>
    <mergeCell ref="N9:N10"/>
    <mergeCell ref="J9:J10"/>
    <mergeCell ref="H9:I9"/>
    <mergeCell ref="T17:T18"/>
    <mergeCell ref="U17:U18"/>
    <mergeCell ref="B17:B18"/>
    <mergeCell ref="C17:C18"/>
    <mergeCell ref="D17:D18"/>
    <mergeCell ref="E17:E18"/>
    <mergeCell ref="M17:M18"/>
    <mergeCell ref="S17:S18"/>
    <mergeCell ref="S12:S16"/>
    <mergeCell ref="T12:T16"/>
    <mergeCell ref="U12:U16"/>
    <mergeCell ref="O9:O10"/>
    <mergeCell ref="P9:P10"/>
    <mergeCell ref="Q9:Q10"/>
    <mergeCell ref="R9:R10"/>
  </mergeCells>
  <dataValidations count="1">
    <dataValidation operator="greaterThanOrEqual" allowBlank="1" showInputMessage="1" showErrorMessage="1" sqref="F12:F13" xr:uid="{5381CFD9-CE93-4BCD-B326-850EB79ADFEA}"/>
  </dataValidations>
  <pageMargins left="0.7" right="0.7" top="0.75" bottom="0.75" header="0.3" footer="0.3"/>
  <pageSetup orientation="portrait"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3B131-29ED-43AD-980F-988E409279FE}">
  <dimension ref="A1:K76"/>
  <sheetViews>
    <sheetView showGridLines="0" workbookViewId="0">
      <pane ySplit="4" topLeftCell="A5" activePane="bottomLeft" state="frozen"/>
      <selection pane="bottomLeft" activeCell="M69" sqref="M69"/>
      <selection activeCell="G1" sqref="G1"/>
    </sheetView>
  </sheetViews>
  <sheetFormatPr defaultColWidth="11.5703125" defaultRowHeight="13.9"/>
  <cols>
    <col min="1" max="1" width="11.5703125" style="40"/>
    <col min="2" max="2" width="36.42578125" style="40" customWidth="1"/>
    <col min="3" max="3" width="35.85546875" style="40" customWidth="1"/>
    <col min="4" max="4" width="27.5703125" style="40" customWidth="1"/>
    <col min="5" max="5" width="27.5703125" style="40" hidden="1" customWidth="1"/>
    <col min="6" max="10" width="26" style="40" customWidth="1"/>
    <col min="11" max="11" width="15.28515625" style="40" customWidth="1"/>
    <col min="12" max="16384" width="11.5703125" style="40"/>
  </cols>
  <sheetData>
    <row r="1" spans="1:11" ht="14.45" customHeight="1">
      <c r="C1" s="125" t="s">
        <v>77</v>
      </c>
      <c r="D1" s="126"/>
      <c r="E1" s="126"/>
      <c r="F1" s="126"/>
      <c r="G1" s="126"/>
      <c r="H1" s="126"/>
      <c r="I1" s="126"/>
      <c r="J1" s="126"/>
      <c r="K1" s="127"/>
    </row>
    <row r="2" spans="1:11" ht="28.15" customHeight="1" thickBot="1">
      <c r="C2" s="128"/>
      <c r="D2" s="129"/>
      <c r="E2" s="129"/>
      <c r="F2" s="129"/>
      <c r="G2" s="129"/>
      <c r="H2" s="129"/>
      <c r="I2" s="129"/>
      <c r="J2" s="129"/>
      <c r="K2" s="130"/>
    </row>
    <row r="3" spans="1:11" ht="14.45" thickBot="1">
      <c r="A3" s="41" t="s">
        <v>78</v>
      </c>
      <c r="B3" s="42" t="s">
        <v>79</v>
      </c>
      <c r="C3" s="43" t="s">
        <v>80</v>
      </c>
      <c r="D3" s="44" t="s">
        <v>81</v>
      </c>
      <c r="E3" s="44" t="s">
        <v>82</v>
      </c>
      <c r="F3" s="44" t="s">
        <v>83</v>
      </c>
      <c r="G3" s="44" t="s">
        <v>84</v>
      </c>
      <c r="H3" s="44" t="s">
        <v>85</v>
      </c>
      <c r="I3" s="44" t="s">
        <v>86</v>
      </c>
      <c r="J3" s="44" t="s">
        <v>87</v>
      </c>
      <c r="K3" s="45" t="s">
        <v>88</v>
      </c>
    </row>
    <row r="4" spans="1:11" s="51" customFormat="1" ht="75" customHeight="1" thickBot="1">
      <c r="A4" s="46" t="s">
        <v>89</v>
      </c>
      <c r="B4" s="47" t="s">
        <v>90</v>
      </c>
      <c r="C4" s="48" t="s">
        <v>91</v>
      </c>
      <c r="D4" s="49" t="s">
        <v>92</v>
      </c>
      <c r="E4" s="49" t="s">
        <v>93</v>
      </c>
      <c r="F4" s="49" t="s">
        <v>94</v>
      </c>
      <c r="G4" s="49" t="s">
        <v>95</v>
      </c>
      <c r="H4" s="49" t="s">
        <v>96</v>
      </c>
      <c r="I4" s="49" t="s">
        <v>97</v>
      </c>
      <c r="J4" s="49" t="s">
        <v>98</v>
      </c>
      <c r="K4" s="50" t="s">
        <v>99</v>
      </c>
    </row>
    <row r="5" spans="1:11" s="58" customFormat="1" ht="75" customHeight="1">
      <c r="A5" s="55">
        <v>1</v>
      </c>
      <c r="B5" s="56" t="s">
        <v>100</v>
      </c>
      <c r="C5" s="52">
        <v>3.5</v>
      </c>
      <c r="D5" s="53">
        <v>3.5</v>
      </c>
      <c r="E5" s="53">
        <v>0</v>
      </c>
      <c r="F5" s="53">
        <v>0</v>
      </c>
      <c r="G5" s="53">
        <v>0</v>
      </c>
      <c r="H5" s="53">
        <v>0</v>
      </c>
      <c r="I5" s="53">
        <v>0</v>
      </c>
      <c r="J5" s="53">
        <v>0</v>
      </c>
      <c r="K5" s="57" cm="1">
        <f t="array" ref="K5">(SUM(D5:J5/C5))</f>
        <v>1</v>
      </c>
    </row>
    <row r="6" spans="1:11" s="58" customFormat="1" ht="75" customHeight="1">
      <c r="A6" s="55">
        <v>2</v>
      </c>
      <c r="B6" s="56" t="s">
        <v>101</v>
      </c>
      <c r="C6" s="59">
        <v>0</v>
      </c>
      <c r="D6" s="53">
        <v>0</v>
      </c>
      <c r="E6" s="53">
        <v>0</v>
      </c>
      <c r="F6" s="53">
        <v>0</v>
      </c>
      <c r="G6" s="53">
        <v>0</v>
      </c>
      <c r="H6" s="53">
        <v>0</v>
      </c>
      <c r="I6" s="53">
        <v>0</v>
      </c>
      <c r="J6" s="53">
        <v>0</v>
      </c>
      <c r="K6" s="57" t="e" cm="1">
        <f t="array" ref="K6">(SUM(D6:J6/C6))</f>
        <v>#DIV/0!</v>
      </c>
    </row>
    <row r="7" spans="1:11" s="58" customFormat="1" ht="75" customHeight="1">
      <c r="A7" s="55">
        <v>3</v>
      </c>
      <c r="B7" s="56" t="s">
        <v>102</v>
      </c>
      <c r="C7" s="59">
        <v>0</v>
      </c>
      <c r="D7" s="53">
        <v>0</v>
      </c>
      <c r="E7" s="53">
        <v>0</v>
      </c>
      <c r="F7" s="53">
        <v>0</v>
      </c>
      <c r="G7" s="53">
        <v>0</v>
      </c>
      <c r="H7" s="53">
        <v>0</v>
      </c>
      <c r="I7" s="53">
        <v>0</v>
      </c>
      <c r="J7" s="53">
        <v>0</v>
      </c>
      <c r="K7" s="57" t="e" cm="1">
        <f t="array" ref="K7">(SUM(D7:J7/C7))</f>
        <v>#DIV/0!</v>
      </c>
    </row>
    <row r="8" spans="1:11" s="58" customFormat="1" ht="75" customHeight="1">
      <c r="A8" s="55">
        <v>4</v>
      </c>
      <c r="B8" s="56" t="s">
        <v>103</v>
      </c>
      <c r="C8" s="59">
        <v>0</v>
      </c>
      <c r="D8" s="53">
        <v>0</v>
      </c>
      <c r="E8" s="53">
        <v>0</v>
      </c>
      <c r="F8" s="53">
        <v>0</v>
      </c>
      <c r="G8" s="53">
        <v>0</v>
      </c>
      <c r="H8" s="53">
        <v>0</v>
      </c>
      <c r="I8" s="53">
        <v>0</v>
      </c>
      <c r="J8" s="53">
        <v>0</v>
      </c>
      <c r="K8" s="57" t="e" cm="1">
        <f t="array" ref="K8">(SUM(D8:J8/C8))</f>
        <v>#DIV/0!</v>
      </c>
    </row>
    <row r="9" spans="1:11" s="58" customFormat="1" ht="75" customHeight="1">
      <c r="A9" s="55">
        <v>5</v>
      </c>
      <c r="B9" s="56" t="s">
        <v>104</v>
      </c>
      <c r="C9" s="59">
        <v>1</v>
      </c>
      <c r="D9" s="53">
        <v>0</v>
      </c>
      <c r="E9" s="53">
        <v>0</v>
      </c>
      <c r="F9" s="53">
        <v>1</v>
      </c>
      <c r="G9" s="53">
        <v>0</v>
      </c>
      <c r="H9" s="53">
        <v>0</v>
      </c>
      <c r="I9" s="53">
        <v>0</v>
      </c>
      <c r="J9" s="53">
        <v>0</v>
      </c>
      <c r="K9" s="57" cm="1">
        <f t="array" ref="K9">(SUM(D9:J9/C9))</f>
        <v>1</v>
      </c>
    </row>
    <row r="10" spans="1:11" s="58" customFormat="1" ht="75" customHeight="1">
      <c r="A10" s="55">
        <v>6</v>
      </c>
      <c r="B10" s="56" t="s">
        <v>105</v>
      </c>
      <c r="C10" s="60">
        <v>50.75</v>
      </c>
      <c r="D10" s="53">
        <v>14.25</v>
      </c>
      <c r="E10" s="53">
        <v>0</v>
      </c>
      <c r="F10" s="53">
        <v>0</v>
      </c>
      <c r="G10" s="53">
        <v>0</v>
      </c>
      <c r="H10" s="53">
        <v>0</v>
      </c>
      <c r="I10" s="53">
        <v>0</v>
      </c>
      <c r="J10" s="53">
        <v>0</v>
      </c>
      <c r="K10" s="57" cm="1">
        <f t="array" ref="K10">(SUM(D10:J10/C10))</f>
        <v>0.28078817733990147</v>
      </c>
    </row>
    <row r="11" spans="1:11" s="58" customFormat="1" ht="75" customHeight="1">
      <c r="A11" s="55">
        <v>7</v>
      </c>
      <c r="B11" s="56" t="s">
        <v>106</v>
      </c>
      <c r="C11" s="52">
        <v>35</v>
      </c>
      <c r="D11" s="53">
        <v>30</v>
      </c>
      <c r="E11" s="53">
        <v>0</v>
      </c>
      <c r="F11" s="53">
        <v>0</v>
      </c>
      <c r="G11" s="53">
        <v>0</v>
      </c>
      <c r="H11" s="53">
        <v>0</v>
      </c>
      <c r="I11" s="53">
        <v>0</v>
      </c>
      <c r="J11" s="53">
        <v>0</v>
      </c>
      <c r="K11" s="57" cm="1">
        <f t="array" ref="K11">(SUM(D11:J11/C11))</f>
        <v>0.8571428571428571</v>
      </c>
    </row>
    <row r="12" spans="1:11" s="58" customFormat="1" ht="87" customHeight="1">
      <c r="A12" s="55">
        <v>8</v>
      </c>
      <c r="B12" s="56" t="s">
        <v>107</v>
      </c>
      <c r="C12" s="52">
        <v>44.4</v>
      </c>
      <c r="D12" s="53">
        <v>41.7</v>
      </c>
      <c r="E12" s="53">
        <v>0</v>
      </c>
      <c r="F12" s="53">
        <v>0</v>
      </c>
      <c r="G12" s="53">
        <v>0</v>
      </c>
      <c r="H12" s="53">
        <v>0</v>
      </c>
      <c r="I12" s="53">
        <v>0</v>
      </c>
      <c r="J12" s="53">
        <v>0</v>
      </c>
      <c r="K12" s="57" cm="1">
        <f t="array" ref="K12">(SUM(D12:J12/C12))</f>
        <v>0.93918918918918926</v>
      </c>
    </row>
    <row r="13" spans="1:11" s="58" customFormat="1" ht="75" customHeight="1">
      <c r="A13" s="55">
        <v>9</v>
      </c>
      <c r="B13" s="56" t="s">
        <v>108</v>
      </c>
      <c r="C13" s="60">
        <v>2.75</v>
      </c>
      <c r="D13" s="60">
        <v>2.75</v>
      </c>
      <c r="E13" s="53">
        <v>0</v>
      </c>
      <c r="F13" s="53">
        <v>0</v>
      </c>
      <c r="G13" s="53">
        <v>0</v>
      </c>
      <c r="H13" s="53">
        <v>0</v>
      </c>
      <c r="I13" s="53">
        <v>0</v>
      </c>
      <c r="J13" s="53">
        <v>0</v>
      </c>
      <c r="K13" s="57" cm="1">
        <f t="array" ref="K13">(SUM(D13:J13/C13))</f>
        <v>1</v>
      </c>
    </row>
    <row r="14" spans="1:11" s="58" customFormat="1" ht="75" customHeight="1">
      <c r="A14" s="55">
        <v>10</v>
      </c>
      <c r="B14" s="56" t="s">
        <v>109</v>
      </c>
      <c r="C14" s="60">
        <v>2.75</v>
      </c>
      <c r="D14" s="60">
        <v>2.75</v>
      </c>
      <c r="E14" s="53">
        <v>0</v>
      </c>
      <c r="F14" s="53">
        <v>0</v>
      </c>
      <c r="G14" s="53">
        <v>0</v>
      </c>
      <c r="H14" s="53">
        <v>0</v>
      </c>
      <c r="I14" s="53">
        <v>0</v>
      </c>
      <c r="J14" s="53">
        <v>0</v>
      </c>
      <c r="K14" s="57" cm="1">
        <f t="array" ref="K14">(SUM(D14:J14/C14))</f>
        <v>1</v>
      </c>
    </row>
    <row r="15" spans="1:11" s="58" customFormat="1" ht="75" customHeight="1">
      <c r="A15" s="55">
        <v>11</v>
      </c>
      <c r="B15" s="56" t="s">
        <v>110</v>
      </c>
      <c r="C15" s="52">
        <v>41.5</v>
      </c>
      <c r="D15" s="53">
        <v>14.5</v>
      </c>
      <c r="E15" s="53">
        <v>0</v>
      </c>
      <c r="F15" s="53">
        <v>27</v>
      </c>
      <c r="G15" s="53">
        <v>0</v>
      </c>
      <c r="H15" s="53">
        <v>0</v>
      </c>
      <c r="I15" s="53">
        <v>0</v>
      </c>
      <c r="J15" s="53">
        <v>0</v>
      </c>
      <c r="K15" s="57" cm="1">
        <f t="array" ref="K15">(SUM(D15:J15/C15))</f>
        <v>1</v>
      </c>
    </row>
    <row r="16" spans="1:11" s="58" customFormat="1" ht="75" customHeight="1">
      <c r="A16" s="55">
        <v>12</v>
      </c>
      <c r="B16" s="56" t="s">
        <v>111</v>
      </c>
      <c r="C16" s="52">
        <v>92.5</v>
      </c>
      <c r="D16" s="52">
        <v>92.5</v>
      </c>
      <c r="E16" s="53">
        <v>0</v>
      </c>
      <c r="F16" s="53">
        <v>0</v>
      </c>
      <c r="G16" s="53">
        <v>0</v>
      </c>
      <c r="H16" s="53">
        <v>0</v>
      </c>
      <c r="I16" s="53">
        <v>0</v>
      </c>
      <c r="J16" s="53">
        <v>0</v>
      </c>
      <c r="K16" s="57" cm="1">
        <f t="array" ref="K16">(SUM(D16:J16/C16))</f>
        <v>1</v>
      </c>
    </row>
    <row r="17" spans="1:11" s="58" customFormat="1" ht="75" customHeight="1">
      <c r="A17" s="55">
        <v>13</v>
      </c>
      <c r="B17" s="56" t="s">
        <v>112</v>
      </c>
      <c r="C17" s="52">
        <v>10.5</v>
      </c>
      <c r="D17" s="53">
        <v>10.5</v>
      </c>
      <c r="E17" s="53">
        <v>0</v>
      </c>
      <c r="F17" s="53">
        <v>0</v>
      </c>
      <c r="G17" s="53">
        <v>0</v>
      </c>
      <c r="H17" s="53">
        <v>0</v>
      </c>
      <c r="I17" s="53">
        <v>0</v>
      </c>
      <c r="J17" s="53">
        <v>0</v>
      </c>
      <c r="K17" s="57" cm="1">
        <f t="array" ref="K17">(SUM(D17:J17/C17))</f>
        <v>1</v>
      </c>
    </row>
    <row r="18" spans="1:11" s="58" customFormat="1" ht="75" customHeight="1">
      <c r="A18" s="55">
        <v>14</v>
      </c>
      <c r="B18" s="56" t="s">
        <v>113</v>
      </c>
      <c r="C18" s="52">
        <v>72.75</v>
      </c>
      <c r="D18" s="53">
        <v>60.75</v>
      </c>
      <c r="E18" s="53">
        <v>0</v>
      </c>
      <c r="F18" s="53">
        <v>5</v>
      </c>
      <c r="G18" s="53">
        <v>0</v>
      </c>
      <c r="H18" s="53">
        <v>0</v>
      </c>
      <c r="I18" s="53">
        <v>0</v>
      </c>
      <c r="J18" s="53">
        <v>0</v>
      </c>
      <c r="K18" s="57" cm="1">
        <f t="array" ref="K18">(SUM(D18:J18/C18))</f>
        <v>0.90378006872852235</v>
      </c>
    </row>
    <row r="19" spans="1:11" s="58" customFormat="1" ht="75" customHeight="1">
      <c r="A19" s="55">
        <v>15</v>
      </c>
      <c r="B19" s="56" t="s">
        <v>114</v>
      </c>
      <c r="C19" s="52">
        <v>0</v>
      </c>
      <c r="D19" s="53">
        <v>0</v>
      </c>
      <c r="E19" s="53">
        <v>0</v>
      </c>
      <c r="F19" s="53">
        <v>0</v>
      </c>
      <c r="G19" s="53">
        <v>0</v>
      </c>
      <c r="H19" s="53">
        <v>0</v>
      </c>
      <c r="I19" s="53">
        <v>0</v>
      </c>
      <c r="J19" s="53">
        <v>0</v>
      </c>
      <c r="K19" s="57" t="e" cm="1">
        <f t="array" ref="K19">(SUM(D19:J19/C19))</f>
        <v>#DIV/0!</v>
      </c>
    </row>
    <row r="20" spans="1:11" s="58" customFormat="1" ht="75" customHeight="1">
      <c r="A20" s="55">
        <v>16</v>
      </c>
      <c r="B20" s="56" t="s">
        <v>115</v>
      </c>
      <c r="C20" s="59">
        <v>0</v>
      </c>
      <c r="D20" s="53">
        <v>0</v>
      </c>
      <c r="E20" s="53">
        <v>0</v>
      </c>
      <c r="F20" s="53">
        <v>0</v>
      </c>
      <c r="G20" s="53">
        <v>0</v>
      </c>
      <c r="H20" s="53">
        <v>0</v>
      </c>
      <c r="I20" s="53">
        <v>0</v>
      </c>
      <c r="J20" s="53">
        <v>0</v>
      </c>
      <c r="K20" s="57" t="e" cm="1">
        <f t="array" ref="K20">(SUM(D20:J20/C20))</f>
        <v>#DIV/0!</v>
      </c>
    </row>
    <row r="21" spans="1:11" s="58" customFormat="1" ht="75" customHeight="1">
      <c r="A21" s="55">
        <v>17</v>
      </c>
      <c r="B21" s="56" t="s">
        <v>116</v>
      </c>
      <c r="C21" s="52">
        <v>0</v>
      </c>
      <c r="D21" s="53">
        <v>0</v>
      </c>
      <c r="E21" s="53">
        <v>0</v>
      </c>
      <c r="F21" s="53">
        <v>0</v>
      </c>
      <c r="G21" s="53">
        <v>0</v>
      </c>
      <c r="H21" s="53">
        <v>0</v>
      </c>
      <c r="I21" s="53">
        <v>0</v>
      </c>
      <c r="J21" s="53">
        <v>0</v>
      </c>
      <c r="K21" s="57" t="e" cm="1">
        <f t="array" ref="K21">(SUM(D21:J21/C21))</f>
        <v>#DIV/0!</v>
      </c>
    </row>
    <row r="22" spans="1:11" s="58" customFormat="1" ht="75" customHeight="1">
      <c r="A22" s="55">
        <v>18</v>
      </c>
      <c r="B22" s="56" t="s">
        <v>117</v>
      </c>
      <c r="C22" s="59">
        <v>0</v>
      </c>
      <c r="D22" s="53">
        <v>0</v>
      </c>
      <c r="E22" s="53">
        <v>0</v>
      </c>
      <c r="F22" s="53">
        <v>0</v>
      </c>
      <c r="G22" s="53">
        <v>0</v>
      </c>
      <c r="H22" s="53">
        <v>0</v>
      </c>
      <c r="I22" s="53">
        <v>0</v>
      </c>
      <c r="J22" s="53">
        <v>0</v>
      </c>
      <c r="K22" s="57" t="e" cm="1">
        <f t="array" ref="K22">(SUM(D22:J22/C22))</f>
        <v>#DIV/0!</v>
      </c>
    </row>
    <row r="23" spans="1:11" s="58" customFormat="1" ht="75" customHeight="1">
      <c r="A23" s="55">
        <v>19</v>
      </c>
      <c r="B23" s="56" t="s">
        <v>118</v>
      </c>
      <c r="C23" s="59">
        <v>0</v>
      </c>
      <c r="D23" s="53">
        <v>0</v>
      </c>
      <c r="E23" s="53">
        <v>0</v>
      </c>
      <c r="F23" s="53">
        <v>0</v>
      </c>
      <c r="G23" s="53">
        <v>0</v>
      </c>
      <c r="H23" s="53">
        <v>0</v>
      </c>
      <c r="I23" s="53">
        <v>0</v>
      </c>
      <c r="J23" s="53">
        <v>0</v>
      </c>
      <c r="K23" s="57" t="e" cm="1">
        <f t="array" ref="K23">(SUM(D23:J23/C23))</f>
        <v>#DIV/0!</v>
      </c>
    </row>
    <row r="24" spans="1:11" s="58" customFormat="1" ht="75" customHeight="1">
      <c r="A24" s="55">
        <v>20</v>
      </c>
      <c r="B24" s="56" t="s">
        <v>119</v>
      </c>
      <c r="C24" s="59">
        <v>0</v>
      </c>
      <c r="D24" s="53">
        <v>0</v>
      </c>
      <c r="E24" s="53">
        <v>0</v>
      </c>
      <c r="F24" s="53">
        <v>0</v>
      </c>
      <c r="G24" s="53">
        <v>0</v>
      </c>
      <c r="H24" s="53">
        <v>0</v>
      </c>
      <c r="I24" s="53">
        <v>0</v>
      </c>
      <c r="J24" s="53">
        <v>0</v>
      </c>
      <c r="K24" s="57" t="e" cm="1">
        <f t="array" ref="K24">(SUM(D24:J24/C24))</f>
        <v>#DIV/0!</v>
      </c>
    </row>
    <row r="25" spans="1:11" s="58" customFormat="1" ht="75" customHeight="1">
      <c r="A25" s="55">
        <v>21</v>
      </c>
      <c r="B25" s="56" t="s">
        <v>120</v>
      </c>
      <c r="C25" s="52">
        <v>38.75</v>
      </c>
      <c r="D25" s="53">
        <v>10.75</v>
      </c>
      <c r="E25" s="53">
        <v>0</v>
      </c>
      <c r="F25" s="53">
        <v>0</v>
      </c>
      <c r="G25" s="53">
        <v>0</v>
      </c>
      <c r="H25" s="53">
        <v>0</v>
      </c>
      <c r="I25" s="53">
        <v>0</v>
      </c>
      <c r="J25" s="53">
        <v>0</v>
      </c>
      <c r="K25" s="57" cm="1">
        <f t="array" ref="K25">(SUM(D25:J25/C25))</f>
        <v>0.27741935483870966</v>
      </c>
    </row>
    <row r="26" spans="1:11" s="58" customFormat="1" ht="75" customHeight="1">
      <c r="A26" s="55">
        <v>22</v>
      </c>
      <c r="B26" s="56" t="s">
        <v>121</v>
      </c>
      <c r="C26" s="52">
        <v>1.25</v>
      </c>
      <c r="D26" s="53">
        <v>1.25</v>
      </c>
      <c r="E26" s="53">
        <v>0</v>
      </c>
      <c r="F26" s="53">
        <v>0</v>
      </c>
      <c r="G26" s="53">
        <v>0</v>
      </c>
      <c r="H26" s="53">
        <v>0</v>
      </c>
      <c r="I26" s="53">
        <v>0</v>
      </c>
      <c r="J26" s="53">
        <v>0</v>
      </c>
      <c r="K26" s="57" cm="1">
        <f t="array" ref="K26">(SUM(D26:J26/C26))</f>
        <v>1</v>
      </c>
    </row>
    <row r="27" spans="1:11" s="58" customFormat="1" ht="75" customHeight="1">
      <c r="A27" s="55">
        <v>23</v>
      </c>
      <c r="B27" s="56" t="s">
        <v>122</v>
      </c>
      <c r="C27" s="59">
        <v>0</v>
      </c>
      <c r="D27" s="53">
        <v>0</v>
      </c>
      <c r="E27" s="53">
        <v>0</v>
      </c>
      <c r="F27" s="53">
        <v>0</v>
      </c>
      <c r="G27" s="53">
        <v>0</v>
      </c>
      <c r="H27" s="53">
        <v>0</v>
      </c>
      <c r="I27" s="53">
        <v>0</v>
      </c>
      <c r="J27" s="53">
        <v>0</v>
      </c>
      <c r="K27" s="57" t="e" cm="1">
        <f t="array" ref="K27">(SUM(D27:J27/C27))</f>
        <v>#DIV/0!</v>
      </c>
    </row>
    <row r="28" spans="1:11" s="58" customFormat="1" ht="75" customHeight="1">
      <c r="A28" s="55">
        <v>24</v>
      </c>
      <c r="B28" s="56" t="s">
        <v>123</v>
      </c>
      <c r="C28" s="52">
        <v>13.5</v>
      </c>
      <c r="D28" s="53">
        <v>10</v>
      </c>
      <c r="E28" s="53">
        <v>0</v>
      </c>
      <c r="F28" s="53">
        <v>1</v>
      </c>
      <c r="G28" s="53">
        <v>0</v>
      </c>
      <c r="H28" s="53">
        <v>0</v>
      </c>
      <c r="I28" s="53">
        <v>0</v>
      </c>
      <c r="J28" s="53">
        <v>0</v>
      </c>
      <c r="K28" s="57" cm="1">
        <f t="array" ref="K28">(SUM(D28:J28/C28))</f>
        <v>0.81481481481481477</v>
      </c>
    </row>
    <row r="29" spans="1:11" s="58" customFormat="1" ht="75" customHeight="1">
      <c r="A29" s="55">
        <v>25</v>
      </c>
      <c r="B29" s="56" t="s">
        <v>124</v>
      </c>
      <c r="C29" s="52">
        <v>82.5</v>
      </c>
      <c r="D29" s="53">
        <v>50.5</v>
      </c>
      <c r="E29" s="53">
        <v>0</v>
      </c>
      <c r="F29" s="53">
        <v>0</v>
      </c>
      <c r="G29" s="53">
        <v>0</v>
      </c>
      <c r="H29" s="53">
        <v>0</v>
      </c>
      <c r="I29" s="53">
        <v>0</v>
      </c>
      <c r="J29" s="53">
        <v>0</v>
      </c>
      <c r="K29" s="57" cm="1">
        <f t="array" ref="K29">(SUM(D29:J29/C29))</f>
        <v>0.61212121212121207</v>
      </c>
    </row>
    <row r="30" spans="1:11" s="58" customFormat="1" ht="75" customHeight="1">
      <c r="A30" s="55">
        <v>26</v>
      </c>
      <c r="B30" s="56" t="s">
        <v>125</v>
      </c>
      <c r="C30" s="52">
        <v>63.5</v>
      </c>
      <c r="D30" s="53">
        <v>31.25</v>
      </c>
      <c r="E30" s="53">
        <v>0</v>
      </c>
      <c r="F30" s="53">
        <v>0</v>
      </c>
      <c r="G30" s="53">
        <v>0</v>
      </c>
      <c r="H30" s="53">
        <v>0</v>
      </c>
      <c r="I30" s="53">
        <v>0</v>
      </c>
      <c r="J30" s="53">
        <v>0</v>
      </c>
      <c r="K30" s="57" cm="1">
        <f t="array" ref="K30">(SUM(D30:J30/C30))</f>
        <v>0.49212598425196852</v>
      </c>
    </row>
    <row r="31" spans="1:11" s="58" customFormat="1" ht="75" customHeight="1">
      <c r="A31" s="55">
        <v>27</v>
      </c>
      <c r="B31" s="56" t="s">
        <v>126</v>
      </c>
      <c r="C31" s="59">
        <v>1.5</v>
      </c>
      <c r="D31" s="53">
        <v>0</v>
      </c>
      <c r="E31" s="53">
        <v>0</v>
      </c>
      <c r="F31" s="53">
        <v>1.5</v>
      </c>
      <c r="G31" s="53">
        <v>0</v>
      </c>
      <c r="H31" s="53">
        <v>0</v>
      </c>
      <c r="I31" s="53">
        <v>0</v>
      </c>
      <c r="J31" s="53">
        <v>0</v>
      </c>
      <c r="K31" s="57" cm="1">
        <f t="array" ref="K31">(SUM(D31:J31/C31))</f>
        <v>1</v>
      </c>
    </row>
    <row r="32" spans="1:11" s="58" customFormat="1" ht="75" customHeight="1">
      <c r="A32" s="55">
        <v>28</v>
      </c>
      <c r="B32" s="56" t="s">
        <v>127</v>
      </c>
      <c r="C32" s="52">
        <v>137</v>
      </c>
      <c r="D32" s="53">
        <v>137</v>
      </c>
      <c r="E32" s="53">
        <v>0</v>
      </c>
      <c r="F32" s="53">
        <v>0</v>
      </c>
      <c r="G32" s="53">
        <v>0</v>
      </c>
      <c r="H32" s="53">
        <v>0</v>
      </c>
      <c r="I32" s="53">
        <v>0</v>
      </c>
      <c r="J32" s="53">
        <v>0</v>
      </c>
      <c r="K32" s="57" cm="1">
        <f t="array" ref="K32">(SUM(D32:J32/C32))</f>
        <v>1</v>
      </c>
    </row>
    <row r="33" spans="1:11" s="58" customFormat="1" ht="75" customHeight="1">
      <c r="A33" s="55">
        <v>29</v>
      </c>
      <c r="B33" s="56" t="s">
        <v>128</v>
      </c>
      <c r="C33" s="59">
        <v>0</v>
      </c>
      <c r="D33" s="53">
        <v>0</v>
      </c>
      <c r="E33" s="53">
        <v>0</v>
      </c>
      <c r="F33" s="53">
        <v>0</v>
      </c>
      <c r="G33" s="53">
        <v>0</v>
      </c>
      <c r="H33" s="53">
        <v>0</v>
      </c>
      <c r="I33" s="53">
        <v>0</v>
      </c>
      <c r="J33" s="53">
        <v>0</v>
      </c>
      <c r="K33" s="57" t="e" cm="1">
        <f t="array" ref="K33">(SUM(D33:J33/C33))</f>
        <v>#DIV/0!</v>
      </c>
    </row>
    <row r="34" spans="1:11" s="58" customFormat="1" ht="75" customHeight="1">
      <c r="A34" s="55">
        <v>30</v>
      </c>
      <c r="B34" s="56" t="s">
        <v>129</v>
      </c>
      <c r="C34" s="59">
        <v>0</v>
      </c>
      <c r="D34" s="53">
        <v>0</v>
      </c>
      <c r="E34" s="53">
        <v>0</v>
      </c>
      <c r="F34" s="53">
        <v>0</v>
      </c>
      <c r="G34" s="53">
        <v>0</v>
      </c>
      <c r="H34" s="53">
        <v>0</v>
      </c>
      <c r="I34" s="53">
        <v>0</v>
      </c>
      <c r="J34" s="53">
        <v>0</v>
      </c>
      <c r="K34" s="57" t="e" cm="1">
        <f t="array" ref="K34">(SUM(D34:J34/C34))</f>
        <v>#DIV/0!</v>
      </c>
    </row>
    <row r="35" spans="1:11" s="58" customFormat="1" ht="75" customHeight="1">
      <c r="A35" s="55">
        <v>31</v>
      </c>
      <c r="B35" s="56" t="s">
        <v>130</v>
      </c>
      <c r="C35" s="59">
        <v>0</v>
      </c>
      <c r="D35" s="53">
        <v>0</v>
      </c>
      <c r="E35" s="53">
        <v>0</v>
      </c>
      <c r="F35" s="53">
        <v>0</v>
      </c>
      <c r="G35" s="53">
        <v>0</v>
      </c>
      <c r="H35" s="53">
        <v>0</v>
      </c>
      <c r="I35" s="53">
        <v>0</v>
      </c>
      <c r="J35" s="53">
        <v>0</v>
      </c>
      <c r="K35" s="57" t="e" cm="1">
        <f t="array" ref="K35">(SUM(D35:J35/C35))</f>
        <v>#DIV/0!</v>
      </c>
    </row>
    <row r="36" spans="1:11" s="58" customFormat="1" ht="75" customHeight="1">
      <c r="A36" s="55">
        <v>32</v>
      </c>
      <c r="B36" s="56" t="s">
        <v>131</v>
      </c>
      <c r="C36" s="59">
        <v>0</v>
      </c>
      <c r="D36" s="53">
        <v>0</v>
      </c>
      <c r="E36" s="53">
        <v>0</v>
      </c>
      <c r="F36" s="53">
        <v>0</v>
      </c>
      <c r="G36" s="53">
        <v>0</v>
      </c>
      <c r="H36" s="53">
        <v>0</v>
      </c>
      <c r="I36" s="53">
        <v>0</v>
      </c>
      <c r="J36" s="53">
        <v>0</v>
      </c>
      <c r="K36" s="57" t="e" cm="1">
        <f t="array" ref="K36">(SUM(D36:J36/C36))</f>
        <v>#DIV/0!</v>
      </c>
    </row>
    <row r="37" spans="1:11" s="58" customFormat="1" ht="75" customHeight="1">
      <c r="A37" s="55">
        <v>33</v>
      </c>
      <c r="B37" s="56" t="s">
        <v>132</v>
      </c>
      <c r="C37" s="52">
        <v>22.5</v>
      </c>
      <c r="D37" s="52">
        <v>22.5</v>
      </c>
      <c r="E37" s="53">
        <v>0</v>
      </c>
      <c r="F37" s="53">
        <v>0</v>
      </c>
      <c r="G37" s="53">
        <v>0</v>
      </c>
      <c r="H37" s="53">
        <v>0</v>
      </c>
      <c r="I37" s="53">
        <v>0</v>
      </c>
      <c r="J37" s="53">
        <v>0</v>
      </c>
      <c r="K37" s="57" cm="1">
        <f t="array" ref="K37">(SUM(D37:J37/C37))</f>
        <v>1</v>
      </c>
    </row>
    <row r="38" spans="1:11" s="58" customFormat="1" ht="75" customHeight="1">
      <c r="A38" s="55">
        <v>34</v>
      </c>
      <c r="B38" s="56" t="s">
        <v>133</v>
      </c>
      <c r="C38" s="52">
        <v>5.25</v>
      </c>
      <c r="D38" s="52">
        <v>5.25</v>
      </c>
      <c r="E38" s="53">
        <v>0</v>
      </c>
      <c r="F38" s="53">
        <v>0</v>
      </c>
      <c r="G38" s="53">
        <v>0</v>
      </c>
      <c r="H38" s="53">
        <v>0</v>
      </c>
      <c r="I38" s="53">
        <v>0</v>
      </c>
      <c r="J38" s="53">
        <v>0</v>
      </c>
      <c r="K38" s="57" cm="1">
        <f t="array" ref="K38">(SUM(D38:J38/C38))</f>
        <v>1</v>
      </c>
    </row>
    <row r="39" spans="1:11" s="58" customFormat="1" ht="75" customHeight="1">
      <c r="A39" s="55">
        <v>35</v>
      </c>
      <c r="B39" s="56" t="s">
        <v>134</v>
      </c>
      <c r="C39" s="52">
        <v>0.5</v>
      </c>
      <c r="D39" s="53">
        <v>0.5</v>
      </c>
      <c r="E39" s="53">
        <v>0</v>
      </c>
      <c r="F39" s="53">
        <v>0</v>
      </c>
      <c r="G39" s="53">
        <v>0</v>
      </c>
      <c r="H39" s="53">
        <v>0</v>
      </c>
      <c r="I39" s="53">
        <v>0</v>
      </c>
      <c r="J39" s="53">
        <v>0</v>
      </c>
      <c r="K39" s="57" cm="1">
        <f t="array" ref="K39">(SUM(D39:J39/C39))</f>
        <v>1</v>
      </c>
    </row>
    <row r="40" spans="1:11" s="58" customFormat="1" ht="75" customHeight="1">
      <c r="A40" s="55">
        <v>36</v>
      </c>
      <c r="B40" s="56" t="s">
        <v>135</v>
      </c>
      <c r="C40" s="52">
        <v>1</v>
      </c>
      <c r="D40" s="53">
        <v>1</v>
      </c>
      <c r="E40" s="53">
        <v>0</v>
      </c>
      <c r="F40" s="53">
        <v>0</v>
      </c>
      <c r="G40" s="53">
        <v>0</v>
      </c>
      <c r="H40" s="53">
        <v>0</v>
      </c>
      <c r="I40" s="53">
        <v>0</v>
      </c>
      <c r="J40" s="53">
        <v>0</v>
      </c>
      <c r="K40" s="57" cm="1">
        <f t="array" ref="K40">(SUM(D40:J40/C40))</f>
        <v>1</v>
      </c>
    </row>
    <row r="41" spans="1:11" s="58" customFormat="1" ht="75" customHeight="1">
      <c r="A41" s="55">
        <v>37</v>
      </c>
      <c r="B41" s="56" t="s">
        <v>136</v>
      </c>
      <c r="C41" s="52">
        <v>1</v>
      </c>
      <c r="D41" s="53">
        <v>1</v>
      </c>
      <c r="E41" s="53">
        <v>0</v>
      </c>
      <c r="F41" s="53">
        <v>0</v>
      </c>
      <c r="G41" s="53">
        <v>0</v>
      </c>
      <c r="H41" s="53">
        <v>0</v>
      </c>
      <c r="I41" s="53">
        <v>0</v>
      </c>
      <c r="J41" s="53">
        <v>0</v>
      </c>
      <c r="K41" s="57" cm="1">
        <f t="array" ref="K41">(SUM(D41:J41/C41))</f>
        <v>1</v>
      </c>
    </row>
    <row r="42" spans="1:11" s="58" customFormat="1" ht="75" customHeight="1">
      <c r="A42" s="55">
        <v>38</v>
      </c>
      <c r="B42" s="56" t="s">
        <v>137</v>
      </c>
      <c r="C42" s="52">
        <v>2.75</v>
      </c>
      <c r="D42" s="52">
        <v>2.75</v>
      </c>
      <c r="E42" s="53">
        <v>0</v>
      </c>
      <c r="F42" s="53">
        <v>0</v>
      </c>
      <c r="G42" s="53">
        <v>0</v>
      </c>
      <c r="H42" s="53">
        <v>0</v>
      </c>
      <c r="I42" s="53">
        <v>0</v>
      </c>
      <c r="J42" s="53">
        <v>0</v>
      </c>
      <c r="K42" s="57" cm="1">
        <f t="array" ref="K42">(SUM(D42:J42/C42))</f>
        <v>1</v>
      </c>
    </row>
    <row r="43" spans="1:11" s="58" customFormat="1" ht="75" customHeight="1">
      <c r="A43" s="55">
        <v>39</v>
      </c>
      <c r="B43" s="56" t="s">
        <v>138</v>
      </c>
      <c r="C43" s="52">
        <v>2</v>
      </c>
      <c r="D43" s="52">
        <v>2</v>
      </c>
      <c r="E43" s="53">
        <v>0</v>
      </c>
      <c r="F43" s="53">
        <v>0</v>
      </c>
      <c r="G43" s="53">
        <v>0</v>
      </c>
      <c r="H43" s="53">
        <v>0</v>
      </c>
      <c r="I43" s="53">
        <v>0</v>
      </c>
      <c r="J43" s="53">
        <v>0</v>
      </c>
      <c r="K43" s="57" cm="1">
        <f t="array" ref="K43">(SUM(D43:J43/C43))</f>
        <v>1</v>
      </c>
    </row>
    <row r="44" spans="1:11" s="58" customFormat="1" ht="75" customHeight="1">
      <c r="A44" s="55">
        <v>40</v>
      </c>
      <c r="B44" s="56" t="s">
        <v>139</v>
      </c>
      <c r="C44" s="59">
        <v>0</v>
      </c>
      <c r="D44" s="53">
        <v>0</v>
      </c>
      <c r="E44" s="53">
        <v>0</v>
      </c>
      <c r="F44" s="53">
        <v>0</v>
      </c>
      <c r="G44" s="53">
        <v>0</v>
      </c>
      <c r="H44" s="53">
        <v>0</v>
      </c>
      <c r="I44" s="53">
        <v>0</v>
      </c>
      <c r="J44" s="53">
        <v>0</v>
      </c>
      <c r="K44" s="57" t="e" cm="1">
        <f t="array" ref="K44">(SUM(D44:J44/C44))</f>
        <v>#DIV/0!</v>
      </c>
    </row>
    <row r="45" spans="1:11" s="58" customFormat="1" ht="75" customHeight="1">
      <c r="A45" s="55">
        <v>41</v>
      </c>
      <c r="B45" s="56" t="s">
        <v>140</v>
      </c>
      <c r="C45" s="59">
        <v>0</v>
      </c>
      <c r="D45" s="53">
        <v>0</v>
      </c>
      <c r="E45" s="53">
        <v>0</v>
      </c>
      <c r="F45" s="53">
        <v>0</v>
      </c>
      <c r="G45" s="53">
        <v>0</v>
      </c>
      <c r="H45" s="53">
        <v>0</v>
      </c>
      <c r="I45" s="53">
        <v>0</v>
      </c>
      <c r="J45" s="53">
        <v>0</v>
      </c>
      <c r="K45" s="57" t="e" cm="1">
        <f t="array" ref="K45">(SUM(D45:J45/C45))</f>
        <v>#DIV/0!</v>
      </c>
    </row>
    <row r="46" spans="1:11" s="58" customFormat="1" ht="75" customHeight="1">
      <c r="A46" s="55">
        <v>42</v>
      </c>
      <c r="B46" s="56" t="s">
        <v>141</v>
      </c>
      <c r="C46" s="52">
        <v>23</v>
      </c>
      <c r="D46" s="53">
        <v>23</v>
      </c>
      <c r="E46" s="53">
        <v>0</v>
      </c>
      <c r="F46" s="53">
        <v>0</v>
      </c>
      <c r="G46" s="53">
        <v>0</v>
      </c>
      <c r="H46" s="53">
        <v>0</v>
      </c>
      <c r="I46" s="53">
        <v>0</v>
      </c>
      <c r="J46" s="53">
        <v>0</v>
      </c>
      <c r="K46" s="57" cm="1">
        <f t="array" ref="K46">(SUM(D46:J46/C46))</f>
        <v>1</v>
      </c>
    </row>
    <row r="47" spans="1:11" s="58" customFormat="1" ht="75" customHeight="1">
      <c r="A47" s="55">
        <v>43</v>
      </c>
      <c r="B47" s="56" t="s">
        <v>142</v>
      </c>
      <c r="C47" s="59">
        <v>0</v>
      </c>
      <c r="D47" s="53">
        <v>0</v>
      </c>
      <c r="E47" s="53">
        <v>0</v>
      </c>
      <c r="F47" s="53">
        <v>0</v>
      </c>
      <c r="G47" s="53">
        <v>0</v>
      </c>
      <c r="H47" s="53">
        <v>0</v>
      </c>
      <c r="I47" s="53">
        <v>0</v>
      </c>
      <c r="J47" s="53">
        <v>0</v>
      </c>
      <c r="K47" s="57" t="e" cm="1">
        <f t="array" ref="K47">(SUM(D47:J47/C47))</f>
        <v>#DIV/0!</v>
      </c>
    </row>
    <row r="48" spans="1:11" s="58" customFormat="1" ht="75" customHeight="1">
      <c r="A48" s="55">
        <v>44</v>
      </c>
      <c r="B48" s="56" t="s">
        <v>143</v>
      </c>
      <c r="C48" s="59">
        <v>0</v>
      </c>
      <c r="D48" s="53">
        <v>0</v>
      </c>
      <c r="E48" s="53">
        <v>0</v>
      </c>
      <c r="F48" s="53">
        <v>0</v>
      </c>
      <c r="G48" s="53">
        <v>0</v>
      </c>
      <c r="H48" s="53">
        <v>0</v>
      </c>
      <c r="I48" s="53">
        <v>0</v>
      </c>
      <c r="J48" s="53">
        <v>0</v>
      </c>
      <c r="K48" s="57" t="e" cm="1">
        <f t="array" ref="K48">(SUM(D48:J48/C48))</f>
        <v>#DIV/0!</v>
      </c>
    </row>
    <row r="49" spans="1:11" s="58" customFormat="1" ht="75" customHeight="1">
      <c r="A49" s="55">
        <v>45</v>
      </c>
      <c r="B49" s="56" t="s">
        <v>144</v>
      </c>
      <c r="C49" s="52">
        <v>35.25</v>
      </c>
      <c r="D49" s="53">
        <v>32.5</v>
      </c>
      <c r="E49" s="53">
        <v>0</v>
      </c>
      <c r="F49" s="53">
        <v>0</v>
      </c>
      <c r="G49" s="53">
        <v>0</v>
      </c>
      <c r="H49" s="53">
        <v>0</v>
      </c>
      <c r="I49" s="53">
        <v>0</v>
      </c>
      <c r="J49" s="53">
        <v>0</v>
      </c>
      <c r="K49" s="57" cm="1">
        <f t="array" ref="K49">(SUM(D49:J49/C49))</f>
        <v>0.92198581560283688</v>
      </c>
    </row>
    <row r="50" spans="1:11" s="58" customFormat="1" ht="75" customHeight="1">
      <c r="A50" s="55">
        <v>46</v>
      </c>
      <c r="B50" s="56" t="s">
        <v>145</v>
      </c>
      <c r="C50" s="52">
        <v>510.25</v>
      </c>
      <c r="D50" s="52">
        <v>510.25</v>
      </c>
      <c r="E50" s="53">
        <v>0</v>
      </c>
      <c r="F50" s="53">
        <v>0</v>
      </c>
      <c r="G50" s="53">
        <v>0</v>
      </c>
      <c r="H50" s="53">
        <v>0</v>
      </c>
      <c r="I50" s="53">
        <v>0</v>
      </c>
      <c r="J50" s="53">
        <v>0</v>
      </c>
      <c r="K50" s="57" cm="1">
        <f t="array" ref="K50">(SUM(D50:J50/C50))</f>
        <v>1</v>
      </c>
    </row>
    <row r="51" spans="1:11" s="58" customFormat="1" ht="75" customHeight="1">
      <c r="A51" s="55">
        <v>47</v>
      </c>
      <c r="B51" s="56" t="s">
        <v>146</v>
      </c>
      <c r="C51" s="59">
        <v>109</v>
      </c>
      <c r="D51" s="53">
        <v>0</v>
      </c>
      <c r="E51" s="53">
        <v>0</v>
      </c>
      <c r="F51" s="53">
        <v>109</v>
      </c>
      <c r="G51" s="53">
        <v>0</v>
      </c>
      <c r="H51" s="53">
        <v>0</v>
      </c>
      <c r="I51" s="53">
        <v>0</v>
      </c>
      <c r="J51" s="53">
        <v>0</v>
      </c>
      <c r="K51" s="57" cm="1">
        <f t="array" ref="K51">(SUM(D51:J51/C51))</f>
        <v>1</v>
      </c>
    </row>
    <row r="52" spans="1:11" s="58" customFormat="1" ht="75" customHeight="1">
      <c r="A52" s="55">
        <v>48</v>
      </c>
      <c r="B52" s="56" t="s">
        <v>141</v>
      </c>
      <c r="C52" s="59">
        <v>109</v>
      </c>
      <c r="D52" s="53">
        <v>0</v>
      </c>
      <c r="E52" s="53">
        <v>0</v>
      </c>
      <c r="F52" s="53">
        <v>109</v>
      </c>
      <c r="G52" s="53">
        <v>0</v>
      </c>
      <c r="H52" s="53">
        <v>0</v>
      </c>
      <c r="I52" s="53">
        <v>0</v>
      </c>
      <c r="J52" s="53">
        <v>0</v>
      </c>
      <c r="K52" s="57" cm="1">
        <f t="array" ref="K52">(SUM(D52:J52/C52))</f>
        <v>1</v>
      </c>
    </row>
    <row r="53" spans="1:11" s="58" customFormat="1" ht="75" customHeight="1">
      <c r="A53" s="55">
        <v>49</v>
      </c>
      <c r="B53" s="56" t="s">
        <v>147</v>
      </c>
      <c r="C53" s="59">
        <v>109</v>
      </c>
      <c r="D53" s="53">
        <v>0</v>
      </c>
      <c r="E53" s="53">
        <v>0</v>
      </c>
      <c r="F53" s="53">
        <v>85</v>
      </c>
      <c r="G53" s="53">
        <v>0</v>
      </c>
      <c r="H53" s="53">
        <v>0</v>
      </c>
      <c r="I53" s="53">
        <v>0</v>
      </c>
      <c r="J53" s="53">
        <v>0</v>
      </c>
      <c r="K53" s="57" cm="1">
        <f t="array" ref="K53">(SUM(D53:J53/C53))</f>
        <v>0.77981651376146788</v>
      </c>
    </row>
    <row r="54" spans="1:11" s="58" customFormat="1" ht="75" customHeight="1">
      <c r="A54" s="55">
        <v>50</v>
      </c>
      <c r="B54" s="56" t="s">
        <v>148</v>
      </c>
      <c r="C54" s="59">
        <v>0</v>
      </c>
      <c r="D54" s="53">
        <v>0</v>
      </c>
      <c r="E54" s="53">
        <v>0</v>
      </c>
      <c r="F54" s="53">
        <v>0</v>
      </c>
      <c r="G54" s="53">
        <v>0</v>
      </c>
      <c r="H54" s="53">
        <v>0</v>
      </c>
      <c r="I54" s="53">
        <v>0</v>
      </c>
      <c r="J54" s="53">
        <v>0</v>
      </c>
      <c r="K54" s="57" t="e" cm="1">
        <f t="array" ref="K54">(SUM(D54:J54/C54))</f>
        <v>#DIV/0!</v>
      </c>
    </row>
    <row r="55" spans="1:11" s="58" customFormat="1" ht="75" customHeight="1">
      <c r="A55" s="55">
        <v>51</v>
      </c>
      <c r="B55" s="56" t="s">
        <v>149</v>
      </c>
      <c r="C55" s="59">
        <v>109</v>
      </c>
      <c r="D55" s="53">
        <v>0</v>
      </c>
      <c r="E55" s="53">
        <v>0</v>
      </c>
      <c r="F55" s="53">
        <v>85</v>
      </c>
      <c r="G55" s="53">
        <v>0</v>
      </c>
      <c r="H55" s="53">
        <v>0</v>
      </c>
      <c r="I55" s="53">
        <v>0</v>
      </c>
      <c r="J55" s="53">
        <v>0</v>
      </c>
      <c r="K55" s="57" cm="1">
        <f t="array" ref="K55">(SUM(D55:J55/C55))</f>
        <v>0.77981651376146788</v>
      </c>
    </row>
    <row r="56" spans="1:11" s="58" customFormat="1" ht="75" customHeight="1">
      <c r="A56" s="55">
        <v>52</v>
      </c>
      <c r="B56" s="56" t="s">
        <v>150</v>
      </c>
      <c r="C56" s="59">
        <v>109</v>
      </c>
      <c r="D56" s="53">
        <v>0</v>
      </c>
      <c r="E56" s="53">
        <v>0</v>
      </c>
      <c r="F56" s="53">
        <v>85</v>
      </c>
      <c r="G56" s="53">
        <v>0</v>
      </c>
      <c r="H56" s="53">
        <v>0</v>
      </c>
      <c r="I56" s="53">
        <v>0</v>
      </c>
      <c r="J56" s="53">
        <v>0</v>
      </c>
      <c r="K56" s="57" cm="1">
        <f t="array" ref="K56">(SUM(D56:J56/C56))</f>
        <v>0.77981651376146788</v>
      </c>
    </row>
    <row r="57" spans="1:11" s="58" customFormat="1" ht="75" customHeight="1">
      <c r="A57" s="55">
        <v>53</v>
      </c>
      <c r="B57" s="56" t="s">
        <v>145</v>
      </c>
      <c r="C57" s="59">
        <v>109</v>
      </c>
      <c r="D57" s="53">
        <v>0</v>
      </c>
      <c r="E57" s="53">
        <v>0</v>
      </c>
      <c r="F57" s="53">
        <v>85</v>
      </c>
      <c r="G57" s="53">
        <v>0</v>
      </c>
      <c r="H57" s="53">
        <v>0</v>
      </c>
      <c r="I57" s="53">
        <v>0</v>
      </c>
      <c r="J57" s="53">
        <v>0</v>
      </c>
      <c r="K57" s="57" cm="1">
        <f t="array" ref="K57">(SUM(D57:J57/C57))</f>
        <v>0.77981651376146788</v>
      </c>
    </row>
    <row r="58" spans="1:11" s="58" customFormat="1" ht="75" customHeight="1">
      <c r="A58" s="55">
        <v>54</v>
      </c>
      <c r="B58" s="56" t="s">
        <v>151</v>
      </c>
      <c r="C58" s="52">
        <v>1.25</v>
      </c>
      <c r="D58" s="53">
        <v>1.25</v>
      </c>
      <c r="E58" s="53">
        <v>0</v>
      </c>
      <c r="F58" s="53">
        <v>0</v>
      </c>
      <c r="G58" s="53">
        <v>0</v>
      </c>
      <c r="H58" s="53">
        <v>0</v>
      </c>
      <c r="I58" s="53">
        <v>0</v>
      </c>
      <c r="J58" s="53">
        <v>0</v>
      </c>
      <c r="K58" s="57" cm="1">
        <f t="array" ref="K58">(SUM(D58:J58/C58))</f>
        <v>1</v>
      </c>
    </row>
    <row r="59" spans="1:11" s="58" customFormat="1" ht="75" customHeight="1">
      <c r="A59" s="55">
        <v>55</v>
      </c>
      <c r="B59" s="56" t="s">
        <v>152</v>
      </c>
      <c r="C59" s="52">
        <v>15.75</v>
      </c>
      <c r="D59" s="53">
        <v>5.5</v>
      </c>
      <c r="E59" s="53">
        <v>0</v>
      </c>
      <c r="F59" s="53">
        <v>5</v>
      </c>
      <c r="G59" s="53">
        <v>0</v>
      </c>
      <c r="H59" s="53">
        <v>0</v>
      </c>
      <c r="I59" s="53">
        <v>0</v>
      </c>
      <c r="J59" s="53">
        <v>0</v>
      </c>
      <c r="K59" s="57" cm="1">
        <f t="array" ref="K59">(SUM(D59:J59/C59))</f>
        <v>0.66666666666666663</v>
      </c>
    </row>
    <row r="60" spans="1:11" s="58" customFormat="1" ht="75" customHeight="1">
      <c r="A60" s="55">
        <v>56</v>
      </c>
      <c r="B60" s="56" t="s">
        <v>153</v>
      </c>
      <c r="C60" s="52">
        <v>5</v>
      </c>
      <c r="D60" s="53">
        <v>5</v>
      </c>
      <c r="E60" s="53">
        <v>0</v>
      </c>
      <c r="F60" s="53">
        <v>0</v>
      </c>
      <c r="G60" s="53">
        <v>0</v>
      </c>
      <c r="H60" s="53">
        <v>0</v>
      </c>
      <c r="I60" s="53">
        <v>0</v>
      </c>
      <c r="J60" s="53">
        <v>0</v>
      </c>
      <c r="K60" s="57" cm="1">
        <f t="array" ref="K60">(SUM(D60:J60/C60))</f>
        <v>1</v>
      </c>
    </row>
    <row r="61" spans="1:11" s="58" customFormat="1" ht="75" customHeight="1">
      <c r="A61" s="55">
        <v>57</v>
      </c>
      <c r="B61" s="56" t="s">
        <v>154</v>
      </c>
      <c r="C61" s="52">
        <v>0</v>
      </c>
      <c r="D61" s="53">
        <v>0</v>
      </c>
      <c r="E61" s="53">
        <v>0</v>
      </c>
      <c r="F61" s="53">
        <v>0</v>
      </c>
      <c r="G61" s="53">
        <v>0</v>
      </c>
      <c r="H61" s="53">
        <v>0</v>
      </c>
      <c r="I61" s="53">
        <v>0</v>
      </c>
      <c r="J61" s="53">
        <v>0</v>
      </c>
      <c r="K61" s="57" t="e" cm="1">
        <f t="array" ref="K61">(SUM(D61:J61/C61))</f>
        <v>#DIV/0!</v>
      </c>
    </row>
    <row r="62" spans="1:11" s="58" customFormat="1" ht="75" customHeight="1">
      <c r="A62" s="55">
        <v>58</v>
      </c>
      <c r="B62" s="56" t="s">
        <v>155</v>
      </c>
      <c r="C62" s="52">
        <v>0</v>
      </c>
      <c r="D62" s="53">
        <v>0</v>
      </c>
      <c r="E62" s="53">
        <v>0</v>
      </c>
      <c r="F62" s="53">
        <v>0</v>
      </c>
      <c r="G62" s="53">
        <v>0</v>
      </c>
      <c r="H62" s="53">
        <v>0</v>
      </c>
      <c r="I62" s="53">
        <v>0</v>
      </c>
      <c r="J62" s="53">
        <v>0</v>
      </c>
      <c r="K62" s="57" t="e" cm="1">
        <f t="array" ref="K62">(SUM(D62:J62/C62))</f>
        <v>#DIV/0!</v>
      </c>
    </row>
    <row r="63" spans="1:11" s="58" customFormat="1" ht="177.6" customHeight="1">
      <c r="A63" s="55">
        <v>59</v>
      </c>
      <c r="B63" s="56" t="s">
        <v>156</v>
      </c>
      <c r="C63" s="52">
        <v>241.25</v>
      </c>
      <c r="D63" s="53">
        <v>178.5</v>
      </c>
      <c r="E63" s="53">
        <v>0</v>
      </c>
      <c r="F63" s="53">
        <v>0</v>
      </c>
      <c r="G63" s="53">
        <v>0</v>
      </c>
      <c r="H63" s="53">
        <v>0</v>
      </c>
      <c r="I63" s="53">
        <v>0</v>
      </c>
      <c r="J63" s="53">
        <v>0</v>
      </c>
      <c r="K63" s="57" cm="1">
        <f t="array" ref="K63">(SUM(D63:J63/C63))</f>
        <v>0.73989637305699485</v>
      </c>
    </row>
    <row r="64" spans="1:11" s="58" customFormat="1" ht="75" customHeight="1">
      <c r="A64" s="55">
        <v>60</v>
      </c>
      <c r="B64" s="56" t="s">
        <v>157</v>
      </c>
      <c r="C64" s="59">
        <v>2.6</v>
      </c>
      <c r="D64" s="53">
        <v>1.86</v>
      </c>
      <c r="E64" s="53">
        <v>0</v>
      </c>
      <c r="F64" s="53">
        <v>0</v>
      </c>
      <c r="G64" s="53">
        <v>0</v>
      </c>
      <c r="H64" s="53">
        <v>0</v>
      </c>
      <c r="I64" s="53">
        <v>0</v>
      </c>
      <c r="J64" s="53">
        <v>0</v>
      </c>
      <c r="K64" s="57" cm="1">
        <f t="array" ref="K64">(SUM(D64:J64/C64))</f>
        <v>0.7153846153846154</v>
      </c>
    </row>
    <row r="65" spans="1:11" s="58" customFormat="1" ht="75" customHeight="1">
      <c r="A65" s="55">
        <v>61</v>
      </c>
      <c r="B65" s="56" t="s">
        <v>158</v>
      </c>
      <c r="C65" s="59">
        <v>0</v>
      </c>
      <c r="D65" s="53">
        <v>0</v>
      </c>
      <c r="E65" s="53">
        <v>0</v>
      </c>
      <c r="F65" s="53">
        <v>0</v>
      </c>
      <c r="G65" s="53">
        <v>0</v>
      </c>
      <c r="H65" s="53">
        <v>0</v>
      </c>
      <c r="I65" s="53">
        <v>0</v>
      </c>
      <c r="J65" s="53">
        <v>0</v>
      </c>
      <c r="K65" s="57" t="e" cm="1">
        <f t="array" ref="K65">(SUM(D65:J65/C65))</f>
        <v>#DIV/0!</v>
      </c>
    </row>
    <row r="66" spans="1:11" s="58" customFormat="1" ht="75" customHeight="1">
      <c r="A66" s="55">
        <v>62</v>
      </c>
      <c r="B66" s="56" t="s">
        <v>159</v>
      </c>
      <c r="C66" s="59">
        <v>0</v>
      </c>
      <c r="D66" s="53">
        <v>0</v>
      </c>
      <c r="E66" s="53">
        <v>0</v>
      </c>
      <c r="F66" s="53">
        <v>0</v>
      </c>
      <c r="G66" s="53">
        <v>0</v>
      </c>
      <c r="H66" s="53">
        <v>0</v>
      </c>
      <c r="I66" s="53">
        <v>0</v>
      </c>
      <c r="J66" s="53">
        <v>0</v>
      </c>
      <c r="K66" s="57" t="e" cm="1">
        <f t="array" ref="K66">(SUM(D66:J66/C66))</f>
        <v>#DIV/0!</v>
      </c>
    </row>
    <row r="67" spans="1:11" s="58" customFormat="1" ht="75" customHeight="1">
      <c r="A67" s="55">
        <v>63</v>
      </c>
      <c r="B67" s="56" t="s">
        <v>160</v>
      </c>
      <c r="C67" s="59">
        <v>0</v>
      </c>
      <c r="D67" s="53">
        <v>0</v>
      </c>
      <c r="E67" s="53">
        <v>0</v>
      </c>
      <c r="F67" s="53">
        <v>0</v>
      </c>
      <c r="G67" s="53">
        <v>0</v>
      </c>
      <c r="H67" s="53">
        <v>0</v>
      </c>
      <c r="I67" s="53">
        <v>0</v>
      </c>
      <c r="J67" s="53">
        <v>0</v>
      </c>
      <c r="K67" s="57" t="e" cm="1">
        <f t="array" ref="K67">(SUM(D67:J67/C67))</f>
        <v>#DIV/0!</v>
      </c>
    </row>
    <row r="68" spans="1:11" s="58" customFormat="1" ht="75" customHeight="1">
      <c r="A68" s="55">
        <v>64</v>
      </c>
      <c r="B68" s="56" t="s">
        <v>161</v>
      </c>
      <c r="C68" s="59">
        <v>0</v>
      </c>
      <c r="D68" s="53">
        <v>0</v>
      </c>
      <c r="E68" s="53">
        <v>0</v>
      </c>
      <c r="F68" s="53">
        <v>0</v>
      </c>
      <c r="G68" s="53">
        <v>0</v>
      </c>
      <c r="H68" s="53">
        <v>0</v>
      </c>
      <c r="I68" s="53">
        <v>0</v>
      </c>
      <c r="J68" s="53">
        <v>0</v>
      </c>
      <c r="K68" s="57" t="e" cm="1">
        <f t="array" ref="K68">(SUM(D68:J68/C68))</f>
        <v>#DIV/0!</v>
      </c>
    </row>
    <row r="69" spans="1:11" s="58" customFormat="1" ht="75" customHeight="1">
      <c r="A69" s="55">
        <v>65</v>
      </c>
      <c r="B69" s="56" t="s">
        <v>162</v>
      </c>
      <c r="C69" s="59">
        <v>0</v>
      </c>
      <c r="D69" s="53">
        <v>0</v>
      </c>
      <c r="E69" s="53">
        <v>0</v>
      </c>
      <c r="F69" s="53">
        <v>0</v>
      </c>
      <c r="G69" s="53">
        <v>0</v>
      </c>
      <c r="H69" s="53">
        <v>0</v>
      </c>
      <c r="I69" s="53">
        <v>0</v>
      </c>
      <c r="J69" s="53">
        <v>0</v>
      </c>
      <c r="K69" s="57" t="e" cm="1">
        <f t="array" ref="K69">(SUM(D69:J69/C69))</f>
        <v>#DIV/0!</v>
      </c>
    </row>
    <row r="70" spans="1:11" s="58" customFormat="1" ht="75" customHeight="1" thickBot="1">
      <c r="A70" s="55">
        <v>66</v>
      </c>
      <c r="B70" s="56" t="s">
        <v>163</v>
      </c>
      <c r="C70" s="52">
        <v>20.2</v>
      </c>
      <c r="D70" s="53">
        <v>10.5</v>
      </c>
      <c r="E70" s="53">
        <v>0</v>
      </c>
      <c r="F70" s="53">
        <v>0</v>
      </c>
      <c r="G70" s="53">
        <v>0</v>
      </c>
      <c r="H70" s="53">
        <v>0</v>
      </c>
      <c r="I70" s="53">
        <v>0</v>
      </c>
      <c r="J70" s="53">
        <v>0</v>
      </c>
      <c r="K70" s="57" cm="1">
        <f t="array" ref="K70">(SUM(D70:J70/C70))</f>
        <v>0.51980198019801982</v>
      </c>
    </row>
    <row r="71" spans="1:11" s="65" customFormat="1" ht="14.45" thickBot="1">
      <c r="A71" s="54"/>
      <c r="B71" s="61" t="s">
        <v>164</v>
      </c>
      <c r="C71" s="62">
        <f>SUM(C5:C70)</f>
        <v>2238.9499999999998</v>
      </c>
      <c r="D71" s="63">
        <f>SUM(D5:D70)</f>
        <v>1317.31</v>
      </c>
      <c r="E71" s="63">
        <f t="shared" ref="E71:J71" si="0">SUM(E6:E70)</f>
        <v>0</v>
      </c>
      <c r="F71" s="63">
        <f t="shared" si="0"/>
        <v>598.5</v>
      </c>
      <c r="G71" s="63">
        <f t="shared" si="0"/>
        <v>0</v>
      </c>
      <c r="H71" s="63">
        <f t="shared" si="0"/>
        <v>0</v>
      </c>
      <c r="I71" s="63">
        <f t="shared" si="0"/>
        <v>0</v>
      </c>
      <c r="J71" s="63">
        <f t="shared" si="0"/>
        <v>0</v>
      </c>
      <c r="K71" s="64" cm="1">
        <f t="array" ref="K71">(SUM(D71:J71/C71))</f>
        <v>0.85567341834341992</v>
      </c>
    </row>
    <row r="72" spans="1:11" s="65" customFormat="1"/>
    <row r="73" spans="1:11" s="65" customFormat="1"/>
    <row r="74" spans="1:11" s="65" customFormat="1"/>
    <row r="75" spans="1:11" s="65" customFormat="1">
      <c r="C75" s="66">
        <f>((D71+F71)/C71)*1</f>
        <v>0.85567341834341992</v>
      </c>
      <c r="D75" s="65">
        <f>D71+F71</f>
        <v>1915.81</v>
      </c>
    </row>
    <row r="76" spans="1:11" s="65" customFormat="1"/>
  </sheetData>
  <mergeCells count="1">
    <mergeCell ref="C1:K2"/>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Rodriguez Buendia</dc:creator>
  <cp:keywords/>
  <dc:description/>
  <cp:lastModifiedBy/>
  <cp:revision/>
  <dcterms:created xsi:type="dcterms:W3CDTF">2025-12-30T21:48:59Z</dcterms:created>
  <dcterms:modified xsi:type="dcterms:W3CDTF">2026-02-19T19:23:54Z</dcterms:modified>
  <cp:category/>
  <cp:contentStatus/>
</cp:coreProperties>
</file>