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showInkAnnotation="0" autoCompressPictures="0"/>
  <mc:AlternateContent xmlns:mc="http://schemas.openxmlformats.org/markup-compatibility/2006">
    <mc:Choice Requires="x15">
      <x15ac:absPath xmlns:x15ac="http://schemas.microsoft.com/office/spreadsheetml/2010/11/ac" url="G:\PAGINA GOB\Secretaria de Planeación\03-08-2021\"/>
    </mc:Choice>
  </mc:AlternateContent>
  <xr:revisionPtr revIDLastSave="0" documentId="8_{AF461EFE-0C90-4077-9B02-248E07889EE3}" xr6:coauthVersionLast="45" xr6:coauthVersionMax="45" xr10:uidLastSave="{00000000-0000-0000-0000-000000000000}"/>
  <bookViews>
    <workbookView xWindow="-120" yWindow="-120" windowWidth="24240" windowHeight="13140" tabRatio="668" xr2:uid="{00000000-000D-0000-FFFF-FFFF00000000}"/>
  </bookViews>
  <sheets>
    <sheet name="EJECUCION ENERO- JUNIO 2021" sheetId="8" r:id="rId1"/>
  </sheets>
  <definedNames>
    <definedName name="_xlnm._FilterDatabase" localSheetId="0" hidden="1">'EJECUCION ENERO- JUNIO 2021'!$A$7:$M$85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57" i="8" l="1"/>
  <c r="K28" i="8" l="1"/>
  <c r="L53" i="8"/>
  <c r="L60" i="8"/>
  <c r="L71" i="8"/>
  <c r="L51" i="8"/>
  <c r="L13" i="8" l="1"/>
  <c r="L12" i="8"/>
  <c r="L8" i="8"/>
  <c r="K75" i="8"/>
  <c r="K76" i="8"/>
  <c r="K74" i="8"/>
  <c r="L52" i="8"/>
  <c r="K35" i="8"/>
  <c r="K19" i="8"/>
  <c r="K50" i="8"/>
  <c r="K45" i="8"/>
  <c r="K48" i="8"/>
  <c r="K27" i="8"/>
  <c r="K33" i="8"/>
  <c r="K32" i="8"/>
  <c r="K36" i="8"/>
  <c r="K44" i="8"/>
  <c r="K43" i="8"/>
  <c r="K23" i="8"/>
  <c r="K42" i="8"/>
  <c r="K41" i="8"/>
  <c r="K40" i="8"/>
  <c r="K39" i="8"/>
  <c r="K34" i="8"/>
  <c r="K37" i="8"/>
  <c r="K31" i="8"/>
  <c r="K47" i="8"/>
  <c r="K26" i="8"/>
  <c r="K46" i="8"/>
  <c r="K30" i="8"/>
  <c r="K25" i="8"/>
  <c r="K21" i="8"/>
  <c r="K29" i="8"/>
  <c r="K22" i="8"/>
  <c r="K49" i="8"/>
  <c r="K20" i="8"/>
  <c r="K38"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Mathew</author>
  </authors>
  <commentList>
    <comment ref="M73" authorId="0" shapeId="0" xr:uid="{00000000-0006-0000-0000-000001000000}">
      <text>
        <r>
          <rPr>
            <b/>
            <sz val="9"/>
            <color indexed="81"/>
            <rFont val="Tahoma"/>
            <charset val="1"/>
          </rPr>
          <t>Mathew:</t>
        </r>
        <r>
          <rPr>
            <sz val="9"/>
            <color indexed="81"/>
            <rFont val="Tahoma"/>
            <charset val="1"/>
          </rPr>
          <t xml:space="preserve">
No se ejecutó</t>
        </r>
      </text>
    </comment>
  </commentList>
</comments>
</file>

<file path=xl/sharedStrings.xml><?xml version="1.0" encoding="utf-8"?>
<sst xmlns="http://schemas.openxmlformats.org/spreadsheetml/2006/main" count="373" uniqueCount="244">
  <si>
    <t>Item</t>
  </si>
  <si>
    <t>Observaciones</t>
  </si>
  <si>
    <t>Nombre del Proyecto</t>
  </si>
  <si>
    <t>Codigo de Registro del BPPI</t>
  </si>
  <si>
    <t>Objetivo General del Proyecto (Resultado)</t>
  </si>
  <si>
    <t>Valor del Proyecto</t>
  </si>
  <si>
    <t>Fuente de Financiación</t>
  </si>
  <si>
    <t>Fecha de Inicio</t>
  </si>
  <si>
    <t>Fecha de Terminación</t>
  </si>
  <si>
    <t>% Avance fisico</t>
  </si>
  <si>
    <t>Avance Financiero $</t>
  </si>
  <si>
    <t>Sector</t>
  </si>
  <si>
    <t>SECRETARIA DE PLANEACION DEPARTAMENTAL</t>
  </si>
  <si>
    <t>GOBERNACION DE BOLIVAR</t>
  </si>
  <si>
    <t>BANCO DE PROGRAMAS Y PROYECTOS INVERSION DEPARTAMENTAL</t>
  </si>
  <si>
    <t>MANTENIMIENTO DE LA COBERTURA EDUCATIVA PARA EL 2021 A TRAVÉS DE LA PRESTACIÓN DEL SERVICIO CON OPERADORES PRIVADOS PARA GARANTIZAR LA CONTINUIDAD DE ESTUDIANTES EN LOS MUNICIPIOS CON INSUFICIENCIA DEL SERVICIO EN EL DPTO BOLIVAR</t>
  </si>
  <si>
    <t>Garantizar la prestación del servicio educativo en educación preescolar , básica secundaria y media, a través de la contratación de operadores privados para garantizar la continuidad de estudiantes en los municipios con insuficiencia del servicio.</t>
  </si>
  <si>
    <t>SGP</t>
  </si>
  <si>
    <t>ND</t>
  </si>
  <si>
    <t>FORTALECIMIENTO DEL SERVICIO DE ASEO Y VIGILANCIA PARA EL AÑO 2021 EN LOS ESTABLECIMIENTOS EDUCATIVOS OFICIALES DE LOS 44 MUNICIPIOS NO CERTIFICADOS DEL DEPARTAMENTO BOLÍVAR.</t>
  </si>
  <si>
    <t>Aumentar las condiciones de higiene y seguridad en las instituciones educativas de los municipios no certificados del departamento de Bolívar.</t>
  </si>
  <si>
    <t>ADMINISTRACIÓN DE LA NOMINA Y DE LOS BIENES Y SERVICIOS DEL AÑO 2021 PARA GARANTIZAR LA PRESTACIÓN DEL SERVICIO PUBLICO EDUCATIVO EN LOS MUNICIPIOS NO CERTIFICADOS DEL DEPARTAMENTO DE BOLÍVAR.</t>
  </si>
  <si>
    <t>Optimizar los recursos transferidos por el MEN para el pago de nómina y prestaciones sociales; y gastos de funcionamiento de la Secretaría de educación Dptal.</t>
  </si>
  <si>
    <t>SGP E ICLD</t>
  </si>
  <si>
    <t>FORTALECIMIENTO DE LA GESTION AMBIENTAL INSPECCION VIGILANCIA Y CONTROL SANITARIO EN EL DEPARTAMENTO DE BOLIVAR</t>
  </si>
  <si>
    <t>Contribuir a la disminución de las enfermedades transmisibles causadas por condiciones sanitarias y ambientales en los municipios del departamento de Bolívar</t>
  </si>
  <si>
    <t>SALUD</t>
  </si>
  <si>
    <t>Enfocado a Enfermedades transmisibles causadas por condiciones sanitarias y ambientales en los municipios del departamento de Bolívar</t>
  </si>
  <si>
    <t>IMPLEMENTACIÓN DE  ESTRATEGIA DE PREVENCIÓN, VIGILANCIA Y CONTROL DE LAS ZOONOSIS EN EL DEPARTAMENTO DE BOLÍVAR</t>
  </si>
  <si>
    <t>Fortalecer estrategias para la reducción de índices de morbilidad y propagación de enfermedades transmitidas por animales domésticos y silvestres en los municipios del departamento de Bolívar</t>
  </si>
  <si>
    <t>Estrategias para la reducción de índices de morbilidad y propagación de enfermedades transmitidas por animales domésticos y silvestres en los municipios del departamento de Bolívar</t>
  </si>
  <si>
    <t>DESARROLLO DE CAPACIDADES A DIRECCIÓN TERRITORIAL DE SALUD, DIRECCIONES LOCALES DE SALUD, IPS Y EAPB PARA LA IMPLEMENTACIÓN DE PROCESOS PRIORIZADOS DE LA GESTIÓN PARA LA SALUD PÚBLICA EN EL DEPARTAMENTO DE BOLÍVAR</t>
  </si>
  <si>
    <t>Implementar el plan de desarrollo de capacidades para el fortalecimiento de los procesos de gestión de la salud pública para las entidades territoriales de salud</t>
  </si>
  <si>
    <t>Porcentaje de implementación del plan de desarrollo de capacidades para el fortalecimiento de los procesos de la gestión de la salud pública.</t>
  </si>
  <si>
    <t>FORTALECIMIENTO A LA VIGILANCIA Y CONTROL SANITARIO DE MEDICAMENTOS EN EL DEPARTAMENTO DE BOLIVAR</t>
  </si>
  <si>
    <t>Fortalecer la vigilancia y control sanitario de medicamentos en los establecimientos farmacéuticos en el departamento de Bolívar</t>
  </si>
  <si>
    <t>SGP/RENTAS CEDIDAS</t>
  </si>
  <si>
    <t>Vigilancia y control sanitario de medicamentos en los establecimientos farmacéuticos en el departamento de Bolívar</t>
  </si>
  <si>
    <t>FORTALECIMIENTO DE LA GESTIÓN PARA LA PLANEACIÓN INTEGRAL DE LA SECRETARIA DE SALUD DE BOLÍVAR</t>
  </si>
  <si>
    <t>Mejorar los procesos de gestión de la planeación integral en salud, para el cumplimiento de las metas del Plan Territorial de Salud de la Secretaría de Salud en el Departamento de Bolívar.</t>
  </si>
  <si>
    <t>Secretaria de Salud Departamental y Municipios Cumpliendo las metas del Plan Territorial del Salud Departamental.</t>
  </si>
  <si>
    <t>FORTALECIMIENTO DEL DESARROLLO DE LOS SUBSISTEMAS DE ANALISIS, INTERPRETACIÓN Y DIVULGACIÓN DE LOS EVENTOS DE INTERES EN SLUD PÚBLICA EN EL DEPARTAMENTO DE BOLIVAR Y EN LOS 45 MUNICIPIOS</t>
  </si>
  <si>
    <t xml:space="preserve">Mejorar el desarrollo de los subsistemas de análisis, interpretación y divulgación de los eventos de interés en salud pública en el departamento de Bolívar. </t>
  </si>
  <si>
    <t>Municipios desarrollando los subsistemas de análisis, interpretación y divulgación de los eventos de interés en salud pública.</t>
  </si>
  <si>
    <t>FORTALECIMIENTO DEL PROCESO DE OPERACIONALIZACION DEL (PIC) Y DE LOS PROCESOS DE GESTION DE SALUD PUBLICA ENMARCADA EN LA RESOLUCION 518 DE 2015 EN LAS ENTIDADES TERRITORIALES DE SALUD DEPARTAMENTAL Y MUNICIPAL DEL DEPARTAMENTO DE  BOLÍVAR</t>
  </si>
  <si>
    <t>Mejorar la gestion en la operacionalizacion del plan  interveciones colectivas (pic) y de los procesos de la gestion de la salud publica en el marco de la gestion del riesgo colectivo y de la salud publica</t>
  </si>
  <si>
    <t>Direcciones Locales de Salud encargados de la gestión del Plan de Intervenciones Colectivas asistidos técnicamente</t>
  </si>
  <si>
    <t>INCREMENTO DE LA COBERTURA DE ACCIONES DE INSPECCIÓN, VIGILANCIA Y CONTROL AL SISTEMA GENERAL DE SEGURIDAD SOCIAL EN SALUD EN EL DEPARTAMENTO DE BOLIVAR</t>
  </si>
  <si>
    <t>Incrementar la cobertura de acciones de IVC al SGSSS, mediante el fortalecimiento del equipo técnico que permitan cumplir con su competencia de forma óptima en pro de respaldar una adecuada prestación de servicios de salud en Dpto. de Bolívar</t>
  </si>
  <si>
    <t>RENTAS CEDIDAS</t>
  </si>
  <si>
    <t>obertura de acciones de IVC al SGSSS, mediante el fortalecimiento del equipo técnico que permitan cumplir con su competencia de forma óptima en pro de respaldar una adecuada prestación de servicios de salud en Dpto. de Bolívar</t>
  </si>
  <si>
    <t>MEJORAMIENTO DE LA CALIDAD DE LA ATENCIÓN EN SALUD EN EL DEPARTAMENTO DE BOLÍVAR.</t>
  </si>
  <si>
    <t>Mejorar la calidad de la atención en salud, mediante el desarrollo de capacidades en el talento humano de los actores del SGSSS e intensificación de acciones de auditoría externa y monitoreo de la calidad para reducir los riesgos inherentes a la atención e impactar positivamente los indicadores de morbilidad y mortalidad en el departamento de Bolívar</t>
  </si>
  <si>
    <t>Red pública prestadora de servicios de salud cumpliendo los estándares de calidad establecidos por el SOGC</t>
  </si>
  <si>
    <t>MEJORAMIENTO DE LA GESTION EN LA AFILIACION DE LOS BENEFICIARIOS DEL REGIMEN SUBSIDIADO EN EL DEPARTAMENTO DE BOLÍVAR</t>
  </si>
  <si>
    <t>Mejorar el acceso a los Servicios de Salud de la población no afiliada, por la No cobertura de la Red Prestadora de Servicios de Salud, en el departamento de Bolívar.</t>
  </si>
  <si>
    <t xml:space="preserve"> RENTAS CEDIDAS</t>
  </si>
  <si>
    <t>Cobertura de cubrimiento de la población no afiliada en el departamento de Bolívar</t>
  </si>
  <si>
    <t>MEJORAMIENTO DE LA OPERATIVIZACION DEL LABORATORIO DE SALUD PÚBLICA PARA LA INVESTIGACION Y VIGILANCIA DE EVENTOS DE INTERES EN EL DEPARTAMENTO DE BOLIVAR</t>
  </si>
  <si>
    <t>Departamento de Bolívar con Cobertura en la investigación y vigilancia de los eventos de interés en salud publica aumentada y operativizada</t>
  </si>
  <si>
    <t>MEJORAMIENTO EN LA GARANTIA, OPERACIÓN Y PRESTACION DE SERVICIOS DE SALUD EN EL MODELO DE REDES INTEGRADAS DE SALUD EN EL DEPARTAMENTO DE BOLIVAR</t>
  </si>
  <si>
    <t>: Consolidar una Red Integrada de Servicio de Salud en el marco del Modelo de Atención Integral en Salud que permita garantizar la accesibilidad, calidad, oportunidad y eficiencia en la prestación de los servicios de salud.</t>
  </si>
  <si>
    <t>Servicios de salud de la RED hospitalaria del Departamento de Bolívar, en el marco en el marco del Modelo de Acción Integral territorial.</t>
  </si>
  <si>
    <t>FORTALECIMIENTO DE LA GESTIÓN DE LA DIMENSIÓN VIDA SALUDABLE Y CONDICIONES NO TRANSMISIBLES</t>
  </si>
  <si>
    <t>Aumentar la adherencia a los lineamientos nacionales sobre la dimensión vida saludable y condiciones no transmisibles por parte de los municipios del Departamento de Bolívar</t>
  </si>
  <si>
    <t>Adherencia a los lineamientos nacionales sobre la dimensión vida saludable y condiciones no transmisibles por parte de los municipios del Departamento de Bolívar</t>
  </si>
  <si>
    <t>FORTALECIMIENTO DE LA GESTIÓN PARA LA DETECCIÓN TEMPRANA DEL CÁNCER EN MENORES DE 18 AÑOS, DE MAMA, CUELLO UTERINO, PRÓSTATA, COLON Y RECTO, EN MUNICIPIOS PRIORIZADOS DEL DEPARTAMENTO DE BOLÍVAR</t>
  </si>
  <si>
    <t xml:space="preserve">Aumentar la implementación de las acciones de detección temprana de los tipos de cáncer priorizados en el marco de la ruta de cáncer infantil y de la ruta integral de atención de promoción y mantenimiento de la salud por parte de Direcciones Locales de Salud, Entidades Promotoras de Salud e Instituciones Prestadoras de Salud del departamento de Bolívar.  </t>
  </si>
  <si>
    <t xml:space="preserve">Implementación de las acciones de detección temprana de los tipos de cáncer priorizados en el marco de la ruta de cáncer infantil y de la ruta integral de atención de promoción y mantenimiento de la salud por parte de Direcciones Locales de Salud, Entidades Promotoras de Salud e Instituciones Prestadoras de Salud del departamento de Bolívar.  </t>
  </si>
  <si>
    <t>FORTALECIMIENTO DE LAS ACCIONES DE INSPECCIÓN VIGILANCIA Y CONTROL SANITARIO DE ALIMENTOS EN EL DEPARTAMENTO BOLÍVAR</t>
  </si>
  <si>
    <t>Fortalecer el cumplimiento en la normatividad vigente que rige sobre la distribución, comercialización de alimentos y bebidas, almacenamiento y establecimientos gastronómicos, igual que el transporte asociado a dichas actividades en los municipios del departamento de Bolívar</t>
  </si>
  <si>
    <t>Cumplimiento en la normatividad vigente que rige sobre la distribución, comercialización de alimentos y bebidas, almacenamiento y establecimientos gastronómicos, igual que el transporte asociado a dichas actividades en los municipios del departamento de Bolívar</t>
  </si>
  <si>
    <t>Fortalecer La  Gestión a la Implementación de la Política de Seguridad Alimentaria y Nutricional-(SAN) con Enfoque al Derecho Humano a la Alimentación Adecuada-(DHAA) en Niños y Niñas de 0 A 59 Meses, Mujeres Lactantes y Gestantes en el Departamento de Bolívar</t>
  </si>
  <si>
    <t>Gestión a la Implementación de la Política de Seguridad Alimentaria y Nutricional-(SAN) con Enfoque al Derecho Humano a la Alimentación Adecuada-(DHAA) en Niños y Niñas de 0 A 59 Meses, Mujeres Lactantes y Gestantes en el Departamento de Bolívar</t>
  </si>
  <si>
    <t>FORTALECIMENTO   A LAS ACCIONES PARA LA PROMOCIÓN DE LA SALUD EN POBLACION ADOLESCENTE Y JOVEN EN EL MARCO DE LOS DERECHOS SEXUALES Y REPRODUCTIVOS, Y LA ATENCION INTEGRAL EN SALUD PARA LAS VIOLENCIAS DE GENERO EN EL DEPARTAMENTO DE  BOLIVAR</t>
  </si>
  <si>
    <t>Fortalecer articulación de las entidades pertenecientes a la ruta de atención integral para la promoción de los derechos sexuales y reproductivos de adolescentes y jóvenes y de las violencias por razones de género en los municipios del departamento de Bolívar.</t>
  </si>
  <si>
    <t>Articulación de las entidades pertenecientes a la ruta de atención integral para la promoción de los derechos sexuales y reproductivos de adolescentes y jóvenes y de las violencias por razones de género en los municipios del departamento de Bolívar.</t>
  </si>
  <si>
    <t>FORTALECIMIENTO DE LA CAPACIDAD DE GESTIÓN INSTITUCIONAL Y COMUNITARIA PARA LOGRAR LA PREVENCIÓN Y ATENCIÓN INTEGRAL EN ITS-VIH/SIDA EN EL DEPARTAMENTO DE BOLÍVAR.</t>
  </si>
  <si>
    <t>Fortalecer la  implementación y adopción de las estrategias y lineamientos para la prevención y atención integral en its vih/sida en el departamento de bolívar</t>
  </si>
  <si>
    <t>Implementación y adopción de las estrategias y lineamientos para la prevención y atención integral en its vih/sida en el departamento de bolívar</t>
  </si>
  <si>
    <t>IMPLEMENTACION DE LA RUTA INTEGRAL DE ATENCION MATERNO PERINATAL EN MUNICIPIOS PRIORIZADOS DEL DEPARTAMENTO DE BOLÍVAR</t>
  </si>
  <si>
    <t>Debilidad en los procesos para la implementación de la ruta integral de atención materno perinatal en las entidades territoriales municipales del departamento de Bolívar.</t>
  </si>
  <si>
    <t>Procesos para la implementación de la ruta integral de atención materno perinatal en las entidades territoriales municipales del departamento de Bolívar.</t>
  </si>
  <si>
    <t>FORTALECIMIENTO A LA GESTIÓN Y ADMINISTRACIÓN DEL PROGRAMA AMPLIADO DE INMUNIZACION -PAI EN LOS 45 MUNICIPIOS DEL DEPARTAMENTO DE BOLÍVAR</t>
  </si>
  <si>
    <t>Fortalecer la gestión administrativa del programa ampliado de disminución para la disminución del riesgo de padecer enfermedades prevenibles por vacunas en la población objeto del PAI</t>
  </si>
  <si>
    <t>Municipios del departamento de Bolívar fortalecidos en la gestión administrativa del PAI.</t>
  </si>
  <si>
    <t>FORTALECIMIENTO DE LA ESTRATEGIAS DE ATENCIÓN INTEGRAL PARA LA PREVENCIÓN Y CONTROL DE LAS ENFERMEDADES ENDEMO-EPIDÉMICAS EN EL DEPARTAMENTO DE BOLÍVAR.</t>
  </si>
  <si>
    <t>Fortalecer la implementación de la estrategia de gestión integrada para prevenir y controlar las ETV en los municipios del departamento de Bolívar</t>
  </si>
  <si>
    <t>SGP/NACION</t>
  </si>
  <si>
    <t xml:space="preserve">Municipios fortalecidos para la implementación de la EGI para prevención y atención de las ETV. </t>
  </si>
  <si>
    <t>FORTALECIMIENTO EN LA APLICACIÓN DE LAS ESTRATEGIAS PARA LA PREVENCION Y ATENCION DE LA TUBERCULOSIS Y HANSEN EN EL DEPARTAMENTO DE BOLIVAR</t>
  </si>
  <si>
    <t>Mejorar la aplicación de las estrategias de prevención y atención de la tuberculosis y lepra en los municipios del departamento de bolívar.</t>
  </si>
  <si>
    <t>Aplicación de las estrategias de prevención y atención de la tuberculosis y lepra en los municipios del departamento de bolívar.</t>
  </si>
  <si>
    <t>FORTALECIMIENTO DE LA CONTINUIDAD E INTEGRALIDAD EN LA ATENCIÓN EN SALUD DE LA POBLACIÓN EN SITUACIONES DE URGENCIAS, EMERGENCIAS O DESASTRES A TRAVÉS DEL CENTRO REGULADOR DE URGENCIAS EN LOS MUNICIPIOS DEL DEPARTAMENTO DE BOLÍVAR.</t>
  </si>
  <si>
    <t>Fortalecer la capacidad resolutiva de la red de urgencias y el Centro Regulador de Urgencias y Emergencias (CRUE) en el Departamento de Bolívar.</t>
  </si>
  <si>
    <t>Porcentaje de Municipios del Departamento de Bolívar con sistema de referencia y contrareferencia de pacientes en situaciones de urgencias operando, garantizando la continuidad e integralidad en la atención en salud</t>
  </si>
  <si>
    <t>FORTALECIMIENTO DEL CONOCIMIENTO EN LA GESTIÓN DEL RIESGO PARA LA RESPUESTA A NIVEL MUNICIPAL ANTE SITUACIONES DE EMERGENCIAS Y DESASTRES QUE TIENEN IMPACTO EN LA SALUD PÚBLICA EN EL DEPARTAMENTO DE BOLÍVAR</t>
  </si>
  <si>
    <t>Fortalecer el conocimiento en la gestión del riesgo para la respuesta a nivel municipal ante situaciones de emergencias y desastres que tienen impacto en la salud pública en el departamento de Bolívar</t>
  </si>
  <si>
    <t xml:space="preserve">Número de secretarias de salud municipales del departamento de Bolívar con planes de emergencias y desastres implementados, articulados con el plan de emergencias y desastre municipal </t>
  </si>
  <si>
    <t>IMPLEMENTACIÓN DE ACCIONES DE PROMOCIÓN DE LA SALUD Y PREVENCIÓN EN RIESGOS LABORALES EN LA POBLACIÓN DEL SECTOR INFORMAL DE LA ECONOMÍA EN EL DPTO DE BOLÍVAR</t>
  </si>
  <si>
    <t>Aumentar la cobertura de acciones de promoción de la salud y prevención en riesgos laborales en la población del sector informal de la economía en el Departamento de Bolívar</t>
  </si>
  <si>
    <t>Municipios con cobertura de acciones de promoción de la salud y prevención de riesgos laborales en la población del sector informal de la economía</t>
  </si>
  <si>
    <t>APOYO A LA GESTIÓN PARA LA IMPLEMENTACIÓN Y ADOPCIÓN DE ESTRATEGIAS, NORMAS Y LINEAMIENTOS ORIENTADOS PARA LOGRAR EL DESARROLLO INTEGRAL DE NIÑAS, NIÑOS Y ADOLESCENTES EN LOS MUNICIPIOS PRIORIZADOS DEL DEPARTAMENTO DE BOLIVAR</t>
  </si>
  <si>
    <t>Fortalecer la gestión para la implementación y adopción de estrategias, normas y lineamientos orientados   para lograr el desarrollo integral de niñas, niños y Adolescentes en  municipios priorizados del Departamento de Bolívar</t>
  </si>
  <si>
    <t>Municipios del Departamento de Bolívar fortalecidos  en la implementación  y adopción de estrategias, normas y lineamientos que garanticen el desarrollo integral de niñas, niños y adolescentes.</t>
  </si>
  <si>
    <t>FORTALECIMIENTO DE LA GESTIÓN DIFERENCIAL DE POBLACIONES VULNERABLES EN DISCAPACIDAD EN MUNICIPIOS PRIORIZADOS DEL DEPARTAMENTO DE BOLÍVAR</t>
  </si>
  <si>
    <t>Fortalecer la Gestión para el Desarrollo de acciones de Atención integral con Enfoque Diferencial y Prioritario en la Garantía y Restablecimiento de los Derechos de la Población con Discapacidad en el Departamento de Bolívar.</t>
  </si>
  <si>
    <t xml:space="preserve">Personas con discapacidad con oferta de atención integral con enfoque diferencial y prioritario y restablecimiento de sus derechos. </t>
  </si>
  <si>
    <t>FORTALECIMIENTO TÉCNICO Y FINANCIERO DE CENTROS DE BIENESTAR PARA EL ADULTO MAYOR EN EL DEPARTAMENTO DE BOLIVAR</t>
  </si>
  <si>
    <t>Mejorar la atención integral al adulto mayor en los municipios del Departamento de Bolívar</t>
  </si>
  <si>
    <t xml:space="preserve">Adultos Mayores con atención integral recibida y Centros de Bienestar fortalecidos técnica y financieramente
</t>
  </si>
  <si>
    <t>IMPLEMENTACIÓN, MONITOREO Y SEGUIMIENTO DEL PROGRAMA DE ATENCIÓN PSICOSOCIAL Y SALUD INTEGRAL A VICTIMAS –PAPSIVI EN 10 MUNICIPIOS PRIORIZADOS DEL DEPARTAMENTO DE BOLIVAR</t>
  </si>
  <si>
    <t>Aumentar la atención a las víctimas con enfoque psicosocial se requiere de la continuidad en la implementación del Programa de Atención Psicosocial y Salud Integral a Víctimas (PAPSIVI), con mecanismos de seguimiento y monitoreo en el departamento de Bolívar.</t>
  </si>
  <si>
    <t>Municipios con atención a las víctimas con enfoque psicosocial</t>
  </si>
  <si>
    <t>FORTALECIMIENTO DE LA GESTIÓN PARA LA SECRETARIA DE SALUD DE BOLÍVAR</t>
  </si>
  <si>
    <t>Fortalecer los procesos institucionales que promuevan una mejora continua y cumplir con eficiencia y eficacia en las competencias de la secretaría de salud departamental</t>
  </si>
  <si>
    <t>Gestión Administrativa y Judicial De La Secretaria De Salud Con Acciones Ejecutadas</t>
  </si>
  <si>
    <t>FORTALECIMIENTO DE LAS ACCIONES DE GESTIÓN INTEGRAL QUE MINIMICEN LOS RIESGOS ASOCIADOS A LA SALUD MENTAL Y CONVIVENCIA SOCIAL EN EL DEPARTAMENTO DE BOLÍVAR</t>
  </si>
  <si>
    <t>Fortalecer las  acciones de gestión integral que  minimicen  los riesgos asociados a la salud mental y convivencia social en el departamento de Bolívar</t>
  </si>
  <si>
    <t>Municipios con  acciones de gestión integral que  minimicen  los riesgos asociados a la salud mental y convivencia social fortalecidas</t>
  </si>
  <si>
    <t>Aumentar la operatividad del laboratorio de salud pública para la investigación y vigilancia de eventos de interés en salud pública en el departamento de Bolívar.</t>
  </si>
  <si>
    <t>“FORTALECIMIENTO Y ACTUALIZACIÓN DE LOS PROCESOS DE CORRESPONDENCIA GESTIÓN DE LA ALTA DIRECCIÓN Y ATENCIÓN AL CIUDADANO COMO FIN PARA MEJORAR LAS CONDICIONES DE GOBERNABILIDAD DEMOCRÁTICA EN EL DEPARTAMENTO DE BOLÍVAR”</t>
  </si>
  <si>
    <t>GOBIERNO TERRITORIAL</t>
  </si>
  <si>
    <t>ICLD</t>
  </si>
  <si>
    <t>N.A.</t>
  </si>
  <si>
    <t>Procesos de contratación para la ejecución de las actividadesl y objetivos del proyecto en fase de estructuración - Aún no inicia ejecución</t>
  </si>
  <si>
    <t>“FORTALECIMIENTO INSTITUCIONAL DEL ARCHIVO GENERAL DEL DEPARTAMENTO DE BOLIVAR -VIGENCIA 2021”</t>
  </si>
  <si>
    <t>“MANTENIMIENTO DE LAS SEDES DEPARTAMENTALES Y DEMÁS BIENES BAJO LA ADMINISTRACIÓN Y CUSTODIA DE LA GOBERNACIÓN DE BOLÍVAR”</t>
  </si>
  <si>
    <t>“FORTALECIMIENTO PARA EL PROCESO DE IMPLEMENTACIÓN Y CUMPLIMIENTO DE LA POLÍTICA DE GOBIERNO DIGITAL, TELETRABAJO, SEGURIDAD Y ACCESIBILIDAD DE LA INFORMACIÓN DEL DEPARTAMENTO DE BOLÍVAR”</t>
  </si>
  <si>
    <t>”.Apoyo  la implementacion  del festival de literatura hay festival  cartagena  de indias en el distrito de cartagena  y el departamento de bolivar”.</t>
  </si>
  <si>
    <t>”.Anuar esfuerzo tecnicos, administrativos y financieros para la promocion de  la implementacion  del festival de literatura hay festival  cartagena  de indias en el distrito de cartagena  y el departamento de bolivar”.</t>
  </si>
  <si>
    <t>Convenio n° 01 del 28 de enero de 2020.</t>
  </si>
  <si>
    <t>Fortalecimiento de las  estrategias de promoción y mercadeo de los destinos turísticos del departamento de bolívar y de sus manifestaciones culturales, a través de la participación en la XXXIX vitrina turística de ANATO 2020”.</t>
  </si>
  <si>
    <t xml:space="preserve"> Anuar esfuerzo  con el fin de  Fortalecer  las  estrategias de promoción y mercadeo de los destinos turísticos del departamento de bolívar y de sus manifestaciones culturales, a través de la participación en la XXXIX vitrina turística de ANATO 2020</t>
  </si>
  <si>
    <t>Convenio de asociacion n° 03 del 19 de febrero de 2020.</t>
  </si>
  <si>
    <t>Desarrollo de jornada de rendicion de cuenta de gestion de La administracion   Bolivar Primero en el año 2020 en el departamento de bolivar ”.</t>
  </si>
  <si>
    <t>”.Desarrollo de jornada de rendicion de cuentas de gestion de la administracion bolivar Primero en el año 2020 en el departamento de bolivar”.</t>
  </si>
  <si>
    <t>La audiencia se realizo  el 30de marzo de 2021.</t>
  </si>
  <si>
    <t>Implementacion de estrategias de impresos y publicaciones de interes como mecanismo de comunicación publica en el departamento de bolivar ”.</t>
  </si>
  <si>
    <t>En Proceso de ejecucion</t>
  </si>
  <si>
    <t>IMPLEMENTACIÓN DEL SISTEMA DE MONITOREO AMBIENTAL PARA DISMINUIR  EL ESTADO DE VULNERABILIDAD DE BIENESTAR ANIMAL EL GUARDIAN EN MUNICIPIOS PRIORIZADOS VIGENCIA 2021  DEPARTAMENTO DE BOLIVAR</t>
  </si>
  <si>
    <t>Apoyar la operatividiad del Centro de Protección y Rehabilitación Animal CBA "El Guardian", en municipios priorizados del Departametno de Bolivar</t>
  </si>
  <si>
    <t>AMBIENTE</t>
  </si>
  <si>
    <t>17/02/2021</t>
  </si>
  <si>
    <t xml:space="preserve">FORTALECIMIENTO DE LAS ESTRATEGIAS DE PROMOCION Y MERCADEO DE LOS DESTINOS TURISTICOS DEL DEPARTAMENTO DE BOLIVAR Y DE SUS MANIFESTACIONES CULTURALES A TRAVES DE LA PARTICIPACION EN LA XL VITRINA DE ANATO 2021 BOLIVAR </t>
  </si>
  <si>
    <t>Promover y divulgar la información turística de los municipios priorizados en el Departamento de Bolívar con esta característica, en el marco de eventos, ferias y festividades a nivel nacional.</t>
  </si>
  <si>
    <t>CULTURA</t>
  </si>
  <si>
    <t xml:space="preserve">ICLD  </t>
  </si>
  <si>
    <t>Se aplaza su incio por tercer pico de la pandemia/ Se ejecutuará con recursos de Secretaria Privada</t>
  </si>
  <si>
    <t>FORTALECIMIENTO DE LAS ESTRATEGIAS DE DIVULGACIÓN Y PROMOCIÓN EN LA VIGENCIA 2021 DE LAS MANIFESTACIONES CULTURALES EN EL DEPARTAMENTO DE BOLÍVAR.</t>
  </si>
  <si>
    <t>Fortalecer las estrategias de divulgación y promoción de las actividades culturales, manifestaciones artísticas y emprendimientos de los gestores culturales del departamento de Bolivar</t>
  </si>
  <si>
    <t>Estampilla Procultura</t>
  </si>
  <si>
    <t>31/03/2021</t>
  </si>
  <si>
    <t>31/10/2021</t>
  </si>
  <si>
    <t>EN EJECUCION</t>
  </si>
  <si>
    <t>22/02/2021</t>
  </si>
  <si>
    <t>FORTALECIMIENTO DE LA RED DE BIBLIOTECAS PÚBLICAS 2021 - EN LOS 46 MUNICIPIOS DEL DEPARTAMENTO DE BOLÍVAR</t>
  </si>
  <si>
    <t>Fortalecer la gestión social de los servicios bibliotecarios de las bibliotecas públicas que conforman la Red de bibliotecas del Departamento de Bolivar</t>
  </si>
  <si>
    <t>30/03/2021</t>
  </si>
  <si>
    <t>30/10/2021</t>
  </si>
  <si>
    <t>17/03/2021</t>
  </si>
  <si>
    <t xml:space="preserve">FORTALECIMIENTO DE LAS ACTIVIDADES MISIONALES Y DE APOYO PARA EL FUNCIONAMIENTO DEL INSTITUTO DE CULTURA Y TURISMO DE BOLIVAR </t>
  </si>
  <si>
    <t>Implementar las actividades misionales y de apoyo para el funcionamiento del Instituto de Cultura y Turismo de Bolivar a través de una estrategia de promoción y divulgación.</t>
  </si>
  <si>
    <t>ICLD - Estampilla Procultura - Consumo de Cerveza - Iva Telefonia Celular Ley 788</t>
  </si>
  <si>
    <t>CONSTRUCCIÓN DEL MALECON TURISTICO DE SAN FERNANDO DE LA CABECERA MUNICIPAL  DE SAN FERNANDO BOLIVAR. DEPARTAMENTO DE BOLIVAR</t>
  </si>
  <si>
    <t>CONSTRUCCIÓN DE UN MALECON TURISTICO DE SAN FERNANDO</t>
  </si>
  <si>
    <t>INFRAESTRUCTURA</t>
  </si>
  <si>
    <t>N/A</t>
  </si>
  <si>
    <t>SUSPENDIDO</t>
  </si>
  <si>
    <t>CONSTRUCCION INFRAESTRUCTURA ELECTRICA EN LAS COMUNIDADES DE LA SABANA, SOYAS,  MUELAS, SANTO DOMINGO Y DANTA CORRESPONDIENTES AL MUNICIPIO DE ARENAL DEL SUR -
DEPARTAMENTO DE BOLIVAR</t>
  </si>
  <si>
    <t>CONSTRUIR LA INFRAESTRUCTURA ELECTRICA EN LAS COMUNIDADES DE LA SABANA, SOYAS, MUELAS, SANTO DOMINGO Y DANTA CORRESPONDIENTES AL MUNICIPIO DE ARENAL DEL SUR.</t>
  </si>
  <si>
    <t>ENERGIA</t>
  </si>
  <si>
    <t>SGR-OCAD PAZ</t>
  </si>
  <si>
    <t>CONSTRUCCIÓN INFRAESTRUCTURA ELÉCTRICA EN LAS VEREDAS POTOSI, EL NARANJAL, LA VICTORIA, LOS CAIMANES Y VILLA ELVIRA CORRESPONDIENTE A EL MUNICIPIO DE REGIDOR DEL DEPARTAMENTO DE BOLÍVAR</t>
  </si>
  <si>
    <t xml:space="preserve">CONSTRUIR LA INFRAESTRUCTURA ELÉCTRICA EN LAS VEREDAS POTOSI, EL NARANJAL, LA VICTORIA, LOS CAIMANES Y VILLA ELVIRA CORRESPONDIENTE A EL MUNICIPIO DE REGIDOR </t>
  </si>
  <si>
    <t>SGR-AD</t>
  </si>
  <si>
    <t>EN EJECUCION NORMAL</t>
  </si>
  <si>
    <t>CONSTRUCCION DE INFRAESTRUCTURA ELÉCTRICA CONVENCIONAL, EN LAS VEREDAS SANTO DOMINGO DE MEZA Y PUERTO MESITAS EN EL MUNICIPIO DE EL CARMEN DE BOLÍVAR</t>
  </si>
  <si>
    <t>CONSTRUIR LA INFRAESTRUCTURA ELÉCTRICA CONVENCIONAL, EN LAS VEREDAS SANTO DOMINGO DE MEZA Y PUERTO MESITAS EN EL MUNICIPIO DE EL CARMEN DE BOLÍVAR</t>
  </si>
  <si>
    <t>-</t>
  </si>
  <si>
    <t>ESTOS DOS PROYECTOS SE CONTRATARON BAJO UN SOLO PROCESO DE CONTRATACIÓN                         ESTADO: SUSPENDIDO</t>
  </si>
  <si>
    <t>Fecha de inscripción</t>
  </si>
  <si>
    <t>EDUCACION</t>
  </si>
  <si>
    <t>Administración de la nomina de los pensionados y jubilados nacionalizados 2021 del sector educativo del departamento de Bolívar.</t>
  </si>
  <si>
    <t>DIRECCIÓN FONDO DE PENSIONES</t>
  </si>
  <si>
    <t xml:space="preserve">CONSTRUCCIÓN, DEL SISTEMA DE ACUEDUCTO DEL MUNICIPIO DE TURBANA </t>
  </si>
  <si>
    <t>AGUA POTABLE Y SANEAMIENTO BÁSICO</t>
  </si>
  <si>
    <t>CRÉDITO DPTO. 100%</t>
  </si>
  <si>
    <t>CONSTRUCCIÓN DE OBRAS PARA OPTIMIZACIÓN DEL SISTEMA DE ACUEDUCTO REGIONAL DE LOS MUNICIPIOS DE SAN JUAN NEPOMUCENO Y SAN JACINTO</t>
  </si>
  <si>
    <t xml:space="preserve">NACIÓN (CONTRATO PAZ) </t>
  </si>
  <si>
    <t>CONSTRUCCIÓN DEL PLAN MAESTRO DE ACUEDUCTO DEL CORREGIMIENTO DE SANTO DOMINGO DE MEZA, MUNICIPIO DE EL CARMEN DE BOLÍVAR - 2018</t>
  </si>
  <si>
    <t>SGP DPTO. Y SGP MUNICIPIOS</t>
  </si>
  <si>
    <t>OPTIMIZACIÓN SISTEMA DE ACUEDUCTO DE LA CABECERA MUNICIPAL DE REGIDOR, SECTOR ECOPETROL</t>
  </si>
  <si>
    <t>SGP MUNICIPIO</t>
  </si>
  <si>
    <t>CONSTRUCCIÓN DEL SISTEMA DE ACUEDUCTO DEL MUNICIPIO DEL PEÑON</t>
  </si>
  <si>
    <t>SGP DPTO. 79% y SGP MPIO 20,97%</t>
  </si>
  <si>
    <t>CONSTRUCCIÓN ALCANTARILLADO SANITARIO DE LA CABECERA DEL MUNICIPIO DE EL CARMEN</t>
  </si>
  <si>
    <t>CONTRATO PLAN MONTES DE MARIA</t>
  </si>
  <si>
    <t>CONSTRUCCIÓN, AMPLIACIÓN Y OPTIMIZACIÓN DEL SISTEMA DE ALCANTARILLADO SANITARIO DE LA CABECERA MUNICIPAL DE MOMPOX</t>
  </si>
  <si>
    <t>CREDT. SGP DPTO.</t>
  </si>
  <si>
    <t>Proyecto contratado por Findeter con aporte SGP Dpto. de $8.000 millones.</t>
  </si>
  <si>
    <t xml:space="preserve">Se expidió CDP  186 En marco del presente proyecto por valor de $200,000,00,  se trabaja en la contratación de personal por un valor de 136000000, el cual lleva una ejecucion aproximada de un 85% y una contratacion de suministro de insumos, epor valor de 64000000, el cual se encuentra ejecutado en su totalidad. </t>
  </si>
  <si>
    <t>cultural</t>
  </si>
  <si>
    <t>turistico</t>
  </si>
  <si>
    <t>Poblacion De bolivar</t>
  </si>
  <si>
    <t>CONSTRUCCION PARQUE EL SALADO EN EL CORREGIMIENTO EL SALADO , MUNICIPIO DE  EL CARMEN DE BOLIVAR</t>
  </si>
  <si>
    <t>CONSTRUCCIÓN DE UN PARQUE EN EL CORREGIMIENTO EL SALADO , MUNICIPIO DE  EL CARMEN DE BOLIVAR</t>
  </si>
  <si>
    <t>TERMINADO</t>
  </si>
  <si>
    <t>MEJORAMIENTO DE VIA TERCIARIA QUE COMUNICA EL MUNICIPIO DE SAN JACINTO CON EL CORREGIMIENTO DE LAS PALMAS EN EL DEPARTAMENTO DE BOLIVAR</t>
  </si>
  <si>
    <t>MEJORAMIENTO DE LA VIA SAN JACINTO - CORREGIMIENTO DE LAS PALMAS, MEDIANTE OBRAS DE AFIRMADO, PLACA HUELLAS Y ALCATARILLAS</t>
  </si>
  <si>
    <t>ACPM</t>
  </si>
  <si>
    <t>EJECUCIÓN</t>
  </si>
  <si>
    <t>De acuerdo a las Liquidaciones  de Nomina de estos periodos  con corte a JUNIO 30 de 2021, su porcentaje de ejecución corresponde al  43%, teniendo en cuenta que esto incluye los gastos de funcionamiento y la liquidacion de la nomina del personal Docente, Directivo Docente y Adminstrativos.</t>
  </si>
  <si>
    <t>Se ha suscrito contrato de vigilancia por valor de $8.274.899.030; Pero a fecha 30 de junio de 2021, no se ha realizado ningún pago. Sin embargo las actividades de vigilancia que hacen parte de esa contratación se estan cumpliendo.</t>
  </si>
  <si>
    <t>Se han suscrito contratos por valor de $ 1.141.015.475; Pero a fecha 30 de marzo de 2021, no se han realizado pagos. Los contratos fueron suscritos asi: 433 del 3 de marzo de 2021; Inicio el dia 09 de marzo-420 de 2 de marzo de , 2021, Inicio el dia 5 de marzo- 733 de 29  de marzo de 2021, inicio el dia 29 de marzo.</t>
  </si>
  <si>
    <t>FORTALECIMIENTO DEL PROGRAMA DE ALIMENTACIÓN ESCOLAR- PAE 2020, EN LAS INSTITUCIONES EDUCATIVAS OFICIALES DE LOS MUNICIPIOS NO CERTIFICADOS DEL DEPARTAMENTO DE Bolívar</t>
  </si>
  <si>
    <t xml:space="preserve">Incrementar los niveles de permanencia de los niños, niñas, adolescentes y jóvenes en la jornada académica que asisten a los establecimientos educativos oficiales en la entidad territorial. </t>
  </si>
  <si>
    <t>SGR- ICLD</t>
  </si>
  <si>
    <t>Los contratos se suscribieron el año 2020 por un valor de $ 26.008.667.040 y la ejecucion se realizo en el año 2020 y 2021. Se reporta la Ejecucion del año 2020-2021 hasta el mes de Junio  de 2021, Se adicionaron recursos por valor de $ 6.053.554.240 en la vigencia 2021.</t>
  </si>
  <si>
    <t>FORTALECIMIENTO AL PROGRAMA DE BIENESTAR, CAPACITACIÓN E INCENTIVOS VIGENCIA 2021 DE LA
SECRETARÍA DE EDUCACIÓN DEL DEPARTAMENTO DE BOLÍVAR</t>
  </si>
  <si>
    <t>El  Plan de Bienestar Laboral a corte  30 junio de 2021, ha logrado un porcentaje de ejecución fisica del 35%, teniendo en cuenta que se han desarrollado algunas actividades con recursos de aliados estrategicos. Las fuentes de financiación definidas para tal fin estan en gestión de los certificados de disponibilidad presupuestal.</t>
  </si>
  <si>
    <t>IMPLEMENTACIÓN DEL PROGRAMA DE ALIMENTACIÓN ESCOLAR -PAE- EN BOLÍVAR</t>
  </si>
  <si>
    <t>UApA- MEN -ICLD</t>
  </si>
  <si>
    <t>Se suscribieron tres (3) Contratos, por valor de $20.506.096.400 en las Zodes Dique +Norte, Montes de Maria, Magdalena Medio Moja SE DECLARA DESIERTO EL LOTE Depresion Momposina - Loba.</t>
  </si>
  <si>
    <t>Se suscribió contrato de miníma cuantía cuyo objeto es “CONTRATAR LA ADQUISICION DE EQUIPOS E INSUMOS NECESARIOS PARA FORTALECIMIENTO INSTITUCIONAL DEL ARCHIVO GENERAL DEL DEPARTAMENTO DE BOLIVAR VIGENCIA 2021”, por valor de $68.720.000, de los cuales hasta la fecha no se ha realizado ningún pago</t>
  </si>
  <si>
    <t>Para la ejecución de las actividades, se contrató personal mediante prestación de servicios de apoyo a la gestión</t>
  </si>
  <si>
    <t>A 30 de junio de 2021 los procesos de contratación suscritos para la ejecución de las actividades contempladas en el proyecto, se han concretado a la contratación de personal</t>
  </si>
  <si>
    <t>Para la ejecución de las actividdes del proyecto, se suscribió Convenio con la Fundación Escuela Taller de Mompox</t>
  </si>
  <si>
    <t>fortalecimiento para desarrollar estrategias encaminadas a apoyar la lucha del departamento de bolivar contra la introduccion y fabricacion ilegal de cigarrillos y licores cartagena de indias</t>
  </si>
  <si>
    <t>Gobierno Territorial</t>
  </si>
  <si>
    <t>Recursos Federacion Nacional de Departamento</t>
  </si>
  <si>
    <t>Se ejecutara en el mes de Julio de 2021</t>
  </si>
  <si>
    <t>FORTALECIMIENTO Y GESTIÓN A LA IMPLEMENTACIÓN DE LA POLÍTICA DE SEGURIDAD ALIMENTARIA Y NUTRICIONAL-(SAN) CON ENFOQUE DEL DERECHO HUMANO A LA ALIMENTACIÓN ADECUADA-(DHAA) EN NIÑOS Y NIÑAS DE 0 A 59 MESES, MUJERES LACTANTES Y GESTANTES EN EL DEPARTAMENTO DE BOLÍVAR</t>
  </si>
  <si>
    <t>MEJORAR LA  CALIDAD Y COBERTURA   DE L CABECERA MUNICIPAL</t>
  </si>
  <si>
    <t xml:space="preserve">RELACION DE PROYECTOS EJECUTADOS Y EN EJECUCION ENERO-JUNIO VIGENCIA 2021 </t>
  </si>
  <si>
    <t>Mantener y  sostener el pago puntual a los pensionados del departamento de bolivar</t>
  </si>
  <si>
    <t>Mantener eñl Servicio de gestión documental</t>
  </si>
  <si>
    <t xml:space="preserve">Mntener  el Servicio de información actualizado </t>
  </si>
  <si>
    <t>Mantener las infraestructura  de las Sedes y bienes  del departamento</t>
  </si>
  <si>
    <t>Aumentar las oportunidades de mejoramiento de las competencias laborales y comportamentales, niveles de satisfacción y productividad de los funcionarios de la Secretaria de Educación de Bolívar.</t>
  </si>
  <si>
    <t xml:space="preserve">Mejorar el servicio al cliete  </t>
  </si>
  <si>
    <t>Consercvar los vines inmuebles   patrimoniales de la gobernacion de bolivar</t>
  </si>
  <si>
    <t>ADECUACIÓN Y RESTAURACIÓN DE LOS BIENES INMUEBLES PATRIMONIALES DE LA GOBERNACIÓN COMO ESTRATEGIA PARA IMPULSAR EL ARTE Y LA CULTURA EN EL DEPARTAMENTO DE BOLÍVAR”</t>
  </si>
  <si>
    <t xml:space="preserve">Implementacion de estrategias de impresos y publicaciones de interes como mecanismo de comunicación publica en el departamento de bolivar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</si>
</sst>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quot;$&quot;\ #,##0.00;[Red]\-&quot;$&quot;\ #,##0.00"/>
    <numFmt numFmtId="165" formatCode="_-&quot;$&quot;\ * #,##0.00_-;\-&quot;$&quot;\ * #,##0.00_-;_-&quot;$&quot;\ * &quot;-&quot;??_-;_-@_-"/>
    <numFmt numFmtId="166" formatCode="0;[Red]0"/>
    <numFmt numFmtId="167" formatCode="&quot;$&quot;\ #,##0"/>
    <numFmt numFmtId="168" formatCode="_(&quot;$&quot;* #,##0.00_);_(&quot;$&quot;* \(#,##0.00\);_(&quot;$&quot;* &quot;-&quot;??_);_(@_)"/>
    <numFmt numFmtId="169" formatCode="dd/mm/yyyy;@"/>
    <numFmt numFmtId="170" formatCode="&quot;$&quot;#,##0"/>
  </numFmts>
  <fonts count="10" x14ac:knownFonts="1">
    <font>
      <sz val="12"/>
      <color theme="1"/>
      <name val="Calibri"/>
      <family val="2"/>
      <scheme val="minor"/>
    </font>
    <font>
      <sz val="12"/>
      <color theme="1"/>
      <name val="Calibri"/>
      <family val="2"/>
      <scheme val="minor"/>
    </font>
    <font>
      <b/>
      <sz val="10"/>
      <color theme="1"/>
      <name val="Verdana"/>
      <family val="2"/>
    </font>
    <font>
      <b/>
      <sz val="12"/>
      <color theme="1"/>
      <name val="Verdana"/>
      <family val="2"/>
    </font>
    <font>
      <sz val="10"/>
      <name val="Verdana"/>
      <family val="2"/>
    </font>
    <font>
      <sz val="10"/>
      <name val="Arial"/>
      <family val="2"/>
    </font>
    <font>
      <sz val="9"/>
      <name val="Verdana"/>
      <family val="2"/>
    </font>
    <font>
      <sz val="9"/>
      <color indexed="81"/>
      <name val="Tahoma"/>
      <charset val="1"/>
    </font>
    <font>
      <b/>
      <sz val="9"/>
      <color indexed="81"/>
      <name val="Tahoma"/>
      <charset val="1"/>
    </font>
    <font>
      <sz val="9"/>
      <color theme="1"/>
      <name val="Verdana"/>
      <family val="2"/>
    </font>
  </fonts>
  <fills count="4">
    <fill>
      <patternFill patternType="none"/>
    </fill>
    <fill>
      <patternFill patternType="gray125"/>
    </fill>
    <fill>
      <patternFill patternType="solid">
        <fgColor theme="6" tint="0.79998168889431442"/>
        <bgColor indexed="64"/>
      </patternFill>
    </fill>
    <fill>
      <patternFill patternType="solid">
        <fgColor rgb="FFFFFFFF"/>
        <bgColor rgb="FFFFFFFF"/>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0" fontId="5" fillId="0" borderId="0"/>
  </cellStyleXfs>
  <cellXfs count="91">
    <xf numFmtId="0" fontId="0" fillId="0" borderId="0" xfId="0"/>
    <xf numFmtId="0" fontId="0" fillId="0" borderId="0" xfId="0" applyAlignment="1">
      <alignment wrapText="1"/>
    </xf>
    <xf numFmtId="0" fontId="0" fillId="0" borderId="0" xfId="0" applyAlignment="1">
      <alignment horizontal="center"/>
    </xf>
    <xf numFmtId="0" fontId="0" fillId="0" borderId="0" xfId="0" applyFont="1"/>
    <xf numFmtId="0" fontId="3" fillId="0" borderId="0" xfId="0" applyFont="1"/>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0" fillId="0" borderId="1" xfId="0" applyBorder="1" applyAlignment="1">
      <alignment horizontal="center"/>
    </xf>
    <xf numFmtId="165" fontId="6" fillId="0" borderId="2"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4" fillId="0" borderId="2" xfId="0" applyFont="1" applyBorder="1" applyAlignment="1">
      <alignment vertical="center" wrapText="1"/>
    </xf>
    <xf numFmtId="0" fontId="6" fillId="0" borderId="2" xfId="0" applyFont="1" applyBorder="1" applyAlignment="1">
      <alignment horizontal="center" vertical="center" wrapText="1"/>
    </xf>
    <xf numFmtId="0" fontId="0" fillId="0" borderId="0" xfId="0" applyBorder="1" applyAlignment="1">
      <alignment horizontal="center"/>
    </xf>
    <xf numFmtId="0" fontId="0" fillId="0" borderId="2" xfId="0" applyBorder="1" applyAlignment="1">
      <alignment horizontal="center"/>
    </xf>
    <xf numFmtId="0" fontId="2" fillId="2" borderId="1" xfId="0" applyFont="1" applyFill="1" applyBorder="1" applyAlignment="1">
      <alignment horizontal="center" vertical="center" wrapText="1"/>
    </xf>
    <xf numFmtId="0" fontId="0" fillId="0" borderId="0" xfId="0" applyAlignment="1"/>
    <xf numFmtId="0" fontId="2" fillId="2" borderId="7" xfId="0" applyFont="1" applyFill="1" applyBorder="1" applyAlignment="1">
      <alignment vertical="center" wrapText="1"/>
    </xf>
    <xf numFmtId="165" fontId="6" fillId="0" borderId="1" xfId="0" applyNumberFormat="1" applyFont="1" applyBorder="1" applyAlignment="1">
      <alignment vertical="center"/>
    </xf>
    <xf numFmtId="166" fontId="6" fillId="0" borderId="1" xfId="0" applyNumberFormat="1" applyFont="1" applyBorder="1" applyAlignment="1">
      <alignment vertical="center" wrapText="1"/>
    </xf>
    <xf numFmtId="166" fontId="4" fillId="0" borderId="1" xfId="0" applyNumberFormat="1" applyFont="1" applyBorder="1" applyAlignment="1">
      <alignment vertical="center" wrapText="1"/>
    </xf>
    <xf numFmtId="0" fontId="6" fillId="0" borderId="3" xfId="0" applyFont="1" applyBorder="1" applyAlignment="1">
      <alignment horizontal="center" vertical="center" wrapText="1"/>
    </xf>
    <xf numFmtId="165" fontId="6" fillId="0" borderId="1" xfId="0" applyNumberFormat="1" applyFont="1" applyBorder="1" applyAlignment="1">
      <alignment horizontal="center" vertical="center" wrapText="1"/>
    </xf>
    <xf numFmtId="0" fontId="0" fillId="0" borderId="0" xfId="0" applyBorder="1"/>
    <xf numFmtId="0" fontId="0" fillId="0" borderId="0" xfId="0" applyBorder="1" applyAlignment="1">
      <alignment wrapText="1"/>
    </xf>
    <xf numFmtId="0" fontId="0" fillId="0" borderId="0" xfId="0" applyBorder="1" applyAlignment="1"/>
    <xf numFmtId="1" fontId="6" fillId="0" borderId="1" xfId="0" applyNumberFormat="1" applyFont="1" applyBorder="1" applyAlignment="1">
      <alignment horizontal="center" vertical="center"/>
    </xf>
    <xf numFmtId="14" fontId="6" fillId="0" borderId="1" xfId="0" applyNumberFormat="1" applyFont="1" applyBorder="1" applyAlignment="1">
      <alignment horizontal="center" vertical="center" wrapText="1"/>
    </xf>
    <xf numFmtId="0" fontId="6" fillId="0" borderId="1" xfId="0" applyFont="1" applyBorder="1" applyAlignment="1">
      <alignment vertical="center" wrapText="1"/>
    </xf>
    <xf numFmtId="166" fontId="6" fillId="0" borderId="1" xfId="0" applyNumberFormat="1" applyFont="1" applyBorder="1" applyAlignment="1">
      <alignment horizontal="center" vertical="center" wrapText="1"/>
    </xf>
    <xf numFmtId="165" fontId="6" fillId="0" borderId="1" xfId="3" applyNumberFormat="1" applyFont="1" applyFill="1" applyBorder="1" applyAlignment="1">
      <alignment horizontal="center" vertical="center" wrapText="1"/>
    </xf>
    <xf numFmtId="14" fontId="6" fillId="0" borderId="2" xfId="0" applyNumberFormat="1" applyFont="1" applyBorder="1" applyAlignment="1">
      <alignment horizontal="center" vertical="center" wrapText="1"/>
    </xf>
    <xf numFmtId="9" fontId="6" fillId="3" borderId="4" xfId="0" applyNumberFormat="1" applyFont="1" applyFill="1" applyBorder="1" applyAlignment="1">
      <alignment horizontal="center" vertical="center" wrapText="1"/>
    </xf>
    <xf numFmtId="168" fontId="6" fillId="3" borderId="1" xfId="0" applyNumberFormat="1" applyFont="1" applyFill="1" applyBorder="1" applyAlignment="1">
      <alignment horizontal="center" vertical="center" wrapText="1"/>
    </xf>
    <xf numFmtId="0" fontId="9" fillId="0" borderId="1" xfId="0" applyFont="1" applyBorder="1"/>
    <xf numFmtId="168" fontId="6" fillId="3" borderId="3" xfId="0" applyNumberFormat="1" applyFont="1" applyFill="1" applyBorder="1" applyAlignment="1">
      <alignment horizontal="center" vertical="center" wrapText="1"/>
    </xf>
    <xf numFmtId="0" fontId="9" fillId="0" borderId="1" xfId="0" applyFont="1" applyBorder="1" applyAlignment="1">
      <alignment horizontal="center" vertical="center" wrapText="1"/>
    </xf>
    <xf numFmtId="0" fontId="6" fillId="0" borderId="2" xfId="0" applyFont="1" applyBorder="1" applyAlignment="1">
      <alignment vertical="center" wrapText="1"/>
    </xf>
    <xf numFmtId="165" fontId="6" fillId="0" borderId="2" xfId="3" applyNumberFormat="1" applyFont="1" applyFill="1" applyBorder="1" applyAlignment="1">
      <alignment horizontal="center" vertical="center" wrapText="1"/>
    </xf>
    <xf numFmtId="166" fontId="6" fillId="0" borderId="2" xfId="0" applyNumberFormat="1" applyFont="1" applyBorder="1" applyAlignment="1">
      <alignment horizontal="center" vertical="center" wrapText="1"/>
    </xf>
    <xf numFmtId="1" fontId="6" fillId="0" borderId="3" xfId="0" applyNumberFormat="1" applyFont="1" applyBorder="1" applyAlignment="1">
      <alignment horizontal="center" vertical="center"/>
    </xf>
    <xf numFmtId="14" fontId="6" fillId="0" borderId="3" xfId="0" applyNumberFormat="1" applyFont="1" applyBorder="1" applyAlignment="1">
      <alignment horizontal="center" vertical="center" wrapText="1"/>
    </xf>
    <xf numFmtId="9" fontId="6" fillId="3" borderId="3" xfId="0" applyNumberFormat="1" applyFont="1" applyFill="1" applyBorder="1" applyAlignment="1">
      <alignment horizontal="center" vertical="center" wrapText="1"/>
    </xf>
    <xf numFmtId="0" fontId="9" fillId="0" borderId="3" xfId="0" applyFont="1" applyBorder="1" applyAlignment="1">
      <alignment horizontal="center" vertical="center"/>
    </xf>
    <xf numFmtId="9" fontId="6" fillId="0" borderId="4" xfId="2" applyFont="1" applyFill="1" applyBorder="1" applyAlignment="1">
      <alignment horizontal="center" vertical="center" wrapText="1"/>
    </xf>
    <xf numFmtId="165" fontId="6" fillId="0" borderId="1" xfId="0" applyNumberFormat="1" applyFont="1" applyBorder="1" applyAlignment="1">
      <alignment vertical="center" wrapText="1"/>
    </xf>
    <xf numFmtId="166" fontId="6" fillId="0" borderId="3" xfId="0" applyNumberFormat="1" applyFont="1" applyBorder="1" applyAlignment="1">
      <alignment horizontal="left" vertical="center" wrapText="1"/>
    </xf>
    <xf numFmtId="166" fontId="6" fillId="0" borderId="1" xfId="0" applyNumberFormat="1" applyFont="1" applyBorder="1" applyAlignment="1">
      <alignment horizontal="left" vertical="center" wrapText="1"/>
    </xf>
    <xf numFmtId="166" fontId="6" fillId="0" borderId="2" xfId="0" applyNumberFormat="1" applyFont="1" applyBorder="1" applyAlignment="1">
      <alignment vertical="center" wrapText="1"/>
    </xf>
    <xf numFmtId="10" fontId="6" fillId="0" borderId="4" xfId="2" applyNumberFormat="1" applyFont="1" applyFill="1" applyBorder="1" applyAlignment="1">
      <alignment horizontal="center" vertical="center" wrapText="1"/>
    </xf>
    <xf numFmtId="0" fontId="6" fillId="0" borderId="1" xfId="0" applyFont="1" applyBorder="1" applyAlignment="1">
      <alignment horizontal="left" vertical="center" wrapText="1"/>
    </xf>
    <xf numFmtId="0" fontId="6" fillId="0" borderId="3" xfId="0" applyFont="1" applyBorder="1" applyAlignment="1">
      <alignment horizontal="left" vertical="center" wrapText="1"/>
    </xf>
    <xf numFmtId="1" fontId="6" fillId="0" borderId="1" xfId="1" applyNumberFormat="1" applyFont="1" applyFill="1" applyBorder="1" applyAlignment="1">
      <alignment horizontal="center" vertical="center" wrapText="1"/>
    </xf>
    <xf numFmtId="0" fontId="6" fillId="0" borderId="9" xfId="0" applyFont="1" applyBorder="1" applyAlignment="1">
      <alignment horizontal="center" vertical="center" wrapText="1"/>
    </xf>
    <xf numFmtId="10" fontId="6" fillId="0" borderId="1" xfId="2" applyNumberFormat="1" applyFont="1" applyFill="1" applyBorder="1" applyAlignment="1">
      <alignment horizontal="center" vertical="center" wrapText="1"/>
    </xf>
    <xf numFmtId="170" fontId="6" fillId="0" borderId="1" xfId="0" applyNumberFormat="1" applyFont="1" applyBorder="1" applyAlignment="1">
      <alignment horizontal="center" vertical="center" wrapText="1"/>
    </xf>
    <xf numFmtId="9" fontId="6" fillId="3" borderId="1" xfId="0" applyNumberFormat="1" applyFont="1" applyFill="1" applyBorder="1" applyAlignment="1">
      <alignment horizontal="center" vertical="center" wrapText="1"/>
    </xf>
    <xf numFmtId="0" fontId="6" fillId="0" borderId="2" xfId="0" applyFont="1" applyBorder="1" applyAlignment="1">
      <alignment horizontal="left" vertical="center" wrapText="1"/>
    </xf>
    <xf numFmtId="14" fontId="6" fillId="0" borderId="1" xfId="2" applyNumberFormat="1" applyFont="1" applyFill="1" applyBorder="1" applyAlignment="1">
      <alignment horizontal="center" vertical="center" wrapText="1"/>
    </xf>
    <xf numFmtId="9" fontId="6" fillId="0" borderId="1" xfId="2" applyFont="1" applyFill="1" applyBorder="1" applyAlignment="1">
      <alignment horizontal="center" vertical="center" wrapText="1"/>
    </xf>
    <xf numFmtId="165" fontId="6" fillId="0" borderId="1" xfId="3" applyNumberFormat="1" applyFont="1" applyFill="1" applyBorder="1" applyAlignment="1">
      <alignment vertical="center" wrapText="1"/>
    </xf>
    <xf numFmtId="164" fontId="6" fillId="0" borderId="1" xfId="3" applyNumberFormat="1" applyFont="1" applyFill="1" applyBorder="1" applyAlignment="1">
      <alignment vertical="center" wrapText="1"/>
    </xf>
    <xf numFmtId="166" fontId="6" fillId="0" borderId="3" xfId="0" applyNumberFormat="1" applyFont="1" applyBorder="1" applyAlignment="1">
      <alignment horizontal="center" vertical="center" wrapText="1"/>
    </xf>
    <xf numFmtId="166" fontId="6" fillId="0" borderId="10" xfId="0" applyNumberFormat="1" applyFont="1" applyBorder="1" applyAlignment="1">
      <alignment horizontal="left" vertical="center" wrapText="1"/>
    </xf>
    <xf numFmtId="166" fontId="6" fillId="0" borderId="3" xfId="0" applyNumberFormat="1" applyFont="1" applyBorder="1" applyAlignment="1">
      <alignment vertical="center" wrapText="1"/>
    </xf>
    <xf numFmtId="0" fontId="6" fillId="0" borderId="3" xfId="0" applyFont="1" applyBorder="1" applyAlignment="1">
      <alignment vertical="center" wrapText="1"/>
    </xf>
    <xf numFmtId="169" fontId="6" fillId="0" borderId="1" xfId="0" applyNumberFormat="1" applyFont="1" applyBorder="1" applyAlignment="1">
      <alignment horizontal="center" vertical="center" wrapText="1"/>
    </xf>
    <xf numFmtId="0" fontId="9" fillId="0" borderId="1" xfId="0" applyFont="1" applyBorder="1" applyAlignment="1">
      <alignment horizontal="center" vertical="center"/>
    </xf>
    <xf numFmtId="167" fontId="6" fillId="0" borderId="1" xfId="3" applyNumberFormat="1" applyFont="1" applyFill="1" applyBorder="1" applyAlignment="1">
      <alignment horizontal="center" vertical="center" wrapText="1"/>
    </xf>
    <xf numFmtId="0" fontId="6" fillId="3" borderId="1" xfId="0" applyFont="1" applyFill="1" applyBorder="1" applyAlignment="1">
      <alignment horizontal="center" vertical="center" wrapText="1"/>
    </xf>
    <xf numFmtId="14" fontId="6" fillId="3" borderId="1" xfId="0" applyNumberFormat="1" applyFont="1" applyFill="1" applyBorder="1" applyAlignment="1">
      <alignment horizontal="center" vertical="center" wrapText="1"/>
    </xf>
    <xf numFmtId="14" fontId="9" fillId="0" borderId="1" xfId="0" applyNumberFormat="1" applyFont="1" applyBorder="1" applyAlignment="1">
      <alignment horizontal="center" vertical="center"/>
    </xf>
    <xf numFmtId="0" fontId="9" fillId="0" borderId="2" xfId="0" applyFont="1" applyBorder="1" applyAlignment="1">
      <alignment horizontal="center" vertical="center"/>
    </xf>
    <xf numFmtId="165" fontId="6" fillId="0" borderId="3" xfId="0" applyNumberFormat="1" applyFont="1" applyBorder="1" applyAlignment="1">
      <alignment horizontal="center" vertical="center" wrapText="1"/>
    </xf>
    <xf numFmtId="9" fontId="6" fillId="0" borderId="11" xfId="2" applyFont="1" applyFill="1" applyBorder="1" applyAlignment="1">
      <alignment horizontal="center" vertical="center" wrapText="1"/>
    </xf>
    <xf numFmtId="166" fontId="6" fillId="0" borderId="10" xfId="0" applyNumberFormat="1" applyFont="1" applyBorder="1" applyAlignment="1">
      <alignment horizontal="center" vertical="center" wrapText="1"/>
    </xf>
    <xf numFmtId="9" fontId="6" fillId="0" borderId="3" xfId="2" applyFont="1" applyFill="1" applyBorder="1" applyAlignment="1">
      <alignment horizontal="center" vertical="center" wrapText="1"/>
    </xf>
    <xf numFmtId="165" fontId="6" fillId="0" borderId="11" xfId="3" applyNumberFormat="1" applyFont="1" applyFill="1" applyBorder="1" applyAlignment="1">
      <alignment vertical="center" wrapText="1"/>
    </xf>
    <xf numFmtId="166" fontId="6" fillId="0" borderId="11" xfId="0" applyNumberFormat="1" applyFont="1" applyBorder="1" applyAlignment="1">
      <alignment horizontal="left" vertical="center" wrapText="1"/>
    </xf>
    <xf numFmtId="0" fontId="9" fillId="0" borderId="1" xfId="0" applyFont="1" applyBorder="1" applyAlignment="1">
      <alignment vertical="center" wrapText="1"/>
    </xf>
    <xf numFmtId="0" fontId="0" fillId="0" borderId="1" xfId="0" applyFill="1" applyBorder="1" applyAlignment="1">
      <alignment horizontal="center"/>
    </xf>
    <xf numFmtId="166" fontId="6" fillId="0" borderId="1" xfId="0" applyNumberFormat="1" applyFont="1" applyFill="1" applyBorder="1" applyAlignment="1">
      <alignment horizontal="center" vertical="center" wrapText="1"/>
    </xf>
    <xf numFmtId="14" fontId="6" fillId="0" borderId="2" xfId="0" applyNumberFormat="1" applyFont="1" applyFill="1" applyBorder="1" applyAlignment="1">
      <alignment horizontal="center" vertical="center" wrapText="1"/>
    </xf>
    <xf numFmtId="166" fontId="6" fillId="0" borderId="1" xfId="0" applyNumberFormat="1" applyFont="1" applyFill="1" applyBorder="1" applyAlignment="1">
      <alignment vertical="center" wrapText="1"/>
    </xf>
    <xf numFmtId="0" fontId="6" fillId="0" borderId="2" xfId="0" applyFont="1" applyFill="1" applyBorder="1" applyAlignment="1">
      <alignment vertical="center" wrapText="1"/>
    </xf>
    <xf numFmtId="0" fontId="6" fillId="0" borderId="2" xfId="0" applyFont="1" applyFill="1" applyBorder="1" applyAlignment="1">
      <alignment horizontal="center" vertical="center" wrapText="1"/>
    </xf>
    <xf numFmtId="165" fontId="6" fillId="0" borderId="2" xfId="0" applyNumberFormat="1"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165" fontId="6" fillId="0" borderId="1" xfId="0" applyNumberFormat="1" applyFont="1" applyFill="1" applyBorder="1" applyAlignment="1">
      <alignment vertical="center"/>
    </xf>
    <xf numFmtId="0" fontId="6" fillId="0" borderId="1" xfId="0" applyFont="1" applyFill="1" applyBorder="1" applyAlignment="1">
      <alignment horizontal="left" vertical="center" wrapText="1"/>
    </xf>
    <xf numFmtId="0" fontId="0" fillId="0" borderId="0" xfId="0" applyFill="1"/>
  </cellXfs>
  <cellStyles count="5">
    <cellStyle name="Millares" xfId="1" builtinId="3"/>
    <cellStyle name="Moneda" xfId="3" builtinId="4"/>
    <cellStyle name="Normal" xfId="0" builtinId="0"/>
    <cellStyle name="Normal 2" xfId="4" xr:uid="{00000000-0005-0000-0000-000003000000}"/>
    <cellStyle name="Porcentaje" xfId="2" builtinId="5"/>
  </cellStyles>
  <dxfs count="0"/>
  <tableStyles count="0" defaultTableStyle="TableStyleMedium9" defaultPivotStyle="PivotStyleMedium4"/>
  <colors>
    <mruColors>
      <color rgb="FF9966FF"/>
      <color rgb="FFCCFF33"/>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85"/>
  <sheetViews>
    <sheetView tabSelected="1" zoomScale="70" zoomScaleNormal="70" workbookViewId="0">
      <selection activeCell="D2" sqref="D2"/>
    </sheetView>
  </sheetViews>
  <sheetFormatPr baseColWidth="10" defaultRowHeight="15.75" x14ac:dyDescent="0.25"/>
  <cols>
    <col min="1" max="1" width="6" style="2" bestFit="1" customWidth="1"/>
    <col min="2" max="2" width="15.625" style="2" customWidth="1"/>
    <col min="3" max="3" width="12.5" style="2" customWidth="1"/>
    <col min="4" max="4" width="47.5" customWidth="1"/>
    <col min="5" max="5" width="43.625" customWidth="1"/>
    <col min="6" max="6" width="16.25" customWidth="1"/>
    <col min="7" max="7" width="22.25" customWidth="1"/>
    <col min="8" max="8" width="19.375" customWidth="1"/>
    <col min="9" max="9" width="13.5" customWidth="1"/>
    <col min="10" max="10" width="14.25" style="1" customWidth="1"/>
    <col min="11" max="11" width="12.75" bestFit="1" customWidth="1"/>
    <col min="12" max="12" width="15.25" style="16" customWidth="1"/>
    <col min="13" max="13" width="13.5" customWidth="1"/>
  </cols>
  <sheetData>
    <row r="2" spans="1:13" x14ac:dyDescent="0.25">
      <c r="C2" s="13"/>
      <c r="D2" s="4" t="s">
        <v>234</v>
      </c>
      <c r="E2" s="4"/>
      <c r="F2" s="3"/>
      <c r="G2" s="3"/>
    </row>
    <row r="3" spans="1:13" x14ac:dyDescent="0.25">
      <c r="C3" s="13"/>
      <c r="D3" s="4" t="s">
        <v>14</v>
      </c>
      <c r="E3" s="4"/>
      <c r="F3" s="3"/>
      <c r="G3" s="3"/>
    </row>
    <row r="4" spans="1:13" x14ac:dyDescent="0.25">
      <c r="C4" s="13"/>
      <c r="D4" s="4" t="s">
        <v>12</v>
      </c>
      <c r="E4" s="4"/>
      <c r="F4" s="3"/>
      <c r="G4" s="3"/>
    </row>
    <row r="5" spans="1:13" x14ac:dyDescent="0.25">
      <c r="C5" s="13"/>
      <c r="D5" s="4" t="s">
        <v>13</v>
      </c>
      <c r="E5" s="4"/>
      <c r="F5" s="3"/>
      <c r="G5" s="3"/>
    </row>
    <row r="6" spans="1:13" ht="16.5" thickBot="1" x14ac:dyDescent="0.3">
      <c r="C6" s="13"/>
    </row>
    <row r="7" spans="1:13" ht="45.75" customHeight="1" x14ac:dyDescent="0.25">
      <c r="A7" s="6" t="s">
        <v>0</v>
      </c>
      <c r="B7" s="5" t="s">
        <v>3</v>
      </c>
      <c r="C7" s="5" t="s">
        <v>181</v>
      </c>
      <c r="D7" s="5" t="s">
        <v>2</v>
      </c>
      <c r="E7" s="5" t="s">
        <v>4</v>
      </c>
      <c r="F7" s="5" t="s">
        <v>11</v>
      </c>
      <c r="G7" s="15" t="s">
        <v>5</v>
      </c>
      <c r="H7" s="5" t="s">
        <v>6</v>
      </c>
      <c r="I7" s="15" t="s">
        <v>7</v>
      </c>
      <c r="J7" s="5" t="s">
        <v>8</v>
      </c>
      <c r="K7" s="5" t="s">
        <v>9</v>
      </c>
      <c r="L7" s="17" t="s">
        <v>10</v>
      </c>
      <c r="M7" s="7" t="s">
        <v>1</v>
      </c>
    </row>
    <row r="8" spans="1:13" ht="64.5" customHeight="1" x14ac:dyDescent="0.25">
      <c r="A8" s="14">
        <v>1</v>
      </c>
      <c r="B8" s="26">
        <v>2017130000258</v>
      </c>
      <c r="C8" s="27">
        <v>43049</v>
      </c>
      <c r="D8" s="19" t="s">
        <v>185</v>
      </c>
      <c r="E8" s="28" t="s">
        <v>233</v>
      </c>
      <c r="F8" s="29" t="s">
        <v>186</v>
      </c>
      <c r="G8" s="30">
        <v>21814202261</v>
      </c>
      <c r="H8" s="10" t="s">
        <v>187</v>
      </c>
      <c r="I8" s="31">
        <v>43427</v>
      </c>
      <c r="J8" s="27">
        <v>44314</v>
      </c>
      <c r="K8" s="32">
        <v>1</v>
      </c>
      <c r="L8" s="33">
        <f>G8*94.9/100</f>
        <v>20701677945.689003</v>
      </c>
      <c r="M8" s="34"/>
    </row>
    <row r="9" spans="1:13" ht="73.5" customHeight="1" x14ac:dyDescent="0.25">
      <c r="A9" s="8">
        <v>2</v>
      </c>
      <c r="B9" s="26">
        <v>2017130000257</v>
      </c>
      <c r="C9" s="31">
        <v>43049</v>
      </c>
      <c r="D9" s="19" t="s">
        <v>198</v>
      </c>
      <c r="E9" s="28" t="s">
        <v>233</v>
      </c>
      <c r="F9" s="29" t="s">
        <v>186</v>
      </c>
      <c r="G9" s="30">
        <v>50759020056</v>
      </c>
      <c r="H9" s="10" t="s">
        <v>199</v>
      </c>
      <c r="I9" s="31">
        <v>43155</v>
      </c>
      <c r="J9" s="27">
        <v>44835</v>
      </c>
      <c r="K9" s="32">
        <v>0.81</v>
      </c>
      <c r="L9" s="35">
        <v>5343130186</v>
      </c>
      <c r="M9" s="36" t="s">
        <v>200</v>
      </c>
    </row>
    <row r="10" spans="1:13" ht="33.75" x14ac:dyDescent="0.25">
      <c r="A10" s="8">
        <v>3</v>
      </c>
      <c r="B10" s="26">
        <v>2017130000282</v>
      </c>
      <c r="C10" s="31">
        <v>43089</v>
      </c>
      <c r="D10" s="19" t="s">
        <v>196</v>
      </c>
      <c r="E10" s="28" t="s">
        <v>233</v>
      </c>
      <c r="F10" s="29" t="s">
        <v>186</v>
      </c>
      <c r="G10" s="38">
        <v>81307982239</v>
      </c>
      <c r="H10" s="12" t="s">
        <v>197</v>
      </c>
      <c r="I10" s="31">
        <v>43103</v>
      </c>
      <c r="J10" s="27">
        <v>44470</v>
      </c>
      <c r="K10" s="32">
        <v>0.98</v>
      </c>
      <c r="L10" s="33">
        <v>68294237994</v>
      </c>
      <c r="M10" s="34"/>
    </row>
    <row r="11" spans="1:13" ht="33.75" x14ac:dyDescent="0.25">
      <c r="A11" s="8">
        <v>4</v>
      </c>
      <c r="B11" s="26">
        <v>2018130000184</v>
      </c>
      <c r="C11" s="31">
        <v>43318</v>
      </c>
      <c r="D11" s="19" t="s">
        <v>188</v>
      </c>
      <c r="E11" s="28" t="s">
        <v>233</v>
      </c>
      <c r="F11" s="39" t="s">
        <v>186</v>
      </c>
      <c r="G11" s="38">
        <v>20077522904</v>
      </c>
      <c r="H11" s="12" t="s">
        <v>189</v>
      </c>
      <c r="I11" s="31">
        <v>43034</v>
      </c>
      <c r="J11" s="27">
        <v>44317</v>
      </c>
      <c r="K11" s="32">
        <v>1</v>
      </c>
      <c r="L11" s="33">
        <v>15361467121</v>
      </c>
      <c r="M11" s="34"/>
    </row>
    <row r="12" spans="1:13" ht="51" customHeight="1" x14ac:dyDescent="0.25">
      <c r="A12" s="8">
        <v>5</v>
      </c>
      <c r="B12" s="26">
        <v>2019130000088</v>
      </c>
      <c r="C12" s="31">
        <v>43516</v>
      </c>
      <c r="D12" s="19" t="s">
        <v>190</v>
      </c>
      <c r="E12" s="28" t="s">
        <v>233</v>
      </c>
      <c r="F12" s="39" t="s">
        <v>186</v>
      </c>
      <c r="G12" s="38">
        <v>1113000000</v>
      </c>
      <c r="H12" s="12" t="s">
        <v>191</v>
      </c>
      <c r="I12" s="31">
        <v>43545</v>
      </c>
      <c r="J12" s="27">
        <v>44317</v>
      </c>
      <c r="K12" s="32">
        <v>1</v>
      </c>
      <c r="L12" s="33">
        <f>G12*87/100</f>
        <v>968310000</v>
      </c>
      <c r="M12" s="34"/>
    </row>
    <row r="13" spans="1:13" ht="33.75" x14ac:dyDescent="0.25">
      <c r="A13" s="8">
        <v>6</v>
      </c>
      <c r="B13" s="26">
        <v>2019130000091</v>
      </c>
      <c r="C13" s="31">
        <v>43518</v>
      </c>
      <c r="D13" s="19" t="s">
        <v>194</v>
      </c>
      <c r="E13" s="28" t="s">
        <v>233</v>
      </c>
      <c r="F13" s="39" t="s">
        <v>186</v>
      </c>
      <c r="G13" s="38">
        <v>8072169712</v>
      </c>
      <c r="H13" s="12" t="s">
        <v>195</v>
      </c>
      <c r="I13" s="31">
        <v>42927</v>
      </c>
      <c r="J13" s="27">
        <v>44348</v>
      </c>
      <c r="K13" s="32">
        <v>1</v>
      </c>
      <c r="L13" s="33">
        <f>G13*93.1/100</f>
        <v>7515190001.8719997</v>
      </c>
      <c r="M13" s="34"/>
    </row>
    <row r="14" spans="1:13" ht="67.150000000000006" customHeight="1" x14ac:dyDescent="0.25">
      <c r="A14" s="8">
        <v>7</v>
      </c>
      <c r="B14" s="40">
        <v>2019130000102</v>
      </c>
      <c r="C14" s="27">
        <v>43528</v>
      </c>
      <c r="D14" s="19" t="s">
        <v>192</v>
      </c>
      <c r="E14" s="28" t="s">
        <v>233</v>
      </c>
      <c r="F14" s="29" t="s">
        <v>186</v>
      </c>
      <c r="G14" s="30">
        <v>388945566</v>
      </c>
      <c r="H14" s="10" t="s">
        <v>193</v>
      </c>
      <c r="I14" s="27">
        <v>44259</v>
      </c>
      <c r="J14" s="41">
        <v>44348</v>
      </c>
      <c r="K14" s="42">
        <v>1</v>
      </c>
      <c r="L14" s="33">
        <v>116683670</v>
      </c>
      <c r="M14" s="43"/>
    </row>
    <row r="15" spans="1:13" ht="85.15" customHeight="1" x14ac:dyDescent="0.25">
      <c r="A15" s="8">
        <v>8</v>
      </c>
      <c r="B15" s="29">
        <v>2020002130006</v>
      </c>
      <c r="C15" s="31">
        <v>43846</v>
      </c>
      <c r="D15" s="20" t="s">
        <v>129</v>
      </c>
      <c r="E15" s="11" t="s">
        <v>130</v>
      </c>
      <c r="F15" s="39" t="s">
        <v>146</v>
      </c>
      <c r="G15" s="9">
        <v>200000000</v>
      </c>
      <c r="H15" s="12" t="s">
        <v>123</v>
      </c>
      <c r="I15" s="31">
        <v>43859</v>
      </c>
      <c r="J15" s="27">
        <v>43889</v>
      </c>
      <c r="K15" s="44">
        <v>1</v>
      </c>
      <c r="L15" s="45">
        <v>200000000</v>
      </c>
      <c r="M15" s="46" t="s">
        <v>131</v>
      </c>
    </row>
    <row r="16" spans="1:13" ht="69" customHeight="1" x14ac:dyDescent="0.25">
      <c r="A16" s="8">
        <v>9</v>
      </c>
      <c r="B16" s="26">
        <v>2020002130006</v>
      </c>
      <c r="C16" s="31">
        <v>43846</v>
      </c>
      <c r="D16" s="20" t="s">
        <v>129</v>
      </c>
      <c r="E16" s="11" t="s">
        <v>130</v>
      </c>
      <c r="F16" s="39" t="s">
        <v>202</v>
      </c>
      <c r="G16" s="38">
        <v>200000000</v>
      </c>
      <c r="H16" s="12" t="s">
        <v>123</v>
      </c>
      <c r="I16" s="31">
        <v>43859</v>
      </c>
      <c r="J16" s="27">
        <v>43889</v>
      </c>
      <c r="K16" s="32">
        <v>1</v>
      </c>
      <c r="L16" s="33">
        <v>200000000</v>
      </c>
      <c r="M16" s="36" t="s">
        <v>131</v>
      </c>
    </row>
    <row r="17" spans="1:13" ht="103.5" customHeight="1" x14ac:dyDescent="0.25">
      <c r="A17" s="8">
        <v>10</v>
      </c>
      <c r="B17" s="29">
        <v>2020002130007</v>
      </c>
      <c r="C17" s="31">
        <v>43852</v>
      </c>
      <c r="D17" s="20" t="s">
        <v>132</v>
      </c>
      <c r="E17" s="11" t="s">
        <v>133</v>
      </c>
      <c r="F17" s="39" t="s">
        <v>146</v>
      </c>
      <c r="G17" s="9">
        <v>464284622</v>
      </c>
      <c r="H17" s="12" t="s">
        <v>123</v>
      </c>
      <c r="I17" s="31">
        <v>43885</v>
      </c>
      <c r="J17" s="27">
        <v>43897</v>
      </c>
      <c r="K17" s="44">
        <v>1</v>
      </c>
      <c r="L17" s="45">
        <v>464284622</v>
      </c>
      <c r="M17" s="47" t="s">
        <v>134</v>
      </c>
    </row>
    <row r="18" spans="1:13" ht="72.75" customHeight="1" x14ac:dyDescent="0.25">
      <c r="A18" s="8">
        <v>11</v>
      </c>
      <c r="B18" s="26">
        <v>2020002130007</v>
      </c>
      <c r="C18" s="31">
        <v>43852</v>
      </c>
      <c r="D18" s="19" t="s">
        <v>132</v>
      </c>
      <c r="E18" s="37" t="s">
        <v>133</v>
      </c>
      <c r="F18" s="39" t="s">
        <v>203</v>
      </c>
      <c r="G18" s="38">
        <v>464284622</v>
      </c>
      <c r="H18" s="12" t="s">
        <v>123</v>
      </c>
      <c r="I18" s="31">
        <v>43885</v>
      </c>
      <c r="J18" s="27">
        <v>43897</v>
      </c>
      <c r="K18" s="32">
        <v>1</v>
      </c>
      <c r="L18" s="33">
        <v>464284622</v>
      </c>
      <c r="M18" s="36" t="s">
        <v>134</v>
      </c>
    </row>
    <row r="19" spans="1:13" s="90" customFormat="1" ht="78.75" x14ac:dyDescent="0.25">
      <c r="A19" s="80">
        <v>12</v>
      </c>
      <c r="B19" s="81">
        <v>2021002130047</v>
      </c>
      <c r="C19" s="82">
        <v>43862</v>
      </c>
      <c r="D19" s="83" t="s">
        <v>114</v>
      </c>
      <c r="E19" s="84" t="s">
        <v>115</v>
      </c>
      <c r="F19" s="85" t="s">
        <v>26</v>
      </c>
      <c r="G19" s="86">
        <v>5488143467</v>
      </c>
      <c r="H19" s="85" t="s">
        <v>49</v>
      </c>
      <c r="I19" s="82">
        <v>43862</v>
      </c>
      <c r="J19" s="87">
        <v>44195</v>
      </c>
      <c r="K19" s="49">
        <f>(L19*100/G19)/100</f>
        <v>1</v>
      </c>
      <c r="L19" s="88">
        <v>5488143467</v>
      </c>
      <c r="M19" s="89" t="s">
        <v>116</v>
      </c>
    </row>
    <row r="20" spans="1:13" ht="123.75" x14ac:dyDescent="0.25">
      <c r="A20" s="8">
        <v>13</v>
      </c>
      <c r="B20" s="29">
        <v>2021002130021</v>
      </c>
      <c r="C20" s="31">
        <v>43863</v>
      </c>
      <c r="D20" s="19" t="s">
        <v>31</v>
      </c>
      <c r="E20" s="48" t="s">
        <v>32</v>
      </c>
      <c r="F20" s="39" t="s">
        <v>26</v>
      </c>
      <c r="G20" s="9">
        <v>648000000</v>
      </c>
      <c r="H20" s="39" t="s">
        <v>17</v>
      </c>
      <c r="I20" s="31">
        <v>43863</v>
      </c>
      <c r="J20" s="27">
        <v>44195</v>
      </c>
      <c r="K20" s="49">
        <f>(L20*100/G20)/100</f>
        <v>0.60185185185185186</v>
      </c>
      <c r="L20" s="18">
        <v>390000000</v>
      </c>
      <c r="M20" s="50" t="s">
        <v>33</v>
      </c>
    </row>
    <row r="21" spans="1:13" ht="65.45" customHeight="1" x14ac:dyDescent="0.25">
      <c r="A21" s="8">
        <v>14</v>
      </c>
      <c r="B21" s="29">
        <v>2021002130020</v>
      </c>
      <c r="C21" s="31">
        <v>43863</v>
      </c>
      <c r="D21" s="19" t="s">
        <v>44</v>
      </c>
      <c r="E21" s="37" t="s">
        <v>45</v>
      </c>
      <c r="F21" s="12" t="s">
        <v>26</v>
      </c>
      <c r="G21" s="9">
        <v>1282000000</v>
      </c>
      <c r="H21" s="12" t="s">
        <v>17</v>
      </c>
      <c r="I21" s="31">
        <v>43873</v>
      </c>
      <c r="J21" s="27">
        <v>44195</v>
      </c>
      <c r="K21" s="49">
        <f>(L21*100/G21)/100</f>
        <v>0.86720028705148211</v>
      </c>
      <c r="L21" s="18">
        <v>1111750768</v>
      </c>
      <c r="M21" s="50" t="s">
        <v>46</v>
      </c>
    </row>
    <row r="22" spans="1:13" ht="75" customHeight="1" x14ac:dyDescent="0.25">
      <c r="A22" s="8">
        <v>15</v>
      </c>
      <c r="B22" s="29">
        <v>2021002130006</v>
      </c>
      <c r="C22" s="31">
        <v>43864</v>
      </c>
      <c r="D22" s="19" t="s">
        <v>38</v>
      </c>
      <c r="E22" s="48" t="s">
        <v>39</v>
      </c>
      <c r="F22" s="39" t="s">
        <v>26</v>
      </c>
      <c r="G22" s="9">
        <v>1089390070</v>
      </c>
      <c r="H22" s="39" t="s">
        <v>17</v>
      </c>
      <c r="I22" s="31">
        <v>43864</v>
      </c>
      <c r="J22" s="27">
        <v>44195</v>
      </c>
      <c r="K22" s="49">
        <f>(L22*100/G22)/100</f>
        <v>0.90117705313763319</v>
      </c>
      <c r="L22" s="18">
        <v>981733333</v>
      </c>
      <c r="M22" s="50" t="s">
        <v>40</v>
      </c>
    </row>
    <row r="23" spans="1:13" ht="76.900000000000006" customHeight="1" x14ac:dyDescent="0.25">
      <c r="A23" s="8">
        <v>16</v>
      </c>
      <c r="B23" s="29">
        <v>2021002130043</v>
      </c>
      <c r="C23" s="31">
        <v>43864</v>
      </c>
      <c r="D23" s="19" t="s">
        <v>83</v>
      </c>
      <c r="E23" s="37" t="s">
        <v>84</v>
      </c>
      <c r="F23" s="12" t="s">
        <v>26</v>
      </c>
      <c r="G23" s="9">
        <v>1675000000</v>
      </c>
      <c r="H23" s="12" t="s">
        <v>17</v>
      </c>
      <c r="I23" s="31">
        <v>43864</v>
      </c>
      <c r="J23" s="27">
        <v>44195</v>
      </c>
      <c r="K23" s="49">
        <f>(L23*100/G23)/100</f>
        <v>0.95053121373134331</v>
      </c>
      <c r="L23" s="18">
        <v>1592139783</v>
      </c>
      <c r="M23" s="50" t="s">
        <v>85</v>
      </c>
    </row>
    <row r="24" spans="1:13" ht="59.45" customHeight="1" x14ac:dyDescent="0.25">
      <c r="A24" s="8">
        <v>17</v>
      </c>
      <c r="B24" s="26">
        <v>2020000020016</v>
      </c>
      <c r="C24" s="31">
        <v>43864</v>
      </c>
      <c r="D24" s="19" t="s">
        <v>215</v>
      </c>
      <c r="E24" s="37" t="s">
        <v>216</v>
      </c>
      <c r="F24" s="39" t="s">
        <v>182</v>
      </c>
      <c r="G24" s="38">
        <v>29174543850.349998</v>
      </c>
      <c r="H24" s="12" t="s">
        <v>217</v>
      </c>
      <c r="I24" s="31">
        <v>44235</v>
      </c>
      <c r="J24" s="27">
        <v>44362</v>
      </c>
      <c r="K24" s="32">
        <v>0.89</v>
      </c>
      <c r="L24" s="33">
        <v>25926139218</v>
      </c>
      <c r="M24" s="36" t="s">
        <v>218</v>
      </c>
    </row>
    <row r="25" spans="1:13" ht="63" customHeight="1" x14ac:dyDescent="0.25">
      <c r="A25" s="8">
        <v>18</v>
      </c>
      <c r="B25" s="29">
        <v>2021002130009</v>
      </c>
      <c r="C25" s="31">
        <v>43865</v>
      </c>
      <c r="D25" s="19" t="s">
        <v>47</v>
      </c>
      <c r="E25" s="37" t="s">
        <v>48</v>
      </c>
      <c r="F25" s="12" t="s">
        <v>26</v>
      </c>
      <c r="G25" s="9">
        <v>396600000</v>
      </c>
      <c r="H25" s="12" t="s">
        <v>49</v>
      </c>
      <c r="I25" s="31">
        <v>43865</v>
      </c>
      <c r="J25" s="27">
        <v>44195</v>
      </c>
      <c r="K25" s="49">
        <f t="shared" ref="K25:K50" si="0">(L25*100/G25)/100</f>
        <v>0.91477559253656082</v>
      </c>
      <c r="L25" s="18">
        <v>362800000</v>
      </c>
      <c r="M25" s="51" t="s">
        <v>50</v>
      </c>
    </row>
    <row r="26" spans="1:13" ht="112.5" x14ac:dyDescent="0.25">
      <c r="A26" s="8">
        <v>19</v>
      </c>
      <c r="B26" s="52">
        <v>2021002130046</v>
      </c>
      <c r="C26" s="31">
        <v>43865</v>
      </c>
      <c r="D26" s="19" t="s">
        <v>58</v>
      </c>
      <c r="E26" s="37" t="s">
        <v>120</v>
      </c>
      <c r="F26" s="12" t="s">
        <v>26</v>
      </c>
      <c r="G26" s="9">
        <v>1990000000</v>
      </c>
      <c r="H26" s="12" t="s">
        <v>17</v>
      </c>
      <c r="I26" s="31">
        <v>43865</v>
      </c>
      <c r="J26" s="27">
        <v>44195</v>
      </c>
      <c r="K26" s="49">
        <f t="shared" si="0"/>
        <v>0.97813008341708541</v>
      </c>
      <c r="L26" s="18">
        <v>1946478866</v>
      </c>
      <c r="M26" s="50" t="s">
        <v>59</v>
      </c>
    </row>
    <row r="27" spans="1:13" ht="51.75" customHeight="1" x14ac:dyDescent="0.25">
      <c r="A27" s="8">
        <v>20</v>
      </c>
      <c r="B27" s="29">
        <v>2021002130016</v>
      </c>
      <c r="C27" s="31">
        <v>43865</v>
      </c>
      <c r="D27" s="19" t="s">
        <v>102</v>
      </c>
      <c r="E27" s="37" t="s">
        <v>103</v>
      </c>
      <c r="F27" s="12" t="s">
        <v>26</v>
      </c>
      <c r="G27" s="9">
        <v>880000000</v>
      </c>
      <c r="H27" s="12" t="s">
        <v>17</v>
      </c>
      <c r="I27" s="31">
        <v>43865</v>
      </c>
      <c r="J27" s="27">
        <v>44195</v>
      </c>
      <c r="K27" s="49">
        <f t="shared" si="0"/>
        <v>0.56590909090909092</v>
      </c>
      <c r="L27" s="18">
        <v>498000000</v>
      </c>
      <c r="M27" s="51" t="s">
        <v>104</v>
      </c>
    </row>
    <row r="28" spans="1:13" ht="123.75" x14ac:dyDescent="0.25">
      <c r="A28" s="8">
        <v>21</v>
      </c>
      <c r="B28" s="29">
        <v>2021002130027</v>
      </c>
      <c r="C28" s="31">
        <v>43866</v>
      </c>
      <c r="D28" s="19" t="s">
        <v>24</v>
      </c>
      <c r="E28" s="37" t="s">
        <v>25</v>
      </c>
      <c r="F28" s="39" t="s">
        <v>26</v>
      </c>
      <c r="G28" s="9">
        <v>905000000</v>
      </c>
      <c r="H28" s="39" t="s">
        <v>17</v>
      </c>
      <c r="I28" s="31">
        <v>43866</v>
      </c>
      <c r="J28" s="27">
        <v>44195</v>
      </c>
      <c r="K28" s="49">
        <f t="shared" si="0"/>
        <v>0.70858539834254142</v>
      </c>
      <c r="L28" s="18">
        <v>641269785.5</v>
      </c>
      <c r="M28" s="50" t="s">
        <v>27</v>
      </c>
    </row>
    <row r="29" spans="1:13" ht="112.5" x14ac:dyDescent="0.25">
      <c r="A29" s="8">
        <v>22</v>
      </c>
      <c r="B29" s="29">
        <v>2021002130003</v>
      </c>
      <c r="C29" s="31">
        <v>43866</v>
      </c>
      <c r="D29" s="19" t="s">
        <v>41</v>
      </c>
      <c r="E29" s="37" t="s">
        <v>42</v>
      </c>
      <c r="F29" s="12" t="s">
        <v>26</v>
      </c>
      <c r="G29" s="9">
        <v>1800000000</v>
      </c>
      <c r="H29" s="12" t="s">
        <v>17</v>
      </c>
      <c r="I29" s="31">
        <v>43866</v>
      </c>
      <c r="J29" s="27">
        <v>44195</v>
      </c>
      <c r="K29" s="49">
        <f t="shared" si="0"/>
        <v>0.56505555555555553</v>
      </c>
      <c r="L29" s="18">
        <v>1017100000</v>
      </c>
      <c r="M29" s="50" t="s">
        <v>43</v>
      </c>
    </row>
    <row r="30" spans="1:13" ht="91.15" customHeight="1" x14ac:dyDescent="0.25">
      <c r="A30" s="8">
        <v>23</v>
      </c>
      <c r="B30" s="29">
        <v>2021002130012</v>
      </c>
      <c r="C30" s="31">
        <v>43866</v>
      </c>
      <c r="D30" s="19" t="s">
        <v>51</v>
      </c>
      <c r="E30" s="37" t="s">
        <v>52</v>
      </c>
      <c r="F30" s="12" t="s">
        <v>26</v>
      </c>
      <c r="G30" s="9">
        <v>345123118</v>
      </c>
      <c r="H30" s="12" t="s">
        <v>49</v>
      </c>
      <c r="I30" s="31">
        <v>43866</v>
      </c>
      <c r="J30" s="27">
        <v>44195</v>
      </c>
      <c r="K30" s="49">
        <f t="shared" si="0"/>
        <v>1.0016715252323376</v>
      </c>
      <c r="L30" s="18">
        <v>345700000</v>
      </c>
      <c r="M30" s="50" t="s">
        <v>53</v>
      </c>
    </row>
    <row r="31" spans="1:13" ht="70.150000000000006" customHeight="1" x14ac:dyDescent="0.25">
      <c r="A31" s="8">
        <v>24</v>
      </c>
      <c r="B31" s="29">
        <v>2021002130023</v>
      </c>
      <c r="C31" s="31">
        <v>43866</v>
      </c>
      <c r="D31" s="19" t="s">
        <v>63</v>
      </c>
      <c r="E31" s="37" t="s">
        <v>64</v>
      </c>
      <c r="F31" s="12" t="s">
        <v>26</v>
      </c>
      <c r="G31" s="9">
        <v>652000000</v>
      </c>
      <c r="H31" s="12" t="s">
        <v>17</v>
      </c>
      <c r="I31" s="31">
        <v>43866</v>
      </c>
      <c r="J31" s="27">
        <v>44195</v>
      </c>
      <c r="K31" s="49">
        <f t="shared" si="0"/>
        <v>0.70245398773006129</v>
      </c>
      <c r="L31" s="18">
        <v>458000000</v>
      </c>
      <c r="M31" s="51" t="s">
        <v>65</v>
      </c>
    </row>
    <row r="32" spans="1:13" ht="69" customHeight="1" x14ac:dyDescent="0.25">
      <c r="A32" s="8">
        <v>25</v>
      </c>
      <c r="B32" s="29">
        <v>2021002130015</v>
      </c>
      <c r="C32" s="31">
        <v>43868</v>
      </c>
      <c r="D32" s="19" t="s">
        <v>96</v>
      </c>
      <c r="E32" s="37" t="s">
        <v>97</v>
      </c>
      <c r="F32" s="12" t="s">
        <v>26</v>
      </c>
      <c r="G32" s="9">
        <v>130200000</v>
      </c>
      <c r="H32" s="12" t="s">
        <v>49</v>
      </c>
      <c r="I32" s="31">
        <v>43868</v>
      </c>
      <c r="J32" s="27">
        <v>44195</v>
      </c>
      <c r="K32" s="49">
        <f t="shared" si="0"/>
        <v>1.0138248847926268</v>
      </c>
      <c r="L32" s="18">
        <v>132000000</v>
      </c>
      <c r="M32" s="50" t="s">
        <v>98</v>
      </c>
    </row>
    <row r="33" spans="1:13" ht="76.900000000000006" customHeight="1" x14ac:dyDescent="0.25">
      <c r="A33" s="8">
        <v>26</v>
      </c>
      <c r="B33" s="29">
        <v>2021002130085</v>
      </c>
      <c r="C33" s="31">
        <v>43868</v>
      </c>
      <c r="D33" s="19" t="s">
        <v>99</v>
      </c>
      <c r="E33" s="37" t="s">
        <v>100</v>
      </c>
      <c r="F33" s="12" t="s">
        <v>26</v>
      </c>
      <c r="G33" s="9">
        <v>294600000</v>
      </c>
      <c r="H33" s="12" t="s">
        <v>17</v>
      </c>
      <c r="I33" s="31">
        <v>43868</v>
      </c>
      <c r="J33" s="27">
        <v>44195</v>
      </c>
      <c r="K33" s="49">
        <f t="shared" si="0"/>
        <v>0.99932111337406648</v>
      </c>
      <c r="L33" s="18">
        <v>294400000</v>
      </c>
      <c r="M33" s="50" t="s">
        <v>101</v>
      </c>
    </row>
    <row r="34" spans="1:13" ht="53.25" customHeight="1" x14ac:dyDescent="0.25">
      <c r="A34" s="8">
        <v>27</v>
      </c>
      <c r="B34" s="29">
        <v>2021002130026</v>
      </c>
      <c r="C34" s="31">
        <v>43869</v>
      </c>
      <c r="D34" s="19" t="s">
        <v>69</v>
      </c>
      <c r="E34" s="37" t="s">
        <v>70</v>
      </c>
      <c r="F34" s="12" t="s">
        <v>26</v>
      </c>
      <c r="G34" s="9">
        <v>1000000000</v>
      </c>
      <c r="H34" s="12" t="s">
        <v>17</v>
      </c>
      <c r="I34" s="31">
        <v>43869</v>
      </c>
      <c r="J34" s="27">
        <v>44195</v>
      </c>
      <c r="K34" s="49">
        <f t="shared" si="0"/>
        <v>0.46425838699999999</v>
      </c>
      <c r="L34" s="18">
        <v>464258387</v>
      </c>
      <c r="M34" s="50" t="s">
        <v>71</v>
      </c>
    </row>
    <row r="35" spans="1:13" ht="112.5" x14ac:dyDescent="0.25">
      <c r="A35" s="8">
        <v>28</v>
      </c>
      <c r="B35" s="29">
        <v>2021002130017</v>
      </c>
      <c r="C35" s="31">
        <v>43871</v>
      </c>
      <c r="D35" s="19" t="s">
        <v>117</v>
      </c>
      <c r="E35" s="37" t="s">
        <v>118</v>
      </c>
      <c r="F35" s="10" t="s">
        <v>26</v>
      </c>
      <c r="G35" s="9">
        <v>1230000000</v>
      </c>
      <c r="H35" s="12" t="s">
        <v>17</v>
      </c>
      <c r="I35" s="31">
        <v>43871</v>
      </c>
      <c r="J35" s="27">
        <v>44195</v>
      </c>
      <c r="K35" s="49">
        <f t="shared" si="0"/>
        <v>0.78422764227642272</v>
      </c>
      <c r="L35" s="18">
        <v>964600000</v>
      </c>
      <c r="M35" s="50" t="s">
        <v>119</v>
      </c>
    </row>
    <row r="36" spans="1:13" ht="71.25" customHeight="1" x14ac:dyDescent="0.25">
      <c r="A36" s="8">
        <v>29</v>
      </c>
      <c r="B36" s="29">
        <v>2021002130052</v>
      </c>
      <c r="C36" s="31">
        <v>43872</v>
      </c>
      <c r="D36" s="19" t="s">
        <v>93</v>
      </c>
      <c r="E36" s="37" t="s">
        <v>94</v>
      </c>
      <c r="F36" s="53" t="s">
        <v>26</v>
      </c>
      <c r="G36" s="9">
        <v>99200000</v>
      </c>
      <c r="H36" s="12" t="s">
        <v>49</v>
      </c>
      <c r="I36" s="31">
        <v>43872</v>
      </c>
      <c r="J36" s="27">
        <v>44195</v>
      </c>
      <c r="K36" s="49">
        <f t="shared" si="0"/>
        <v>1.0080645161290323</v>
      </c>
      <c r="L36" s="18">
        <v>100000000</v>
      </c>
      <c r="M36" s="50" t="s">
        <v>95</v>
      </c>
    </row>
    <row r="37" spans="1:13" ht="51.6" customHeight="1" x14ac:dyDescent="0.25">
      <c r="A37" s="8">
        <v>30</v>
      </c>
      <c r="B37" s="29">
        <v>2021002130025</v>
      </c>
      <c r="C37" s="31">
        <v>43873</v>
      </c>
      <c r="D37" s="19" t="s">
        <v>66</v>
      </c>
      <c r="E37" s="37" t="s">
        <v>67</v>
      </c>
      <c r="F37" s="10" t="s">
        <v>26</v>
      </c>
      <c r="G37" s="9">
        <v>298000000</v>
      </c>
      <c r="H37" s="12" t="s">
        <v>17</v>
      </c>
      <c r="I37" s="31">
        <v>43873</v>
      </c>
      <c r="J37" s="27">
        <v>44195</v>
      </c>
      <c r="K37" s="49">
        <f t="shared" si="0"/>
        <v>0.31610738255033555</v>
      </c>
      <c r="L37" s="18">
        <v>94200000</v>
      </c>
      <c r="M37" s="50" t="s">
        <v>68</v>
      </c>
    </row>
    <row r="38" spans="1:13" ht="51" customHeight="1" x14ac:dyDescent="0.25">
      <c r="A38" s="8">
        <v>31</v>
      </c>
      <c r="B38" s="29">
        <v>2021002130044</v>
      </c>
      <c r="C38" s="31">
        <v>43878</v>
      </c>
      <c r="D38" s="19" t="s">
        <v>28</v>
      </c>
      <c r="E38" s="48" t="s">
        <v>29</v>
      </c>
      <c r="F38" s="29" t="s">
        <v>26</v>
      </c>
      <c r="G38" s="9">
        <v>1050000000</v>
      </c>
      <c r="H38" s="39" t="s">
        <v>17</v>
      </c>
      <c r="I38" s="31">
        <v>43868</v>
      </c>
      <c r="J38" s="27">
        <v>44195</v>
      </c>
      <c r="K38" s="49">
        <f t="shared" si="0"/>
        <v>0.81647619047619047</v>
      </c>
      <c r="L38" s="18">
        <v>857300000</v>
      </c>
      <c r="M38" s="50" t="s">
        <v>30</v>
      </c>
    </row>
    <row r="39" spans="1:13" ht="55.9" customHeight="1" x14ac:dyDescent="0.25">
      <c r="A39" s="8">
        <v>32</v>
      </c>
      <c r="B39" s="29">
        <v>2021002130018</v>
      </c>
      <c r="C39" s="31">
        <v>43878</v>
      </c>
      <c r="D39" s="19" t="s">
        <v>232</v>
      </c>
      <c r="E39" s="37" t="s">
        <v>72</v>
      </c>
      <c r="F39" s="10" t="s">
        <v>26</v>
      </c>
      <c r="G39" s="9">
        <v>940000000</v>
      </c>
      <c r="H39" s="12" t="s">
        <v>17</v>
      </c>
      <c r="I39" s="31">
        <v>43878</v>
      </c>
      <c r="J39" s="27">
        <v>44195</v>
      </c>
      <c r="K39" s="49">
        <f t="shared" si="0"/>
        <v>0.73</v>
      </c>
      <c r="L39" s="18">
        <v>686200000</v>
      </c>
      <c r="M39" s="50" t="s">
        <v>73</v>
      </c>
    </row>
    <row r="40" spans="1:13" ht="63" customHeight="1" x14ac:dyDescent="0.25">
      <c r="A40" s="8">
        <v>33</v>
      </c>
      <c r="B40" s="29">
        <v>2021002130028</v>
      </c>
      <c r="C40" s="31">
        <v>43878</v>
      </c>
      <c r="D40" s="19" t="s">
        <v>74</v>
      </c>
      <c r="E40" s="37" t="s">
        <v>75</v>
      </c>
      <c r="F40" s="10" t="s">
        <v>26</v>
      </c>
      <c r="G40" s="9">
        <v>1180000000</v>
      </c>
      <c r="H40" s="12" t="s">
        <v>17</v>
      </c>
      <c r="I40" s="31">
        <v>43878</v>
      </c>
      <c r="J40" s="27">
        <v>44195</v>
      </c>
      <c r="K40" s="49">
        <f t="shared" si="0"/>
        <v>0.77847457627118644</v>
      </c>
      <c r="L40" s="18">
        <v>918600000</v>
      </c>
      <c r="M40" s="50" t="s">
        <v>76</v>
      </c>
    </row>
    <row r="41" spans="1:13" ht="63.6" customHeight="1" x14ac:dyDescent="0.25">
      <c r="A41" s="8">
        <v>34</v>
      </c>
      <c r="B41" s="29">
        <v>2021002130030</v>
      </c>
      <c r="C41" s="31">
        <v>43878</v>
      </c>
      <c r="D41" s="19" t="s">
        <v>77</v>
      </c>
      <c r="E41" s="37" t="s">
        <v>78</v>
      </c>
      <c r="F41" s="10" t="s">
        <v>26</v>
      </c>
      <c r="G41" s="9">
        <v>670000000</v>
      </c>
      <c r="H41" s="12" t="s">
        <v>17</v>
      </c>
      <c r="I41" s="31">
        <v>43878</v>
      </c>
      <c r="J41" s="27">
        <v>44195</v>
      </c>
      <c r="K41" s="49">
        <f t="shared" si="0"/>
        <v>0.75402985074626871</v>
      </c>
      <c r="L41" s="18">
        <v>505200000</v>
      </c>
      <c r="M41" s="50" t="s">
        <v>79</v>
      </c>
    </row>
    <row r="42" spans="1:13" ht="78" customHeight="1" x14ac:dyDescent="0.25">
      <c r="A42" s="8">
        <v>35</v>
      </c>
      <c r="B42" s="29">
        <v>2021002130029</v>
      </c>
      <c r="C42" s="31">
        <v>43878</v>
      </c>
      <c r="D42" s="19" t="s">
        <v>80</v>
      </c>
      <c r="E42" s="37" t="s">
        <v>81</v>
      </c>
      <c r="F42" s="10" t="s">
        <v>26</v>
      </c>
      <c r="G42" s="22">
        <v>915000000</v>
      </c>
      <c r="H42" s="12" t="s">
        <v>17</v>
      </c>
      <c r="I42" s="27">
        <v>43878</v>
      </c>
      <c r="J42" s="27">
        <v>44195</v>
      </c>
      <c r="K42" s="54">
        <f t="shared" si="0"/>
        <v>0.63262295081967213</v>
      </c>
      <c r="L42" s="18">
        <v>578850000</v>
      </c>
      <c r="M42" s="50" t="s">
        <v>82</v>
      </c>
    </row>
    <row r="43" spans="1:13" ht="53.45" customHeight="1" x14ac:dyDescent="0.25">
      <c r="A43" s="8">
        <v>36</v>
      </c>
      <c r="B43" s="29">
        <v>2021002130014</v>
      </c>
      <c r="C43" s="31">
        <v>43878</v>
      </c>
      <c r="D43" s="19" t="s">
        <v>86</v>
      </c>
      <c r="E43" s="37" t="s">
        <v>87</v>
      </c>
      <c r="F43" s="10" t="s">
        <v>26</v>
      </c>
      <c r="G43" s="22">
        <v>3518478912</v>
      </c>
      <c r="H43" s="12" t="s">
        <v>88</v>
      </c>
      <c r="I43" s="27">
        <v>43878</v>
      </c>
      <c r="J43" s="27">
        <v>44195</v>
      </c>
      <c r="K43" s="54">
        <f t="shared" si="0"/>
        <v>0.49304334980763415</v>
      </c>
      <c r="L43" s="18">
        <v>1734762629</v>
      </c>
      <c r="M43" s="50" t="s">
        <v>89</v>
      </c>
    </row>
    <row r="44" spans="1:13" ht="55.15" customHeight="1" x14ac:dyDescent="0.25">
      <c r="A44" s="8">
        <v>37</v>
      </c>
      <c r="B44" s="29">
        <v>2021002130045</v>
      </c>
      <c r="C44" s="31">
        <v>43878</v>
      </c>
      <c r="D44" s="19" t="s">
        <v>90</v>
      </c>
      <c r="E44" s="37" t="s">
        <v>91</v>
      </c>
      <c r="F44" s="10" t="s">
        <v>26</v>
      </c>
      <c r="G44" s="22">
        <v>823634069</v>
      </c>
      <c r="H44" s="12" t="s">
        <v>88</v>
      </c>
      <c r="I44" s="27">
        <v>43878</v>
      </c>
      <c r="J44" s="27">
        <v>44195</v>
      </c>
      <c r="K44" s="54">
        <f t="shared" si="0"/>
        <v>0.91749580116021168</v>
      </c>
      <c r="L44" s="18">
        <v>755680800</v>
      </c>
      <c r="M44" s="50" t="s">
        <v>92</v>
      </c>
    </row>
    <row r="45" spans="1:13" ht="73.150000000000006" customHeight="1" x14ac:dyDescent="0.25">
      <c r="A45" s="8">
        <v>38</v>
      </c>
      <c r="B45" s="29">
        <v>2021002130068</v>
      </c>
      <c r="C45" s="31">
        <v>43878</v>
      </c>
      <c r="D45" s="19" t="s">
        <v>108</v>
      </c>
      <c r="E45" s="37" t="s">
        <v>109</v>
      </c>
      <c r="F45" s="10" t="s">
        <v>26</v>
      </c>
      <c r="G45" s="22">
        <v>940768830</v>
      </c>
      <c r="H45" s="12" t="s">
        <v>49</v>
      </c>
      <c r="I45" s="27">
        <v>43878</v>
      </c>
      <c r="J45" s="27">
        <v>44195</v>
      </c>
      <c r="K45" s="54">
        <f t="shared" si="0"/>
        <v>0.87851341758421142</v>
      </c>
      <c r="L45" s="18">
        <v>826478040</v>
      </c>
      <c r="M45" s="50" t="s">
        <v>110</v>
      </c>
    </row>
    <row r="46" spans="1:13" ht="54" customHeight="1" x14ac:dyDescent="0.25">
      <c r="A46" s="8">
        <v>39</v>
      </c>
      <c r="B46" s="29">
        <v>2021002130073</v>
      </c>
      <c r="C46" s="31">
        <v>43883</v>
      </c>
      <c r="D46" s="19" t="s">
        <v>54</v>
      </c>
      <c r="E46" s="37" t="s">
        <v>55</v>
      </c>
      <c r="F46" s="10" t="s">
        <v>26</v>
      </c>
      <c r="G46" s="22">
        <v>33370702060</v>
      </c>
      <c r="H46" s="12" t="s">
        <v>56</v>
      </c>
      <c r="I46" s="27">
        <v>43883</v>
      </c>
      <c r="J46" s="27">
        <v>44195</v>
      </c>
      <c r="K46" s="54">
        <f t="shared" si="0"/>
        <v>0.4910630808925211</v>
      </c>
      <c r="L46" s="18">
        <v>16387119765.129999</v>
      </c>
      <c r="M46" s="50" t="s">
        <v>57</v>
      </c>
    </row>
    <row r="47" spans="1:13" ht="57.75" customHeight="1" x14ac:dyDescent="0.25">
      <c r="A47" s="8">
        <v>40</v>
      </c>
      <c r="B47" s="29">
        <v>2021002130010</v>
      </c>
      <c r="C47" s="27">
        <v>43883</v>
      </c>
      <c r="D47" s="19" t="s">
        <v>60</v>
      </c>
      <c r="E47" s="37" t="s">
        <v>61</v>
      </c>
      <c r="F47" s="10" t="s">
        <v>26</v>
      </c>
      <c r="G47" s="22">
        <v>8032982809</v>
      </c>
      <c r="H47" s="12" t="s">
        <v>17</v>
      </c>
      <c r="I47" s="27">
        <v>43883</v>
      </c>
      <c r="J47" s="27">
        <v>44195</v>
      </c>
      <c r="K47" s="54">
        <f t="shared" si="0"/>
        <v>0</v>
      </c>
      <c r="L47" s="68">
        <v>0</v>
      </c>
      <c r="M47" s="50" t="s">
        <v>62</v>
      </c>
    </row>
    <row r="48" spans="1:13" ht="40.5" customHeight="1" x14ac:dyDescent="0.25">
      <c r="A48" s="8">
        <v>41</v>
      </c>
      <c r="B48" s="29">
        <v>2021002130032</v>
      </c>
      <c r="C48" s="27">
        <v>43883</v>
      </c>
      <c r="D48" s="19" t="s">
        <v>105</v>
      </c>
      <c r="E48" s="37" t="s">
        <v>106</v>
      </c>
      <c r="F48" s="10" t="s">
        <v>26</v>
      </c>
      <c r="G48" s="22">
        <v>340000000</v>
      </c>
      <c r="H48" s="12" t="s">
        <v>17</v>
      </c>
      <c r="I48" s="27">
        <v>43883</v>
      </c>
      <c r="J48" s="27">
        <v>44195</v>
      </c>
      <c r="K48" s="54">
        <f t="shared" si="0"/>
        <v>1</v>
      </c>
      <c r="L48" s="18">
        <v>340000000</v>
      </c>
      <c r="M48" s="50" t="s">
        <v>107</v>
      </c>
    </row>
    <row r="49" spans="1:13" ht="48.75" customHeight="1" x14ac:dyDescent="0.25">
      <c r="A49" s="8">
        <v>42</v>
      </c>
      <c r="B49" s="29">
        <v>2021002130080</v>
      </c>
      <c r="C49" s="27">
        <v>43885</v>
      </c>
      <c r="D49" s="19" t="s">
        <v>34</v>
      </c>
      <c r="E49" s="48" t="s">
        <v>35</v>
      </c>
      <c r="F49" s="29" t="s">
        <v>26</v>
      </c>
      <c r="G49" s="22">
        <v>615916000</v>
      </c>
      <c r="H49" s="39" t="s">
        <v>36</v>
      </c>
      <c r="I49" s="27">
        <v>43885</v>
      </c>
      <c r="J49" s="27">
        <v>44195</v>
      </c>
      <c r="K49" s="54">
        <f t="shared" si="0"/>
        <v>0.78565169925769096</v>
      </c>
      <c r="L49" s="18">
        <v>483895452</v>
      </c>
      <c r="M49" s="50" t="s">
        <v>37</v>
      </c>
    </row>
    <row r="50" spans="1:13" ht="67.5" x14ac:dyDescent="0.25">
      <c r="A50" s="8">
        <v>43</v>
      </c>
      <c r="B50" s="29">
        <v>2021002130033</v>
      </c>
      <c r="C50" s="27">
        <v>43885</v>
      </c>
      <c r="D50" s="19" t="s">
        <v>111</v>
      </c>
      <c r="E50" s="37" t="s">
        <v>112</v>
      </c>
      <c r="F50" s="10" t="s">
        <v>26</v>
      </c>
      <c r="G50" s="22">
        <v>315000000</v>
      </c>
      <c r="H50" s="12" t="s">
        <v>17</v>
      </c>
      <c r="I50" s="27">
        <v>43885</v>
      </c>
      <c r="J50" s="27">
        <v>44195</v>
      </c>
      <c r="K50" s="54">
        <f t="shared" si="0"/>
        <v>0.95873015873015877</v>
      </c>
      <c r="L50" s="55">
        <v>302000000</v>
      </c>
      <c r="M50" s="50" t="s">
        <v>113</v>
      </c>
    </row>
    <row r="51" spans="1:13" ht="33.75" x14ac:dyDescent="0.25">
      <c r="A51" s="8">
        <v>44</v>
      </c>
      <c r="B51" s="26">
        <v>2020002130035</v>
      </c>
      <c r="C51" s="27">
        <v>43885</v>
      </c>
      <c r="D51" s="19" t="s">
        <v>205</v>
      </c>
      <c r="E51" s="37" t="s">
        <v>206</v>
      </c>
      <c r="F51" s="29" t="s">
        <v>166</v>
      </c>
      <c r="G51" s="30">
        <v>100524064</v>
      </c>
      <c r="H51" s="12" t="s">
        <v>123</v>
      </c>
      <c r="I51" s="27">
        <v>43627</v>
      </c>
      <c r="J51" s="27">
        <v>44378</v>
      </c>
      <c r="K51" s="56">
        <v>1</v>
      </c>
      <c r="L51" s="33">
        <f>+K51*G51</f>
        <v>100524064</v>
      </c>
      <c r="M51" s="36" t="s">
        <v>207</v>
      </c>
    </row>
    <row r="52" spans="1:13" ht="33.75" x14ac:dyDescent="0.25">
      <c r="A52" s="8">
        <v>45</v>
      </c>
      <c r="B52" s="29">
        <v>2020002130077</v>
      </c>
      <c r="C52" s="27">
        <v>43900</v>
      </c>
      <c r="D52" s="19" t="s">
        <v>164</v>
      </c>
      <c r="E52" s="57" t="s">
        <v>165</v>
      </c>
      <c r="F52" s="29" t="s">
        <v>166</v>
      </c>
      <c r="G52" s="30">
        <v>2165810358</v>
      </c>
      <c r="H52" s="12" t="s">
        <v>123</v>
      </c>
      <c r="I52" s="58">
        <v>43675</v>
      </c>
      <c r="J52" s="58" t="s">
        <v>167</v>
      </c>
      <c r="K52" s="59">
        <v>0.75</v>
      </c>
      <c r="L52" s="60">
        <f>+K52*G52</f>
        <v>1624357768.5</v>
      </c>
      <c r="M52" s="29" t="s">
        <v>168</v>
      </c>
    </row>
    <row r="53" spans="1:13" ht="39.75" customHeight="1" x14ac:dyDescent="0.25">
      <c r="A53" s="8">
        <v>47</v>
      </c>
      <c r="B53" s="26">
        <v>2020002130138</v>
      </c>
      <c r="C53" s="27">
        <v>43986</v>
      </c>
      <c r="D53" s="19" t="s">
        <v>221</v>
      </c>
      <c r="E53" s="37" t="s">
        <v>216</v>
      </c>
      <c r="F53" s="29" t="s">
        <v>182</v>
      </c>
      <c r="G53" s="30">
        <v>26865328857.939999</v>
      </c>
      <c r="H53" s="12" t="s">
        <v>222</v>
      </c>
      <c r="I53" s="27">
        <v>44416</v>
      </c>
      <c r="J53" s="27">
        <v>44529</v>
      </c>
      <c r="K53" s="56">
        <v>0.7</v>
      </c>
      <c r="L53" s="33">
        <f>17576654057.1429</f>
        <v>17576654057.142899</v>
      </c>
      <c r="M53" s="36" t="s">
        <v>223</v>
      </c>
    </row>
    <row r="54" spans="1:13" ht="54" customHeight="1" x14ac:dyDescent="0.25">
      <c r="A54" s="8">
        <v>66</v>
      </c>
      <c r="B54" s="26">
        <v>2021002130038</v>
      </c>
      <c r="C54" s="71">
        <v>44197</v>
      </c>
      <c r="D54" s="19" t="s">
        <v>183</v>
      </c>
      <c r="E54" s="72" t="s">
        <v>235</v>
      </c>
      <c r="F54" s="29" t="s">
        <v>184</v>
      </c>
      <c r="G54" s="30">
        <v>13175119452</v>
      </c>
      <c r="H54" s="12" t="s">
        <v>17</v>
      </c>
      <c r="I54" s="27">
        <v>44197</v>
      </c>
      <c r="J54" s="27">
        <v>44561</v>
      </c>
      <c r="K54" s="56">
        <v>0.5</v>
      </c>
      <c r="L54" s="33">
        <v>6587560000</v>
      </c>
      <c r="M54" s="67" t="s">
        <v>179</v>
      </c>
    </row>
    <row r="55" spans="1:13" ht="69" customHeight="1" x14ac:dyDescent="0.25">
      <c r="A55" s="8">
        <v>48</v>
      </c>
      <c r="B55" s="29">
        <v>2021002130048</v>
      </c>
      <c r="C55" s="27">
        <v>44225</v>
      </c>
      <c r="D55" s="19" t="s">
        <v>21</v>
      </c>
      <c r="E55" s="47" t="s">
        <v>22</v>
      </c>
      <c r="F55" s="29" t="s">
        <v>182</v>
      </c>
      <c r="G55" s="30">
        <v>740121811631</v>
      </c>
      <c r="H55" s="39" t="s">
        <v>23</v>
      </c>
      <c r="I55" s="41">
        <v>44197</v>
      </c>
      <c r="J55" s="41">
        <v>44561</v>
      </c>
      <c r="K55" s="76">
        <v>0.43</v>
      </c>
      <c r="L55" s="61">
        <v>315315006545</v>
      </c>
      <c r="M55" s="46" t="s">
        <v>212</v>
      </c>
    </row>
    <row r="56" spans="1:13" ht="66.599999999999994" customHeight="1" x14ac:dyDescent="0.25">
      <c r="A56" s="8">
        <v>49</v>
      </c>
      <c r="B56" s="29">
        <v>2021002130050</v>
      </c>
      <c r="C56" s="27">
        <v>44229</v>
      </c>
      <c r="D56" s="19" t="s">
        <v>19</v>
      </c>
      <c r="E56" s="47" t="s">
        <v>20</v>
      </c>
      <c r="F56" s="29" t="s">
        <v>182</v>
      </c>
      <c r="G56" s="30">
        <v>153703777485</v>
      </c>
      <c r="H56" s="29" t="s">
        <v>17</v>
      </c>
      <c r="I56" s="27">
        <v>44278</v>
      </c>
      <c r="J56" s="27">
        <v>44561</v>
      </c>
      <c r="K56" s="75" t="s">
        <v>18</v>
      </c>
      <c r="L56" s="68">
        <v>0</v>
      </c>
      <c r="M56" s="63" t="s">
        <v>213</v>
      </c>
    </row>
    <row r="57" spans="1:13" ht="50.45" customHeight="1" x14ac:dyDescent="0.25">
      <c r="A57" s="8">
        <v>51</v>
      </c>
      <c r="B57" s="62">
        <v>2021002130055</v>
      </c>
      <c r="C57" s="41">
        <v>44230</v>
      </c>
      <c r="D57" s="64" t="s">
        <v>138</v>
      </c>
      <c r="E57" s="65" t="s">
        <v>138</v>
      </c>
      <c r="F57" s="62" t="s">
        <v>122</v>
      </c>
      <c r="G57" s="73">
        <v>84000000</v>
      </c>
      <c r="H57" s="21" t="s">
        <v>123</v>
      </c>
      <c r="I57" s="41">
        <v>44271</v>
      </c>
      <c r="J57" s="41">
        <v>44301</v>
      </c>
      <c r="K57" s="74">
        <v>0.7</v>
      </c>
      <c r="L57" s="77">
        <f>+G57*80%</f>
        <v>67200000</v>
      </c>
      <c r="M57" s="78" t="s">
        <v>139</v>
      </c>
    </row>
    <row r="58" spans="1:13" ht="33.75" x14ac:dyDescent="0.25">
      <c r="A58" s="8">
        <v>52</v>
      </c>
      <c r="B58" s="26">
        <v>2021002130051</v>
      </c>
      <c r="C58" s="27">
        <v>44230</v>
      </c>
      <c r="D58" s="19" t="s">
        <v>135</v>
      </c>
      <c r="E58" s="28" t="s">
        <v>136</v>
      </c>
      <c r="F58" s="29" t="s">
        <v>204</v>
      </c>
      <c r="G58" s="30">
        <v>84000000</v>
      </c>
      <c r="H58" s="10" t="s">
        <v>123</v>
      </c>
      <c r="I58" s="27">
        <v>44271</v>
      </c>
      <c r="J58" s="27">
        <v>44293</v>
      </c>
      <c r="K58" s="56">
        <v>1</v>
      </c>
      <c r="L58" s="33">
        <v>79660000</v>
      </c>
      <c r="M58" s="36" t="s">
        <v>137</v>
      </c>
    </row>
    <row r="59" spans="1:13" ht="54.75" customHeight="1" x14ac:dyDescent="0.25">
      <c r="A59" s="8">
        <v>53</v>
      </c>
      <c r="B59" s="26">
        <v>2021002130055</v>
      </c>
      <c r="C59" s="27">
        <v>44230</v>
      </c>
      <c r="D59" s="19" t="s">
        <v>243</v>
      </c>
      <c r="E59" s="28" t="s">
        <v>138</v>
      </c>
      <c r="F59" s="29" t="s">
        <v>204</v>
      </c>
      <c r="G59" s="30">
        <v>84000000</v>
      </c>
      <c r="H59" s="10" t="s">
        <v>123</v>
      </c>
      <c r="I59" s="27">
        <v>44271</v>
      </c>
      <c r="J59" s="27">
        <v>44301</v>
      </c>
      <c r="K59" s="56">
        <v>1</v>
      </c>
      <c r="L59" s="33">
        <v>84000000</v>
      </c>
      <c r="M59" s="36" t="s">
        <v>139</v>
      </c>
    </row>
    <row r="60" spans="1:13" ht="61.9" customHeight="1" x14ac:dyDescent="0.25">
      <c r="A60" s="8">
        <v>54</v>
      </c>
      <c r="B60" s="29">
        <v>2021002130054</v>
      </c>
      <c r="C60" s="27">
        <v>44232</v>
      </c>
      <c r="D60" s="19" t="s">
        <v>15</v>
      </c>
      <c r="E60" s="47" t="s">
        <v>16</v>
      </c>
      <c r="F60" s="29" t="s">
        <v>182</v>
      </c>
      <c r="G60" s="30">
        <v>4233014154.4499998</v>
      </c>
      <c r="H60" s="29" t="s">
        <v>17</v>
      </c>
      <c r="I60" s="27">
        <v>44260</v>
      </c>
      <c r="J60" s="27">
        <v>44530</v>
      </c>
      <c r="K60" s="59">
        <v>0.27</v>
      </c>
      <c r="L60" s="61">
        <f>38047777*2+156586776+110651822</f>
        <v>343334152</v>
      </c>
      <c r="M60" s="47" t="s">
        <v>214</v>
      </c>
    </row>
    <row r="61" spans="1:13" ht="58.15" customHeight="1" x14ac:dyDescent="0.25">
      <c r="A61" s="8">
        <v>55</v>
      </c>
      <c r="B61" s="29">
        <v>2021002130041</v>
      </c>
      <c r="C61" s="27">
        <v>44237</v>
      </c>
      <c r="D61" s="19" t="s">
        <v>126</v>
      </c>
      <c r="E61" s="79" t="s">
        <v>236</v>
      </c>
      <c r="F61" s="29" t="s">
        <v>122</v>
      </c>
      <c r="G61" s="22">
        <v>500000000</v>
      </c>
      <c r="H61" s="10" t="s">
        <v>123</v>
      </c>
      <c r="I61" s="66">
        <v>44370</v>
      </c>
      <c r="J61" s="66">
        <v>44561</v>
      </c>
      <c r="K61" s="59">
        <v>0.3</v>
      </c>
      <c r="L61" s="60">
        <v>150000000</v>
      </c>
      <c r="M61" s="47" t="s">
        <v>224</v>
      </c>
    </row>
    <row r="62" spans="1:13" ht="78" customHeight="1" x14ac:dyDescent="0.25">
      <c r="A62" s="8">
        <v>56</v>
      </c>
      <c r="B62" s="29">
        <v>2021002130063</v>
      </c>
      <c r="C62" s="27">
        <v>44238</v>
      </c>
      <c r="D62" s="19" t="s">
        <v>128</v>
      </c>
      <c r="E62" s="28" t="s">
        <v>237</v>
      </c>
      <c r="F62" s="29" t="s">
        <v>122</v>
      </c>
      <c r="G62" s="22">
        <v>400000000</v>
      </c>
      <c r="H62" s="10" t="s">
        <v>123</v>
      </c>
      <c r="I62" s="66">
        <v>44286</v>
      </c>
      <c r="J62" s="66">
        <v>44561</v>
      </c>
      <c r="K62" s="59">
        <v>0.4</v>
      </c>
      <c r="L62" s="60">
        <v>70000000</v>
      </c>
      <c r="M62" s="47" t="s">
        <v>226</v>
      </c>
    </row>
    <row r="63" spans="1:13" ht="45" customHeight="1" x14ac:dyDescent="0.25">
      <c r="A63" s="8">
        <v>57</v>
      </c>
      <c r="B63" s="29">
        <v>2021002130066</v>
      </c>
      <c r="C63" s="27">
        <v>44242</v>
      </c>
      <c r="D63" s="19" t="s">
        <v>140</v>
      </c>
      <c r="E63" s="28" t="s">
        <v>141</v>
      </c>
      <c r="F63" s="29" t="s">
        <v>142</v>
      </c>
      <c r="G63" s="22">
        <v>1893728036</v>
      </c>
      <c r="H63" s="10" t="s">
        <v>123</v>
      </c>
      <c r="I63" s="66">
        <v>44242</v>
      </c>
      <c r="J63" s="27">
        <v>44561</v>
      </c>
      <c r="K63" s="59">
        <v>0.9</v>
      </c>
      <c r="L63" s="60">
        <v>172800000</v>
      </c>
      <c r="M63" s="47" t="s">
        <v>201</v>
      </c>
    </row>
    <row r="64" spans="1:13" ht="112.5" x14ac:dyDescent="0.25">
      <c r="A64" s="8">
        <v>58</v>
      </c>
      <c r="B64" s="29">
        <v>2021002130097</v>
      </c>
      <c r="C64" s="27">
        <v>44260</v>
      </c>
      <c r="D64" s="19" t="s">
        <v>127</v>
      </c>
      <c r="E64" s="28" t="s">
        <v>238</v>
      </c>
      <c r="F64" s="29" t="s">
        <v>122</v>
      </c>
      <c r="G64" s="22">
        <v>540000000</v>
      </c>
      <c r="H64" s="10" t="s">
        <v>123</v>
      </c>
      <c r="I64" s="66" t="s">
        <v>124</v>
      </c>
      <c r="J64" s="66" t="s">
        <v>124</v>
      </c>
      <c r="K64" s="59">
        <v>1</v>
      </c>
      <c r="L64" s="60">
        <v>189000000</v>
      </c>
      <c r="M64" s="47" t="s">
        <v>225</v>
      </c>
    </row>
    <row r="65" spans="1:13" ht="78" customHeight="1" x14ac:dyDescent="0.25">
      <c r="A65" s="8">
        <v>59</v>
      </c>
      <c r="B65" s="29">
        <v>2021002130105</v>
      </c>
      <c r="C65" s="27">
        <v>44263</v>
      </c>
      <c r="D65" s="19" t="s">
        <v>121</v>
      </c>
      <c r="E65" s="79" t="s">
        <v>240</v>
      </c>
      <c r="F65" s="29" t="s">
        <v>122</v>
      </c>
      <c r="G65" s="22">
        <v>100000000</v>
      </c>
      <c r="H65" s="10" t="s">
        <v>123</v>
      </c>
      <c r="I65" s="66" t="s">
        <v>124</v>
      </c>
      <c r="J65" s="66" t="s">
        <v>124</v>
      </c>
      <c r="K65" s="59">
        <v>0</v>
      </c>
      <c r="L65" s="68">
        <v>0</v>
      </c>
      <c r="M65" s="47" t="s">
        <v>125</v>
      </c>
    </row>
    <row r="66" spans="1:13" ht="43.15" customHeight="1" x14ac:dyDescent="0.25">
      <c r="A66" s="8">
        <v>60</v>
      </c>
      <c r="B66" s="26">
        <v>2021002130101</v>
      </c>
      <c r="C66" s="27">
        <v>44263</v>
      </c>
      <c r="D66" s="19" t="s">
        <v>219</v>
      </c>
      <c r="E66" s="28" t="s">
        <v>239</v>
      </c>
      <c r="F66" s="29" t="s">
        <v>182</v>
      </c>
      <c r="G66" s="30">
        <v>743098800</v>
      </c>
      <c r="H66" s="10" t="s">
        <v>23</v>
      </c>
      <c r="I66" s="27">
        <v>44263</v>
      </c>
      <c r="J66" s="27">
        <v>44561</v>
      </c>
      <c r="K66" s="56">
        <v>0.35</v>
      </c>
      <c r="L66" s="68">
        <v>0</v>
      </c>
      <c r="M66" s="36" t="s">
        <v>220</v>
      </c>
    </row>
    <row r="67" spans="1:13" ht="90" x14ac:dyDescent="0.25">
      <c r="A67" s="8">
        <v>61</v>
      </c>
      <c r="B67" s="29">
        <v>20181719000101</v>
      </c>
      <c r="C67" s="27">
        <v>44270</v>
      </c>
      <c r="D67" s="19" t="s">
        <v>169</v>
      </c>
      <c r="E67" s="28" t="s">
        <v>170</v>
      </c>
      <c r="F67" s="29" t="s">
        <v>171</v>
      </c>
      <c r="G67" s="22">
        <v>2812206474</v>
      </c>
      <c r="H67" s="10" t="s">
        <v>172</v>
      </c>
      <c r="I67" s="66">
        <v>44195</v>
      </c>
      <c r="J67" s="27">
        <v>44407</v>
      </c>
      <c r="K67" s="59">
        <v>0</v>
      </c>
      <c r="L67" s="68">
        <v>0</v>
      </c>
      <c r="M67" s="47" t="s">
        <v>180</v>
      </c>
    </row>
    <row r="68" spans="1:13" ht="45" x14ac:dyDescent="0.25">
      <c r="A68" s="8">
        <v>62</v>
      </c>
      <c r="B68" s="29">
        <v>2019002130087</v>
      </c>
      <c r="C68" s="27">
        <v>44272</v>
      </c>
      <c r="D68" s="19" t="s">
        <v>173</v>
      </c>
      <c r="E68" s="28" t="s">
        <v>174</v>
      </c>
      <c r="F68" s="29" t="s">
        <v>171</v>
      </c>
      <c r="G68" s="22">
        <v>1744851491</v>
      </c>
      <c r="H68" s="10" t="s">
        <v>175</v>
      </c>
      <c r="I68" s="66">
        <v>44221</v>
      </c>
      <c r="J68" s="27">
        <v>44433</v>
      </c>
      <c r="K68" s="59">
        <v>0</v>
      </c>
      <c r="L68" s="68">
        <v>0</v>
      </c>
      <c r="M68" s="47" t="s">
        <v>176</v>
      </c>
    </row>
    <row r="69" spans="1:13" ht="48" customHeight="1" x14ac:dyDescent="0.25">
      <c r="A69" s="8">
        <v>63</v>
      </c>
      <c r="B69" s="29">
        <v>2019002130005</v>
      </c>
      <c r="C69" s="27">
        <v>44272</v>
      </c>
      <c r="D69" s="19" t="s">
        <v>177</v>
      </c>
      <c r="E69" s="28" t="s">
        <v>178</v>
      </c>
      <c r="F69" s="29" t="s">
        <v>171</v>
      </c>
      <c r="G69" s="22">
        <v>2510108378</v>
      </c>
      <c r="H69" s="10" t="s">
        <v>172</v>
      </c>
      <c r="I69" s="66">
        <v>44307</v>
      </c>
      <c r="J69" s="27">
        <v>44490</v>
      </c>
      <c r="K69" s="59">
        <v>0</v>
      </c>
      <c r="L69" s="68">
        <v>0</v>
      </c>
      <c r="M69" s="47" t="s">
        <v>179</v>
      </c>
    </row>
    <row r="70" spans="1:13" ht="61.9" customHeight="1" x14ac:dyDescent="0.25">
      <c r="A70" s="8">
        <v>64</v>
      </c>
      <c r="B70" s="29">
        <v>2021002130114</v>
      </c>
      <c r="C70" s="27">
        <v>44274</v>
      </c>
      <c r="D70" s="19" t="s">
        <v>242</v>
      </c>
      <c r="E70" s="28" t="s">
        <v>241</v>
      </c>
      <c r="F70" s="29" t="s">
        <v>122</v>
      </c>
      <c r="G70" s="22">
        <v>368000000</v>
      </c>
      <c r="H70" s="10" t="s">
        <v>123</v>
      </c>
      <c r="I70" s="66">
        <v>44341</v>
      </c>
      <c r="J70" s="66">
        <v>44561</v>
      </c>
      <c r="K70" s="59">
        <v>0.3</v>
      </c>
      <c r="L70" s="68">
        <v>0</v>
      </c>
      <c r="M70" s="47" t="s">
        <v>227</v>
      </c>
    </row>
    <row r="71" spans="1:13" ht="50.45" customHeight="1" x14ac:dyDescent="0.25">
      <c r="A71" s="8">
        <v>72</v>
      </c>
      <c r="B71" s="26">
        <v>219130000135</v>
      </c>
      <c r="C71" s="27">
        <v>44337</v>
      </c>
      <c r="D71" s="19" t="s">
        <v>208</v>
      </c>
      <c r="E71" s="28" t="s">
        <v>209</v>
      </c>
      <c r="F71" s="29" t="s">
        <v>166</v>
      </c>
      <c r="G71" s="30">
        <v>4529500559</v>
      </c>
      <c r="H71" s="10" t="s">
        <v>210</v>
      </c>
      <c r="I71" s="27">
        <v>43489</v>
      </c>
      <c r="J71" s="27">
        <v>44438</v>
      </c>
      <c r="K71" s="56">
        <v>0.8</v>
      </c>
      <c r="L71" s="33">
        <f>+K71*G71</f>
        <v>3623600447.2000003</v>
      </c>
      <c r="M71" s="36" t="s">
        <v>211</v>
      </c>
    </row>
    <row r="72" spans="1:13" ht="45.6" customHeight="1" x14ac:dyDescent="0.25">
      <c r="A72" s="8">
        <v>65</v>
      </c>
      <c r="B72" s="26">
        <v>2021002130207</v>
      </c>
      <c r="C72" s="27">
        <v>44343</v>
      </c>
      <c r="D72" s="19" t="s">
        <v>228</v>
      </c>
      <c r="E72" s="28" t="s">
        <v>228</v>
      </c>
      <c r="F72" s="29" t="s">
        <v>229</v>
      </c>
      <c r="G72" s="30">
        <v>409363491</v>
      </c>
      <c r="H72" s="10" t="s">
        <v>230</v>
      </c>
      <c r="I72" s="27">
        <v>44271</v>
      </c>
      <c r="J72" s="27">
        <v>44561</v>
      </c>
      <c r="K72" s="56">
        <v>0</v>
      </c>
      <c r="L72" s="68">
        <v>0</v>
      </c>
      <c r="M72" s="36" t="s">
        <v>231</v>
      </c>
    </row>
    <row r="73" spans="1:13" ht="60" customHeight="1" x14ac:dyDescent="0.25">
      <c r="A73" s="8">
        <v>67</v>
      </c>
      <c r="B73" s="29">
        <v>2021002130057</v>
      </c>
      <c r="C73" s="27" t="s">
        <v>143</v>
      </c>
      <c r="D73" s="19" t="s">
        <v>144</v>
      </c>
      <c r="E73" s="28" t="s">
        <v>145</v>
      </c>
      <c r="F73" s="29" t="s">
        <v>146</v>
      </c>
      <c r="G73" s="30">
        <v>524738838.5</v>
      </c>
      <c r="H73" s="10" t="s">
        <v>147</v>
      </c>
      <c r="I73" s="27" t="s">
        <v>18</v>
      </c>
      <c r="J73" s="27" t="s">
        <v>18</v>
      </c>
      <c r="K73" s="59">
        <v>0</v>
      </c>
      <c r="L73" s="68">
        <v>0</v>
      </c>
      <c r="M73" s="29" t="s">
        <v>148</v>
      </c>
    </row>
    <row r="74" spans="1:13" ht="45" x14ac:dyDescent="0.25">
      <c r="A74" s="8">
        <v>68</v>
      </c>
      <c r="B74" s="29">
        <v>2021002130069</v>
      </c>
      <c r="C74" s="27" t="s">
        <v>143</v>
      </c>
      <c r="D74" s="19" t="s">
        <v>149</v>
      </c>
      <c r="E74" s="28" t="s">
        <v>150</v>
      </c>
      <c r="F74" s="29" t="s">
        <v>146</v>
      </c>
      <c r="G74" s="30">
        <v>373500000</v>
      </c>
      <c r="H74" s="10" t="s">
        <v>151</v>
      </c>
      <c r="I74" s="27" t="s">
        <v>152</v>
      </c>
      <c r="J74" s="27" t="s">
        <v>153</v>
      </c>
      <c r="K74" s="56">
        <f>+L74/G74</f>
        <v>0.79904953145917001</v>
      </c>
      <c r="L74" s="33">
        <v>298445000</v>
      </c>
      <c r="M74" s="29" t="s">
        <v>154</v>
      </c>
    </row>
    <row r="75" spans="1:13" ht="56.25" x14ac:dyDescent="0.25">
      <c r="A75" s="8">
        <v>69</v>
      </c>
      <c r="B75" s="29">
        <v>2021002130151</v>
      </c>
      <c r="C75" s="27" t="s">
        <v>160</v>
      </c>
      <c r="D75" s="19" t="s">
        <v>161</v>
      </c>
      <c r="E75" s="28" t="s">
        <v>162</v>
      </c>
      <c r="F75" s="29" t="s">
        <v>146</v>
      </c>
      <c r="G75" s="30">
        <v>3037548242</v>
      </c>
      <c r="H75" s="10" t="s">
        <v>163</v>
      </c>
      <c r="I75" s="69" t="s">
        <v>160</v>
      </c>
      <c r="J75" s="70">
        <v>44561</v>
      </c>
      <c r="K75" s="56">
        <f>+L75/G75</f>
        <v>0.27035223067248987</v>
      </c>
      <c r="L75" s="33">
        <v>821207943</v>
      </c>
      <c r="M75" s="29" t="s">
        <v>154</v>
      </c>
    </row>
    <row r="76" spans="1:13" ht="60" customHeight="1" x14ac:dyDescent="0.25">
      <c r="A76" s="8">
        <v>70</v>
      </c>
      <c r="B76" s="29">
        <v>2021002130078</v>
      </c>
      <c r="C76" s="27" t="s">
        <v>155</v>
      </c>
      <c r="D76" s="19" t="s">
        <v>156</v>
      </c>
      <c r="E76" s="28" t="s">
        <v>157</v>
      </c>
      <c r="F76" s="29" t="s">
        <v>146</v>
      </c>
      <c r="G76" s="30">
        <v>679567800</v>
      </c>
      <c r="H76" s="10" t="s">
        <v>151</v>
      </c>
      <c r="I76" s="27" t="s">
        <v>158</v>
      </c>
      <c r="J76" s="27" t="s">
        <v>159</v>
      </c>
      <c r="K76" s="56">
        <f>+L76/G76</f>
        <v>0.66970183107557479</v>
      </c>
      <c r="L76" s="33">
        <v>455107800</v>
      </c>
      <c r="M76" s="29" t="s">
        <v>154</v>
      </c>
    </row>
    <row r="77" spans="1:13" x14ac:dyDescent="0.25">
      <c r="A77" s="13"/>
      <c r="B77" s="13"/>
      <c r="C77" s="13"/>
      <c r="D77" s="23"/>
      <c r="E77" s="23"/>
      <c r="F77" s="23"/>
      <c r="G77" s="23"/>
      <c r="H77" s="23"/>
      <c r="I77" s="23"/>
      <c r="J77" s="24"/>
      <c r="K77" s="23"/>
      <c r="L77" s="25"/>
      <c r="M77" s="23"/>
    </row>
    <row r="78" spans="1:13" x14ac:dyDescent="0.25">
      <c r="A78" s="13"/>
      <c r="B78" s="13"/>
      <c r="C78" s="13"/>
      <c r="D78" s="23"/>
      <c r="E78" s="23"/>
      <c r="F78" s="23"/>
      <c r="G78" s="23"/>
      <c r="H78" s="23"/>
      <c r="I78" s="23"/>
      <c r="J78" s="24"/>
      <c r="K78" s="23"/>
      <c r="L78" s="25"/>
      <c r="M78" s="23"/>
    </row>
    <row r="79" spans="1:13" x14ac:dyDescent="0.25">
      <c r="A79" s="13"/>
      <c r="B79" s="13"/>
      <c r="C79" s="13"/>
      <c r="D79" s="23"/>
      <c r="E79" s="23"/>
      <c r="F79" s="23"/>
      <c r="G79" s="23"/>
      <c r="H79" s="23"/>
      <c r="I79" s="23"/>
      <c r="J79" s="24"/>
      <c r="K79" s="23"/>
      <c r="L79" s="25"/>
      <c r="M79" s="23"/>
    </row>
    <row r="80" spans="1:13" x14ac:dyDescent="0.25">
      <c r="A80" s="13"/>
      <c r="B80" s="13"/>
      <c r="C80" s="13"/>
      <c r="D80" s="23"/>
      <c r="E80" s="23"/>
      <c r="F80" s="23"/>
      <c r="G80" s="23"/>
      <c r="H80" s="23"/>
      <c r="I80" s="23"/>
      <c r="J80" s="24"/>
      <c r="K80" s="23"/>
      <c r="L80" s="25"/>
      <c r="M80" s="23"/>
    </row>
    <row r="81" spans="1:13" x14ac:dyDescent="0.25">
      <c r="A81" s="13"/>
      <c r="B81" s="13"/>
      <c r="C81" s="13"/>
      <c r="D81" s="23"/>
      <c r="E81" s="23"/>
      <c r="F81" s="23"/>
      <c r="G81" s="23"/>
      <c r="H81" s="23"/>
      <c r="I81" s="23"/>
      <c r="J81" s="24"/>
      <c r="K81" s="23"/>
      <c r="L81" s="25"/>
      <c r="M81" s="23"/>
    </row>
    <row r="82" spans="1:13" x14ac:dyDescent="0.25">
      <c r="A82" s="13"/>
      <c r="B82" s="13"/>
      <c r="C82" s="13"/>
      <c r="D82" s="23"/>
      <c r="E82" s="23"/>
      <c r="F82" s="23"/>
      <c r="G82" s="23"/>
      <c r="H82" s="23"/>
      <c r="I82" s="23"/>
      <c r="J82" s="24"/>
      <c r="K82" s="23"/>
      <c r="L82" s="25"/>
      <c r="M82" s="23"/>
    </row>
    <row r="83" spans="1:13" x14ac:dyDescent="0.25">
      <c r="A83" s="13"/>
      <c r="B83" s="13"/>
      <c r="C83" s="13"/>
      <c r="D83" s="23"/>
      <c r="E83" s="23"/>
      <c r="F83" s="23"/>
      <c r="G83" s="23"/>
      <c r="H83" s="23"/>
      <c r="I83" s="23"/>
      <c r="J83" s="24"/>
      <c r="K83" s="23"/>
      <c r="L83" s="25"/>
      <c r="M83" s="23"/>
    </row>
    <row r="84" spans="1:13" x14ac:dyDescent="0.25">
      <c r="A84" s="13"/>
      <c r="B84" s="13"/>
      <c r="C84" s="13"/>
      <c r="D84" s="23"/>
      <c r="E84" s="23"/>
      <c r="F84" s="23"/>
      <c r="G84" s="23"/>
      <c r="H84" s="23"/>
      <c r="I84" s="23"/>
      <c r="J84" s="24"/>
      <c r="K84" s="23"/>
      <c r="L84" s="25"/>
      <c r="M84" s="23"/>
    </row>
    <row r="85" spans="1:13" x14ac:dyDescent="0.25">
      <c r="A85" s="13"/>
      <c r="B85" s="13"/>
      <c r="C85" s="13"/>
      <c r="D85" s="23"/>
      <c r="E85" s="23"/>
      <c r="F85" s="23"/>
      <c r="G85" s="23"/>
      <c r="H85" s="23"/>
      <c r="I85" s="23"/>
      <c r="J85" s="24"/>
      <c r="K85" s="23"/>
      <c r="L85" s="25"/>
      <c r="M85" s="23"/>
    </row>
  </sheetData>
  <sortState xmlns:xlrd2="http://schemas.microsoft.com/office/spreadsheetml/2017/richdata2" ref="C9:C77">
    <sortCondition ref="C8"/>
  </sortState>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EJECUCION ENERO- JUNIO 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dc:creator>
  <cp:lastModifiedBy>Robinson Dominguez Reyes</cp:lastModifiedBy>
  <cp:lastPrinted>2019-08-28T19:29:42Z</cp:lastPrinted>
  <dcterms:created xsi:type="dcterms:W3CDTF">2015-08-18T13:49:46Z</dcterms:created>
  <dcterms:modified xsi:type="dcterms:W3CDTF">2021-08-03T15:23:51Z</dcterms:modified>
</cp:coreProperties>
</file>