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autoCompressPictures="0"/>
  <mc:AlternateContent xmlns:mc="http://schemas.openxmlformats.org/markup-compatibility/2006">
    <mc:Choice Requires="x15">
      <x15ac:absPath xmlns:x15ac="http://schemas.microsoft.com/office/spreadsheetml/2010/11/ac" url="C:\Users\robin\OneDrive - bolivar.gov.co\Documentos\"/>
    </mc:Choice>
  </mc:AlternateContent>
  <xr:revisionPtr revIDLastSave="0" documentId="8_{E37D26B5-D346-48DA-A473-6359E4AF5A60}" xr6:coauthVersionLast="47" xr6:coauthVersionMax="47" xr10:uidLastSave="{00000000-0000-0000-0000-000000000000}"/>
  <bookViews>
    <workbookView xWindow="-120" yWindow="-120" windowWidth="20730" windowHeight="11160" tabRatio="668" xr2:uid="{00000000-000D-0000-FFFF-FFFF00000000}"/>
  </bookViews>
  <sheets>
    <sheet name="Transparencia Julio-Septiembre"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4" i="10" l="1"/>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L34" i="10"/>
  <c r="L33" i="10"/>
  <c r="L32" i="10"/>
  <c r="L12" i="10" l="1"/>
  <c r="K12" i="10" s="1"/>
  <c r="L11" i="10"/>
  <c r="K11" i="10" s="1"/>
  <c r="K10" i="10" l="1"/>
  <c r="K9" i="10"/>
  <c r="K8" i="10"/>
</calcChain>
</file>

<file path=xl/sharedStrings.xml><?xml version="1.0" encoding="utf-8"?>
<sst xmlns="http://schemas.openxmlformats.org/spreadsheetml/2006/main" count="521" uniqueCount="278">
  <si>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</si>
  <si>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</si>
  <si>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</si>
  <si>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</si>
  <si>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</si>
  <si>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</si>
  <si>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</si>
  <si>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</si>
  <si>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</si>
  <si>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</si>
  <si>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</si>
  <si>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</si>
  <si>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</si>
  <si>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</si>
  <si>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</si>
  <si>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</si>
  <si>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fortalecimiento para desarrollar estrategias encaminadas a apoyar la lucha del departamento de bolivar contra la introduccion y fabricacion ilegal de cigarrillos y licores cartagena de indias</t>
  </si>
  <si>
    <t>Administración de la nomina de los pensionados y jubilados nacionalizados 2021 del sector educativo del departamento de Bolívar.</t>
  </si>
  <si>
    <t>Cumplir con el pago mensual oportuno de las mesadas a los pensionados y jubilados nacionalizados del sector educativo del departamento de Bolívar vigencia 2021.</t>
  </si>
  <si>
    <t>SGP</t>
  </si>
  <si>
    <t>mplementación de la Política Pública para la Equidad de Género y Autonomía de la Mujer en el Departamento de   Bolívar</t>
  </si>
  <si>
    <t xml:space="preserve">Desarrollar acciones educativas y preventivas para el beneficio de la mujer en el departamento de Bolívar </t>
  </si>
  <si>
    <t>ICLD</t>
  </si>
  <si>
    <t>Implementación de un programa para la protección integral de niños , niñas y adolescentes en el  Bolíva</t>
  </si>
  <si>
    <t xml:space="preserve">Desarrollar actividades que garanticen la  la protección integral de la niñez y adolescencia en el Departamento de Bolívar </t>
  </si>
  <si>
    <t>En ejecución</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</si>
  <si>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</si>
  <si>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</si>
  <si>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Fortalecimiento de estrategias para las garantías de participación efectiva de la población víctima del conflicto armado representada en la mesa departamental de víctimas y apoyo a la ejecución de su plan de acción en el Departamento de Bolívar  Bolívar</t>
  </si>
  <si>
    <t xml:space="preserve">Fortalecer estrategias para la garantias de participacion efectiva de la poblacion victima del conflicto armado representada en la mesa departamental de victimas </t>
  </si>
  <si>
    <t xml:space="preserve">APOYO PARA LA ATENCIÓN HUMANITARIA INMEDIATA DE LIDERES SOCIALES, VICTIMAS Y DEFENSORES DE DERECHOS HUMANOS AMENAZADOS EN BOLIVAR </t>
  </si>
  <si>
    <t>Aunar esfuerzos técnicos, administrativos y financieros para la atención humanitaria inmediata (transporte humanitario de emergencia y apoyo psicosocial), a víctimas del conflicto armado en el departamento de Bolívar, en el marco del acuerdo sobre la estrategia de corresponsabilidad firmada entre la unidad de víctimas y la Gobernación de Bolívar”</t>
  </si>
  <si>
    <t>FORTALECIMIENTO DEL PROCESO DE CONOCIMIENTO EN LA GESTIÓN DEL RIESGO DE DESASTRE EN BOLÍVAR</t>
  </si>
  <si>
    <t>Orientar las acciones del Departamento, sociedad civil y demás organizaciones que intervengan en cuanto al conocimiento del riesgo de desastres en una planificación de las estrategias que contribuyan a la mitigación del Riesgo de Desastres.</t>
  </si>
  <si>
    <t xml:space="preserve">	2021002130372 </t>
  </si>
  <si>
    <t xml:space="preserve">FORTALECIMIENTO DEL PROCESO DE REDUCCIÓN DE RIESGO DE DESASTRE EN EL DEPARTAMENTO DE BOLÍVAR – VIGENCIA 2022 </t>
  </si>
  <si>
    <t>Fortalecer el proceso de reducción del riesgo, mediante la implementación de acciones que involucren a las alcaldías municipales, sus coordinadores de gestión de riesgo y la comunidad en general.</t>
  </si>
  <si>
    <t>FORTALECIMIENTO DEL PROCESO DE ATENCIÓN DEL RIESGO DE DESASTRE EN EL DEPARTAMENTO DE BOLÍVAR</t>
  </si>
  <si>
    <t>Fortalecer el proceso de atención del riesgo, mediante la ampliación del banco de maquinaria y el mejoramiento del Centro Logístico Humanitario, para incrementar la capacidad de respuesta ante situaciones de riesgo en el departamento de Bolívar.</t>
  </si>
  <si>
    <t>Implementación del sistema de monitoreo ambiental para disminuir el estado de vulnerabilidad de animales en abandono a través de la operatividad del centro de bienestar animal "El Guardián" en municipios priorizados -vigencia 2022, Bolívar</t>
  </si>
  <si>
    <t>Disminuir el estado de vulnerabilidad de animales en abandono en municipios del Departamento de Bolívar, a través de la operatividad del Centro de Bienestar Animal ³El Guardián"</t>
  </si>
  <si>
    <t>Fortalecimiento de las actividades misionales y de apoyo del Instituto de Cultura y Turismo</t>
  </si>
  <si>
    <t>Implementar estrategias de comunicación para la promoción, divulgación y publicación del patrimonio cultural en Bolívar a través del fortalecimiento de las actividades misionales y de apoyo del Instituto de Cultura y Turismo de Bolívar.</t>
  </si>
  <si>
    <t>Fortalecimiento de la Red de Bibliotecas Publicas 2022 en los 46 municipios del Departamento de Bolivar</t>
  </si>
  <si>
    <t>Mejorar la oferta de gestión social y servicios bibliotecarios de las bibliotecas públicas que conforman la Red de bibliotecas del Departamento de Bolívar.</t>
  </si>
  <si>
    <t>Fortalecimiento de las estrategias de Divulgación y promoción en la vigencia 2022 de las manifestaciones culturales en el Departamento de Bolivar</t>
  </si>
  <si>
    <t>Fortalecer las estrategias de divulgación y promoción de las actividades culturales, manifestaciones artísticas y emprendimientos de los gestores culturales del departamento de Bolívar.</t>
  </si>
  <si>
    <t>CONSTRUCCIÓN DEL MALECON TURISTICO DE SAN FERNANDO DE LA CABECERA MUNICIPAL  DE SAN FERNANDO BOLIVAR. DEPARTAMENTO DE BOLIVAR</t>
  </si>
  <si>
    <t>CONSTRUCCIÓN DE UN MALECÓN TURISTICO DE SAN FERNANDO</t>
  </si>
  <si>
    <t>MEJORAMIENTO VIA VARIANTE-VIA CAMPAÑA MUNICIPIO DE SANTA ROSA DE LIMA, DEPARTAMENTO DE BOLIVAR</t>
  </si>
  <si>
    <t>PAVIMENTACIÓN EN CONCRETO ASFÁLTICO DE 11,6 KM DE LA VÍA CAMPAÑA MUNICIPIO DE SANTA ROSA DE LIMA</t>
  </si>
  <si>
    <t>REGALÍAS / ICLD</t>
  </si>
  <si>
    <t>TERMINADO</t>
  </si>
  <si>
    <t>PAVIMENTACIÓN EN CONCRETO RIGIDO DE LA CALLE EL RODEO DEL MUNICIPIO DE CARTAGENA DE INDIAS</t>
  </si>
  <si>
    <t>SUSPENDIDO</t>
  </si>
  <si>
    <t>Fortalecimiento al Festival Internacional de Cine de Cartagena de Indias-FICCI-61 Bolívar</t>
  </si>
  <si>
    <t>”.Desarrollar actividades que permitan mostrar al departamento de Bolívar como un espacio donde se integren distintas expresiones culturales de la región en el marco de la celebración del FICCI 61  .</t>
  </si>
  <si>
    <t>Construccion y Dotacion De un Parque recreativo y Biosadulable En el corregimiento de Galerazamba, municipio de santa catalina, Departamento de Bolivar.</t>
  </si>
  <si>
    <t>Construcción y dotación de una cancha sintética recreativa para Incrementar el desarrollo de actividades recreo-deportivas individuales y en familia en el municipio de Santa Catalina.</t>
  </si>
  <si>
    <t>SGR</t>
  </si>
  <si>
    <t xml:space="preserve"> IntenventoriaConstruccion y Dotacion De un Parque recreativo y Biosadulable En el corregimiento de Galerazamba, municipio de santa catalina, Departamento de Bolivar.</t>
  </si>
  <si>
    <t>Construccion del museo de arte para la atencion  a las victimas del conflicto armado en el corregimiento de mampuja,municipio de maria la baja, en el Departamento de Bolivar.</t>
  </si>
  <si>
    <t>Intenventoria al proyecto Construccion del museo de arte para la atencion  a las victimas del conflicto armado en el corregimiento de mampuja,municipio de maria la baja, en el Departamento de Bolivar.</t>
  </si>
  <si>
    <t>construccion del Parque del Jazz en el municipio de santa cruz de mompox, Departamento de Bolivar</t>
  </si>
  <si>
    <t>”.Construccion del Parque del Jazz en el municipio de santa cruz de mompox, Departamento de Bolivar  .</t>
  </si>
  <si>
    <t>Interventoria del proyecto construccion del Parque del Jazz en el municipio de santa cruz de mompox, Departamento de Bolivar</t>
  </si>
  <si>
    <t>”.Interventoria del proyecto construccion del Parque del Jazz en el municipio de santa cruz de mompox, Departamento de Bolivar  .</t>
  </si>
  <si>
    <t>ICULTUR</t>
  </si>
  <si>
    <t>FORTALECIMIENTO DE LA DIRECCIÓN DE ATENCIÓN AL CIUDADANO DEL DEPARTAMENTO DE BOLIVAR</t>
  </si>
  <si>
    <t>FORTALECIMIENTO INSTITUCIONAL DEL ARCHIVO GENERAL PARA LA VIGENCIA 2022 Y FONDOS ACUMULADOS DE
LA GOBERNACIÓN DE BOLÍVAR"</t>
  </si>
  <si>
    <t>IMPLEMENTACIÓN DEL SISTEMA DE GESTIÓN DE SEGURIDAD DE LA INFORMACIÓN (SGSI) Y MODELO DE
SEGURIDAD Y PRIVACIDAD DE LA INFORMACIÓN (MSPI) DE LA GOBERNACIÓN DE BOLÍVAR</t>
  </si>
  <si>
    <t>ADECUACION, RESTAURACIÓN Y MANTENIMIENTO DE LOS BIENES INMUEBLES BAJO LA ADMINISTRACIÓN Y CUSTODIA DEL DEPARTAMENTO DE BOLÍVAR</t>
  </si>
  <si>
    <t>“ADECUACIÓN Y RESTAURACIÓN DE LOS BIENES INMUEBLES PATRIMONIALES DE LA GOBERNACIÓN COMO ESTRATEGIA PARA IMPULSAR EL ARTE Y LA CULTURA EN EL DEPARTAMENTO DE BOLÍVAR”</t>
  </si>
  <si>
    <t>31/04/2022</t>
  </si>
  <si>
    <t>Sedes restauradas</t>
  </si>
  <si>
    <t>ADMINISTRACION DE LA NOMINA Y DE LOS BIENES Y SERVICIOS DEL AÑO 2022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</si>
  <si>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</si>
  <si>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SGP - ICLD</t>
  </si>
  <si>
    <t>MANTENIMIENTO DE LA COBERTURA EDUCATIVA PARA EL 2022 A TRAVÉS DE LA PRESTACIÓN DEL SERVICIO CON OPERADORES PRIVADOS PARA GARANTIZAR LA CONTINUIDAD DE ESTUDIANTES EN LOS MUNICIPIOS CON INSUFICIENCIA DEL SERVICIO EN EL DPTO. BOLÍVAR</t>
  </si>
  <si>
    <t>Garantizar la prestación del servicio educativo en educación preescolar , básica secundaria y media, a través de la contratación de operadores privados para garantizar la continuidad de estudiantes en los municipios con insuficiencia del servicio.</t>
  </si>
  <si>
    <t xml:space="preserve">SGP </t>
  </si>
  <si>
    <t>FORTALECIMIENTO DE AULAS INCLUSIVAS PARA LA ATENCIÓN EDUCATIVA DE NIÑOS, NIÑAS, JOVENES Y ADULTOS CON DISCAPACIDAD Y TALENTOS EXCEPCIONALES EN EL DEPARTAMENTO DE BOLIVAR EN LA VIGENCIA 2022,</t>
  </si>
  <si>
    <t>Fortalecer el proceso de Educación Inclusiva, implementando acciones que involucren a los establecimientos educativos oficiales, la SED y la comunidad en general, para garantizar el acceso, la permanencia de las personas con discapacidad y talentos excepcionales.</t>
  </si>
  <si>
    <t>INMPLEMENTACION DEL PROGRAMA DE GESTION ESCOLAR COMO ESTRATEGIA DE DISMINUCION DE LA DESERCIÓN ESCOLAR PARA EL AÑO 2022, EN INSTITUCIONES EDUCATIVAS OFICIALES DEL DEPTO. BOLIVAR.</t>
  </si>
  <si>
    <t>Disminuir los índices de deserción escolar en el departamento de Bolívar.</t>
  </si>
  <si>
    <t>12/28/2022</t>
  </si>
  <si>
    <t>Implementación de las rutas materno perinatal y de promoción y mantenimiento en municipios priorizados del Departamento de Bolívar</t>
  </si>
  <si>
    <t xml:space="preserve">Implementar las rutas integrales de atención materno perinatal y de promoción y  mantenimiento en municipios priorizados del departamento de Bolívar
</t>
  </si>
  <si>
    <t>01/15/2022</t>
  </si>
  <si>
    <t>Fortalecimiento de la capacidad de gestión institucional y comunitaria para lograr la prevención y atención integral en ITS-VIH/SIDA en el dpartamento de Bolívar</t>
  </si>
  <si>
    <t>Fortalecer la implementación de estrategias y lineamientos para la  prevención y atención integral de las ITS/VIH sida en el departamento de bolívar</t>
  </si>
  <si>
    <t>Fortalecimiento a la articulación intersectorial y cumplimiento de la ruta de abordaje integral de las violencias por razones de género en el departamento de Bolívar</t>
  </si>
  <si>
    <t>Fortalecer la articulación intersectorial y el cumplimiento de la ruta de abordaje integral de las  violencias de género en el departamento de Bolívar</t>
  </si>
  <si>
    <t>Incremento de la cobertura de acciones de inspección, vigilancia y control del sistema general de seguridad social en salud en el departamento de Bolívar</t>
  </si>
  <si>
    <t>Incrementar  la Cobertura de Acciones de Inspeccion,Vigilancia y Control al Sistema General de Seguridad Social en Salud en el Departamento de Bolivar</t>
  </si>
  <si>
    <t>Implementación de acciones de promoción de la salud y prevención de riesgos  laborales en la población del sector informal de la economía en el Departamento de Bolívar</t>
  </si>
  <si>
    <t>Aumentar la cobertura de acciones de promoción de la salud y prevención en  riesgos laborales en la población del sector informal de la economía en el Departamento de Bolívar</t>
  </si>
  <si>
    <t>Fortalecimiento de la gestión para la detección temprana del cáncer en menores de 18 años, de mama, cuello uterino, próstata, colon y recto, en municipios priorizados del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</si>
  <si>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</si>
  <si>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Fortalecimiento del proceso de operacionalización del plan de intervenciones colectivas (PIC) y de los procesos de gestión de salud pública RES. 518 de 2015 en las entidades territoriales de salud dprtamental y municipal del departamento de Bolívar</t>
  </si>
  <si>
    <t>Mejorar la gestión en la operacionalización del plan intervenciones colectivas  
(PIC) y de los procesos de la gestión de la salud publica en el marco de la gestión
del riesgo colectivo y de la salud publica</t>
  </si>
  <si>
    <t>Desarrollo de capacidades a direcciones territoriales de salud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</si>
  <si>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</si>
  <si>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Fortalecimiento y gestión a la implementación de la política de seguridad (SAN) con enfoque del derecho humano a la alimentación adecuada-(DHAA) en niños y niñas de 0 a 59 meses, mujeres gestantes y lactantes en el departamento de Bolívar</t>
  </si>
  <si>
    <t>Fortalecer la gestión en la implementación de la política de seguridad alimentaria y
nutricional con enfoque al derecho humano de la alimentación adecuada en niños y niñas
de 0 a 59 meses, mujeres lactantes y gestantes en el departamento de bolívar.</t>
  </si>
  <si>
    <t>Apoyo a la gestión para la implementación y
adopción de estrategias, normas y lineamientos orientados para lograr el desarrollo integral de niñas, niños y adolescentes en los municipios priorizados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</si>
  <si>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</si>
  <si>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Mejoramiento de la operativización del laboratorio de salud pública para la investigación y vigilancia de eventos de interés en el dpartamento de Bolívar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</si>
  <si>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</si>
  <si>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Fortalecimiento de la gestión para la planeación integral de la Secretaría de Salud vigencia 2022 Bolívar</t>
  </si>
  <si>
    <t>Mejorar los procesos de gestión de la planeación integral en salud, para el cumplimiento de las metas del Plan Territorial de Salud de la Secretaría de Salud en el Departamento de Bolívar</t>
  </si>
  <si>
    <t>Fortalecimiento en la apliación de las estrategias para la prevención y atención de la Tuberculosis y Hansen en el departamento de Bolívar</t>
  </si>
  <si>
    <t xml:space="preserve">Mejorar la aplicación de las estrategias de prevención y atención de la tuberculosis y Hansen en los municipios del departamento de Bolívar </t>
  </si>
  <si>
    <t>SGP/NACION</t>
  </si>
  <si>
    <t>Fortalecimiento del desarrollo de los subsistemas de análisis, interpretación y divulgación de los eventos de interés en salud pública en el departamento de Bolívar</t>
  </si>
  <si>
    <t>Fortalecer la operatividad de los subsistemas de análisis, interpretación y divulgación de los eventos de interés en salud pública en el Departamento de Bolívar.</t>
  </si>
  <si>
    <t>Fortalecimiento en la gestion del conocimiento y el sistema de información en salud en el departamento de Bolívar</t>
  </si>
  <si>
    <t xml:space="preserve">Optimizar los procesos de recolección, análisis, interpretación y divulgación de información, y de investigación para la identificación de las necesidades de salud de la población del Departamento de Bolívar </t>
  </si>
  <si>
    <t>Fortalecimiento de las estrategias de atención integral para la prevención y control de las enfermedades endemoepidémicas en 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</si>
  <si>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</si>
  <si>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Fortalecimiento de la gestión de la secretaria de salud departamental de Bolívar 2022 Bolívar</t>
  </si>
  <si>
    <t>Fortalecer los procesos institucionales que promuevan una mejora  continua y cumplir con eficiencia y eficacia en las competencias de la Secretaría de salud departamental</t>
  </si>
  <si>
    <t>Fortalecimiento de las acciones de inspección
vigilencia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</si>
  <si>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</si>
  <si>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Fortalecimiento de la gestión de la dimensión vida saludable y condiciones no transmisibles en el departamento de Bolívar</t>
  </si>
  <si>
    <t>Aumentar la adherencia a los lineamientos nacionales de la dimensión vida saludable y condiciones no transmisibles en los municipios del  departamento de Bolívar</t>
  </si>
  <si>
    <t>Fortalecimiento de la gestión ambiental, inspección, vigilancia y control sanitario en el departamento de Bolívar</t>
  </si>
  <si>
    <t xml:space="preserve">Disminuir porcentaje de enfermerdades adquiridas por factores ambientales y sanitarios en los municipios del departamento de Bolivar. </t>
  </si>
  <si>
    <t>Mejoramiento en la garantía operación y prestación de servicios de salud en el modelo de redes integradas de salud en del departamento de Bolívar 2022</t>
  </si>
  <si>
    <t xml:space="preserve">Consolidar una red integrada de servicio de salud en el marco del modelo de atención integral en salud que permita garantizar la accesibilidad, calidad, oportunidad y eficiencia en la prestación de los servicios de salud en el departartamento de Bolívar  </t>
  </si>
  <si>
    <t>Implementación de estrategia de prevención, vigilancia y control de las zoonosis en el departamento de Bolívar</t>
  </si>
  <si>
    <t xml:space="preserve">Disminuir los índices de morbilidad y propagación de enfermedades transmitidas por animales domésticos y silvestres en los municipios del Departamento de Bolívar </t>
  </si>
  <si>
    <t>Fortalecimiento a la vigilancia y control sanitario de medicamentos en el departamento de Bolívar</t>
  </si>
  <si>
    <t>Fortalecer la respuesta al modelo de Inspección, vigilancia y control Sanitario de medicamentos por parte de los establecimientos farmacéuticos en el departamento de Bolívar</t>
  </si>
  <si>
    <t xml:space="preserve">Fortalecimiento de las acciones de la gestión integral que minimicen los riesgos asociados a la salud mental y convivencia social en el departamento de Bolívar </t>
  </si>
  <si>
    <t>Fortalecer las acciones de gestión integral que minimicen los riesgos asociados a la salud mental y convivencia social en el departamento de  Bolívar</t>
  </si>
  <si>
    <t>Fortalecimiento a la gestión y administración del programa ampliado de inmunización -PAI en los 45 municipios del departamento de Bolívar</t>
  </si>
  <si>
    <t xml:space="preserve">Fortalecer la gestión administrativa del Programa Ampliado de Inmunizaciones para el 
logro de coberturas úti l es en la población objeto del PAI y PNV en el departamento de
Bolívar. </t>
  </si>
  <si>
    <t>Fortalecimiento de la gestión diferencial de la población vulnerable, curso de la vida vejez y centros de bienestar para el adulto mayor en municipios priorizados del dpto de Bolívar</t>
  </si>
  <si>
    <t>Mejorar la atención Integral y cuidado para el
adulto mayor en municipios priorizados del
departamento de Bolívar</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</si>
  <si>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</si>
  <si>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</si>
  <si>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Implementación monitoreo y seguimiento al programa de atención psicosocial y salud integral a víctimas PAPSIVI en 13 municipios priorizados del departamento de Bolívar</t>
  </si>
  <si>
    <t xml:space="preserve">Fortalecer la capacidad del Sistema general de seguridad social en salud - SGSSS para brindar la atención psicosocial y de salud integral a las víctimas del conflicto armado residentes en el dpto. de Bolívar. </t>
  </si>
  <si>
    <t>Fortalecimiento de las IPS publica con planes
hospitalarios de gestión integral del riesgo de desastre ajustados a la normatividad vigente, con el programa de hospitales seguros frente a desastres en el dpartamento de Bolívar</t>
  </si>
  <si>
    <t>Promover la gestión de riesgo de desastres como una práctica sistemática, con el fin de garantizar la protección de las personas, colectividades y el ambiente, para educar, prevenir, enfrentar y manejar situaciones de emergencia y de desastres en el departamento de Bolívar</t>
  </si>
  <si>
    <t>Fortalecimiento de acciones de atención integral en salud a víctimas de violencia de género y victimas poblaciones étnicas en mipios priori-zados de departamento de bolívar</t>
  </si>
  <si>
    <t xml:space="preserve">Fortalecer las acciones de atención integral en salud desde un  enfoque diferencial a mujeres víctimas de violencia de género, violencia intrafamiliar y poblaciones étnicas del departamento de Bolívar </t>
  </si>
  <si>
    <t>Optimización del financiamiento de la unidad de pago por capitación subsidiada (UPCS) con recursos de esfuerzo propio territorial para los beneficiarios del régimen subsidiado en el departamento de bolívar</t>
  </si>
  <si>
    <t>Garantizar la financiacion de la Unidad de pago por capitacion del regimen subsidiado con recursos de esfuerzo propio territorial de los beneficiarios del regimen subsidiado en el departamento de Bolivar</t>
  </si>
  <si>
    <t>Fortalecimiento de la continuidad e integralidad en la atención en salud de la población en situaciones de urgencias, emergencias o desastres a través del centro regulador de urgencias en los municipios del departamento de bolívar</t>
  </si>
  <si>
    <t xml:space="preserve">Aumentar los porcentajes de IPS públicas de mediana complejidad con índice de seguridad
hospitalario frente a emergencias y desastres en el departamento de Bolívar. </t>
  </si>
  <si>
    <t>Fortalecimiento de la gestión del aseguramiento en salud en el departamento de bolívar</t>
  </si>
  <si>
    <t xml:space="preserve">Fortalecer la gestión del aseguramiento de la población pobre sin afiliación, migrantes y afiliados al régimen subsidiado en el departamento de bolívar.
</t>
  </si>
  <si>
    <t>Mejoramiento de la calidad de la atención de la red prestadora de servicios de salud del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</si>
  <si>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</si>
  <si>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SGP/ICLD</t>
  </si>
  <si>
    <t>FND</t>
  </si>
  <si>
    <t>FORTALECIMIENTO DEL SERVICIO 
DE ASEO Y VIGILANCIA PARA EL 
AÑO 2022 EN LOS
ESTABLECIMIENTOS EDUCATIVOS 
OFICIALES DE LOS 44 MUNICIPIOS 
NO CERTIFICADOS DEL 
DEPARTAMENTO BOLÍVAR</t>
  </si>
  <si>
    <t>Aumentar las condiciones de higiene y seguridad en los establecimientos educativos oficiales de los municipios no certificados del 
departamento de Bolívar.</t>
  </si>
  <si>
    <t xml:space="preserve">Para la ejecución de las actividades del proyecto, se suscribió Convenio con la Fundación Escuela Taller de Mompox.  Para la ejecución integral de las actividades objeto del convenio, se solicitó autorización para recepción de bienes y servicios en vigencias futuras lo cual fue aprobado.  En consecuencia el plazo de ejecución del mismo se amplió en 4 meses, esto es, hasta el mes de abril de 2022.  </t>
  </si>
  <si>
    <t xml:space="preserve"> Fortalecimiento a la gestión y dirección de la administración pública territorial</t>
  </si>
  <si>
    <t xml:space="preserve"> Servicios tecnológicos</t>
  </si>
  <si>
    <t xml:space="preserve"> Sedes mantenidas</t>
  </si>
  <si>
    <t xml:space="preserve">Cofinanciación Nación </t>
  </si>
  <si>
    <t>“Interventoria al proyecto de rehabilitacion de la malla vial del municipio de mompox, en el departamento de Bolivar”</t>
  </si>
  <si>
    <t>Fortalecimiento de las tradiciones y patrimonio culturales para la preservación de la memoria histórica, artística y cultura del departamento de Bolívar</t>
  </si>
  <si>
    <t>Promover y divulgar festivales que permitan el fortalecimiento de la cultura para el enriqueciendo de la agenda cultural y artística del departamento Bolívar.</t>
  </si>
  <si>
    <t xml:space="preserve">ICLD </t>
  </si>
  <si>
    <t>EJECUTADO</t>
  </si>
  <si>
    <t>50.0%</t>
  </si>
  <si>
    <t>EN EJECUCION</t>
  </si>
  <si>
    <t>Fortalecimiento de las condiciones de seguridad en movilidad de la Gobernación de Bolívar y la fuerza pública - Bolíva</t>
  </si>
  <si>
    <t>AUNAR ESFUERZOS TÉCNICOS, ADMINISTRATIVO, FINANCIEROS Y HUMANOS ENTRE
EL DEPARTAMENTO DE BOLÍVAR Y LA UNIDAD NACIONAL DE PROTECCIÓN – UNP, PARA
FORTALECIMIENTO DE LAS CONDICIONES DE SEGURIDAD EN MOVILIDAD DE LA
GOBERNACIÓN DE BOLÍVAR Y LA FUERZA PUBLICA</t>
  </si>
  <si>
    <t>RELACION DE PROYECTOS EJECUTADOS Y EN EJECUCION TRIMESTRE JULIO - SEPTIEMBRE VIGENCIA 2022.</t>
  </si>
  <si>
    <t>El proyecto fue ajustado, dada la incorporacion presupuestal realizada de los excedentes de 2021.   El valor de ajuste fue por  $  875,421,623</t>
  </si>
  <si>
    <t>El proyecto fue ajustado, dada la incorporacion presupuestal realizada de los excedentes de 2021.   El valor de ajuste fue por  $  113,400,000</t>
  </si>
  <si>
    <t>El proyecto fue ajustado, dada la incorporacion presupuestal realizada de los excedentes de 2021.   El valor de ajuste fue por  $ 56,700,000</t>
  </si>
  <si>
    <t>OFICINA GESTION DEL RIESGO</t>
  </si>
  <si>
    <t>1. Se expidió el CDP 33 del 17 de enero de 2022 por valor de $255,600,000. con el se avanzo en la contratación del personal por prestación de servicios profesionales y de apoyo a la gestión para la operación del Guardian. 2.Del proyecto inscrito, se expidio el CDP 214 del 28 de febrero de 2022 valor $344.400.000. Con el se avanzo en: 1. Suministro de Medicamentos e Insumos Medicos. 2 Suministro de Alimentos para animales. 3. Adquisición de equipo Flat Panel Revelador de rayos x; Mediante EL CDP 712, RP 5270 se adicionaron $30,000,000, Fuente: Recursos Turbaco, de fecha junio 6 de 2022, con el objeto deadquirir insumos medicos, veterinarios y cirugias para el fortalecimiento del DEL CBA EL GUARDIAN</t>
  </si>
  <si>
    <t>CONTRATAR LA FORMULACION DEL PLAN INSTITUCIONAL DE GESTION AMBIENTAL (PIGA) DE CADA UNA DE LAS SEDES DE LA GOBERNACION DE BOLIVAR, UBICADAS EN LOS MUNICIPIOS DE MAGANGUE Y CARMEN DE BOLIVAR</t>
  </si>
  <si>
    <t>Formulación  del Plan Institucional De Gestión Ambiental (PIGA) de cada una de las Sedes de la Gobernación de Bolívar ubicadas en los municipios de Magangué y el Carmen de     Bolívar</t>
  </si>
  <si>
    <t>12/09/202</t>
  </si>
  <si>
    <t>Se celebró el contrato 2903 el día 8 de septiembre de 2022, con la FUNDACIÓN FUNDOPS identificada con NIT 900.435.335-4, cuyo objeto es: FORMULACION DEL PLAN INSTITUCIONAL DE GESTION AMBIENTAL (PIGA) DE CADA UNA DE LAS SEDES DE LA GOBERNACION DE BOLIVAR, UBICADAS EN LOS MUNICIPIOS DE MAGANGUE Y CARMEN DE BOLIVAR</t>
  </si>
  <si>
    <t>MANTENIMIENTO RUTINARIO (DESMONTE EN ZONAS NO BOSCOSAS Y LIMPIEZAS DE ESTRUCTURAS HIDRAULICAS) EN LAS VIAS DEL DEPARTAMENTO DE BOLIVAR</t>
  </si>
  <si>
    <t>Realizar el Mantenimiento rutinario (Desmonte en zona no boscosa y limpieza de estructuras hidráulicas) en las vías del departamento de Bolívar. Se brindará un mejor servicio a los usuarios de la vía generando una mayor tranquilidad y fluidez vehicular, evitando la propagación de enfermedades con el control de la vegetación, la recolección de basuras acumuladas en algunos sectores y dejando en un óptimo esta de funcionamiento las estructuras hidráulicas a intervenir</t>
  </si>
  <si>
    <t>12/09/203</t>
  </si>
  <si>
    <t>El dia 14 de septiembre se suscribio el contrato 3030, con la firma CONSORCIO MEDIO ORIENTE.</t>
  </si>
  <si>
    <t>SECRETARIA DE DESARROLLO REGIONAL</t>
  </si>
  <si>
    <t xml:space="preserve">De los recursos SGP por $13.402.544.082 tiene un saldo apropiado de $5.736.981.688.00, que corresponde a la actividad de vigilancia. Los cuales tiene un avance de la siguiente manera.
67% Avance Físico del Contrato de Vigilancia 2022 a (corte septiembre 30 de 2022.)
57,48% Avance Financiero a Corte 30 de agosto de 2022"
</t>
  </si>
  <si>
    <t>La apropiación inicial es de $4.937,942.352 de los cuales se han ejecutado $1.563.043.098 y se ha pagado $574.034.602     En cuanto al concepto de arrendamiento están en proceso de los respectivos informes de supervisión para el mes de octubre, a la fecha se trasladaron a tesorería para proceder al respectivo pago de los saldos correspondientes.</t>
  </si>
  <si>
    <t>Este proyecto tiene comprometido $1.647.292.237 de los cuales se han ejecutado $1.583.024.824 y se han pagado $814.800.000</t>
  </si>
  <si>
    <t>De los recursos SGP por $547.565.940 correspondientes al servicio de apoyo financiero a entidades territoriales para la ejecución de estrategias de permanencia con alimentación escolar y servicio de acompañamiento, de los cuales se han ejecutado y pagado al 100% un total de $208.498.282.
De los $600.000.000 que son recursos por fuente de financiación ICLD, $150.000.000 correspondientes a Seguros Estudiantiles no han sido contratado a corte 30 de septiembre y los 450.000.000 restantes corresponden a ARL.</t>
  </si>
  <si>
    <t>SECRETARIA DE EDUCACION</t>
  </si>
  <si>
    <t>37.08%</t>
  </si>
  <si>
    <t>Los avances a 30 de septiembre de 2022 de este proyecto se han registrado con ocasión de los servicios prestados por el personal profesional y apoyo a la gestión contratado</t>
  </si>
  <si>
    <t>58.95%</t>
  </si>
  <si>
    <t>33.39%</t>
  </si>
  <si>
    <t>Los avances a 30 de septeimbre de 2022 de este proyecto se han registrado con ocasión de los servicios prestados por el personal profesional y apoyo a la gestión contratado</t>
  </si>
  <si>
    <t>SECRETARIA GENERAL</t>
  </si>
  <si>
    <t>Aunar esfuerzos para prestar asistencia tecnica  y juridica para la titualción de predios fiscales ocupados ilegalmente con vivienda en el municipio de Arjona - Bolívar</t>
  </si>
  <si>
    <t>Formalizar, legalizar y sanear predios urbanos fiscales con asentamientos ilegales de vivienda en Municipios del Departamento de Bolívar</t>
  </si>
  <si>
    <t>Aunar esfuerzos para prestar asistencia tecnica  y juridica para la titualción de predios fiscales ocupados ilegalmente con vivienda en el municipio de Marialabaja - Bolívar</t>
  </si>
  <si>
    <t>Aunar esfuerzos para prestar asistencia tecnica  y juridica para la titualción de predios fiscales ocupados ilegalmente con vivienda en el municipio de Turbaco - Bolívar</t>
  </si>
  <si>
    <t>Liquidado 12 de octubre de 2022 de mutuo acuerdo</t>
  </si>
  <si>
    <t>SECRETARIA DE HABITAT</t>
  </si>
  <si>
    <t>10 Mesadas hasta septiembre 2022</t>
  </si>
  <si>
    <t>Fortalecimiento para desarrollar estrategias encaminadas a apoyar la lucha del departamento de bolivar contra la introduccion y fabricacion ilegal de cigarrillos y licores cartagena de indias</t>
  </si>
  <si>
    <t>N/A</t>
  </si>
  <si>
    <t>SECRETARIA DE HACIENDA</t>
  </si>
  <si>
    <t>SECRETARIA DE INFRAESTRUCTURA</t>
  </si>
  <si>
    <t>Se realizo un proyecto integral que corresponde al desarrollo de actividades que dan respuesta a direntes indicadores de plan de desarrollo para el beneficio la  mujer bolivarense. Se inicia con un proceso de contratatacion por un valor de $99.034.000  . Con relacion a la fecha de terminación corresponde al primer valor contratado, igualmente, los % de avance corresponden a los procesos contratados inicialmente.</t>
  </si>
  <si>
    <t>Se realizo un proyecto integral que corresponde al desarrollo de actividades que dan respuesta a direntes indicadores de plan de desarrollo para el beneficio los niños, niñas y adolescentes bolivarense. Se inicia con un proceso de  contratatacion por un valor de $98.606.000 .  Con relacion a la fecha de terminación corresponde al primer valor contratado, igualmente, los % de avance corresponden a los procesos contratados inicialmente.</t>
  </si>
  <si>
    <t xml:space="preserve">	
2021002130410</t>
  </si>
  <si>
    <t>APOYO A LAS PERSONAS MAYORES DE NIVELES DE SISBEN I Y II CON RECURSOS DE LA ESTAMPILLA PARA EL BIENESTAR DEL ADULTO MAYOR MEDIANTE LA ATENCIÓN INTEGRAL EN LOS CENTROS DIA Y CENTROS DE PROTECCIÓN DEL DEPARTAMENTO DE BOLÍVAR</t>
  </si>
  <si>
    <t>Garantizar la atención integral a las personas mayores en los centros dia y Centros de Protección del Departamento de Bolívar en el año 2022</t>
  </si>
  <si>
    <t>30 de agosto</t>
  </si>
  <si>
    <t xml:space="preserve">31 de diciembre </t>
  </si>
  <si>
    <t>Se realizó un proyecto para  Desarrollar acciones que garanticen la atención integral de las personas mayores en los centros días y centros de protección del Departamento de Bolívar, iniciando un proceso de contratación por un valor de $2.021.290.279,00. Con relacion a la fecha de terminación corresponde al primer valor contratado, igualmente, los % de avance corresponden a los procesos contratados inicialmente.</t>
  </si>
  <si>
    <t>SECRETARIA DE LA MUJER</t>
  </si>
  <si>
    <t>Adiccion por $2.800.000.000 CDP n°562 del 13 de mayo del 2022</t>
  </si>
  <si>
    <t>Se realizo el festival santa de mompox $354.564.000 , el festival minicultural de tambora$ 392.483.200, el festival bolivarense de acordeon$ 245.320.000(anticipo de 122.660.000 que es lo ejecutado), el festival de festibandas $588.724.800.</t>
  </si>
  <si>
    <t>Fortalecimiento FESTIVAL FOLCLÓRICO Y CULTURAL DE Barranco De Loba</t>
  </si>
  <si>
    <t>Promover y divulgar los talentos culturales del municipio de Barranco de Loba y la subregión de Loba a través del 7° Festival Folclórico y Cultural de Barranco de Loba</t>
  </si>
  <si>
    <t>OK</t>
  </si>
  <si>
    <t>Proteccion de las manifestaciones culturales inmateriales asociadas ala musica, festivales y expresiones artisticas de los municipios de san jacinto, mahates, maria la baja y san juan  nepomuceno del departamento de bolivar´</t>
  </si>
  <si>
    <t>Aunar esfuerzos técnicos, administrativos, financieros y humanos, para el desarrollo de la estrategia denominada "Proteccion de las manifestaciones culturales inmateriales asociadas ala musica festivales y expresiones artisticas de los municipios de san jacinto, mahates,maria la baja y san juan nepuceno del departamento de Bolivar"</t>
  </si>
  <si>
    <t>Se anticipa  el 50% del contrato de acuerdo  a las clausulas del contrato.</t>
  </si>
  <si>
    <t>18/012/2021</t>
  </si>
  <si>
    <t>Fortalecimiento de los mecanismos y espacios de dialogo y accion entre la administracion departamental y los municipios del departamento de bolivar.</t>
  </si>
  <si>
    <t>Contratar la prestacion de servicios para la ejecucion del proyecto denominado: “Fortalecimiento de los mecanismos y espacios de dialogo y accion entre la administracion departamental y los municipios del departamento de bolivar.</t>
  </si>
  <si>
    <t>Inicio de ejecucion del proyecto el 15 de septiembre del 2022</t>
  </si>
  <si>
    <t>Divulgación De la Gestión de Gobernación de Bolívar a través de Radio, Tv, digitales y permanente rendición de cuentas Bolívar</t>
  </si>
  <si>
    <t>Contratar la prestacion de  servicios de medios impresos, virtuales, radiales, televisivos, difusion, emision, produccion y publicacion de campañas, mensajes institucionales a nivel local y municipio circunvecinos del departamento de Bolivar acerca de las actividades de gobierno que ejerce y/oimplementa la administracion del “BOLÍVAR PRIMERO” para la vigencia 2022.</t>
  </si>
  <si>
    <t>Inicio de ejecucion del proyecto el 01 de septiembre del 2022</t>
  </si>
  <si>
    <t>Contratar los servicios de produccion Audiovisual, realizacion y difusion del programa institucional de television “BOLÍVAR PRIMERO" de la gobernacion de Bolivar y el  cubrimiento Iinformativo de las diferentes acciones del gobierno departamental para la vigencia 2022.</t>
  </si>
  <si>
    <t>Estudio del monopolio de licores para mejorar los ingresos del departamento de Bolívar</t>
  </si>
  <si>
    <t>Contratar los servicios de consultoria para la elaboracion de estudio de monopolio de licores como herramienta para mejorar la gestion de los ingresosen el departamento de Bolivar.</t>
  </si>
  <si>
    <t>Inicio de ejecucion del proyecto el 21 de septiembre del 2022</t>
  </si>
  <si>
    <t>SECRETARIA PRIVADA</t>
  </si>
  <si>
    <t>DESARROLLO DE JORNADAS ITINERANTES PARA LA PARTICIPACION ATENCION Y ASISTENCIA A
LAS VICTIMAS DEL CONFLICTO EN BOLIVAR</t>
  </si>
  <si>
    <t>Garantizar la participación de las víctimas del conflicto armado para el aprovechamiento de la oferta institucional extramural en su propio territorio</t>
  </si>
  <si>
    <t>Este proyecto es de vigencia Futura , Se ejecuto el 100%, se cancelaron todas las obligaciones</t>
  </si>
  <si>
    <t>Se acaba de contratar por valor de $ 186.549.600</t>
  </si>
  <si>
    <t>Se contrato por $470,268,510.   Se encuentra en Ejecución sin novedad</t>
  </si>
  <si>
    <t>Proyecto Apoyo A Las Acciones Complementarias Del Plan De Trabajo De La Mesa De Participación Efectiva De Las Víctimas De Bolívar 2022 -2023 Para La Incidencia Y Seguimiento A La Implementación De La Política De Víctimas En El Departamento De Bolívar</t>
  </si>
  <si>
    <t>Apoyar a las acciones complementarias del plan de trabajo de la mesa de participación efectiva de las víctimas para la incidencia y seguimiento a la implementación de la política de víctimas en el Departamento de Bolívar.</t>
  </si>
  <si>
    <t>Se contrato con la UDC esta pendiente el Acta de Inicio para dar inicio de ejecución por $ 499455000</t>
  </si>
  <si>
    <t>Vigencias Futuras, Se ejecuta por demanda y ya se liquido el contrato</t>
  </si>
  <si>
    <t xml:space="preserve">Brindar atención humanitaria a las víctimas del conflicto armado en el Departamento de Bolívar </t>
  </si>
  <si>
    <t>ICLD / RECURSOS PROPIOS CRUZ ROJA</t>
  </si>
  <si>
    <t>Convenio con Cruz Roja, se contemplo un anticipo de $150.000.000</t>
  </si>
  <si>
    <t>Implementar las medidas de satisfacción en comunidades con planes de reparación colectiva y victimas dentro de las  sentencias de justicia
y paz en el Dpto. de Bolívar.</t>
  </si>
  <si>
    <t>Se contrato por $177.480.900 se avanza sin novedad</t>
  </si>
  <si>
    <t>IMPLEMENTACIÓN ESTRATEGIAS DE FORTALECIMIENTO DEL CONSEJO DEPARTAMENTAL DE PAZ, 
RECONCILIACIÓN Y CONVIVENCIA Y DDHH, COMO ESPACIO DE PARTICIPACIÓN CIUDADANA, QUE PERMITA
ASUMIR SU ROL COMO ÓRGANO CONSULTIVO DEL DEPARTAMENTO DE BOLÍVAR.  BOLÍVAR</t>
  </si>
  <si>
    <t>Implementar estrategias de fortalecimiento del Consejo Departamental de Paz, Reconciliación y Convivencia y DDHH, como Espacio de
participación ciudadana, que permita asumir su rol como órgano consultivo del departamento de Bolívar en temas de Paz.</t>
  </si>
  <si>
    <t>Se contrato con Corporación Canal del Dique por valor de $142.991.000,</t>
  </si>
  <si>
    <t>SECRETARIA DE VICTIMAS</t>
  </si>
  <si>
    <t>SECRETARIA DE SALUD</t>
  </si>
  <si>
    <t>CONTRIBUCION ESPECIAL 5%</t>
  </si>
  <si>
    <t>Apoyar la capacidad institucional de Registraduria, policía, armada, y otras instituciones para el desarrollo de la jornada electoral de manera segura, tranquila y en forma correcta de acuerdo a la ley</t>
  </si>
  <si>
    <t>$87,934,523.00</t>
  </si>
  <si>
    <t>Desarrollar un proceso de capacitación teórico-Practico en temas de seguridad y convivencia, cultura de legalidad y prevención del delito y talleres de artes manuales orientados a generar emprendimientos viables, que contribuyan, a producir ingresos y a minimizar la reincidencia en la comisión de delitos</t>
  </si>
  <si>
    <t>PRESTACIÓN DE SERVICIOS LOGÍSTICOS Y RECURSO HUMANO PARA FORTALECIMIENTO DE LOS PROCESOS PARTICIPATIVOS Y ORGANIZATIVOS DE LOS JÓVENES EN EL DEPARTAMENTO DE BOLIVAR</t>
  </si>
  <si>
    <t>Generar espacios de encuentro de los Jóvenes para intercambio de experiencias y promover la participación ciudadana y política de los jóvenes bolivarenses.</t>
  </si>
  <si>
    <t>Mejorar las operaciones militares del Batallón Nariño No 4 mediante un uso más eficaz de los
recursos e insumos requeridos para operaciones de control, vigilancia y reacción inmediata.</t>
  </si>
  <si>
    <t xml:space="preserve">PRESTACIÓN DE SERVICIOS DE APOYO LOGÍSTICO PARA LA IMPLEMENTACIÓN DE JORNADAS DE ACCIÓN INTEGRAL PARA EL DESARROLLO Y LA RECUPERACIÓN SOCIAL REALIZADAS POR LA FUERZA PUBLICA Y GOBERNACION DEL DEPARTAMENTO DE BOLIVAR. </t>
  </si>
  <si>
    <t>rindar apoyo directo para reducir las condiciones de vulnerabilidad y de riesgo de la población de corregimientos, centros nucleados, veredas de los municipios de Bolivar y afianzar las relaciones con las instituciones del estado.</t>
  </si>
  <si>
    <t>$7,194,000,000</t>
  </si>
  <si>
    <t>$870,409,520</t>
  </si>
  <si>
    <t>$148,500,000</t>
  </si>
  <si>
    <t>SECRETARIA DEL INTERIOR</t>
  </si>
  <si>
    <t>APOYO A LA JORNADA ELECTORAL PARA ELEGIR ALCALDE EN EL MUNICIPIO DE MARGARITA DEPARTAMENTO DE BOLIVAR.</t>
  </si>
  <si>
    <t>DISEÑO Y EJECUCION DE UNA ESTRATEGIA QUE PROPENDA POR LA ADOPCION DE UNA CULTURA DE LA LEGALIDAD ,LA RESPOSABILIDAD EN GESTION DE SEGURIDAD Y ONVIVENCIA CUIDADANA EN LOS JOVENES DEL SISTEMA DE RESPONSABILIDAD PENAL SRPA, CARTAGENA DE INDIAS</t>
  </si>
  <si>
    <t>ADQUISICIÓN DEL TERRENO PARA LA UBICACIÓN DEL BATALLÓN DE INFANTERÍA MECANIZADO No. 4 “GENERAL ANTONIO NARIÑO” DEL EJÉRCITO NACIONAL EN EL DISTRITO DE MOMPÓS, DEPARTAMENTO DE BOLÍVAR”</t>
  </si>
  <si>
    <t>12/0//2022</t>
  </si>
  <si>
    <t>APOYO PARA LA ATENCIÓN HUMANITARIA EN EL MARCO DE LA PREVENCION Y PROTECCION EN EL DEPARTAMENTO DE   BOLÍVAR</t>
  </si>
  <si>
    <t>Implementación de las acciones encaminadas a atender a  la población victima  en medidas de satisfacción en los Municipios del Dpto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</si>
</sst>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Red]0"/>
    <numFmt numFmtId="166" formatCode="dd/mm/yyyy;@"/>
    <numFmt numFmtId="167" formatCode="yyyy\-mm\-dd;@"/>
    <numFmt numFmtId="168" formatCode="&quot;$&quot;\ #,##0"/>
    <numFmt numFmtId="169" formatCode="_-&quot;$&quot;* #,##0_-;\-&quot;$&quot;* #,##0_-;_-&quot;$&quot;* &quot;-&quot;_-;_-@_-"/>
    <numFmt numFmtId="170" formatCode="&quot;$&quot;\ #,##0.00"/>
    <numFmt numFmtId="171" formatCode="0.0%"/>
    <numFmt numFmtId="172" formatCode="&quot;$&quot;\ #,##0;[Red]&quot;$&quot;\ #,##0"/>
    <numFmt numFmtId="173" formatCode="_-* #,##0_-;\-* #,##0_-;_-* &quot;-&quot;??_-;_-@_-"/>
  </numFmts>
  <fonts count="13"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Calibri"/>
      <family val="2"/>
      <scheme val="minor"/>
    </font>
    <font>
      <sz val="8"/>
      <color theme="1"/>
      <name val="Verdana"/>
      <family val="2"/>
    </font>
    <font>
      <sz val="8"/>
      <name val="Calibri"/>
      <family val="2"/>
      <scheme val="minor"/>
    </font>
    <font>
      <b/>
      <sz val="8"/>
      <color theme="1"/>
      <name val="Verdana"/>
      <family val="2"/>
    </font>
    <font>
      <sz val="8"/>
      <color rgb="FF000000"/>
      <name val="Verdana"/>
      <family val="2"/>
    </font>
    <font>
      <sz val="10"/>
      <name val="Arial"/>
      <family val="2"/>
    </font>
    <font>
      <sz val="8"/>
      <color theme="1"/>
      <name val="Arial"/>
      <family val="2"/>
    </font>
    <font>
      <sz val="8"/>
      <color rgb="FF555555"/>
      <name val="Verdana"/>
      <family val="2"/>
    </font>
    <font>
      <sz val="8"/>
      <color rgb="FF1A1717"/>
      <name val="Verdana"/>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thin">
        <color theme="9" tint="0.39997558519241921"/>
      </top>
      <bottom style="thin">
        <color theme="9" tint="0.39997558519241921"/>
      </bottom>
      <diagonal/>
    </border>
  </borders>
  <cellStyleXfs count="14">
    <xf numFmtId="0" fontId="0" fillId="0" borderId="0"/>
    <xf numFmtId="16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0" fontId="9"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cellStyleXfs>
  <cellXfs count="162">
    <xf numFmtId="0" fontId="0" fillId="0" borderId="0" xfId="0"/>
    <xf numFmtId="0" fontId="3" fillId="0" borderId="2" xfId="0" applyFont="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65" fontId="3" fillId="0" borderId="2"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165" fontId="3" fillId="2" borderId="1" xfId="0" applyNumberFormat="1" applyFont="1" applyFill="1" applyBorder="1" applyAlignment="1">
      <alignment horizontal="left" vertical="center" wrapText="1"/>
    </xf>
    <xf numFmtId="165" fontId="6" fillId="0" borderId="9" xfId="0" applyNumberFormat="1" applyFont="1" applyBorder="1" applyAlignment="1">
      <alignment horizontal="center" vertical="center" wrapText="1"/>
    </xf>
    <xf numFmtId="165" fontId="3" fillId="0" borderId="9" xfId="0" applyNumberFormat="1" applyFont="1" applyBorder="1" applyAlignment="1">
      <alignment horizontal="center" vertical="center" wrapText="1"/>
    </xf>
    <xf numFmtId="0" fontId="7" fillId="3" borderId="7" xfId="0" applyFont="1" applyFill="1" applyBorder="1" applyAlignment="1">
      <alignment horizontal="center" vertical="center" wrapText="1"/>
    </xf>
    <xf numFmtId="0" fontId="7" fillId="0" borderId="0" xfId="0" applyFont="1" applyAlignment="1">
      <alignment horizontal="left"/>
    </xf>
    <xf numFmtId="0" fontId="7" fillId="3" borderId="8" xfId="0" applyFont="1" applyFill="1" applyBorder="1" applyAlignment="1">
      <alignment horizontal="center" vertical="center" wrapText="1"/>
    </xf>
    <xf numFmtId="0" fontId="5" fillId="0" borderId="1" xfId="0" applyFont="1" applyBorder="1" applyAlignment="1">
      <alignment horizontal="center" vertical="center"/>
    </xf>
    <xf numFmtId="14" fontId="5" fillId="0" borderId="0" xfId="0" applyNumberFormat="1" applyFont="1" applyAlignment="1">
      <alignment horizontal="center" vertical="center"/>
    </xf>
    <xf numFmtId="14" fontId="3" fillId="0" borderId="1" xfId="6" applyNumberFormat="1" applyFont="1" applyBorder="1" applyAlignment="1">
      <alignment horizontal="center" vertical="center"/>
    </xf>
    <xf numFmtId="167" fontId="3" fillId="0" borderId="1" xfId="0" applyNumberFormat="1" applyFont="1" applyBorder="1" applyAlignment="1">
      <alignment horizontal="center" vertical="center"/>
    </xf>
    <xf numFmtId="1" fontId="3" fillId="0" borderId="1" xfId="6" applyNumberFormat="1" applyFont="1" applyBorder="1" applyAlignment="1">
      <alignment horizontal="center" vertical="center"/>
    </xf>
    <xf numFmtId="165" fontId="3" fillId="0" borderId="2" xfId="0" applyNumberFormat="1" applyFont="1" applyBorder="1" applyAlignment="1">
      <alignment horizontal="center" vertical="center" wrapText="1"/>
    </xf>
    <xf numFmtId="1" fontId="5" fillId="2" borderId="1" xfId="0" applyNumberFormat="1" applyFont="1" applyFill="1" applyBorder="1" applyAlignment="1">
      <alignment horizontal="center" vertical="center"/>
    </xf>
    <xf numFmtId="166" fontId="3"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4"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165" fontId="3" fillId="2" borderId="2"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xf>
    <xf numFmtId="165" fontId="3" fillId="0" borderId="1" xfId="0" applyNumberFormat="1" applyFont="1" applyBorder="1" applyAlignment="1">
      <alignment horizontal="left" vertical="center" wrapText="1"/>
    </xf>
    <xf numFmtId="168"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68" fontId="5" fillId="0" borderId="1" xfId="0" applyNumberFormat="1" applyFont="1" applyBorder="1" applyAlignment="1">
      <alignment horizontal="center" vertical="center" wrapText="1"/>
    </xf>
    <xf numFmtId="1" fontId="3" fillId="2" borderId="2"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168" fontId="5" fillId="0" borderId="2" xfId="0" applyNumberFormat="1" applyFont="1" applyBorder="1" applyAlignment="1">
      <alignment horizontal="center" vertical="center" wrapText="1"/>
    </xf>
    <xf numFmtId="0" fontId="5" fillId="0" borderId="1" xfId="0" applyFont="1" applyBorder="1"/>
    <xf numFmtId="0" fontId="3" fillId="0" borderId="2" xfId="0" applyFont="1" applyBorder="1" applyAlignment="1">
      <alignment horizontal="left" vertical="center" wrapText="1"/>
    </xf>
    <xf numFmtId="1" fontId="5" fillId="2" borderId="2"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168" fontId="5" fillId="2" borderId="2" xfId="0" applyNumberFormat="1" applyFont="1" applyFill="1" applyBorder="1" applyAlignment="1">
      <alignment horizontal="center" vertical="center" wrapText="1"/>
    </xf>
    <xf numFmtId="1" fontId="7" fillId="3" borderId="7"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0" fontId="3" fillId="0" borderId="1" xfId="2" applyNumberFormat="1" applyFont="1" applyFill="1" applyBorder="1" applyAlignment="1">
      <alignment horizontal="center" vertical="center" wrapText="1"/>
    </xf>
    <xf numFmtId="165" fontId="3" fillId="0" borderId="1" xfId="0" applyNumberFormat="1" applyFont="1" applyBorder="1" applyAlignment="1">
      <alignment horizontal="left" vertical="top" wrapText="1"/>
    </xf>
    <xf numFmtId="3" fontId="5" fillId="2" borderId="1" xfId="0" applyNumberFormat="1" applyFont="1" applyFill="1" applyBorder="1" applyAlignment="1">
      <alignment horizontal="center" vertical="center" wrapText="1"/>
    </xf>
    <xf numFmtId="165" fontId="3" fillId="0" borderId="1" xfId="0" applyNumberFormat="1" applyFont="1" applyBorder="1" applyAlignment="1">
      <alignment horizontal="center" vertical="center" wrapText="1"/>
    </xf>
    <xf numFmtId="0" fontId="5" fillId="2" borderId="2" xfId="0" applyFont="1" applyFill="1" applyBorder="1" applyAlignment="1">
      <alignment horizontal="center" vertical="center" wrapText="1"/>
    </xf>
    <xf numFmtId="9" fontId="3" fillId="0" borderId="1" xfId="2" applyFont="1" applyFill="1" applyBorder="1" applyAlignment="1">
      <alignment horizontal="center" vertical="center" wrapText="1"/>
    </xf>
    <xf numFmtId="165" fontId="3" fillId="0" borderId="1" xfId="0" applyNumberFormat="1" applyFont="1" applyBorder="1" applyAlignment="1">
      <alignment vertical="center" wrapText="1"/>
    </xf>
    <xf numFmtId="0" fontId="5" fillId="0" borderId="0" xfId="0" applyFont="1"/>
    <xf numFmtId="1" fontId="5"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14" fontId="3"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wrapText="1"/>
    </xf>
    <xf numFmtId="0" fontId="7" fillId="3" borderId="6" xfId="0" applyFont="1" applyFill="1" applyBorder="1" applyAlignment="1">
      <alignment horizontal="center" vertical="center" wrapText="1"/>
    </xf>
    <xf numFmtId="9" fontId="3" fillId="2" borderId="2" xfId="2" applyFont="1" applyFill="1" applyBorder="1" applyAlignment="1">
      <alignment horizontal="center" vertical="center" wrapText="1"/>
    </xf>
    <xf numFmtId="0" fontId="5" fillId="0" borderId="0" xfId="0" applyFont="1" applyAlignment="1">
      <alignment horizontal="left" vertical="center"/>
    </xf>
    <xf numFmtId="0" fontId="7" fillId="0" borderId="0" xfId="0" applyFont="1" applyAlignment="1">
      <alignment horizontal="left" vertical="center"/>
    </xf>
    <xf numFmtId="0" fontId="3" fillId="0" borderId="1" xfId="6" applyFont="1" applyBorder="1" applyAlignment="1">
      <alignment horizontal="left"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left" vertical="center" wrapText="1"/>
    </xf>
    <xf numFmtId="166" fontId="3" fillId="0" borderId="2" xfId="0" applyNumberFormat="1" applyFont="1" applyBorder="1" applyAlignment="1">
      <alignment horizontal="center" vertical="center" wrapText="1"/>
    </xf>
    <xf numFmtId="0" fontId="5" fillId="0" borderId="5" xfId="0" applyFont="1" applyBorder="1" applyAlignment="1">
      <alignment horizontal="left" vertical="center" wrapText="1"/>
    </xf>
    <xf numFmtId="165" fontId="3" fillId="0" borderId="5" xfId="0" applyNumberFormat="1" applyFont="1" applyBorder="1" applyAlignment="1">
      <alignment horizontal="left" vertical="center" wrapText="1"/>
    </xf>
    <xf numFmtId="14" fontId="10" fillId="4" borderId="0" xfId="0" applyNumberFormat="1" applyFont="1" applyFill="1" applyAlignment="1">
      <alignment horizontal="center" vertical="center" wrapText="1"/>
    </xf>
    <xf numFmtId="0" fontId="7" fillId="3" borderId="10" xfId="0"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9" fontId="3" fillId="2" borderId="1" xfId="2" applyFont="1" applyFill="1" applyBorder="1" applyAlignment="1">
      <alignment horizontal="center" vertical="center" wrapText="1"/>
    </xf>
    <xf numFmtId="168" fontId="3" fillId="0" borderId="1" xfId="3" applyNumberFormat="1" applyFont="1" applyFill="1" applyBorder="1" applyAlignment="1">
      <alignment horizontal="center" vertical="center" wrapText="1"/>
    </xf>
    <xf numFmtId="168" fontId="3" fillId="0" borderId="1" xfId="1" applyNumberFormat="1" applyFont="1" applyFill="1" applyBorder="1" applyAlignment="1">
      <alignment horizontal="center" vertical="center" wrapText="1"/>
    </xf>
    <xf numFmtId="170" fontId="3" fillId="0" borderId="1" xfId="0" applyNumberFormat="1" applyFont="1" applyBorder="1" applyAlignment="1">
      <alignment horizontal="center" vertical="center" wrapText="1"/>
    </xf>
    <xf numFmtId="168" fontId="5" fillId="0" borderId="0" xfId="0" applyNumberFormat="1" applyFont="1" applyAlignment="1">
      <alignment horizontal="center"/>
    </xf>
    <xf numFmtId="168" fontId="7" fillId="3" borderId="7" xfId="0" applyNumberFormat="1" applyFont="1" applyFill="1" applyBorder="1" applyAlignment="1">
      <alignment horizontal="center" vertical="center" wrapText="1"/>
    </xf>
    <xf numFmtId="168" fontId="3" fillId="0" borderId="1" xfId="4" applyNumberFormat="1" applyFont="1" applyFill="1" applyBorder="1" applyAlignment="1">
      <alignment horizontal="center" vertical="center" wrapText="1"/>
    </xf>
    <xf numFmtId="168" fontId="7" fillId="3" borderId="8" xfId="0" applyNumberFormat="1" applyFont="1" applyFill="1" applyBorder="1" applyAlignment="1">
      <alignment horizontal="center" vertical="center" wrapText="1"/>
    </xf>
    <xf numFmtId="168" fontId="3" fillId="2" borderId="1" xfId="1" applyNumberFormat="1" applyFont="1" applyFill="1" applyBorder="1" applyAlignment="1">
      <alignment horizontal="center" vertical="center" wrapText="1"/>
    </xf>
    <xf numFmtId="168" fontId="3" fillId="2" borderId="1" xfId="3" applyNumberFormat="1" applyFont="1" applyFill="1" applyBorder="1" applyAlignment="1">
      <alignment horizontal="center" vertical="center" wrapText="1"/>
    </xf>
    <xf numFmtId="172" fontId="3" fillId="0" borderId="1" xfId="0" applyNumberFormat="1" applyFont="1" applyBorder="1" applyAlignment="1">
      <alignment horizontal="center" vertical="center" wrapText="1"/>
    </xf>
    <xf numFmtId="171" fontId="3" fillId="0" borderId="1" xfId="2" applyNumberFormat="1" applyFont="1" applyFill="1" applyBorder="1" applyAlignment="1">
      <alignment horizontal="center" vertical="center" wrapText="1"/>
    </xf>
    <xf numFmtId="165" fontId="3" fillId="2" borderId="2" xfId="0" applyNumberFormat="1" applyFont="1" applyFill="1" applyBorder="1" applyAlignment="1">
      <alignment horizontal="left" vertical="center" wrapText="1"/>
    </xf>
    <xf numFmtId="168" fontId="3" fillId="2" borderId="2" xfId="3" applyNumberFormat="1"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4" fontId="5" fillId="0" borderId="2" xfId="0" applyNumberFormat="1" applyFont="1" applyBorder="1" applyAlignment="1">
      <alignment horizontal="center" vertical="center" wrapText="1"/>
    </xf>
    <xf numFmtId="168" fontId="5" fillId="0" borderId="2" xfId="1" applyNumberFormat="1" applyFont="1" applyFill="1" applyBorder="1" applyAlignment="1">
      <alignment horizontal="center" vertical="center" wrapText="1"/>
    </xf>
    <xf numFmtId="168" fontId="3" fillId="0" borderId="2" xfId="1" applyNumberFormat="1" applyFont="1" applyFill="1" applyBorder="1" applyAlignment="1">
      <alignment horizontal="center" vertical="center" wrapText="1"/>
    </xf>
    <xf numFmtId="9" fontId="5" fillId="0" borderId="2" xfId="2" applyFont="1" applyBorder="1" applyAlignment="1">
      <alignment horizontal="center" vertical="center" wrapText="1"/>
    </xf>
    <xf numFmtId="9" fontId="3" fillId="0" borderId="2" xfId="2" applyFont="1" applyFill="1" applyBorder="1" applyAlignment="1">
      <alignment horizontal="center" vertical="center" wrapText="1"/>
    </xf>
    <xf numFmtId="9" fontId="5" fillId="0" borderId="1" xfId="2" applyFont="1" applyBorder="1" applyAlignment="1">
      <alignment horizontal="center" vertical="center" wrapText="1"/>
    </xf>
    <xf numFmtId="167" fontId="3" fillId="0" borderId="11" xfId="0" applyNumberFormat="1" applyFont="1" applyBorder="1" applyAlignment="1">
      <alignment horizontal="center" vertical="center"/>
    </xf>
    <xf numFmtId="168" fontId="3" fillId="0" borderId="1" xfId="6" applyNumberFormat="1" applyFont="1" applyBorder="1" applyAlignment="1">
      <alignment horizontal="center" vertical="center"/>
    </xf>
    <xf numFmtId="1" fontId="11" fillId="0" borderId="1" xfId="0" applyNumberFormat="1" applyFont="1" applyBorder="1" applyAlignment="1">
      <alignment horizontal="center" vertical="center"/>
    </xf>
    <xf numFmtId="168" fontId="3" fillId="0" borderId="1" xfId="13" applyNumberFormat="1" applyFont="1" applyFill="1" applyBorder="1" applyAlignment="1">
      <alignment horizontal="center" vertical="center" wrapText="1"/>
    </xf>
    <xf numFmtId="9" fontId="3" fillId="0" borderId="1" xfId="2" applyFont="1" applyBorder="1" applyAlignment="1">
      <alignment horizontal="center" vertical="center" wrapText="1"/>
    </xf>
    <xf numFmtId="1" fontId="3" fillId="0" borderId="2" xfId="0" applyNumberFormat="1" applyFont="1" applyBorder="1" applyAlignment="1">
      <alignment horizontal="center" vertical="center" wrapText="1"/>
    </xf>
    <xf numFmtId="165" fontId="5" fillId="2" borderId="1" xfId="0" applyNumberFormat="1" applyFont="1" applyFill="1" applyBorder="1" applyAlignment="1">
      <alignment horizontal="center" vertical="center" wrapText="1"/>
    </xf>
    <xf numFmtId="164" fontId="5" fillId="0" borderId="1" xfId="1" applyFont="1" applyBorder="1" applyAlignment="1">
      <alignment vertical="center" wrapText="1"/>
    </xf>
    <xf numFmtId="168" fontId="5" fillId="0" borderId="1" xfId="1" applyNumberFormat="1" applyFont="1" applyBorder="1" applyAlignment="1">
      <alignment horizontal="center" vertical="center" wrapText="1"/>
    </xf>
    <xf numFmtId="168" fontId="5" fillId="0" borderId="1" xfId="1" applyNumberFormat="1" applyFont="1" applyBorder="1" applyAlignment="1">
      <alignment horizontal="center" vertical="center"/>
    </xf>
    <xf numFmtId="168" fontId="5" fillId="2" borderId="1" xfId="1" applyNumberFormat="1" applyFont="1" applyFill="1" applyBorder="1" applyAlignment="1">
      <alignment horizontal="center" vertical="center"/>
    </xf>
    <xf numFmtId="168" fontId="5" fillId="2" borderId="1" xfId="1" applyNumberFormat="1" applyFont="1" applyFill="1" applyBorder="1" applyAlignment="1">
      <alignment horizontal="center" vertical="center" wrapText="1"/>
    </xf>
    <xf numFmtId="168" fontId="5" fillId="0" borderId="1" xfId="0" applyNumberFormat="1" applyFont="1" applyBorder="1" applyAlignment="1">
      <alignment horizontal="center" vertical="center"/>
    </xf>
    <xf numFmtId="9" fontId="5" fillId="2" borderId="1" xfId="2" applyFont="1" applyFill="1" applyBorder="1" applyAlignment="1">
      <alignment horizontal="center" vertical="center" wrapText="1"/>
    </xf>
    <xf numFmtId="168" fontId="5" fillId="0" borderId="3" xfId="3" applyNumberFormat="1" applyFont="1" applyFill="1" applyBorder="1" applyAlignment="1">
      <alignment horizontal="center" vertical="center" wrapText="1"/>
    </xf>
    <xf numFmtId="9" fontId="5" fillId="2" borderId="4" xfId="2" applyFont="1" applyFill="1" applyBorder="1" applyAlignment="1">
      <alignment horizontal="center" vertical="center" wrapText="1"/>
    </xf>
    <xf numFmtId="168" fontId="5" fillId="0" borderId="1" xfId="3"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168" fontId="5" fillId="2" borderId="1" xfId="3" applyNumberFormat="1" applyFont="1" applyFill="1" applyBorder="1" applyAlignment="1">
      <alignment horizontal="center" vertical="center" wrapText="1"/>
    </xf>
    <xf numFmtId="43" fontId="5" fillId="0" borderId="1" xfId="0" applyNumberFormat="1" applyFont="1" applyBorder="1" applyAlignment="1">
      <alignment horizontal="left" vertical="center" wrapText="1"/>
    </xf>
    <xf numFmtId="168" fontId="5" fillId="0" borderId="2" xfId="3" applyNumberFormat="1" applyFont="1" applyFill="1" applyBorder="1" applyAlignment="1">
      <alignment horizontal="center" vertical="center" wrapText="1"/>
    </xf>
    <xf numFmtId="0" fontId="4" fillId="0" borderId="0" xfId="0" applyFont="1" applyAlignment="1">
      <alignment horizontal="left" wrapText="1"/>
    </xf>
    <xf numFmtId="0" fontId="3" fillId="2" borderId="2" xfId="0" applyFont="1" applyFill="1" applyBorder="1" applyAlignment="1">
      <alignment horizontal="left" vertical="center" wrapText="1"/>
    </xf>
    <xf numFmtId="168"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168" fontId="3" fillId="0" borderId="2"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1" fontId="5" fillId="0" borderId="0" xfId="0" applyNumberFormat="1" applyFont="1" applyAlignment="1">
      <alignment horizontal="center"/>
    </xf>
    <xf numFmtId="9" fontId="3" fillId="2" borderId="1" xfId="1" applyNumberFormat="1" applyFont="1" applyFill="1" applyBorder="1" applyAlignment="1">
      <alignment horizontal="center" vertical="center" wrapText="1"/>
    </xf>
    <xf numFmtId="9" fontId="5" fillId="2" borderId="1" xfId="1" applyNumberFormat="1" applyFont="1" applyFill="1" applyBorder="1" applyAlignment="1">
      <alignment horizontal="center" vertical="center"/>
    </xf>
    <xf numFmtId="9" fontId="5" fillId="2" borderId="1" xfId="1" applyNumberFormat="1" applyFont="1" applyFill="1" applyBorder="1" applyAlignment="1">
      <alignment horizontal="center" vertical="center" wrapText="1"/>
    </xf>
    <xf numFmtId="9" fontId="5" fillId="0" borderId="1" xfId="1" applyNumberFormat="1" applyFont="1" applyBorder="1" applyAlignment="1">
      <alignment horizontal="center" vertical="center"/>
    </xf>
    <xf numFmtId="9" fontId="5" fillId="0" borderId="1" xfId="0" applyNumberFormat="1" applyFont="1" applyBorder="1" applyAlignment="1">
      <alignment horizontal="center" vertical="center"/>
    </xf>
    <xf numFmtId="9" fontId="3" fillId="0" borderId="1" xfId="1" applyNumberFormat="1" applyFont="1" applyFill="1" applyBorder="1" applyAlignment="1">
      <alignment horizontal="center" vertical="center" wrapText="1"/>
    </xf>
    <xf numFmtId="164" fontId="3" fillId="0" borderId="1" xfId="1" applyFont="1" applyFill="1" applyBorder="1" applyAlignment="1">
      <alignment horizontal="center" vertical="center" wrapText="1"/>
    </xf>
    <xf numFmtId="173" fontId="3" fillId="0" borderId="1" xfId="1" applyNumberFormat="1" applyFont="1" applyFill="1" applyBorder="1" applyAlignment="1">
      <alignment horizontal="center" vertical="center" wrapText="1"/>
    </xf>
    <xf numFmtId="43" fontId="3" fillId="0" borderId="1" xfId="1" applyNumberFormat="1" applyFont="1" applyFill="1" applyBorder="1" applyAlignment="1">
      <alignment horizontal="center" vertical="center" wrapText="1"/>
    </xf>
    <xf numFmtId="0" fontId="7" fillId="0" borderId="1" xfId="0" applyFont="1" applyBorder="1" applyAlignment="1">
      <alignment vertical="center"/>
    </xf>
    <xf numFmtId="168"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168" fontId="3" fillId="2" borderId="1" xfId="0"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xf>
    <xf numFmtId="1" fontId="5" fillId="2" borderId="0" xfId="1" applyNumberFormat="1" applyFont="1" applyFill="1" applyAlignment="1">
      <alignment horizontal="center" vertical="center"/>
    </xf>
    <xf numFmtId="9" fontId="5" fillId="2" borderId="1" xfId="0" applyNumberFormat="1" applyFont="1" applyFill="1" applyBorder="1" applyAlignment="1">
      <alignment horizontal="center" vertical="center" wrapText="1"/>
    </xf>
    <xf numFmtId="1" fontId="5" fillId="2" borderId="1" xfId="1" applyNumberFormat="1" applyFont="1" applyFill="1" applyBorder="1" applyAlignment="1">
      <alignment horizontal="center" vertical="center"/>
    </xf>
    <xf numFmtId="9" fontId="5" fillId="2" borderId="4" xfId="0" applyNumberFormat="1" applyFont="1" applyFill="1" applyBorder="1" applyAlignment="1">
      <alignment horizontal="center" vertical="center" wrapText="1"/>
    </xf>
    <xf numFmtId="14" fontId="12" fillId="0" borderId="1" xfId="0" applyNumberFormat="1" applyFont="1" applyBorder="1" applyAlignment="1">
      <alignment horizontal="center" vertical="center" wrapText="1"/>
    </xf>
    <xf numFmtId="0" fontId="5" fillId="2" borderId="2" xfId="0" applyFont="1" applyFill="1" applyBorder="1" applyAlignment="1">
      <alignment vertical="center" wrapText="1"/>
    </xf>
    <xf numFmtId="168" fontId="5" fillId="2" borderId="2" xfId="1" applyNumberFormat="1" applyFont="1" applyFill="1" applyBorder="1" applyAlignment="1">
      <alignment horizontal="center" vertical="center" wrapText="1"/>
    </xf>
    <xf numFmtId="168" fontId="3" fillId="0" borderId="1" xfId="3" applyNumberFormat="1" applyFont="1" applyBorder="1" applyAlignment="1">
      <alignment horizontal="center" vertical="center" wrapText="1"/>
    </xf>
    <xf numFmtId="168" fontId="5" fillId="0" borderId="2" xfId="3" applyNumberFormat="1" applyFont="1" applyBorder="1" applyAlignment="1">
      <alignment horizontal="center" vertical="center" wrapText="1"/>
    </xf>
    <xf numFmtId="168" fontId="3" fillId="0" borderId="2" xfId="3" applyNumberFormat="1" applyFont="1" applyBorder="1" applyAlignment="1">
      <alignment horizontal="center" vertical="center" wrapText="1"/>
    </xf>
    <xf numFmtId="168" fontId="5" fillId="0" borderId="1" xfId="3" applyNumberFormat="1" applyFont="1" applyBorder="1" applyAlignment="1">
      <alignment horizontal="center" vertical="center" wrapText="1"/>
    </xf>
    <xf numFmtId="168" fontId="5" fillId="0" borderId="0" xfId="1" applyNumberFormat="1" applyFont="1" applyAlignment="1">
      <alignment horizontal="center" vertical="center" wrapText="1"/>
    </xf>
    <xf numFmtId="168" fontId="5" fillId="0" borderId="3" xfId="0" applyNumberFormat="1" applyFont="1" applyBorder="1" applyAlignment="1">
      <alignment horizontal="center" vertical="center" wrapText="1"/>
    </xf>
    <xf numFmtId="168" fontId="12" fillId="0" borderId="1" xfId="0" applyNumberFormat="1" applyFont="1" applyBorder="1" applyAlignment="1">
      <alignment horizontal="center" vertical="center"/>
    </xf>
    <xf numFmtId="0" fontId="5" fillId="0" borderId="0" xfId="0" applyFont="1" applyAlignment="1">
      <alignment horizontal="left" vertical="center" wrapText="1"/>
    </xf>
  </cellXfs>
  <cellStyles count="14">
    <cellStyle name="Millares" xfId="1" builtinId="3"/>
    <cellStyle name="Millares [0] 2" xfId="5" xr:uid="{00000000-0005-0000-0000-000001000000}"/>
    <cellStyle name="Millares 2" xfId="7" xr:uid="{00000000-0005-0000-0000-000002000000}"/>
    <cellStyle name="Millares 2 2" xfId="11" xr:uid="{00000000-0005-0000-0000-000003000000}"/>
    <cellStyle name="Millares 3" xfId="8" xr:uid="{00000000-0005-0000-0000-000004000000}"/>
    <cellStyle name="Millares 4" xfId="12" xr:uid="{00000000-0005-0000-0000-000005000000}"/>
    <cellStyle name="Moneda" xfId="3" builtinId="4"/>
    <cellStyle name="Moneda [0]" xfId="4" builtinId="7"/>
    <cellStyle name="Moneda [0] 2" xfId="13" xr:uid="{00000000-0005-0000-0000-000008000000}"/>
    <cellStyle name="Moneda 2" xfId="10" xr:uid="{00000000-0005-0000-0000-000009000000}"/>
    <cellStyle name="Moneda 3" xfId="9" xr:uid="{00000000-0005-0000-0000-00000A000000}"/>
    <cellStyle name="Normal" xfId="0" builtinId="0"/>
    <cellStyle name="Normal 2" xfId="6" xr:uid="{00000000-0005-0000-0000-00000C00000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00"/>
  <sheetViews>
    <sheetView tabSelected="1" topLeftCell="A93" zoomScale="80" zoomScaleNormal="80" workbookViewId="0">
      <selection activeCell="E62" sqref="E62"/>
    </sheetView>
  </sheetViews>
  <sheetFormatPr baseColWidth="10" defaultRowHeight="11.25" x14ac:dyDescent="0.15"/>
  <cols>
    <col min="1" max="1" width="6" style="145" bestFit="1" customWidth="1"/>
    <col min="2" max="2" width="15.375" style="60" customWidth="1"/>
    <col min="3" max="3" width="12.5" style="74" customWidth="1"/>
    <col min="4" max="4" width="45" style="65" customWidth="1"/>
    <col min="5" max="5" width="37" style="61" customWidth="1"/>
    <col min="6" max="6" width="16.25" style="50" customWidth="1"/>
    <col min="7" max="7" width="22" style="82" bestFit="1" customWidth="1"/>
    <col min="8" max="8" width="26.375" style="50" bestFit="1" customWidth="1"/>
    <col min="9" max="9" width="13" style="50" bestFit="1" customWidth="1"/>
    <col min="10" max="10" width="14.25" style="62" customWidth="1"/>
    <col min="11" max="11" width="13" style="129" bestFit="1" customWidth="1"/>
    <col min="12" max="12" width="23.5" style="82" bestFit="1" customWidth="1"/>
    <col min="13" max="13" width="20.5" style="50" customWidth="1"/>
    <col min="14" max="16384" width="11" style="50"/>
  </cols>
  <sheetData>
    <row r="2" spans="1:13" x14ac:dyDescent="0.15">
      <c r="D2" s="66" t="s">
        <v>174</v>
      </c>
      <c r="E2" s="11"/>
    </row>
    <row r="3" spans="1:13" x14ac:dyDescent="0.15">
      <c r="D3" s="66" t="s">
        <v>15</v>
      </c>
      <c r="E3" s="11"/>
    </row>
    <row r="4" spans="1:13" x14ac:dyDescent="0.15">
      <c r="D4" s="66" t="s">
        <v>13</v>
      </c>
      <c r="E4" s="11"/>
    </row>
    <row r="5" spans="1:13" x14ac:dyDescent="0.15">
      <c r="D5" s="66" t="s">
        <v>14</v>
      </c>
      <c r="E5" s="11"/>
    </row>
    <row r="6" spans="1:13" ht="12" thickBot="1" x14ac:dyDescent="0.2"/>
    <row r="7" spans="1:13" ht="45.75" customHeight="1" thickBot="1" x14ac:dyDescent="0.2">
      <c r="A7" s="63" t="s">
        <v>0</v>
      </c>
      <c r="B7" s="12" t="s">
        <v>3</v>
      </c>
      <c r="C7" s="12" t="s">
        <v>12</v>
      </c>
      <c r="D7" s="12" t="s">
        <v>2</v>
      </c>
      <c r="E7" s="10" t="s">
        <v>4</v>
      </c>
      <c r="F7" s="10" t="s">
        <v>11</v>
      </c>
      <c r="G7" s="83" t="s">
        <v>5</v>
      </c>
      <c r="H7" s="10" t="s">
        <v>6</v>
      </c>
      <c r="I7" s="10" t="s">
        <v>7</v>
      </c>
      <c r="J7" s="10" t="s">
        <v>8</v>
      </c>
      <c r="K7" s="41" t="s">
        <v>9</v>
      </c>
      <c r="L7" s="85" t="s">
        <v>10</v>
      </c>
      <c r="M7" s="75" t="s">
        <v>1</v>
      </c>
    </row>
    <row r="8" spans="1:13" ht="46.5" customHeight="1" x14ac:dyDescent="0.15">
      <c r="A8" s="46">
        <v>1</v>
      </c>
      <c r="B8" s="46">
        <v>2021002130392</v>
      </c>
      <c r="C8" s="52">
        <v>44560</v>
      </c>
      <c r="D8" s="29" t="s">
        <v>41</v>
      </c>
      <c r="E8" s="29" t="s">
        <v>42</v>
      </c>
      <c r="F8" s="46" t="s">
        <v>67</v>
      </c>
      <c r="G8" s="30">
        <v>3811775902</v>
      </c>
      <c r="H8" s="46" t="s">
        <v>22</v>
      </c>
      <c r="I8" s="20">
        <v>44562</v>
      </c>
      <c r="J8" s="20">
        <v>44926</v>
      </c>
      <c r="K8" s="78">
        <f>+L8/G8</f>
        <v>0.35816966529529204</v>
      </c>
      <c r="L8" s="30">
        <v>1365262499</v>
      </c>
      <c r="M8" s="46" t="s">
        <v>175</v>
      </c>
    </row>
    <row r="9" spans="1:13" ht="43.5" customHeight="1" x14ac:dyDescent="0.15">
      <c r="A9" s="46">
        <v>2</v>
      </c>
      <c r="B9" s="46">
        <v>2021002130393</v>
      </c>
      <c r="C9" s="52">
        <v>44560</v>
      </c>
      <c r="D9" s="29" t="s">
        <v>43</v>
      </c>
      <c r="E9" s="29" t="s">
        <v>44</v>
      </c>
      <c r="F9" s="46" t="s">
        <v>67</v>
      </c>
      <c r="G9" s="30">
        <v>1017964853</v>
      </c>
      <c r="H9" s="46" t="s">
        <v>22</v>
      </c>
      <c r="I9" s="20">
        <v>44574</v>
      </c>
      <c r="J9" s="20">
        <v>44908</v>
      </c>
      <c r="K9" s="78">
        <f>+L9/G9</f>
        <v>0.89803184295204741</v>
      </c>
      <c r="L9" s="30">
        <v>914164853</v>
      </c>
      <c r="M9" s="46" t="s">
        <v>176</v>
      </c>
    </row>
    <row r="10" spans="1:13" ht="53.25" customHeight="1" x14ac:dyDescent="0.15">
      <c r="A10" s="46">
        <v>3</v>
      </c>
      <c r="B10" s="46">
        <v>2021002130394</v>
      </c>
      <c r="C10" s="52">
        <v>44560</v>
      </c>
      <c r="D10" s="29" t="s">
        <v>45</v>
      </c>
      <c r="E10" s="29" t="s">
        <v>46</v>
      </c>
      <c r="F10" s="46" t="s">
        <v>67</v>
      </c>
      <c r="G10" s="30">
        <v>578060000</v>
      </c>
      <c r="H10" s="46" t="s">
        <v>22</v>
      </c>
      <c r="I10" s="20">
        <v>44578</v>
      </c>
      <c r="J10" s="20">
        <v>44851</v>
      </c>
      <c r="K10" s="78">
        <f>+L10/G10</f>
        <v>0.847628273881604</v>
      </c>
      <c r="L10" s="30">
        <v>489980000</v>
      </c>
      <c r="M10" s="46" t="s">
        <v>177</v>
      </c>
    </row>
    <row r="11" spans="1:13" ht="53.25" customHeight="1" x14ac:dyDescent="0.15">
      <c r="A11" s="46">
        <v>4</v>
      </c>
      <c r="B11" s="46">
        <v>2021002130365</v>
      </c>
      <c r="C11" s="52">
        <v>44531</v>
      </c>
      <c r="D11" s="44" t="s">
        <v>32</v>
      </c>
      <c r="E11" s="44" t="s">
        <v>33</v>
      </c>
      <c r="F11" s="46" t="s">
        <v>178</v>
      </c>
      <c r="G11" s="79">
        <v>357681285</v>
      </c>
      <c r="H11" s="46" t="s">
        <v>22</v>
      </c>
      <c r="I11" s="20">
        <v>44565</v>
      </c>
      <c r="J11" s="20">
        <v>44926</v>
      </c>
      <c r="K11" s="48">
        <f>+L11/G11</f>
        <v>0.29076164832051526</v>
      </c>
      <c r="L11" s="80">
        <f>87000000+17000000</f>
        <v>104000000</v>
      </c>
      <c r="M11" s="18"/>
    </row>
    <row r="12" spans="1:13" ht="53.25" customHeight="1" x14ac:dyDescent="0.15">
      <c r="A12" s="46">
        <v>5</v>
      </c>
      <c r="B12" s="46" t="s">
        <v>34</v>
      </c>
      <c r="C12" s="52">
        <v>44533</v>
      </c>
      <c r="D12" s="44" t="s">
        <v>35</v>
      </c>
      <c r="E12" s="44" t="s">
        <v>36</v>
      </c>
      <c r="F12" s="46" t="s">
        <v>178</v>
      </c>
      <c r="G12" s="80">
        <v>1361203440</v>
      </c>
      <c r="H12" s="46" t="s">
        <v>22</v>
      </c>
      <c r="I12" s="20">
        <v>44565</v>
      </c>
      <c r="J12" s="20">
        <v>44926</v>
      </c>
      <c r="K12" s="43">
        <f>+L12/G12</f>
        <v>0.21303979146570479</v>
      </c>
      <c r="L12" s="80">
        <f>17500000+15000000+257490497</f>
        <v>289990497</v>
      </c>
      <c r="M12" s="46"/>
    </row>
    <row r="13" spans="1:13" ht="53.25" customHeight="1" thickBot="1" x14ac:dyDescent="0.2">
      <c r="A13" s="46">
        <v>6</v>
      </c>
      <c r="B13" s="46">
        <v>2021002130424</v>
      </c>
      <c r="C13" s="52">
        <v>44551</v>
      </c>
      <c r="D13" s="44" t="s">
        <v>37</v>
      </c>
      <c r="E13" s="44" t="s">
        <v>38</v>
      </c>
      <c r="F13" s="46" t="s">
        <v>178</v>
      </c>
      <c r="G13" s="80">
        <v>2200000000</v>
      </c>
      <c r="H13" s="46" t="s">
        <v>22</v>
      </c>
      <c r="I13" s="20">
        <v>44562</v>
      </c>
      <c r="J13" s="20">
        <v>44926</v>
      </c>
      <c r="K13" s="48">
        <v>1</v>
      </c>
      <c r="L13" s="80">
        <v>2200000000</v>
      </c>
      <c r="M13" s="46"/>
    </row>
    <row r="14" spans="1:13" ht="53.25" customHeight="1" x14ac:dyDescent="0.15">
      <c r="A14" s="18">
        <v>7</v>
      </c>
      <c r="B14" s="46">
        <v>2021002130400</v>
      </c>
      <c r="C14" s="21">
        <v>44546</v>
      </c>
      <c r="D14" s="72" t="s">
        <v>39</v>
      </c>
      <c r="E14" s="29" t="s">
        <v>40</v>
      </c>
      <c r="F14" s="46" t="s">
        <v>188</v>
      </c>
      <c r="G14" s="88">
        <v>630000000</v>
      </c>
      <c r="H14" s="46" t="s">
        <v>22</v>
      </c>
      <c r="I14" s="20">
        <v>44593</v>
      </c>
      <c r="J14" s="20">
        <v>44896</v>
      </c>
      <c r="K14" s="89">
        <v>0.88</v>
      </c>
      <c r="L14" s="79">
        <v>528956000</v>
      </c>
      <c r="M14" s="9" t="s">
        <v>179</v>
      </c>
    </row>
    <row r="15" spans="1:13" ht="81" customHeight="1" x14ac:dyDescent="0.15">
      <c r="A15" s="46">
        <v>8</v>
      </c>
      <c r="B15" s="46">
        <v>2021002130398</v>
      </c>
      <c r="C15" s="21">
        <v>44546</v>
      </c>
      <c r="D15" s="73" t="s">
        <v>180</v>
      </c>
      <c r="E15" s="29" t="s">
        <v>181</v>
      </c>
      <c r="F15" s="46" t="s">
        <v>188</v>
      </c>
      <c r="G15" s="88">
        <v>199979500</v>
      </c>
      <c r="H15" s="46" t="s">
        <v>22</v>
      </c>
      <c r="I15" s="46" t="s">
        <v>182</v>
      </c>
      <c r="J15" s="20">
        <v>44906</v>
      </c>
      <c r="K15" s="89">
        <v>0</v>
      </c>
      <c r="L15" s="79">
        <v>0</v>
      </c>
      <c r="M15" s="46" t="s">
        <v>183</v>
      </c>
    </row>
    <row r="16" spans="1:13" ht="53.25" customHeight="1" x14ac:dyDescent="0.2">
      <c r="A16" s="46">
        <v>9</v>
      </c>
      <c r="B16" s="46">
        <v>2022002130035</v>
      </c>
      <c r="C16" s="14">
        <v>44551</v>
      </c>
      <c r="D16" s="29" t="s">
        <v>184</v>
      </c>
      <c r="E16" s="121" t="s">
        <v>185</v>
      </c>
      <c r="F16" s="46" t="s">
        <v>188</v>
      </c>
      <c r="G16" s="81">
        <v>2781311766</v>
      </c>
      <c r="H16" s="46" t="s">
        <v>22</v>
      </c>
      <c r="I16" s="46" t="s">
        <v>186</v>
      </c>
      <c r="J16" s="52">
        <v>44925</v>
      </c>
      <c r="K16" s="89">
        <v>0</v>
      </c>
      <c r="L16" s="79">
        <v>0</v>
      </c>
      <c r="M16" s="53" t="s">
        <v>187</v>
      </c>
    </row>
    <row r="17" spans="1:13" ht="53.25" customHeight="1" x14ac:dyDescent="0.15">
      <c r="A17" s="18">
        <v>10</v>
      </c>
      <c r="B17" s="23">
        <v>2021002130287</v>
      </c>
      <c r="C17" s="22">
        <v>44559</v>
      </c>
      <c r="D17" s="69" t="s">
        <v>75</v>
      </c>
      <c r="E17" s="7" t="s">
        <v>76</v>
      </c>
      <c r="F17" s="25" t="s">
        <v>193</v>
      </c>
      <c r="G17" s="87">
        <v>745574019905</v>
      </c>
      <c r="H17" s="25" t="s">
        <v>77</v>
      </c>
      <c r="I17" s="26">
        <v>44562</v>
      </c>
      <c r="J17" s="26">
        <v>44926</v>
      </c>
      <c r="K17" s="64">
        <v>0.7137</v>
      </c>
      <c r="L17" s="91">
        <v>532102336345</v>
      </c>
      <c r="M17" s="49"/>
    </row>
    <row r="18" spans="1:13" ht="69.75" customHeight="1" x14ac:dyDescent="0.15">
      <c r="A18" s="46">
        <v>11</v>
      </c>
      <c r="B18" s="28">
        <v>2021002130292</v>
      </c>
      <c r="C18" s="22">
        <v>44559</v>
      </c>
      <c r="D18" s="69" t="s">
        <v>158</v>
      </c>
      <c r="E18" s="7" t="s">
        <v>159</v>
      </c>
      <c r="F18" s="25" t="s">
        <v>193</v>
      </c>
      <c r="G18" s="87">
        <v>13402544082</v>
      </c>
      <c r="H18" s="25" t="s">
        <v>19</v>
      </c>
      <c r="I18" s="24">
        <v>44670</v>
      </c>
      <c r="J18" s="24">
        <v>44925</v>
      </c>
      <c r="K18" s="64">
        <v>0.67</v>
      </c>
      <c r="L18" s="87">
        <v>3297618121</v>
      </c>
      <c r="M18" s="25" t="s">
        <v>189</v>
      </c>
    </row>
    <row r="19" spans="1:13" ht="73.5" customHeight="1" x14ac:dyDescent="0.15">
      <c r="A19" s="46">
        <v>12</v>
      </c>
      <c r="B19" s="23">
        <v>2021002130299</v>
      </c>
      <c r="C19" s="22">
        <v>44559</v>
      </c>
      <c r="D19" s="69" t="s">
        <v>78</v>
      </c>
      <c r="E19" s="7" t="s">
        <v>79</v>
      </c>
      <c r="F19" s="25" t="s">
        <v>193</v>
      </c>
      <c r="G19" s="87">
        <v>4937942352</v>
      </c>
      <c r="H19" s="25" t="s">
        <v>80</v>
      </c>
      <c r="I19" s="26">
        <v>44592</v>
      </c>
      <c r="J19" s="24">
        <v>44904</v>
      </c>
      <c r="K19" s="64">
        <v>0.11624975770879555</v>
      </c>
      <c r="L19" s="91">
        <v>574034602</v>
      </c>
      <c r="M19" s="7" t="s">
        <v>190</v>
      </c>
    </row>
    <row r="20" spans="1:13" ht="53.25" customHeight="1" x14ac:dyDescent="0.15">
      <c r="A20" s="18">
        <v>13</v>
      </c>
      <c r="B20" s="28">
        <v>2021002130338</v>
      </c>
      <c r="C20" s="22">
        <v>44559</v>
      </c>
      <c r="D20" s="69" t="s">
        <v>81</v>
      </c>
      <c r="E20" s="7" t="s">
        <v>82</v>
      </c>
      <c r="F20" s="25" t="s">
        <v>193</v>
      </c>
      <c r="G20" s="87">
        <v>1782458337</v>
      </c>
      <c r="H20" s="25" t="s">
        <v>19</v>
      </c>
      <c r="I20" s="24">
        <v>44583</v>
      </c>
      <c r="J20" s="24">
        <v>44904</v>
      </c>
      <c r="K20" s="64">
        <v>0.45712148390035551</v>
      </c>
      <c r="L20" s="91">
        <v>814800000</v>
      </c>
      <c r="M20" s="90" t="s">
        <v>191</v>
      </c>
    </row>
    <row r="21" spans="1:13" ht="70.5" customHeight="1" x14ac:dyDescent="0.15">
      <c r="A21" s="46">
        <v>14</v>
      </c>
      <c r="B21" s="28">
        <v>2021002130442</v>
      </c>
      <c r="C21" s="22">
        <v>44578</v>
      </c>
      <c r="D21" s="70" t="s">
        <v>83</v>
      </c>
      <c r="E21" s="7" t="s">
        <v>84</v>
      </c>
      <c r="F21" s="25" t="s">
        <v>193</v>
      </c>
      <c r="G21" s="87">
        <v>1147565940</v>
      </c>
      <c r="H21" s="25" t="s">
        <v>77</v>
      </c>
      <c r="I21" s="24">
        <v>44635</v>
      </c>
      <c r="J21" s="24">
        <v>44907</v>
      </c>
      <c r="K21" s="64">
        <v>0.18168740961412641</v>
      </c>
      <c r="L21" s="87">
        <v>208498283</v>
      </c>
      <c r="M21" s="7" t="s">
        <v>192</v>
      </c>
    </row>
    <row r="22" spans="1:13" ht="53.25" customHeight="1" x14ac:dyDescent="0.15">
      <c r="A22" s="46">
        <v>15</v>
      </c>
      <c r="B22" s="46">
        <v>2021002130378</v>
      </c>
      <c r="C22" s="52">
        <v>44559</v>
      </c>
      <c r="D22" s="93" t="s">
        <v>68</v>
      </c>
      <c r="E22" s="93" t="s">
        <v>161</v>
      </c>
      <c r="F22" s="46" t="s">
        <v>199</v>
      </c>
      <c r="G22" s="88">
        <v>100000000</v>
      </c>
      <c r="H22" s="46" t="s">
        <v>22</v>
      </c>
      <c r="I22" s="20">
        <v>44563</v>
      </c>
      <c r="J22" s="20">
        <v>44926</v>
      </c>
      <c r="K22" s="92">
        <v>0</v>
      </c>
      <c r="L22" s="154">
        <v>0</v>
      </c>
      <c r="M22" s="46"/>
    </row>
    <row r="23" spans="1:13" ht="53.25" customHeight="1" x14ac:dyDescent="0.15">
      <c r="A23" s="18">
        <v>16</v>
      </c>
      <c r="B23" s="46">
        <v>2021002130376</v>
      </c>
      <c r="C23" s="52">
        <v>44559</v>
      </c>
      <c r="D23" s="93" t="s">
        <v>69</v>
      </c>
      <c r="E23" s="93" t="s">
        <v>161</v>
      </c>
      <c r="F23" s="46" t="s">
        <v>199</v>
      </c>
      <c r="G23" s="88">
        <v>500000000</v>
      </c>
      <c r="H23" s="46" t="s">
        <v>22</v>
      </c>
      <c r="I23" s="20">
        <v>44563</v>
      </c>
      <c r="J23" s="20">
        <v>44926</v>
      </c>
      <c r="K23" s="92" t="s">
        <v>194</v>
      </c>
      <c r="L23" s="30">
        <v>185400000</v>
      </c>
      <c r="M23" s="46" t="s">
        <v>195</v>
      </c>
    </row>
    <row r="24" spans="1:13" ht="53.25" customHeight="1" x14ac:dyDescent="0.15">
      <c r="A24" s="46">
        <v>17</v>
      </c>
      <c r="B24" s="46">
        <v>2021002130377</v>
      </c>
      <c r="C24" s="52">
        <v>44559</v>
      </c>
      <c r="D24" s="93" t="s">
        <v>70</v>
      </c>
      <c r="E24" s="93" t="s">
        <v>162</v>
      </c>
      <c r="F24" s="46" t="s">
        <v>199</v>
      </c>
      <c r="G24" s="88">
        <v>400000000</v>
      </c>
      <c r="H24" s="46" t="s">
        <v>22</v>
      </c>
      <c r="I24" s="20">
        <v>44563</v>
      </c>
      <c r="J24" s="20">
        <v>44926</v>
      </c>
      <c r="K24" s="92" t="s">
        <v>196</v>
      </c>
      <c r="L24" s="30">
        <v>235800000</v>
      </c>
      <c r="M24" s="46" t="s">
        <v>195</v>
      </c>
    </row>
    <row r="25" spans="1:13" ht="53.25" customHeight="1" x14ac:dyDescent="0.15">
      <c r="A25" s="46">
        <v>18</v>
      </c>
      <c r="B25" s="46">
        <v>2022002130001</v>
      </c>
      <c r="C25" s="52">
        <v>44578</v>
      </c>
      <c r="D25" s="93" t="s">
        <v>71</v>
      </c>
      <c r="E25" s="93" t="s">
        <v>163</v>
      </c>
      <c r="F25" s="46" t="s">
        <v>199</v>
      </c>
      <c r="G25" s="88">
        <v>1798371955</v>
      </c>
      <c r="H25" s="46" t="s">
        <v>22</v>
      </c>
      <c r="I25" s="20">
        <v>44563</v>
      </c>
      <c r="J25" s="20">
        <v>44926</v>
      </c>
      <c r="K25" s="92" t="s">
        <v>197</v>
      </c>
      <c r="L25" s="30">
        <v>600600000</v>
      </c>
      <c r="M25" s="46" t="s">
        <v>198</v>
      </c>
    </row>
    <row r="26" spans="1:13" ht="53.25" customHeight="1" x14ac:dyDescent="0.15">
      <c r="A26" s="18">
        <v>19</v>
      </c>
      <c r="B26" s="46">
        <v>2021002130114</v>
      </c>
      <c r="C26" s="52">
        <v>44274</v>
      </c>
      <c r="D26" s="93" t="s">
        <v>72</v>
      </c>
      <c r="E26" s="31" t="s">
        <v>74</v>
      </c>
      <c r="F26" s="46" t="s">
        <v>199</v>
      </c>
      <c r="G26" s="88">
        <v>260000000</v>
      </c>
      <c r="H26" s="46" t="s">
        <v>22</v>
      </c>
      <c r="I26" s="20">
        <v>44341</v>
      </c>
      <c r="J26" s="20" t="s">
        <v>73</v>
      </c>
      <c r="K26" s="48">
        <v>0.95</v>
      </c>
      <c r="L26" s="30">
        <v>141739068</v>
      </c>
      <c r="M26" s="46" t="s">
        <v>160</v>
      </c>
    </row>
    <row r="27" spans="1:13" ht="53.25" customHeight="1" x14ac:dyDescent="0.15">
      <c r="A27" s="46">
        <v>20</v>
      </c>
      <c r="B27" s="76">
        <v>2022002130031</v>
      </c>
      <c r="C27" s="94">
        <v>44705</v>
      </c>
      <c r="D27" s="34" t="s">
        <v>200</v>
      </c>
      <c r="E27" s="34" t="s">
        <v>201</v>
      </c>
      <c r="F27" s="58" t="s">
        <v>205</v>
      </c>
      <c r="G27" s="95">
        <v>357000000</v>
      </c>
      <c r="H27" s="58" t="s">
        <v>22</v>
      </c>
      <c r="I27" s="94">
        <v>44799</v>
      </c>
      <c r="J27" s="94">
        <v>44926</v>
      </c>
      <c r="K27" s="97">
        <v>0.1</v>
      </c>
      <c r="L27" s="155">
        <v>0</v>
      </c>
      <c r="M27" s="58" t="s">
        <v>25</v>
      </c>
    </row>
    <row r="28" spans="1:13" ht="53.25" customHeight="1" x14ac:dyDescent="0.15">
      <c r="A28" s="46">
        <v>21</v>
      </c>
      <c r="B28" s="18">
        <v>2022002130031</v>
      </c>
      <c r="C28" s="94">
        <v>44705</v>
      </c>
      <c r="D28" s="4" t="s">
        <v>202</v>
      </c>
      <c r="E28" s="4" t="s">
        <v>201</v>
      </c>
      <c r="F28" s="58" t="s">
        <v>205</v>
      </c>
      <c r="G28" s="96">
        <v>357000000</v>
      </c>
      <c r="H28" s="18" t="s">
        <v>22</v>
      </c>
      <c r="I28" s="71">
        <v>44799</v>
      </c>
      <c r="J28" s="71">
        <v>44926</v>
      </c>
      <c r="K28" s="98">
        <v>0.1</v>
      </c>
      <c r="L28" s="156">
        <v>0</v>
      </c>
      <c r="M28" s="18" t="s">
        <v>25</v>
      </c>
    </row>
    <row r="29" spans="1:13" ht="53.25" customHeight="1" thickBot="1" x14ac:dyDescent="0.2">
      <c r="A29" s="18">
        <v>22</v>
      </c>
      <c r="B29" s="77">
        <v>2022002130031</v>
      </c>
      <c r="C29" s="94">
        <v>44705</v>
      </c>
      <c r="D29" s="6" t="s">
        <v>203</v>
      </c>
      <c r="E29" s="6" t="s">
        <v>201</v>
      </c>
      <c r="F29" s="58" t="s">
        <v>205</v>
      </c>
      <c r="G29" s="32">
        <v>476000000</v>
      </c>
      <c r="H29" s="54" t="s">
        <v>22</v>
      </c>
      <c r="I29" s="55">
        <v>44802</v>
      </c>
      <c r="J29" s="55">
        <v>44926</v>
      </c>
      <c r="K29" s="99">
        <v>0</v>
      </c>
      <c r="L29" s="157">
        <v>0</v>
      </c>
      <c r="M29" s="54" t="s">
        <v>204</v>
      </c>
    </row>
    <row r="30" spans="1:13" ht="53.25" customHeight="1" x14ac:dyDescent="0.15">
      <c r="A30" s="46">
        <v>23</v>
      </c>
      <c r="B30" s="46">
        <v>2021002130417</v>
      </c>
      <c r="C30" s="52">
        <v>44545</v>
      </c>
      <c r="D30" s="4" t="s">
        <v>17</v>
      </c>
      <c r="E30" s="29" t="s">
        <v>18</v>
      </c>
      <c r="F30" s="46" t="s">
        <v>209</v>
      </c>
      <c r="G30" s="84">
        <v>13086250103</v>
      </c>
      <c r="H30" s="46" t="s">
        <v>19</v>
      </c>
      <c r="I30" s="20">
        <v>44562</v>
      </c>
      <c r="J30" s="20">
        <v>44925</v>
      </c>
      <c r="K30" s="48">
        <v>0.71</v>
      </c>
      <c r="L30" s="84">
        <v>9347321502.1428566</v>
      </c>
      <c r="M30" s="8" t="s">
        <v>206</v>
      </c>
    </row>
    <row r="31" spans="1:13" ht="53.25" customHeight="1" x14ac:dyDescent="0.15">
      <c r="A31" s="46">
        <v>24</v>
      </c>
      <c r="B31" s="46">
        <v>2022002130033</v>
      </c>
      <c r="C31" s="52">
        <v>44343</v>
      </c>
      <c r="D31" s="29" t="s">
        <v>207</v>
      </c>
      <c r="E31" s="29" t="s">
        <v>16</v>
      </c>
      <c r="F31" s="46" t="s">
        <v>209</v>
      </c>
      <c r="G31" s="79">
        <v>409363491</v>
      </c>
      <c r="H31" s="46" t="s">
        <v>157</v>
      </c>
      <c r="I31" s="20">
        <v>44562</v>
      </c>
      <c r="J31" s="20">
        <v>44925</v>
      </c>
      <c r="K31" s="43">
        <v>0.65</v>
      </c>
      <c r="L31" s="84">
        <v>399984464</v>
      </c>
      <c r="M31" s="46" t="s">
        <v>208</v>
      </c>
    </row>
    <row r="32" spans="1:13" ht="53.25" customHeight="1" x14ac:dyDescent="0.15">
      <c r="A32" s="18">
        <v>25</v>
      </c>
      <c r="B32" s="17">
        <v>2020002130077</v>
      </c>
      <c r="C32" s="15">
        <v>43900</v>
      </c>
      <c r="D32" s="67" t="s">
        <v>47</v>
      </c>
      <c r="E32" s="31" t="s">
        <v>48</v>
      </c>
      <c r="F32" s="3" t="s">
        <v>210</v>
      </c>
      <c r="G32" s="101">
        <v>2165810358</v>
      </c>
      <c r="H32" s="3" t="s">
        <v>22</v>
      </c>
      <c r="I32" s="52">
        <v>43675</v>
      </c>
      <c r="J32" s="100" t="s">
        <v>208</v>
      </c>
      <c r="K32" s="48">
        <v>0.97</v>
      </c>
      <c r="L32" s="79">
        <f>361467537+346566833+1361178050</f>
        <v>2069212420</v>
      </c>
      <c r="M32" s="48" t="s">
        <v>54</v>
      </c>
    </row>
    <row r="33" spans="1:13" ht="53.25" customHeight="1" x14ac:dyDescent="0.15">
      <c r="A33" s="46">
        <v>26</v>
      </c>
      <c r="B33" s="17">
        <v>2017000020101</v>
      </c>
      <c r="C33" s="15">
        <v>43924</v>
      </c>
      <c r="D33" s="67" t="s">
        <v>49</v>
      </c>
      <c r="E33" s="31" t="s">
        <v>50</v>
      </c>
      <c r="F33" s="3" t="s">
        <v>210</v>
      </c>
      <c r="G33" s="101">
        <v>3452967664</v>
      </c>
      <c r="H33" s="3" t="s">
        <v>51</v>
      </c>
      <c r="I33" s="52">
        <v>43963</v>
      </c>
      <c r="J33" s="16">
        <v>44601</v>
      </c>
      <c r="K33" s="48">
        <v>1</v>
      </c>
      <c r="L33" s="79">
        <f>+G33</f>
        <v>3452967664</v>
      </c>
      <c r="M33" s="48" t="s">
        <v>52</v>
      </c>
    </row>
    <row r="34" spans="1:13" ht="53.25" customHeight="1" x14ac:dyDescent="0.15">
      <c r="A34" s="46">
        <v>27</v>
      </c>
      <c r="B34" s="17">
        <v>2019130000182</v>
      </c>
      <c r="C34" s="15">
        <v>44377</v>
      </c>
      <c r="D34" s="67" t="s">
        <v>53</v>
      </c>
      <c r="E34" s="31" t="s">
        <v>53</v>
      </c>
      <c r="F34" s="3" t="s">
        <v>210</v>
      </c>
      <c r="G34" s="101">
        <v>4598444442</v>
      </c>
      <c r="H34" s="3" t="s">
        <v>22</v>
      </c>
      <c r="I34" s="52">
        <v>43489</v>
      </c>
      <c r="J34" s="16">
        <v>44657</v>
      </c>
      <c r="K34" s="48">
        <v>1</v>
      </c>
      <c r="L34" s="79">
        <f>+G34</f>
        <v>4598444442</v>
      </c>
      <c r="M34" s="48" t="s">
        <v>52</v>
      </c>
    </row>
    <row r="35" spans="1:13" ht="53.25" customHeight="1" x14ac:dyDescent="0.15">
      <c r="A35" s="46">
        <v>28</v>
      </c>
      <c r="B35" s="102">
        <v>2021002130434</v>
      </c>
      <c r="C35" s="52">
        <v>44559</v>
      </c>
      <c r="D35" s="4" t="s">
        <v>20</v>
      </c>
      <c r="E35" s="29" t="s">
        <v>21</v>
      </c>
      <c r="F35" s="46" t="s">
        <v>219</v>
      </c>
      <c r="G35" s="103">
        <v>1100000000</v>
      </c>
      <c r="H35" s="46" t="s">
        <v>22</v>
      </c>
      <c r="I35" s="20">
        <v>44669</v>
      </c>
      <c r="J35" s="20">
        <v>44755</v>
      </c>
      <c r="K35" s="48">
        <v>1</v>
      </c>
      <c r="L35" s="30">
        <v>1100000000</v>
      </c>
      <c r="M35" s="46" t="s">
        <v>211</v>
      </c>
    </row>
    <row r="36" spans="1:13" ht="53.25" customHeight="1" x14ac:dyDescent="0.15">
      <c r="A36" s="46">
        <v>29</v>
      </c>
      <c r="B36" s="102">
        <v>2021002130433</v>
      </c>
      <c r="C36" s="52">
        <v>44560</v>
      </c>
      <c r="D36" s="29" t="s">
        <v>23</v>
      </c>
      <c r="E36" s="29" t="s">
        <v>24</v>
      </c>
      <c r="F36" s="46" t="s">
        <v>219</v>
      </c>
      <c r="G36" s="103">
        <v>600000000</v>
      </c>
      <c r="H36" s="46" t="s">
        <v>22</v>
      </c>
      <c r="I36" s="20">
        <v>44670</v>
      </c>
      <c r="J36" s="52">
        <v>44712</v>
      </c>
      <c r="K36" s="104">
        <v>1</v>
      </c>
      <c r="L36" s="30">
        <v>600000000</v>
      </c>
      <c r="M36" s="46" t="s">
        <v>212</v>
      </c>
    </row>
    <row r="37" spans="1:13" ht="53.25" customHeight="1" x14ac:dyDescent="0.15">
      <c r="A37" s="18">
        <v>30</v>
      </c>
      <c r="B37" s="46" t="s">
        <v>213</v>
      </c>
      <c r="C37" s="52">
        <v>44558</v>
      </c>
      <c r="D37" s="29" t="s">
        <v>214</v>
      </c>
      <c r="E37" s="29" t="s">
        <v>215</v>
      </c>
      <c r="F37" s="46" t="s">
        <v>219</v>
      </c>
      <c r="G37" s="103">
        <v>6601050709</v>
      </c>
      <c r="H37" s="46" t="s">
        <v>22</v>
      </c>
      <c r="I37" s="46" t="s">
        <v>216</v>
      </c>
      <c r="J37" s="46" t="s">
        <v>217</v>
      </c>
      <c r="K37" s="48">
        <v>1</v>
      </c>
      <c r="L37" s="30">
        <v>2019921516</v>
      </c>
      <c r="M37" s="46" t="s">
        <v>218</v>
      </c>
    </row>
    <row r="38" spans="1:13" ht="53.25" customHeight="1" x14ac:dyDescent="0.15">
      <c r="A38" s="46">
        <v>31</v>
      </c>
      <c r="B38" s="56">
        <v>2022002130020</v>
      </c>
      <c r="C38" s="24">
        <v>44598</v>
      </c>
      <c r="D38" s="5" t="s">
        <v>55</v>
      </c>
      <c r="E38" s="69" t="s">
        <v>56</v>
      </c>
      <c r="F38" s="25" t="s">
        <v>239</v>
      </c>
      <c r="G38" s="86">
        <v>360000000</v>
      </c>
      <c r="H38" s="25" t="s">
        <v>22</v>
      </c>
      <c r="I38" s="24">
        <v>44643</v>
      </c>
      <c r="J38" s="24">
        <v>44673</v>
      </c>
      <c r="K38" s="130">
        <v>1</v>
      </c>
      <c r="L38" s="86">
        <v>360000000</v>
      </c>
      <c r="M38" s="46"/>
    </row>
    <row r="39" spans="1:13" ht="53.25" customHeight="1" x14ac:dyDescent="0.15">
      <c r="A39" s="46">
        <v>32</v>
      </c>
      <c r="B39" s="56">
        <v>2020002130107</v>
      </c>
      <c r="C39" s="24">
        <v>43993</v>
      </c>
      <c r="D39" s="7" t="s">
        <v>57</v>
      </c>
      <c r="E39" s="69" t="s">
        <v>58</v>
      </c>
      <c r="F39" s="25" t="s">
        <v>239</v>
      </c>
      <c r="G39" s="86">
        <v>1573977332</v>
      </c>
      <c r="H39" s="25" t="s">
        <v>59</v>
      </c>
      <c r="I39" s="24">
        <v>44550</v>
      </c>
      <c r="J39" s="24">
        <v>44700</v>
      </c>
      <c r="K39" s="130">
        <v>1</v>
      </c>
      <c r="L39" s="86">
        <v>1573977332</v>
      </c>
      <c r="M39" s="46"/>
    </row>
    <row r="40" spans="1:13" ht="53.25" customHeight="1" x14ac:dyDescent="0.15">
      <c r="A40" s="18">
        <v>33</v>
      </c>
      <c r="B40" s="56">
        <v>2020002130107</v>
      </c>
      <c r="C40" s="24">
        <v>43993</v>
      </c>
      <c r="D40" s="7" t="s">
        <v>60</v>
      </c>
      <c r="E40" s="7" t="s">
        <v>60</v>
      </c>
      <c r="F40" s="25" t="s">
        <v>239</v>
      </c>
      <c r="G40" s="86">
        <v>106482753</v>
      </c>
      <c r="H40" s="25" t="s">
        <v>59</v>
      </c>
      <c r="I40" s="24">
        <v>44550</v>
      </c>
      <c r="J40" s="24">
        <v>44700</v>
      </c>
      <c r="K40" s="78">
        <v>1</v>
      </c>
      <c r="L40" s="86">
        <v>106482753</v>
      </c>
      <c r="M40" s="46"/>
    </row>
    <row r="41" spans="1:13" ht="53.25" customHeight="1" x14ac:dyDescent="0.15">
      <c r="A41" s="46">
        <v>34</v>
      </c>
      <c r="B41" s="19">
        <v>2019002130133</v>
      </c>
      <c r="C41" s="24">
        <v>44396</v>
      </c>
      <c r="D41" s="5" t="s">
        <v>61</v>
      </c>
      <c r="E41" s="5" t="s">
        <v>61</v>
      </c>
      <c r="F41" s="25" t="s">
        <v>239</v>
      </c>
      <c r="G41" s="86">
        <v>9829300348</v>
      </c>
      <c r="H41" s="25" t="s">
        <v>164</v>
      </c>
      <c r="I41" s="24">
        <v>44585</v>
      </c>
      <c r="J41" s="24">
        <v>44888</v>
      </c>
      <c r="K41" s="130">
        <v>0.31</v>
      </c>
      <c r="L41" s="86">
        <v>3021510319</v>
      </c>
      <c r="M41" s="137"/>
    </row>
    <row r="42" spans="1:13" ht="53.25" customHeight="1" x14ac:dyDescent="0.15">
      <c r="A42" s="46">
        <v>35</v>
      </c>
      <c r="B42" s="19">
        <v>2019002130133</v>
      </c>
      <c r="C42" s="24">
        <v>44396</v>
      </c>
      <c r="D42" s="5" t="s">
        <v>62</v>
      </c>
      <c r="E42" s="5" t="s">
        <v>62</v>
      </c>
      <c r="F42" s="25" t="s">
        <v>239</v>
      </c>
      <c r="G42" s="86">
        <v>689058436.88</v>
      </c>
      <c r="H42" s="25" t="s">
        <v>164</v>
      </c>
      <c r="I42" s="24">
        <v>44585</v>
      </c>
      <c r="J42" s="24">
        <v>44888</v>
      </c>
      <c r="K42" s="130">
        <v>0.31</v>
      </c>
      <c r="L42" s="86">
        <v>211815399</v>
      </c>
      <c r="M42" s="138"/>
    </row>
    <row r="43" spans="1:13" ht="53.25" customHeight="1" x14ac:dyDescent="0.15">
      <c r="A43" s="18">
        <v>36</v>
      </c>
      <c r="B43" s="19">
        <v>2020002130139</v>
      </c>
      <c r="C43" s="24">
        <v>44396</v>
      </c>
      <c r="D43" s="5" t="s">
        <v>165</v>
      </c>
      <c r="E43" s="5" t="s">
        <v>165</v>
      </c>
      <c r="F43" s="25" t="s">
        <v>239</v>
      </c>
      <c r="G43" s="86">
        <v>1530159834</v>
      </c>
      <c r="H43" s="25" t="s">
        <v>164</v>
      </c>
      <c r="I43" s="24">
        <v>44679</v>
      </c>
      <c r="J43" s="24">
        <v>45043</v>
      </c>
      <c r="K43" s="130">
        <v>0.3</v>
      </c>
      <c r="L43" s="86">
        <v>469300021</v>
      </c>
      <c r="M43" s="136"/>
    </row>
    <row r="44" spans="1:13" ht="53.25" customHeight="1" x14ac:dyDescent="0.15">
      <c r="A44" s="46">
        <v>37</v>
      </c>
      <c r="B44" s="106">
        <v>2021002130248</v>
      </c>
      <c r="C44" s="24">
        <v>44396</v>
      </c>
      <c r="D44" s="5" t="s">
        <v>63</v>
      </c>
      <c r="E44" s="69" t="s">
        <v>64</v>
      </c>
      <c r="F44" s="25" t="s">
        <v>239</v>
      </c>
      <c r="G44" s="86">
        <v>33421803027</v>
      </c>
      <c r="H44" s="25" t="s">
        <v>164</v>
      </c>
      <c r="I44" s="24">
        <v>44517</v>
      </c>
      <c r="J44" s="24">
        <v>44911</v>
      </c>
      <c r="K44" s="131">
        <v>0.28000000000000003</v>
      </c>
      <c r="L44" s="110">
        <v>9214027859</v>
      </c>
      <c r="M44" s="107" t="s">
        <v>220</v>
      </c>
    </row>
    <row r="45" spans="1:13" ht="53.25" customHeight="1" x14ac:dyDescent="0.15">
      <c r="A45" s="46">
        <v>38</v>
      </c>
      <c r="B45" s="106">
        <v>2021002130248</v>
      </c>
      <c r="C45" s="24">
        <v>44396</v>
      </c>
      <c r="D45" s="5" t="s">
        <v>65</v>
      </c>
      <c r="E45" s="69" t="s">
        <v>66</v>
      </c>
      <c r="F45" s="25" t="s">
        <v>239</v>
      </c>
      <c r="G45" s="86">
        <v>2086059302</v>
      </c>
      <c r="H45" s="25" t="s">
        <v>164</v>
      </c>
      <c r="I45" s="24">
        <v>44517</v>
      </c>
      <c r="J45" s="24">
        <v>44911</v>
      </c>
      <c r="K45" s="131">
        <v>0.16</v>
      </c>
      <c r="L45" s="86">
        <v>333769849</v>
      </c>
      <c r="M45" s="135"/>
    </row>
    <row r="46" spans="1:13" ht="53.25" customHeight="1" x14ac:dyDescent="0.15">
      <c r="A46" s="18">
        <v>39</v>
      </c>
      <c r="B46" s="51">
        <v>2021002130429</v>
      </c>
      <c r="C46" s="24">
        <v>44558</v>
      </c>
      <c r="D46" s="6" t="s">
        <v>166</v>
      </c>
      <c r="E46" s="6" t="s">
        <v>167</v>
      </c>
      <c r="F46" s="25" t="s">
        <v>239</v>
      </c>
      <c r="G46" s="108">
        <v>3450000000</v>
      </c>
      <c r="H46" s="25" t="s">
        <v>22</v>
      </c>
      <c r="I46" s="24">
        <v>44658</v>
      </c>
      <c r="J46" s="24">
        <v>44926</v>
      </c>
      <c r="K46" s="132">
        <v>0.42</v>
      </c>
      <c r="L46" s="111">
        <v>1458432000</v>
      </c>
      <c r="M46" s="7" t="s">
        <v>221</v>
      </c>
    </row>
    <row r="47" spans="1:13" ht="53.25" customHeight="1" x14ac:dyDescent="0.15">
      <c r="A47" s="46">
        <v>40</v>
      </c>
      <c r="B47" s="19">
        <v>2022002130007</v>
      </c>
      <c r="C47" s="24">
        <v>44576</v>
      </c>
      <c r="D47" s="5" t="s">
        <v>222</v>
      </c>
      <c r="E47" s="5" t="s">
        <v>223</v>
      </c>
      <c r="F47" s="25" t="s">
        <v>239</v>
      </c>
      <c r="G47" s="86">
        <v>40000000</v>
      </c>
      <c r="H47" s="25" t="s">
        <v>22</v>
      </c>
      <c r="I47" s="24">
        <v>44576</v>
      </c>
      <c r="J47" s="24">
        <v>44926</v>
      </c>
      <c r="K47" s="132">
        <v>1</v>
      </c>
      <c r="L47" s="111">
        <v>40000000</v>
      </c>
      <c r="M47" s="25" t="s">
        <v>224</v>
      </c>
    </row>
    <row r="48" spans="1:13" ht="53.25" customHeight="1" x14ac:dyDescent="0.15">
      <c r="A48" s="46">
        <v>41</v>
      </c>
      <c r="B48" s="51">
        <v>2022002130054</v>
      </c>
      <c r="C48" s="24">
        <v>44391</v>
      </c>
      <c r="D48" s="6" t="s">
        <v>225</v>
      </c>
      <c r="E48" s="68" t="s">
        <v>226</v>
      </c>
      <c r="F48" s="25" t="s">
        <v>239</v>
      </c>
      <c r="G48" s="109">
        <v>250000000</v>
      </c>
      <c r="H48" s="25" t="s">
        <v>22</v>
      </c>
      <c r="I48" s="24">
        <v>44785</v>
      </c>
      <c r="J48" s="24">
        <v>44905</v>
      </c>
      <c r="K48" s="133">
        <v>0.5</v>
      </c>
      <c r="L48" s="109">
        <v>125000000</v>
      </c>
      <c r="M48" s="53" t="s">
        <v>227</v>
      </c>
    </row>
    <row r="49" spans="1:13" ht="53.25" customHeight="1" x14ac:dyDescent="0.15">
      <c r="A49" s="18">
        <v>42</v>
      </c>
      <c r="B49" s="51">
        <v>2021002130403</v>
      </c>
      <c r="C49" s="24" t="s">
        <v>228</v>
      </c>
      <c r="D49" s="6" t="s">
        <v>229</v>
      </c>
      <c r="E49" s="6" t="s">
        <v>230</v>
      </c>
      <c r="F49" s="25" t="s">
        <v>239</v>
      </c>
      <c r="G49" s="109">
        <v>1398598500</v>
      </c>
      <c r="H49" s="25" t="s">
        <v>22</v>
      </c>
      <c r="I49" s="24">
        <v>44819</v>
      </c>
      <c r="J49" s="24">
        <v>44926</v>
      </c>
      <c r="K49" s="109">
        <v>0</v>
      </c>
      <c r="L49" s="109">
        <v>0</v>
      </c>
      <c r="M49" s="53" t="s">
        <v>231</v>
      </c>
    </row>
    <row r="50" spans="1:13" ht="53.25" customHeight="1" x14ac:dyDescent="0.15">
      <c r="A50" s="46">
        <v>43</v>
      </c>
      <c r="B50" s="51">
        <v>2021002130404</v>
      </c>
      <c r="C50" s="24">
        <v>44547</v>
      </c>
      <c r="D50" s="119" t="s">
        <v>232</v>
      </c>
      <c r="E50" s="6" t="s">
        <v>233</v>
      </c>
      <c r="F50" s="25" t="s">
        <v>239</v>
      </c>
      <c r="G50" s="109">
        <v>494281232</v>
      </c>
      <c r="H50" s="25" t="s">
        <v>22</v>
      </c>
      <c r="I50" s="24">
        <v>44805</v>
      </c>
      <c r="J50" s="24">
        <v>44926</v>
      </c>
      <c r="K50" s="109">
        <v>0</v>
      </c>
      <c r="L50" s="109">
        <v>0</v>
      </c>
      <c r="M50" s="53" t="s">
        <v>234</v>
      </c>
    </row>
    <row r="51" spans="1:13" ht="53.25" customHeight="1" x14ac:dyDescent="0.15">
      <c r="A51" s="46">
        <v>44</v>
      </c>
      <c r="B51" s="51">
        <v>2021002130404</v>
      </c>
      <c r="C51" s="24">
        <v>44547</v>
      </c>
      <c r="D51" s="119" t="s">
        <v>232</v>
      </c>
      <c r="E51" s="6" t="s">
        <v>235</v>
      </c>
      <c r="F51" s="25" t="s">
        <v>239</v>
      </c>
      <c r="G51" s="109">
        <v>597380000</v>
      </c>
      <c r="H51" s="25" t="s">
        <v>22</v>
      </c>
      <c r="I51" s="24">
        <v>44725</v>
      </c>
      <c r="J51" s="24">
        <v>44907</v>
      </c>
      <c r="K51" s="133">
        <v>0.63</v>
      </c>
      <c r="L51" s="109">
        <v>374296650</v>
      </c>
      <c r="M51" s="139"/>
    </row>
    <row r="52" spans="1:13" ht="53.25" customHeight="1" thickBot="1" x14ac:dyDescent="0.2">
      <c r="A52" s="18">
        <v>45</v>
      </c>
      <c r="B52" s="42">
        <v>2021002130308</v>
      </c>
      <c r="C52" s="24">
        <v>44466</v>
      </c>
      <c r="D52" s="31" t="s">
        <v>236</v>
      </c>
      <c r="E52" s="6" t="s">
        <v>237</v>
      </c>
      <c r="F52" s="25" t="s">
        <v>239</v>
      </c>
      <c r="G52" s="109">
        <v>210455631</v>
      </c>
      <c r="H52" s="25" t="s">
        <v>22</v>
      </c>
      <c r="I52" s="24">
        <v>44825</v>
      </c>
      <c r="J52" s="24">
        <v>44926</v>
      </c>
      <c r="K52" s="134">
        <v>0</v>
      </c>
      <c r="L52" s="112">
        <v>0</v>
      </c>
      <c r="M52" s="53" t="s">
        <v>238</v>
      </c>
    </row>
    <row r="53" spans="1:13" ht="53.25" customHeight="1" x14ac:dyDescent="0.15">
      <c r="A53" s="46">
        <v>46</v>
      </c>
      <c r="B53" s="46">
        <v>2021002130215</v>
      </c>
      <c r="C53" s="52">
        <v>44319</v>
      </c>
      <c r="D53" s="29" t="s">
        <v>240</v>
      </c>
      <c r="E53" s="29" t="s">
        <v>241</v>
      </c>
      <c r="F53" s="46" t="s">
        <v>257</v>
      </c>
      <c r="G53" s="79">
        <v>100000000</v>
      </c>
      <c r="H53" s="46" t="s">
        <v>22</v>
      </c>
      <c r="I53" s="52">
        <v>44562</v>
      </c>
      <c r="J53" s="52">
        <v>44647</v>
      </c>
      <c r="K53" s="48">
        <v>1</v>
      </c>
      <c r="L53" s="79">
        <v>78400000</v>
      </c>
      <c r="M53" s="9" t="s">
        <v>242</v>
      </c>
    </row>
    <row r="54" spans="1:13" ht="53.25" customHeight="1" x14ac:dyDescent="0.15">
      <c r="A54" s="46">
        <v>47</v>
      </c>
      <c r="B54" s="46">
        <v>2021002130294</v>
      </c>
      <c r="C54" s="52">
        <v>44449</v>
      </c>
      <c r="D54" s="4" t="s">
        <v>26</v>
      </c>
      <c r="E54" s="29" t="s">
        <v>27</v>
      </c>
      <c r="F54" s="46" t="s">
        <v>257</v>
      </c>
      <c r="G54" s="30">
        <v>200000000</v>
      </c>
      <c r="H54" s="46" t="s">
        <v>22</v>
      </c>
      <c r="I54" s="52">
        <v>44854</v>
      </c>
      <c r="J54" s="52">
        <v>44926</v>
      </c>
      <c r="K54" s="46">
        <v>0</v>
      </c>
      <c r="L54" s="30">
        <v>0</v>
      </c>
      <c r="M54" s="46" t="s">
        <v>243</v>
      </c>
    </row>
    <row r="55" spans="1:13" ht="53.25" customHeight="1" x14ac:dyDescent="0.15">
      <c r="A55" s="18">
        <v>48</v>
      </c>
      <c r="B55" s="46">
        <v>2021002130423</v>
      </c>
      <c r="C55" s="52">
        <v>44298</v>
      </c>
      <c r="D55" s="29" t="s">
        <v>28</v>
      </c>
      <c r="E55" s="29" t="s">
        <v>29</v>
      </c>
      <c r="F55" s="46" t="s">
        <v>257</v>
      </c>
      <c r="G55" s="79">
        <v>500000000</v>
      </c>
      <c r="H55" s="46" t="s">
        <v>22</v>
      </c>
      <c r="I55" s="52">
        <v>44562</v>
      </c>
      <c r="J55" s="52">
        <v>44926</v>
      </c>
      <c r="K55" s="48">
        <v>0.5</v>
      </c>
      <c r="L55" s="79">
        <v>131951960.31999999</v>
      </c>
      <c r="M55" s="46" t="s">
        <v>244</v>
      </c>
    </row>
    <row r="56" spans="1:13" ht="53.25" customHeight="1" x14ac:dyDescent="0.15">
      <c r="A56" s="46">
        <v>49</v>
      </c>
      <c r="B56" s="46">
        <v>2022002130034</v>
      </c>
      <c r="C56" s="52">
        <v>44687</v>
      </c>
      <c r="D56" s="29" t="s">
        <v>245</v>
      </c>
      <c r="E56" s="29" t="s">
        <v>246</v>
      </c>
      <c r="F56" s="46" t="s">
        <v>257</v>
      </c>
      <c r="G56" s="79">
        <v>500000000</v>
      </c>
      <c r="H56" s="46" t="s">
        <v>22</v>
      </c>
      <c r="I56" s="52">
        <v>44855</v>
      </c>
      <c r="J56" s="52">
        <v>44926</v>
      </c>
      <c r="K56" s="48">
        <v>0</v>
      </c>
      <c r="L56" s="79">
        <v>0</v>
      </c>
      <c r="M56" s="46" t="s">
        <v>247</v>
      </c>
    </row>
    <row r="57" spans="1:13" ht="53.25" customHeight="1" x14ac:dyDescent="0.15">
      <c r="A57" s="46">
        <v>50</v>
      </c>
      <c r="B57" s="46">
        <v>2021002130104</v>
      </c>
      <c r="C57" s="52">
        <v>44298</v>
      </c>
      <c r="D57" s="29" t="s">
        <v>30</v>
      </c>
      <c r="E57" s="29" t="s">
        <v>31</v>
      </c>
      <c r="F57" s="46" t="s">
        <v>257</v>
      </c>
      <c r="G57" s="79">
        <v>50000000</v>
      </c>
      <c r="H57" s="46" t="s">
        <v>22</v>
      </c>
      <c r="I57" s="52">
        <v>44474</v>
      </c>
      <c r="J57" s="52">
        <v>44742</v>
      </c>
      <c r="K57" s="48">
        <v>0.15</v>
      </c>
      <c r="L57" s="79">
        <v>7000000</v>
      </c>
      <c r="M57" s="46" t="s">
        <v>248</v>
      </c>
    </row>
    <row r="58" spans="1:13" ht="53.25" customHeight="1" x14ac:dyDescent="0.15">
      <c r="A58" s="18">
        <v>51</v>
      </c>
      <c r="B58" s="46">
        <v>2021002130296</v>
      </c>
      <c r="C58" s="52">
        <v>44446</v>
      </c>
      <c r="D58" s="31" t="s">
        <v>276</v>
      </c>
      <c r="E58" s="6" t="s">
        <v>249</v>
      </c>
      <c r="F58" s="46" t="s">
        <v>257</v>
      </c>
      <c r="G58" s="116">
        <v>428571428</v>
      </c>
      <c r="H58" s="54" t="s">
        <v>250</v>
      </c>
      <c r="I58" s="55">
        <v>44819</v>
      </c>
      <c r="J58" s="55">
        <v>44926</v>
      </c>
      <c r="K58" s="113">
        <v>0</v>
      </c>
      <c r="L58" s="114">
        <v>150000000</v>
      </c>
      <c r="M58" s="54" t="s">
        <v>251</v>
      </c>
    </row>
    <row r="59" spans="1:13" ht="53.25" customHeight="1" x14ac:dyDescent="0.15">
      <c r="A59" s="46">
        <v>52</v>
      </c>
      <c r="B59" s="18">
        <v>2021002130297</v>
      </c>
      <c r="C59" s="57">
        <v>44445</v>
      </c>
      <c r="D59" s="37" t="s">
        <v>277</v>
      </c>
      <c r="E59" s="34" t="s">
        <v>252</v>
      </c>
      <c r="F59" s="46" t="s">
        <v>257</v>
      </c>
      <c r="G59" s="120">
        <v>200000000</v>
      </c>
      <c r="H59" s="46" t="s">
        <v>22</v>
      </c>
      <c r="I59" s="94">
        <v>44726</v>
      </c>
      <c r="J59" s="94">
        <v>44926</v>
      </c>
      <c r="K59" s="115">
        <v>0.7</v>
      </c>
      <c r="L59" s="116">
        <v>0</v>
      </c>
      <c r="M59" s="54" t="s">
        <v>253</v>
      </c>
    </row>
    <row r="60" spans="1:13" ht="57.75" customHeight="1" x14ac:dyDescent="0.15">
      <c r="A60" s="18">
        <v>53</v>
      </c>
      <c r="B60" s="76">
        <v>2021002130298</v>
      </c>
      <c r="C60" s="57">
        <v>44445</v>
      </c>
      <c r="D60" s="34" t="s">
        <v>254</v>
      </c>
      <c r="E60" s="34" t="s">
        <v>255</v>
      </c>
      <c r="F60" s="46" t="s">
        <v>257</v>
      </c>
      <c r="G60" s="120">
        <v>142991000</v>
      </c>
      <c r="H60" s="46" t="s">
        <v>22</v>
      </c>
      <c r="I60" s="94">
        <v>44824</v>
      </c>
      <c r="J60" s="117">
        <v>44926</v>
      </c>
      <c r="K60" s="115">
        <v>0.1</v>
      </c>
      <c r="L60" s="118">
        <v>0</v>
      </c>
      <c r="M60" s="45" t="s">
        <v>256</v>
      </c>
    </row>
    <row r="61" spans="1:13" ht="53.25" customHeight="1" x14ac:dyDescent="0.15">
      <c r="A61" s="46">
        <v>54</v>
      </c>
      <c r="B61" s="46">
        <v>2021002130360</v>
      </c>
      <c r="C61" s="46" t="s">
        <v>85</v>
      </c>
      <c r="D61" s="4" t="s">
        <v>86</v>
      </c>
      <c r="E61" s="29" t="s">
        <v>87</v>
      </c>
      <c r="F61" s="46" t="s">
        <v>258</v>
      </c>
      <c r="G61" s="30">
        <v>1530743259</v>
      </c>
      <c r="H61" s="46" t="s">
        <v>19</v>
      </c>
      <c r="I61" s="20" t="s">
        <v>88</v>
      </c>
      <c r="J61" s="20">
        <v>44926</v>
      </c>
      <c r="K61" s="48">
        <f>(L61*100/G61)/100</f>
        <v>0.94744823566784686</v>
      </c>
      <c r="L61" s="30">
        <v>1450300000</v>
      </c>
      <c r="M61" s="18"/>
    </row>
    <row r="62" spans="1:13" ht="53.25" customHeight="1" x14ac:dyDescent="0.15">
      <c r="A62" s="46">
        <v>55</v>
      </c>
      <c r="B62" s="46">
        <v>2021002130361</v>
      </c>
      <c r="C62" s="46" t="s">
        <v>85</v>
      </c>
      <c r="D62" s="29" t="s">
        <v>89</v>
      </c>
      <c r="E62" s="29" t="s">
        <v>90</v>
      </c>
      <c r="F62" s="46" t="s">
        <v>258</v>
      </c>
      <c r="G62" s="30">
        <v>850000000</v>
      </c>
      <c r="H62" s="46" t="s">
        <v>19</v>
      </c>
      <c r="I62" s="20" t="s">
        <v>88</v>
      </c>
      <c r="J62" s="20">
        <v>44926</v>
      </c>
      <c r="K62" s="48">
        <f t="shared" ref="K62:K94" si="0">(L62*100/G62)/100</f>
        <v>0.99111764705882355</v>
      </c>
      <c r="L62" s="30">
        <v>842450000</v>
      </c>
      <c r="M62" s="46"/>
    </row>
    <row r="63" spans="1:13" ht="53.25" customHeight="1" x14ac:dyDescent="0.15">
      <c r="A63" s="18">
        <v>56</v>
      </c>
      <c r="B63" s="46">
        <v>2021002130362</v>
      </c>
      <c r="C63" s="46" t="s">
        <v>85</v>
      </c>
      <c r="D63" s="29" t="s">
        <v>91</v>
      </c>
      <c r="E63" s="29" t="s">
        <v>92</v>
      </c>
      <c r="F63" s="46" t="s">
        <v>258</v>
      </c>
      <c r="G63" s="30">
        <v>431450567</v>
      </c>
      <c r="H63" s="46" t="s">
        <v>19</v>
      </c>
      <c r="I63" s="20" t="s">
        <v>88</v>
      </c>
      <c r="J63" s="20">
        <v>44926</v>
      </c>
      <c r="K63" s="48">
        <f t="shared" si="0"/>
        <v>0.87391239886816507</v>
      </c>
      <c r="L63" s="30">
        <v>377050000</v>
      </c>
      <c r="M63" s="46"/>
    </row>
    <row r="64" spans="1:13" ht="53.25" customHeight="1" x14ac:dyDescent="0.15">
      <c r="A64" s="46">
        <v>57</v>
      </c>
      <c r="B64" s="46">
        <v>2021002130363</v>
      </c>
      <c r="C64" s="46" t="s">
        <v>85</v>
      </c>
      <c r="D64" s="29" t="s">
        <v>93</v>
      </c>
      <c r="E64" s="29" t="s">
        <v>94</v>
      </c>
      <c r="F64" s="46" t="s">
        <v>258</v>
      </c>
      <c r="G64" s="30">
        <v>1724900000</v>
      </c>
      <c r="H64" s="46" t="s">
        <v>22</v>
      </c>
      <c r="I64" s="20" t="s">
        <v>88</v>
      </c>
      <c r="J64" s="20">
        <v>44926</v>
      </c>
      <c r="K64" s="48">
        <f>(L64*100/G64)/100</f>
        <v>0.86613204417647394</v>
      </c>
      <c r="L64" s="30">
        <v>1493991163</v>
      </c>
      <c r="M64" s="46"/>
    </row>
    <row r="65" spans="1:13" ht="53.25" customHeight="1" x14ac:dyDescent="0.15">
      <c r="A65" s="46">
        <v>58</v>
      </c>
      <c r="B65" s="46">
        <v>2021002130364</v>
      </c>
      <c r="C65" s="46" t="s">
        <v>85</v>
      </c>
      <c r="D65" s="29" t="s">
        <v>95</v>
      </c>
      <c r="E65" s="29" t="s">
        <v>96</v>
      </c>
      <c r="F65" s="46" t="s">
        <v>258</v>
      </c>
      <c r="G65" s="30">
        <v>575809000</v>
      </c>
      <c r="H65" s="46" t="s">
        <v>156</v>
      </c>
      <c r="I65" s="20" t="s">
        <v>88</v>
      </c>
      <c r="J65" s="20">
        <v>44926</v>
      </c>
      <c r="K65" s="48">
        <f t="shared" si="0"/>
        <v>0.83570941058580184</v>
      </c>
      <c r="L65" s="30">
        <v>481209000</v>
      </c>
      <c r="M65" s="46"/>
    </row>
    <row r="66" spans="1:13" ht="53.25" customHeight="1" x14ac:dyDescent="0.15">
      <c r="A66" s="18">
        <v>59</v>
      </c>
      <c r="B66" s="46">
        <v>2021002130366</v>
      </c>
      <c r="C66" s="46" t="s">
        <v>85</v>
      </c>
      <c r="D66" s="31" t="s">
        <v>97</v>
      </c>
      <c r="E66" s="6" t="s">
        <v>98</v>
      </c>
      <c r="F66" s="46" t="s">
        <v>258</v>
      </c>
      <c r="G66" s="32">
        <v>340435200</v>
      </c>
      <c r="H66" s="54" t="s">
        <v>19</v>
      </c>
      <c r="I66" s="20" t="s">
        <v>88</v>
      </c>
      <c r="J66" s="20">
        <v>44926</v>
      </c>
      <c r="K66" s="48">
        <f t="shared" si="0"/>
        <v>0.85875373639388641</v>
      </c>
      <c r="L66" s="30">
        <v>292350000</v>
      </c>
      <c r="M66" s="54"/>
    </row>
    <row r="67" spans="1:13" ht="53.25" customHeight="1" x14ac:dyDescent="0.15">
      <c r="A67" s="46">
        <v>60</v>
      </c>
      <c r="B67" s="33">
        <v>2021002130367</v>
      </c>
      <c r="C67" s="46" t="s">
        <v>85</v>
      </c>
      <c r="D67" s="34" t="s">
        <v>99</v>
      </c>
      <c r="E67" s="59" t="s">
        <v>100</v>
      </c>
      <c r="F67" s="46" t="s">
        <v>258</v>
      </c>
      <c r="G67" s="35">
        <v>1300000000</v>
      </c>
      <c r="H67" s="1" t="s">
        <v>19</v>
      </c>
      <c r="I67" s="20" t="s">
        <v>88</v>
      </c>
      <c r="J67" s="20">
        <v>44926</v>
      </c>
      <c r="K67" s="48">
        <f t="shared" si="0"/>
        <v>0.92844932307692307</v>
      </c>
      <c r="L67" s="30">
        <v>1206984120</v>
      </c>
      <c r="M67" s="36"/>
    </row>
    <row r="68" spans="1:13" ht="53.25" customHeight="1" x14ac:dyDescent="0.15">
      <c r="A68" s="46">
        <v>61</v>
      </c>
      <c r="B68" s="18">
        <v>2021002130368</v>
      </c>
      <c r="C68" s="46" t="s">
        <v>85</v>
      </c>
      <c r="D68" s="37" t="s">
        <v>101</v>
      </c>
      <c r="E68" s="34" t="s">
        <v>102</v>
      </c>
      <c r="F68" s="46" t="s">
        <v>258</v>
      </c>
      <c r="G68" s="35">
        <v>500000000</v>
      </c>
      <c r="H68" s="58" t="s">
        <v>19</v>
      </c>
      <c r="I68" s="20" t="s">
        <v>88</v>
      </c>
      <c r="J68" s="20">
        <v>44926</v>
      </c>
      <c r="K68" s="48">
        <f t="shared" si="0"/>
        <v>0.97939203199999991</v>
      </c>
      <c r="L68" s="30">
        <v>489696016</v>
      </c>
      <c r="M68" s="54"/>
    </row>
    <row r="69" spans="1:13" ht="53.25" customHeight="1" x14ac:dyDescent="0.15">
      <c r="A69" s="18">
        <v>62</v>
      </c>
      <c r="B69" s="38">
        <v>2021002130369</v>
      </c>
      <c r="C69" s="46" t="s">
        <v>85</v>
      </c>
      <c r="D69" s="39" t="s">
        <v>103</v>
      </c>
      <c r="E69" s="39" t="s">
        <v>104</v>
      </c>
      <c r="F69" s="46" t="s">
        <v>258</v>
      </c>
      <c r="G69" s="40">
        <v>1087447000</v>
      </c>
      <c r="H69" s="47" t="s">
        <v>19</v>
      </c>
      <c r="I69" s="20" t="s">
        <v>88</v>
      </c>
      <c r="J69" s="20">
        <v>44926</v>
      </c>
      <c r="K69" s="48">
        <f t="shared" si="0"/>
        <v>0.98317435240522077</v>
      </c>
      <c r="L69" s="30">
        <v>1069150000</v>
      </c>
      <c r="M69" s="45"/>
    </row>
    <row r="70" spans="1:13" ht="53.25" customHeight="1" x14ac:dyDescent="0.15">
      <c r="A70" s="46">
        <v>63</v>
      </c>
      <c r="B70" s="38">
        <v>2021002130370</v>
      </c>
      <c r="C70" s="46" t="s">
        <v>85</v>
      </c>
      <c r="D70" s="39" t="s">
        <v>105</v>
      </c>
      <c r="E70" s="39" t="s">
        <v>106</v>
      </c>
      <c r="F70" s="46" t="s">
        <v>258</v>
      </c>
      <c r="G70" s="40">
        <v>1002506000</v>
      </c>
      <c r="H70" s="47" t="s">
        <v>19</v>
      </c>
      <c r="I70" s="20" t="s">
        <v>88</v>
      </c>
      <c r="J70" s="20">
        <v>44926</v>
      </c>
      <c r="K70" s="48">
        <f t="shared" si="0"/>
        <v>0.9918843378493496</v>
      </c>
      <c r="L70" s="30">
        <v>994370000</v>
      </c>
      <c r="M70" s="45"/>
    </row>
    <row r="71" spans="1:13" ht="53.25" customHeight="1" x14ac:dyDescent="0.15">
      <c r="A71" s="46">
        <v>64</v>
      </c>
      <c r="B71" s="38">
        <v>2021002130371</v>
      </c>
      <c r="C71" s="46" t="s">
        <v>85</v>
      </c>
      <c r="D71" s="39" t="s">
        <v>107</v>
      </c>
      <c r="E71" s="39" t="s">
        <v>108</v>
      </c>
      <c r="F71" s="46" t="s">
        <v>258</v>
      </c>
      <c r="G71" s="40">
        <v>3000006400</v>
      </c>
      <c r="H71" s="47" t="s">
        <v>156</v>
      </c>
      <c r="I71" s="20" t="s">
        <v>88</v>
      </c>
      <c r="J71" s="20">
        <v>44926</v>
      </c>
      <c r="K71" s="48">
        <f t="shared" si="0"/>
        <v>0.56915304347350726</v>
      </c>
      <c r="L71" s="30">
        <v>1707462773</v>
      </c>
      <c r="M71" s="45"/>
    </row>
    <row r="72" spans="1:13" ht="53.25" customHeight="1" x14ac:dyDescent="0.15">
      <c r="A72" s="18">
        <v>65</v>
      </c>
      <c r="B72" s="33">
        <v>2021002130374</v>
      </c>
      <c r="C72" s="46" t="s">
        <v>85</v>
      </c>
      <c r="D72" s="122" t="s">
        <v>109</v>
      </c>
      <c r="E72" s="122" t="s">
        <v>110</v>
      </c>
      <c r="F72" s="46" t="s">
        <v>258</v>
      </c>
      <c r="G72" s="123">
        <v>1639061200</v>
      </c>
      <c r="H72" s="124" t="s">
        <v>19</v>
      </c>
      <c r="I72" s="20" t="s">
        <v>88</v>
      </c>
      <c r="J72" s="20">
        <v>44926</v>
      </c>
      <c r="K72" s="48">
        <f t="shared" si="0"/>
        <v>0.87043729666714087</v>
      </c>
      <c r="L72" s="30">
        <v>1426700000</v>
      </c>
      <c r="M72" s="125"/>
    </row>
    <row r="73" spans="1:13" ht="53.25" customHeight="1" x14ac:dyDescent="0.15">
      <c r="A73" s="46">
        <v>66</v>
      </c>
      <c r="B73" s="76">
        <v>2021002130379</v>
      </c>
      <c r="C73" s="46" t="s">
        <v>85</v>
      </c>
      <c r="D73" s="34" t="s">
        <v>111</v>
      </c>
      <c r="E73" s="34" t="s">
        <v>112</v>
      </c>
      <c r="F73" s="46" t="s">
        <v>258</v>
      </c>
      <c r="G73" s="35">
        <v>1234784739</v>
      </c>
      <c r="H73" s="58" t="s">
        <v>113</v>
      </c>
      <c r="I73" s="20" t="s">
        <v>88</v>
      </c>
      <c r="J73" s="20">
        <v>44926</v>
      </c>
      <c r="K73" s="48">
        <f t="shared" si="0"/>
        <v>0.90688830743639448</v>
      </c>
      <c r="L73" s="30">
        <v>1119811842</v>
      </c>
      <c r="M73" s="126"/>
    </row>
    <row r="74" spans="1:13" ht="53.25" customHeight="1" x14ac:dyDescent="0.15">
      <c r="A74" s="46">
        <v>67</v>
      </c>
      <c r="B74" s="38">
        <v>2021002130380</v>
      </c>
      <c r="C74" s="46" t="s">
        <v>85</v>
      </c>
      <c r="D74" s="39" t="s">
        <v>114</v>
      </c>
      <c r="E74" s="39" t="s">
        <v>115</v>
      </c>
      <c r="F74" s="46" t="s">
        <v>258</v>
      </c>
      <c r="G74" s="40">
        <v>2300000000</v>
      </c>
      <c r="H74" s="47" t="s">
        <v>19</v>
      </c>
      <c r="I74" s="20" t="s">
        <v>88</v>
      </c>
      <c r="J74" s="20">
        <v>44926</v>
      </c>
      <c r="K74" s="48">
        <f t="shared" si="0"/>
        <v>0.90484782608695657</v>
      </c>
      <c r="L74" s="30">
        <v>2081150000</v>
      </c>
      <c r="M74" s="45"/>
    </row>
    <row r="75" spans="1:13" ht="53.25" customHeight="1" x14ac:dyDescent="0.15">
      <c r="A75" s="18">
        <v>68</v>
      </c>
      <c r="B75" s="33">
        <v>2021002130381</v>
      </c>
      <c r="C75" s="46" t="s">
        <v>85</v>
      </c>
      <c r="D75" s="122" t="s">
        <v>116</v>
      </c>
      <c r="E75" s="122" t="s">
        <v>117</v>
      </c>
      <c r="F75" s="46" t="s">
        <v>258</v>
      </c>
      <c r="G75" s="123">
        <v>805917600</v>
      </c>
      <c r="H75" s="124" t="s">
        <v>156</v>
      </c>
      <c r="I75" s="20" t="s">
        <v>88</v>
      </c>
      <c r="J75" s="20">
        <v>44926</v>
      </c>
      <c r="K75" s="48">
        <f t="shared" si="0"/>
        <v>0.68505762872035547</v>
      </c>
      <c r="L75" s="30">
        <v>552100000</v>
      </c>
      <c r="M75" s="125"/>
    </row>
    <row r="76" spans="1:13" ht="53.25" customHeight="1" x14ac:dyDescent="0.15">
      <c r="A76" s="46">
        <v>69</v>
      </c>
      <c r="B76" s="76">
        <v>2021002130382</v>
      </c>
      <c r="C76" s="46" t="s">
        <v>85</v>
      </c>
      <c r="D76" s="34" t="s">
        <v>118</v>
      </c>
      <c r="E76" s="34" t="s">
        <v>119</v>
      </c>
      <c r="F76" s="46" t="s">
        <v>258</v>
      </c>
      <c r="G76" s="35">
        <v>4207688132</v>
      </c>
      <c r="H76" s="58" t="s">
        <v>113</v>
      </c>
      <c r="I76" s="20" t="s">
        <v>88</v>
      </c>
      <c r="J76" s="20">
        <v>44926</v>
      </c>
      <c r="K76" s="48">
        <f t="shared" si="0"/>
        <v>0.79898666406201224</v>
      </c>
      <c r="L76" s="30">
        <v>3361886704</v>
      </c>
      <c r="M76" s="126"/>
    </row>
    <row r="77" spans="1:13" ht="53.25" customHeight="1" x14ac:dyDescent="0.15">
      <c r="A77" s="46">
        <v>70</v>
      </c>
      <c r="B77" s="33">
        <v>2021002130383</v>
      </c>
      <c r="C77" s="46" t="s">
        <v>85</v>
      </c>
      <c r="D77" s="122" t="s">
        <v>120</v>
      </c>
      <c r="E77" s="122" t="s">
        <v>121</v>
      </c>
      <c r="F77" s="46" t="s">
        <v>258</v>
      </c>
      <c r="G77" s="123">
        <v>9710225848</v>
      </c>
      <c r="H77" s="124" t="s">
        <v>22</v>
      </c>
      <c r="I77" s="20" t="s">
        <v>88</v>
      </c>
      <c r="J77" s="20">
        <v>44926</v>
      </c>
      <c r="K77" s="48">
        <f t="shared" si="0"/>
        <v>0.47404735812072746</v>
      </c>
      <c r="L77" s="30">
        <v>4603106910</v>
      </c>
      <c r="M77" s="125"/>
    </row>
    <row r="78" spans="1:13" ht="53.25" customHeight="1" x14ac:dyDescent="0.15">
      <c r="A78" s="18">
        <v>71</v>
      </c>
      <c r="B78" s="38">
        <v>2021002130384</v>
      </c>
      <c r="C78" s="46" t="s">
        <v>85</v>
      </c>
      <c r="D78" s="39" t="s">
        <v>122</v>
      </c>
      <c r="E78" s="39" t="s">
        <v>123</v>
      </c>
      <c r="F78" s="46" t="s">
        <v>258</v>
      </c>
      <c r="G78" s="40">
        <v>1140586000</v>
      </c>
      <c r="H78" s="47" t="s">
        <v>19</v>
      </c>
      <c r="I78" s="20" t="s">
        <v>88</v>
      </c>
      <c r="J78" s="20">
        <v>44926</v>
      </c>
      <c r="K78" s="48">
        <f t="shared" si="0"/>
        <v>0.78940296829875167</v>
      </c>
      <c r="L78" s="30">
        <v>900381974</v>
      </c>
      <c r="M78" s="45"/>
    </row>
    <row r="79" spans="1:13" ht="53.25" customHeight="1" x14ac:dyDescent="0.15">
      <c r="A79" s="46">
        <v>72</v>
      </c>
      <c r="B79" s="38">
        <v>2021002130385</v>
      </c>
      <c r="C79" s="46" t="s">
        <v>85</v>
      </c>
      <c r="D79" s="39" t="s">
        <v>124</v>
      </c>
      <c r="E79" s="39" t="s">
        <v>125</v>
      </c>
      <c r="F79" s="46" t="s">
        <v>258</v>
      </c>
      <c r="G79" s="40">
        <v>1093228800</v>
      </c>
      <c r="H79" s="47" t="s">
        <v>19</v>
      </c>
      <c r="I79" s="20" t="s">
        <v>88</v>
      </c>
      <c r="J79" s="20">
        <v>44926</v>
      </c>
      <c r="K79" s="48">
        <f t="shared" si="0"/>
        <v>0.96740956696347558</v>
      </c>
      <c r="L79" s="30">
        <v>1057600000</v>
      </c>
      <c r="M79" s="45"/>
    </row>
    <row r="80" spans="1:13" ht="53.25" customHeight="1" x14ac:dyDescent="0.15">
      <c r="A80" s="46">
        <v>73</v>
      </c>
      <c r="B80" s="38">
        <v>2021002130386</v>
      </c>
      <c r="C80" s="46" t="s">
        <v>85</v>
      </c>
      <c r="D80" s="39" t="s">
        <v>126</v>
      </c>
      <c r="E80" s="39" t="s">
        <v>127</v>
      </c>
      <c r="F80" s="46" t="s">
        <v>258</v>
      </c>
      <c r="G80" s="40">
        <v>1147363000</v>
      </c>
      <c r="H80" s="47" t="s">
        <v>19</v>
      </c>
      <c r="I80" s="20" t="s">
        <v>88</v>
      </c>
      <c r="J80" s="20">
        <v>44926</v>
      </c>
      <c r="K80" s="48">
        <f t="shared" si="0"/>
        <v>1.000471714705808</v>
      </c>
      <c r="L80" s="30">
        <v>1147904228</v>
      </c>
      <c r="M80" s="45"/>
    </row>
    <row r="81" spans="1:13" ht="53.25" customHeight="1" x14ac:dyDescent="0.15">
      <c r="A81" s="18">
        <v>74</v>
      </c>
      <c r="B81" s="105">
        <v>2021002130387</v>
      </c>
      <c r="C81" s="46" t="s">
        <v>85</v>
      </c>
      <c r="D81" s="37" t="s">
        <v>128</v>
      </c>
      <c r="E81" s="37" t="s">
        <v>129</v>
      </c>
      <c r="F81" s="46" t="s">
        <v>258</v>
      </c>
      <c r="G81" s="127">
        <v>52230946325</v>
      </c>
      <c r="H81" s="1" t="s">
        <v>156</v>
      </c>
      <c r="I81" s="20" t="s">
        <v>88</v>
      </c>
      <c r="J81" s="20">
        <v>44926</v>
      </c>
      <c r="K81" s="48">
        <f t="shared" si="0"/>
        <v>0.350539740388286</v>
      </c>
      <c r="L81" s="30">
        <v>18309022365</v>
      </c>
      <c r="M81" s="128"/>
    </row>
    <row r="82" spans="1:13" ht="53.25" customHeight="1" x14ac:dyDescent="0.15">
      <c r="A82" s="46">
        <v>75</v>
      </c>
      <c r="B82" s="38">
        <v>2021002130388</v>
      </c>
      <c r="C82" s="46" t="s">
        <v>85</v>
      </c>
      <c r="D82" s="39" t="s">
        <v>130</v>
      </c>
      <c r="E82" s="39" t="s">
        <v>131</v>
      </c>
      <c r="F82" s="46" t="s">
        <v>258</v>
      </c>
      <c r="G82" s="40">
        <v>1000000000</v>
      </c>
      <c r="H82" s="47" t="s">
        <v>19</v>
      </c>
      <c r="I82" s="20" t="s">
        <v>88</v>
      </c>
      <c r="J82" s="20">
        <v>44926</v>
      </c>
      <c r="K82" s="48">
        <f t="shared" si="0"/>
        <v>0.92587599999999992</v>
      </c>
      <c r="L82" s="30">
        <v>925876000</v>
      </c>
      <c r="M82" s="45"/>
    </row>
    <row r="83" spans="1:13" ht="53.25" customHeight="1" x14ac:dyDescent="0.15">
      <c r="A83" s="46">
        <v>76</v>
      </c>
      <c r="B83" s="38">
        <v>2021002130389</v>
      </c>
      <c r="C83" s="46" t="s">
        <v>85</v>
      </c>
      <c r="D83" s="39" t="s">
        <v>132</v>
      </c>
      <c r="E83" s="39" t="s">
        <v>133</v>
      </c>
      <c r="F83" s="46" t="s">
        <v>258</v>
      </c>
      <c r="G83" s="40">
        <v>1463479527</v>
      </c>
      <c r="H83" s="47" t="s">
        <v>156</v>
      </c>
      <c r="I83" s="20" t="s">
        <v>88</v>
      </c>
      <c r="J83" s="20">
        <v>44926</v>
      </c>
      <c r="K83" s="48">
        <f t="shared" si="0"/>
        <v>0.39346616975257492</v>
      </c>
      <c r="L83" s="30">
        <v>575829684</v>
      </c>
      <c r="M83" s="45"/>
    </row>
    <row r="84" spans="1:13" ht="53.25" customHeight="1" x14ac:dyDescent="0.15">
      <c r="A84" s="18">
        <v>77</v>
      </c>
      <c r="B84" s="38">
        <v>2021002130390</v>
      </c>
      <c r="C84" s="46" t="s">
        <v>85</v>
      </c>
      <c r="D84" s="39" t="s">
        <v>134</v>
      </c>
      <c r="E84" s="39" t="s">
        <v>135</v>
      </c>
      <c r="F84" s="46" t="s">
        <v>258</v>
      </c>
      <c r="G84" s="40">
        <v>1370000000</v>
      </c>
      <c r="H84" s="47" t="s">
        <v>19</v>
      </c>
      <c r="I84" s="20" t="s">
        <v>88</v>
      </c>
      <c r="J84" s="20">
        <v>44926</v>
      </c>
      <c r="K84" s="48">
        <f t="shared" si="0"/>
        <v>0.98664233576642335</v>
      </c>
      <c r="L84" s="30">
        <v>1351700000</v>
      </c>
      <c r="M84" s="45"/>
    </row>
    <row r="85" spans="1:13" ht="53.25" customHeight="1" x14ac:dyDescent="0.15">
      <c r="A85" s="46">
        <v>78</v>
      </c>
      <c r="B85" s="38">
        <v>2021002130391</v>
      </c>
      <c r="C85" s="46" t="s">
        <v>85</v>
      </c>
      <c r="D85" s="39" t="s">
        <v>136</v>
      </c>
      <c r="E85" s="39" t="s">
        <v>137</v>
      </c>
      <c r="F85" s="46" t="s">
        <v>258</v>
      </c>
      <c r="G85" s="40">
        <v>2402382744</v>
      </c>
      <c r="H85" s="47" t="s">
        <v>19</v>
      </c>
      <c r="I85" s="20" t="s">
        <v>88</v>
      </c>
      <c r="J85" s="20">
        <v>44926</v>
      </c>
      <c r="K85" s="48">
        <f t="shared" si="0"/>
        <v>0.92018018590962714</v>
      </c>
      <c r="L85" s="30">
        <v>2210625000</v>
      </c>
      <c r="M85" s="45"/>
    </row>
    <row r="86" spans="1:13" ht="53.25" customHeight="1" x14ac:dyDescent="0.15">
      <c r="A86" s="46">
        <v>79</v>
      </c>
      <c r="B86" s="38">
        <v>2021002130395</v>
      </c>
      <c r="C86" s="46" t="s">
        <v>85</v>
      </c>
      <c r="D86" s="39" t="s">
        <v>138</v>
      </c>
      <c r="E86" s="39" t="s">
        <v>139</v>
      </c>
      <c r="F86" s="46" t="s">
        <v>258</v>
      </c>
      <c r="G86" s="40">
        <v>1823327815</v>
      </c>
      <c r="H86" s="47" t="s">
        <v>22</v>
      </c>
      <c r="I86" s="20" t="s">
        <v>88</v>
      </c>
      <c r="J86" s="20">
        <v>44926</v>
      </c>
      <c r="K86" s="48">
        <f t="shared" si="0"/>
        <v>0.99623033338083533</v>
      </c>
      <c r="L86" s="30">
        <v>1816454477</v>
      </c>
      <c r="M86" s="45"/>
    </row>
    <row r="87" spans="1:13" ht="53.25" customHeight="1" x14ac:dyDescent="0.15">
      <c r="A87" s="18">
        <v>80</v>
      </c>
      <c r="B87" s="76">
        <v>2021002130396</v>
      </c>
      <c r="C87" s="46" t="s">
        <v>85</v>
      </c>
      <c r="D87" s="34" t="s">
        <v>140</v>
      </c>
      <c r="E87" s="34" t="s">
        <v>141</v>
      </c>
      <c r="F87" s="46" t="s">
        <v>258</v>
      </c>
      <c r="G87" s="35">
        <v>681274316</v>
      </c>
      <c r="H87" s="58" t="s">
        <v>156</v>
      </c>
      <c r="I87" s="20" t="s">
        <v>88</v>
      </c>
      <c r="J87" s="20">
        <v>44926</v>
      </c>
      <c r="K87" s="48">
        <f t="shared" si="0"/>
        <v>0.84872273388330699</v>
      </c>
      <c r="L87" s="30">
        <v>578213000</v>
      </c>
      <c r="M87" s="126"/>
    </row>
    <row r="88" spans="1:13" ht="52.5" x14ac:dyDescent="0.15">
      <c r="A88" s="146">
        <v>81</v>
      </c>
      <c r="B88" s="56">
        <v>2021002130405</v>
      </c>
      <c r="C88" s="46" t="s">
        <v>85</v>
      </c>
      <c r="D88" s="5" t="s">
        <v>142</v>
      </c>
      <c r="E88" s="5" t="s">
        <v>143</v>
      </c>
      <c r="F88" s="46" t="s">
        <v>258</v>
      </c>
      <c r="G88" s="140">
        <v>700000000</v>
      </c>
      <c r="H88" s="141" t="s">
        <v>19</v>
      </c>
      <c r="I88" s="20" t="s">
        <v>88</v>
      </c>
      <c r="J88" s="20">
        <v>44926</v>
      </c>
      <c r="K88" s="48">
        <f t="shared" si="0"/>
        <v>0.98666666714285711</v>
      </c>
      <c r="L88" s="30">
        <v>690666667</v>
      </c>
      <c r="M88" s="45"/>
    </row>
    <row r="89" spans="1:13" ht="73.5" x14ac:dyDescent="0.15">
      <c r="A89" s="146">
        <v>82</v>
      </c>
      <c r="B89" s="56">
        <v>2021002130399</v>
      </c>
      <c r="C89" s="46" t="s">
        <v>85</v>
      </c>
      <c r="D89" s="5" t="s">
        <v>144</v>
      </c>
      <c r="E89" s="5" t="s">
        <v>145</v>
      </c>
      <c r="F89" s="46" t="s">
        <v>258</v>
      </c>
      <c r="G89" s="140">
        <v>400000000</v>
      </c>
      <c r="H89" s="141" t="s">
        <v>19</v>
      </c>
      <c r="I89" s="20" t="s">
        <v>88</v>
      </c>
      <c r="J89" s="20">
        <v>44926</v>
      </c>
      <c r="K89" s="48">
        <f t="shared" si="0"/>
        <v>0.89824999999999999</v>
      </c>
      <c r="L89" s="30">
        <v>359300000</v>
      </c>
      <c r="M89" s="45"/>
    </row>
    <row r="90" spans="1:13" ht="52.5" x14ac:dyDescent="0.15">
      <c r="A90" s="146">
        <v>83</v>
      </c>
      <c r="B90" s="56">
        <v>2021002130406</v>
      </c>
      <c r="C90" s="46" t="s">
        <v>85</v>
      </c>
      <c r="D90" s="5" t="s">
        <v>146</v>
      </c>
      <c r="E90" s="5" t="s">
        <v>147</v>
      </c>
      <c r="F90" s="46" t="s">
        <v>258</v>
      </c>
      <c r="G90" s="140">
        <v>200000000</v>
      </c>
      <c r="H90" s="3" t="s">
        <v>22</v>
      </c>
      <c r="I90" s="20" t="s">
        <v>88</v>
      </c>
      <c r="J90" s="20">
        <v>44926</v>
      </c>
      <c r="K90" s="48">
        <f t="shared" si="0"/>
        <v>0.97699999999999998</v>
      </c>
      <c r="L90" s="30">
        <v>195400000</v>
      </c>
      <c r="M90" s="45"/>
    </row>
    <row r="91" spans="1:13" ht="52.5" x14ac:dyDescent="0.15">
      <c r="A91" s="146">
        <v>84</v>
      </c>
      <c r="B91" s="42">
        <v>2021002130413</v>
      </c>
      <c r="C91" s="46" t="s">
        <v>85</v>
      </c>
      <c r="D91" s="142" t="s">
        <v>148</v>
      </c>
      <c r="E91" s="142" t="s">
        <v>149</v>
      </c>
      <c r="F91" s="46" t="s">
        <v>258</v>
      </c>
      <c r="G91" s="143">
        <v>53880980837</v>
      </c>
      <c r="H91" s="3" t="s">
        <v>22</v>
      </c>
      <c r="I91" s="20" t="s">
        <v>88</v>
      </c>
      <c r="J91" s="20">
        <v>44926</v>
      </c>
      <c r="K91" s="48">
        <f t="shared" si="0"/>
        <v>0</v>
      </c>
      <c r="L91" s="30">
        <v>0</v>
      </c>
      <c r="M91" s="125"/>
    </row>
    <row r="92" spans="1:13" ht="52.5" x14ac:dyDescent="0.15">
      <c r="A92" s="146">
        <v>85</v>
      </c>
      <c r="B92" s="56">
        <v>2021002130421</v>
      </c>
      <c r="C92" s="46" t="s">
        <v>85</v>
      </c>
      <c r="D92" s="5" t="s">
        <v>150</v>
      </c>
      <c r="E92" s="5" t="s">
        <v>151</v>
      </c>
      <c r="F92" s="46" t="s">
        <v>258</v>
      </c>
      <c r="G92" s="140">
        <v>868831762</v>
      </c>
      <c r="H92" s="3" t="s">
        <v>22</v>
      </c>
      <c r="I92" s="20" t="s">
        <v>88</v>
      </c>
      <c r="J92" s="20">
        <v>44926</v>
      </c>
      <c r="K92" s="48">
        <f t="shared" si="0"/>
        <v>0.48634271729122169</v>
      </c>
      <c r="L92" s="30">
        <v>422550000</v>
      </c>
      <c r="M92" s="45"/>
    </row>
    <row r="93" spans="1:13" ht="52.5" x14ac:dyDescent="0.15">
      <c r="A93" s="146">
        <v>86</v>
      </c>
      <c r="B93" s="42">
        <v>2021002130426</v>
      </c>
      <c r="C93" s="46" t="s">
        <v>85</v>
      </c>
      <c r="D93" s="6" t="s">
        <v>152</v>
      </c>
      <c r="E93" s="53" t="s">
        <v>153</v>
      </c>
      <c r="F93" s="46" t="s">
        <v>258</v>
      </c>
      <c r="G93" s="32">
        <v>495558223</v>
      </c>
      <c r="H93" s="3" t="s">
        <v>22</v>
      </c>
      <c r="I93" s="20" t="s">
        <v>88</v>
      </c>
      <c r="J93" s="20">
        <v>44926</v>
      </c>
      <c r="K93" s="48">
        <f t="shared" si="0"/>
        <v>0.84974878925578834</v>
      </c>
      <c r="L93" s="30">
        <v>421100000</v>
      </c>
      <c r="M93" s="36"/>
    </row>
    <row r="94" spans="1:13" ht="84" x14ac:dyDescent="0.15">
      <c r="A94" s="146">
        <v>87</v>
      </c>
      <c r="B94" s="144">
        <v>2021002130428</v>
      </c>
      <c r="C94" s="46" t="s">
        <v>85</v>
      </c>
      <c r="D94" s="31" t="s">
        <v>154</v>
      </c>
      <c r="E94" s="31" t="s">
        <v>155</v>
      </c>
      <c r="F94" s="46" t="s">
        <v>258</v>
      </c>
      <c r="G94" s="140">
        <v>1002598114</v>
      </c>
      <c r="H94" s="3" t="s">
        <v>22</v>
      </c>
      <c r="I94" s="20" t="s">
        <v>88</v>
      </c>
      <c r="J94" s="20">
        <v>44926</v>
      </c>
      <c r="K94" s="48">
        <f t="shared" si="0"/>
        <v>0.81039450269701985</v>
      </c>
      <c r="L94" s="30">
        <v>812500000</v>
      </c>
      <c r="M94" s="54"/>
    </row>
    <row r="95" spans="1:13" ht="94.5" x14ac:dyDescent="0.15">
      <c r="A95" s="146">
        <v>88</v>
      </c>
      <c r="B95" s="46">
        <v>2021002130336</v>
      </c>
      <c r="C95" s="21">
        <v>44559</v>
      </c>
      <c r="D95" s="161" t="s">
        <v>172</v>
      </c>
      <c r="E95" s="29" t="s">
        <v>173</v>
      </c>
      <c r="F95" s="46" t="s">
        <v>271</v>
      </c>
      <c r="G95" s="30">
        <v>936000000</v>
      </c>
      <c r="H95" s="46" t="s">
        <v>259</v>
      </c>
      <c r="I95" s="21">
        <v>44743</v>
      </c>
      <c r="J95" s="21">
        <v>44926</v>
      </c>
      <c r="K95" s="48" t="s">
        <v>170</v>
      </c>
      <c r="L95" s="158">
        <v>95703468</v>
      </c>
      <c r="M95" s="46" t="s">
        <v>171</v>
      </c>
    </row>
    <row r="96" spans="1:13" ht="52.5" x14ac:dyDescent="0.15">
      <c r="A96" s="146">
        <v>89</v>
      </c>
      <c r="B96" s="147">
        <v>20220021130051</v>
      </c>
      <c r="C96" s="24" t="s">
        <v>275</v>
      </c>
      <c r="D96" s="142" t="s">
        <v>272</v>
      </c>
      <c r="E96" s="5" t="s">
        <v>260</v>
      </c>
      <c r="F96" s="46" t="s">
        <v>271</v>
      </c>
      <c r="G96" s="140">
        <v>97753253</v>
      </c>
      <c r="H96" s="141" t="s">
        <v>168</v>
      </c>
      <c r="I96" s="20">
        <v>44771</v>
      </c>
      <c r="J96" s="20">
        <v>44781</v>
      </c>
      <c r="K96" s="148">
        <v>1</v>
      </c>
      <c r="L96" s="159" t="s">
        <v>261</v>
      </c>
      <c r="M96" s="54" t="s">
        <v>169</v>
      </c>
    </row>
    <row r="97" spans="1:13" ht="73.5" x14ac:dyDescent="0.15">
      <c r="A97" s="146">
        <v>90</v>
      </c>
      <c r="B97" s="149">
        <v>2021002130444</v>
      </c>
      <c r="C97" s="2">
        <v>44589</v>
      </c>
      <c r="D97" s="39" t="s">
        <v>273</v>
      </c>
      <c r="E97" s="39" t="s">
        <v>262</v>
      </c>
      <c r="F97" s="46" t="s">
        <v>271</v>
      </c>
      <c r="G97" s="40">
        <v>495000000</v>
      </c>
      <c r="H97" s="124" t="s">
        <v>168</v>
      </c>
      <c r="I97" s="20">
        <v>44412</v>
      </c>
      <c r="J97" s="20">
        <v>44926</v>
      </c>
      <c r="K97" s="150">
        <v>0.65</v>
      </c>
      <c r="L97" s="32">
        <v>495000000</v>
      </c>
      <c r="M97" s="13" t="s">
        <v>171</v>
      </c>
    </row>
    <row r="98" spans="1:13" ht="42" x14ac:dyDescent="0.15">
      <c r="A98" s="146">
        <v>91</v>
      </c>
      <c r="B98" s="27">
        <v>2021002130283</v>
      </c>
      <c r="C98" s="2">
        <v>44456</v>
      </c>
      <c r="D98" s="122" t="s">
        <v>263</v>
      </c>
      <c r="E98" s="39" t="s">
        <v>264</v>
      </c>
      <c r="F98" s="46" t="s">
        <v>271</v>
      </c>
      <c r="G98" s="153">
        <v>150000000</v>
      </c>
      <c r="H98" s="47" t="s">
        <v>168</v>
      </c>
      <c r="I98" s="151">
        <v>44832</v>
      </c>
      <c r="J98" s="20">
        <v>44926</v>
      </c>
      <c r="K98" s="150">
        <v>0.5</v>
      </c>
      <c r="L98" s="32" t="s">
        <v>270</v>
      </c>
      <c r="M98" s="54" t="s">
        <v>171</v>
      </c>
    </row>
    <row r="99" spans="1:13" ht="42" x14ac:dyDescent="0.15">
      <c r="A99" s="146">
        <v>92</v>
      </c>
      <c r="B99" s="38">
        <v>20022002130019</v>
      </c>
      <c r="C99" s="2">
        <v>44718</v>
      </c>
      <c r="D99" s="39" t="s">
        <v>274</v>
      </c>
      <c r="E99" s="39" t="s">
        <v>265</v>
      </c>
      <c r="F99" s="46" t="s">
        <v>271</v>
      </c>
      <c r="G99" s="40">
        <v>7244000000</v>
      </c>
      <c r="H99" s="47" t="s">
        <v>22</v>
      </c>
      <c r="I99" s="117">
        <v>44562</v>
      </c>
      <c r="J99" s="117">
        <v>44562</v>
      </c>
      <c r="K99" s="150">
        <v>0.5</v>
      </c>
      <c r="L99" s="32" t="s">
        <v>268</v>
      </c>
      <c r="M99" s="45" t="s">
        <v>171</v>
      </c>
    </row>
    <row r="100" spans="1:13" ht="52.5" x14ac:dyDescent="0.15">
      <c r="A100" s="146">
        <v>93</v>
      </c>
      <c r="B100" s="33">
        <v>2021002130328</v>
      </c>
      <c r="C100" s="2">
        <v>44559</v>
      </c>
      <c r="D100" s="39" t="s">
        <v>266</v>
      </c>
      <c r="E100" s="152" t="s">
        <v>267</v>
      </c>
      <c r="F100" s="46" t="s">
        <v>271</v>
      </c>
      <c r="G100" s="40">
        <v>899000000</v>
      </c>
      <c r="H100" s="124" t="s">
        <v>259</v>
      </c>
      <c r="I100" s="151">
        <v>44832</v>
      </c>
      <c r="J100" s="20">
        <v>44926</v>
      </c>
      <c r="K100" s="150">
        <v>0.65</v>
      </c>
      <c r="L100" s="160" t="s">
        <v>269</v>
      </c>
      <c r="M100" s="13" t="s">
        <v>171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Julio-Septiembre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2022-11-22T21:42:43Z</dcterms:modified>
</cp:coreProperties>
</file>