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showInkAnnotation="0" autoCompressPictures="0"/>
  <mc:AlternateContent xmlns:mc="http://schemas.openxmlformats.org/markup-compatibility/2006">
    <mc:Choice Requires="x15">
      <x15ac:absPath xmlns:x15ac="http://schemas.microsoft.com/office/spreadsheetml/2010/11/ac" url="https://bolivargovco-my.sharepoint.com/personal/rdominguez_bolivar_gov_co/Documents/Documentos/"/>
    </mc:Choice>
  </mc:AlternateContent>
  <xr:revisionPtr revIDLastSave="0" documentId="8_{0BC0C969-59CB-4CF3-AE95-722F85C40C0C}" xr6:coauthVersionLast="47" xr6:coauthVersionMax="47" xr10:uidLastSave="{00000000-0000-0000-0000-000000000000}"/>
  <bookViews>
    <workbookView xWindow="-120" yWindow="-120" windowWidth="20730" windowHeight="11160" tabRatio="668" xr2:uid="{00000000-000D-0000-FFFF-FFFF00000000}"/>
  </bookViews>
  <sheets>
    <sheet name="Transarencia -ENE-MAR - 2022" sheetId="8" r:id="rId1"/>
  </sheets>
  <definedNames>
    <definedName name="_xlnm._FilterDatabase" localSheetId="0" hidden="1">'Transarencia -ENE-MAR - 2022'!$A$7:$AP$72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7" i="8" l="1"/>
  <c r="L11" i="8"/>
  <c r="K35" i="8" l="1"/>
  <c r="L21" i="8"/>
  <c r="L19" i="8"/>
  <c r="L9" i="8"/>
  <c r="L8" i="8"/>
</calcChain>
</file>

<file path=xl/sharedStrings.xml><?xml version="1.0" encoding="utf-8"?>
<sst xmlns="http://schemas.openxmlformats.org/spreadsheetml/2006/main" count="342" uniqueCount="198">
  <si>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</si>
  <si>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</si>
  <si>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</si>
  <si>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</si>
  <si>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</si>
  <si>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</si>
  <si>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</si>
  <si>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</si>
  <si>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</si>
  <si>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</si>
  <si>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</si>
  <si>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</si>
  <si>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</si>
  <si>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</si>
  <si>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</si>
  <si>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</si>
  <si>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RELACION DE PROYECTOS EJECUTADOS Y EN EJECUCION TRIMESTRE ENERO- MARZO VIGENCIA 2022.</t>
  </si>
  <si>
    <t>FORTALECIMIENTO DE LAS ASOCIACIONES DE PEQUEÑOS GANADEROS A TRAVÉS DE ACOMPAÑAMIENTO TÉCNICO Y TRANSFERENCIA TECNOLÓGICA PARA EL MEJORAMIENTO DE LA COMPETITIVIDAD LÁCTEA EN MUNICIPIOS DEL DEPARTAMENTO DE BOLÍVAR</t>
  </si>
  <si>
    <t>FORTALECER LAS ASOCIACIONES DE PEQUEÑOS GANADEROS DEL DEPARTAMENTO DE BOLÍVAR EN PRO DEL MEJORAMIENTO DE LA COMPETITIVIDAD LÁCTEA.</t>
  </si>
  <si>
    <t>AGRICULTURA Y DESARROLLO RURAL</t>
  </si>
  <si>
    <t>RECURSOS PROPIOS: $200.000.000                       APORTE MADR:                      $1.200.000.000</t>
  </si>
  <si>
    <t xml:space="preserve">Este proyecto está siendo desarrollado mediante Convenio No. 064 de 2021, suscrito entre la Secretaria de Agricultura de la Gobernación de Bolívar y la Universidad de Cartagena. </t>
  </si>
  <si>
    <t>Administración de la nomina de los pensionados y jubilados nacionalizados 2021 del sector educativo del departamento de Bolívar.</t>
  </si>
  <si>
    <t>Cumplir con el pago mensual oportuno de las mesadas a los pensionados y jubilados nacionalizados del sector educativo del departamento de Bolívar vigencia 2021.</t>
  </si>
  <si>
    <t>SGP</t>
  </si>
  <si>
    <t>mplementación de la Política Pública para la Equidad de Género y Autonomía de la Mujer en el Departamento de   Bolívar</t>
  </si>
  <si>
    <t xml:space="preserve">Desarrollar acciones educativas y preventivas para el beneficio de la mujer en el departamento de Bolívar </t>
  </si>
  <si>
    <t>ICLD</t>
  </si>
  <si>
    <t>Se realizo un proyecto integral que corresponde al desarrollo de actividades que dan respuesta a direntes indicadores de plan de desarrollo para el beneficio la  mujer bolivarense. Se inicia con un proceso de contratatacion por un valor de $98.000.000  . Con relacion a la fecha de terminación corresponde al primer valor contratado</t>
  </si>
  <si>
    <t>Implementación de un programa para la protección integral de niños , niñas y adolescentes en el  Bolíva</t>
  </si>
  <si>
    <t xml:space="preserve">Desarrollar actividades que garanticen la  la protección integral de la niñez y adolescencia en el Departamento de Bolívar </t>
  </si>
  <si>
    <t>Se realizo un proyecto integral que corresponde al desarrollo de actividades que dan respuesta a direntes indicadores de plan de desarrollo para el beneficio los niños, niñas y adolescentes bolivarense. Se inicia con un proceso de  contratatacion por un valor de 98606000 .  Con relacion a la fecha de terminación corresponde al primer valor contratado.</t>
  </si>
  <si>
    <t>SEC. MUJER</t>
  </si>
  <si>
    <t xml:space="preserve">CONSTRUCCIÓN DE INFRAESTRUCTURA ELÉCTRICA EN LOS CORREGIMIENTOS EL LIMÓN, EL JOLÓN Y LA GLORIA, MUNICIPIO DE SAN FERNANDO, DEPARTAMENTO DE BOLÍVAR </t>
  </si>
  <si>
    <t xml:space="preserve">SECRETARIA DE MINAS Y ENERGÍA </t>
  </si>
  <si>
    <t>Ejecutado</t>
  </si>
  <si>
    <t xml:space="preserve">CONSTRUCCIÓN INFRAESTRUCTURA ELECTRICA EN LAS VEREDAS CARABAJAL, DANUBIO, BALSAMO, EMPERATRIZ, MASINGUI, PINTAMONAL - NARANJAL, SAN ALEJO Y VILLA AMALIA, EN EL MUNICIPIO DE EL CARMEN DE BOLIVAR, DEPARTAMENTO DE BOLIVAR </t>
  </si>
  <si>
    <t>Ver observación</t>
  </si>
  <si>
    <t>Supendido, en tramites de adicionales</t>
  </si>
  <si>
    <t>Desarrollo de jornadas itinerantes para la participacion atencion y asistencia a las victimas del conflicto con enfoque etnico y diferencial en el Dpto de Bolivar</t>
  </si>
  <si>
    <t xml:space="preserve">Garantizar la participación de las víctimas del conflicto armado para el aprovechamiento de la oferta institucional extramural en su propio territorio con enfoque diferencial y étnico </t>
  </si>
  <si>
    <t>Este proyecto es de vigencia Futura , Se ejecuto el 100%, se esta realizando el informe final para presentación de la cuenta</t>
  </si>
  <si>
    <t>Fortalecimiento de estrategias para las garantías de participación efectiva de la población víctima del conflicto armado representada en la mesa departamental de víctimas y apoyo a la ejecución de su plan de acción en el Departamento de Bolívar  Bolívar</t>
  </si>
  <si>
    <t xml:space="preserve">Fortalecer estrategias para la garantias de participacion efectiva de la poblacion victima del conflicto armado representada en la mesa departamental de victimas </t>
  </si>
  <si>
    <t>Aun no se ha pagado la primera cuenta de cobro, por lo tanto no hay avance financiero</t>
  </si>
  <si>
    <t xml:space="preserve">APOYO PARA LA ATENCIÓN HUMANITARIA INMEDIATA DE LIDERES SOCIALES, VICTIMAS Y DEFENSORES DE DERECHOS HUMANOS AMENAZADOS EN BOLIVAR </t>
  </si>
  <si>
    <t>Aunar esfuerzos técnicos, administrativos y financieros para la atención humanitaria inmediata (transporte humanitario de emergencia y apoyo psicosocial), a víctimas del conflicto armado en el departamento de Bolívar, en el marco del acuerdo sobre la estrategia de corresponsabilidad firmada entre la unidad de víctimas y la Gobernación de Bolívar”</t>
  </si>
  <si>
    <t>Vigencias Futuras, Se ejecuta por demanda</t>
  </si>
  <si>
    <t>FORTALECIMIENTO DEL PROCESO DE CONOCIMIENTO EN LA GESTIÓN DEL RIESGO DE DESASTRE EN BOLÍVAR</t>
  </si>
  <si>
    <t>Orientar las acciones del Departamento, sociedad civil y demás organizaciones que intervengan en cuanto al conocimiento del riesgo de desastres en una planificación de las estrategias que contribuyan a la mitigación del Riesgo de Desastres.</t>
  </si>
  <si>
    <t xml:space="preserve">	2021002130372 </t>
  </si>
  <si>
    <t xml:space="preserve">FORTALECIMIENTO DEL PROCESO DE REDUCCIÓN DE RIESGO DE DESASTRE EN EL DEPARTAMENTO DE BOLÍVAR – VIGENCIA 2022 </t>
  </si>
  <si>
    <t>Fortalecer el proceso de reducción del riesgo, mediante la implementación de acciones que involucren a las alcaldías municipales, sus coordinadores de gestión de riesgo y la comunidad en general.</t>
  </si>
  <si>
    <t>Implementación del sistema de monitoreo ambiental para disminuir el estado de vulnerabilidad de animales en abandono a través de la operatividad del centro de bienestar animal "El Guardián" en municipios priorizados -vigencia 2022, Bolívar</t>
  </si>
  <si>
    <t>Disminuir el estado de vulnerabilidad de animales en abandono en municipios del Departamento de Bolívar, a través de la operatividad del Centro de Bienestar Animal ³El Guardián"</t>
  </si>
  <si>
    <t>Se realizo contratacion  del recurso humano y se adquirieron insumos medicos  y alimentos para los animales, asi como tambien la adquisicion de un equipo.</t>
  </si>
  <si>
    <t>Fortalecimiento de las actividades misionales y de apoyo del Instituto de Cultura y Turismo</t>
  </si>
  <si>
    <t>Implementar estrategias de comunicación para la promoción, divulgación y publicación del patrimonio cultural en Bolívar a través del fortalecimiento de las actividades misionales y de apoyo del Instituto de Cultura y Turismo de Bolívar.</t>
  </si>
  <si>
    <t>Fortalecimiento de la Red de Bibliotecas Publicas 2022 en los 46 municipios del Departamento de Bolivar</t>
  </si>
  <si>
    <t>Mejorar la oferta de gestión social y servicios bibliotecarios de las bibliotecas públicas que conforman la Red de bibliotecas del Departamento de Bolívar.</t>
  </si>
  <si>
    <t>ESTAMPILLA PROCULTURA</t>
  </si>
  <si>
    <t>Fortalecimiento de las estrategias de Divulgación y promoción en la vigencia 2022 de las manifestaciones culturales en el Departamento de Bolivar</t>
  </si>
  <si>
    <t>Fortalecer las estrategias de divulgación y promoción de las actividades culturales, manifestaciones artísticas y emprendimientos de los gestores culturales del departamento de Bolívar.</t>
  </si>
  <si>
    <t>CONSTRUCCIÓN DEL MALECON TURISTICO DE SAN FERNANDO DE LA CABECERA MUNICIPAL  DE SAN FERNANDO BOLIVAR. DEPARTAMENTO DE BOLIVAR</t>
  </si>
  <si>
    <t>CONSTRUCCIÓN DE UN MALECÓN TURISTICO DE SAN FERNANDO</t>
  </si>
  <si>
    <t>EN EJECUCIÓN</t>
  </si>
  <si>
    <t>MEJORAMIENTO VIA VARIANTE-VIA CAMPAÑA MUNICIPIO DE SANTA ROSA DE LIMA, DEPARTAMENTO DE BOLIVAR</t>
  </si>
  <si>
    <t>PAVIMENTACIÓN EN CONCRETO ASFÁLTICO DE 11,6 KM DE LA VÍA CAMPAÑA MUNICIPIO DE SANTA ROSA DE LIMA</t>
  </si>
  <si>
    <t>REGALÍAS / ICLD</t>
  </si>
  <si>
    <t>TERMINADO</t>
  </si>
  <si>
    <t>MEJORAMIENTO DE VIA TERCIARIA QUE COMUNICA EL MUNICIPIO DE SAN JACINTO CON EL CORREGIMIENTO DE LAS PALMAS EN EL DEPARTAMENTO DE BOLIVAR</t>
  </si>
  <si>
    <t>MEJORAMIENTO DE LA VIA SAN JACINTO - CORREGIMIENTO DE LAS PALMAS, MEDIANTE OBRAS DE AFIRMADO, PLACA HUELLAS Y ALCATARILLAS</t>
  </si>
  <si>
    <t>ACPM</t>
  </si>
  <si>
    <t>PAVIMENTACIÓN EN CONCRETO RIGIDO DE LA CALLE EL RODEO DEL MUNICIPIO DE CARTAGENA DE INDIAS</t>
  </si>
  <si>
    <t>SUSPENDIDO</t>
  </si>
  <si>
    <t>REHABILITACIÓN DE LA VIA QUE COMUNICA, EL MUNICIPIO DE MAHATES CON LA INTERSECCIÓN - RUTA NACIONAL 25BL02 CARRETO - CRUZ DEL VISO EN EL DEPARTAMENTO DE BOLIVAR</t>
  </si>
  <si>
    <t>Fortalecimiento al Festival Internacional de Cine de Cartagena de Indias-FICCI-61 Bolívar</t>
  </si>
  <si>
    <t>”.Desarrollar actividades que permitan mostrar al departamento de Bolívar como un espacio donde se integren distintas expresiones culturales de la región en el marco de la celebración del FICCI 61  .</t>
  </si>
  <si>
    <t>SEC. PRIVADA</t>
  </si>
  <si>
    <t>OF. RIESGO</t>
  </si>
  <si>
    <t>SEC. HACIENDA</t>
  </si>
  <si>
    <t>ICULTUR</t>
  </si>
  <si>
    <t>SEC. VICTIMAS</t>
  </si>
  <si>
    <t>FORTALECIMIENTO INSTITUCIONAL DEL ARCHIVO GENERAL PARA LA VIGENCIA 2022 Y FONDOS ACUMULADOS DE
LA GOBERNACIÓN DE BOLÍVAR"</t>
  </si>
  <si>
    <t>Los avances a 31 de marzo de 2022 de este proyecto se han registrado con ocasión de los servicios prestados por el personal profesional y apoyo a la gestión contratado</t>
  </si>
  <si>
    <t>IMPLEMENTACIÓN DEL SISTEMA DE GESTIÓN DE SEGURIDAD DE LA INFORMACIÓN (SGSI) Y MODELO DE
SEGURIDAD Y PRIVACIDAD DE LA INFORMACIÓN (MSPI) DE LA GOBERNACIÓN DE BOLÍVAR</t>
  </si>
  <si>
    <t>ADECUACION, RESTAURACIÓN Y MANTENIMIENTO DE LOS BIENES INMUEBLES BAJO LA ADMINISTRACIÓN Y CUSTODIA DEL DEPARTAMENTO DE BOLÍVAR</t>
  </si>
  <si>
    <t>“ADECUACIÓN Y RESTAURACIÓN DE LOS BIENES INMUEBLES PATRIMONIALES DE LA GOBERNACIÓN COMO ESTRATEGIA PARA IMPULSAR EL ARTE Y LA CULTURA EN EL DEPARTAMENTO DE BOLÍVAR”</t>
  </si>
  <si>
    <t>31/04/2022</t>
  </si>
  <si>
    <t>Para la ejecución de las actividades del proyecto, se suscribió Convenio con la Fundación Escuela Taller de Mompox.  Para la ejecución integral de las actividades objeto del convenio, se solicitó autorización para recepción de bienes y servicios en vigencias futuras lo cual fue aprobado.  En consecuencia el plazo de ejecución del mismo se amplió en 4 meses, esto es, hasta el mes de abril de 2022.</t>
  </si>
  <si>
    <t>SEC. DES.REGIONAL</t>
  </si>
  <si>
    <t>Fortalecimiento a la gestión y dirección de la administración pública territorial</t>
  </si>
  <si>
    <t>Servicios tecnológicos</t>
  </si>
  <si>
    <t>Sedes mantenidas</t>
  </si>
  <si>
    <t>Sedes restauradas</t>
  </si>
  <si>
    <t>SEC. GENERAL</t>
  </si>
  <si>
    <t>"IMPLEMENTACIÓN FUNCIONAMIENTO DEL CENTRO DE OBSERVACIÓN E INVESTIGACIÓN SOCIAL DE BOLÍVAR"</t>
  </si>
  <si>
    <t>Aumentar el flujo de información, conocimiento y el análisis sobre el estado de la
convivencia y la seguridad ciudadana a través de la generación de información.</t>
  </si>
  <si>
    <t>Se establece avance fisico por tiempo de ejecucion del proyecto (proyecto 9 meses - avance 3 meses)</t>
  </si>
  <si>
    <t>“APOYO A LOS ORGANISMOS COMUNALES
PARA SU SOSTENIBILIDAD Y CONTINUIDAD EN EL TRABAJO COMUNITARIO EN EL
DEPARTAMENTO DE Bolívar”,</t>
  </si>
  <si>
    <t xml:space="preserve">Implementar un proceso de asistencia y acompañamiento técnico dirigido a ciudadanos afiliados a organismos comunales y alcaldías para mejorar la participación ciudadana en los organismos comunales en Bolivar. </t>
  </si>
  <si>
    <t>/01/2022</t>
  </si>
  <si>
    <t>Se establece avance fisico por tiempo de ejecucion del proyecto  (proyecto 7 meses - avance 3 meses)</t>
  </si>
  <si>
    <t>“APOYO A LA JORNADA ELECTORAL NACIONAL PARA ELECCION DE CONGRESO DE LA REPUBLICA, DEPARTAMENTO DE BOLIVAR”.</t>
  </si>
  <si>
    <t>Apoyar la capacidad institucional de Registraduria, policía, ejército, y otras instituciones para el desarrollo de la jornada electoral de manera segura, tranquila y en forma correcta de acuerdo a la ley</t>
  </si>
  <si>
    <t>SEC. INTERIOR</t>
  </si>
  <si>
    <t>ADMINISTRACION DE LA NOMINA Y DE LOS BIENES Y SERVICIOS DEL AÑO 2022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</si>
  <si>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</si>
  <si>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SGP - ICLD</t>
  </si>
  <si>
    <t>MANTENIMIENTO DE LA COBERTURA EDUCATIVA PARA EL 2022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</si>
  <si>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</si>
  <si>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 xml:space="preserve">SGP </t>
  </si>
  <si>
    <t>Los contratos suscritos en El proyecto esta concebido para la presentacion de informes por periodos academicos (4 periodos) por lo que aun no se han presentado informe de ejecucion y no se han realizado pagos al contratista. Sin emabrgo se ha cancelado un mes de arriendo incluido dentro de este proyecto</t>
  </si>
  <si>
    <t>FORTALECIMIENTO DE AULAS INCLUSIVAS PARA LA ATENCIÓN EDUCATIVA DE NIÑOS, NIÑAS, JOVENES Y ADULTOS CON DISCAPACIDAD Y TALENTOS EXCEPCIONALES EN EL DEPARTAMENTO DE BOLIVAR EN LA VIGENCIA 2022,</t>
  </si>
  <si>
    <t>Fortalecer el proceso de Educación Inclusiva, implementando acciones que involucren a los establecimientos educativos oficiales, la SED y la comunidad en general, para garantizar el acceso, la permanencia de las personas con discapacidad y talentos excepcionales.</t>
  </si>
  <si>
    <t>Este proyecto tiene comprometido $1.494.902.873 de los cuales se han ejecutado $854.000.000 y se han pagado $100.800.000</t>
  </si>
  <si>
    <t>INMPLEMENTACION DEL PROGRAMA DE GESTION ESCOLAR COMO ESTRATEGIA DE DISMINUCION DE LA DESERCIÓN ESCOLAR PARA EL AÑO 2022, EN INSTITUCIONES EDUCATIVAS OFICIALES DEL DEPTO. BOLIVAR.</t>
  </si>
  <si>
    <t>Disminuir los índices de deserción escolar en el departamento de Bolívar.</t>
  </si>
  <si>
    <t>De los recursos SGP por $547.565.940 tiene un saldo de apropiación por $339.067.657, los recursos de ICLD $600.000.000 aún no han sido asignados.</t>
  </si>
  <si>
    <t>SEC. EDUCACION</t>
  </si>
  <si>
    <t>Implementación de las rutas materno perinatal y de promoción y mantenimiento en municipios priorizados del Departamento de Bolívar</t>
  </si>
  <si>
    <t xml:space="preserve">Implementar las rutas integrales de atención materno perinatal y de promoción y  mantenimiento en municipios priorizados del departamento de Bolívar
</t>
  </si>
  <si>
    <t>01/15/2022</t>
  </si>
  <si>
    <t>Fortalecimiento de la capacidad de gestión institucional y comunitaria para lograr la prevención y atención integral en ITS-VIH/SIDA en el dpartamento de Bolívar</t>
  </si>
  <si>
    <t>Fortalecer la implementación de estrategias y lineamientos para la  prevención y atención integral de las ITS/VIH sida en el departamento de bolívar</t>
  </si>
  <si>
    <t>Fortalecimiento a la articulación intersectorial y cumplimiento de la ruta de abordaje integral de las violencias por razones de género en el departamento de Bolívar</t>
  </si>
  <si>
    <t>Fortalecer la articulación intersectorial y el cumplimiento de la ruta de abordaje integral de las  violencias de género en el departamento de Bolívar</t>
  </si>
  <si>
    <t>Incremento de la cobertura de acciones de inspección, vigilancia y control del sistema general de seguridad social en salud en el departamento de Bolívar</t>
  </si>
  <si>
    <t>Incrementar  la Cobertura de Acciones de Inspeccion,Vigilancia y Control al Sistema General de Seguridad Social en Salud en el Departamento de Bolivar</t>
  </si>
  <si>
    <t>Implementación de acciones de promoción de la salud y prevención de riesgos  laborales en la población del sector informal de la economía en el Departamento de Bolívar</t>
  </si>
  <si>
    <t>Aumentar la cobertura de acciones de promoción de la salud y prevención en  riesgos laborales en la población del sector informal de la economía en el Departamento de Bolívar</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</si>
  <si>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</si>
  <si>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</si>
  <si>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Fortalecimiento del proceso de operacionalización del plan de intervenciones colectivas (PIC) y de los procesos de gestión de salud pública RES. 518 de 2015 en las entidades territoriales de salud dprtamental y municipal del departamento de Bolívar</t>
  </si>
  <si>
    <t>Mejorar la gestión en la operacionalización del plan intervenciones colectivas  
(PIC) y de los procesos de la gestión de la salud publica en el marco de la gestión
del riesgo colectivo y de la salud publica</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</si>
  <si>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</si>
  <si>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</si>
  <si>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Fortalecimiento y gestión a la implementación de la política de seguridad (SAN) con enfoque del derecho humano a la alimentación adecuada-(DHAA) en niños y niñas de 0 a 59 meses, mujeres gestantes y lactantes en el departamento de Bolívar</t>
  </si>
  <si>
    <t>Fortalecer la gestión en la implementación de la política de seguridad alimentaria y
nutricional con enfoque al derecho humano de la alimentación adecuada en niños y niñas
de 0 a 59 meses, mujeres lactantes y gestantes en el departamento de bolívar.</t>
  </si>
  <si>
    <t>Apoyo a la gestión para la implementación y
adopción de estrategias, normas y lineamientos orientados para lograr el desarrollo integral de niñas, niños y adolescentes en los municipios priorizados del departamento de Bolívar</t>
  </si>
  <si>
    <t xml:space="preserve">Fortalecer la gestión para la implementación y adopción de estrategias, normas y lineamientos orientados para lograr el desarrollo integral de niñas, niños y Adolescentes en municipios priorizados del Departamento de Bolívar. </t>
  </si>
  <si>
    <t>Mejoramiento de la operativización del laboratorio de salud pública para la investigación y vigilancia de eventos de interés en el dpartamento de Bolívar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</si>
  <si>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</si>
  <si>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de la gestión para la planeación integral de la Secretaría de Salud vigencia 2022 Bolívar</t>
  </si>
  <si>
    <t>Mejorar los procesos de gestión de la planeación integral en salud, para el cumplimiento de las metas del Plan Territorial de Salud de la Secretaría de Salud en el Departamento de Bolívar</t>
  </si>
  <si>
    <t>Fortalecimiento en la apliación de las estrategias para la prevención y atención de la Tuberculosis y Hansen en el departamento de Bolívar</t>
  </si>
  <si>
    <t xml:space="preserve">Mejorar la aplicación de las estrategias de prevención y atención de la tuberculosis y Hansen en los municipios del departamento de Bolívar </t>
  </si>
  <si>
    <t>SGP/NACION</t>
  </si>
  <si>
    <t>Fortalecimiento del desarrollo de los subsistemas de análisis, interpretación y divulgación de los eventos de interés en salud pública en el departamento de Bolívar</t>
  </si>
  <si>
    <t>Fortalecer la operatividad de los subsistemas de análisis, interpretación y divulgación de los eventos de interés en salud pública en el Departamento de Bolívar.</t>
  </si>
  <si>
    <t>Fortalecimiento en la gestion del conocimiento y el sistema de información en salud en el departamento de Bolívar</t>
  </si>
  <si>
    <t xml:space="preserve">Optimizar los procesos de recolección, análisis, interpretación y divulgación de información, y de investigación para la identificación de las necesidades de salud de la población del Departamento de Bolívar </t>
  </si>
  <si>
    <t>Fortalecimiento de las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</si>
  <si>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</si>
  <si>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Fortalecimiento de la gestión de la secretaria de salud departamental de Bolívar 2022 Bolívar</t>
  </si>
  <si>
    <t>Fortalecer los procesos institucionales que promuevan una mejora  continua y cumplir con eficiencia y eficacia en las competencias de la Secretaría de salud departamental</t>
  </si>
  <si>
    <t>Fortalecimiento de las acciones de inspección
vigilencia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</si>
  <si>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</si>
  <si>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de la dimensión vida saludable y condiciones no transmisibles en el departamento de Bolívar</t>
  </si>
  <si>
    <t>Aumentar la adherencia a los lineamientos nacionales de la dimensión vida saludable y condiciones no transmisibles en los municipios del  departamento de Bolívar</t>
  </si>
  <si>
    <t>Fortalecimiento de la gestión ambiental, inspección, vigilancia y control sanitario en el departamento de Bolívar</t>
  </si>
  <si>
    <t xml:space="preserve">Disminuir porcentaje de enfermerdades adquiridas por factores ambientales y sanitarios en los municipios del departamento de Bolivar. </t>
  </si>
  <si>
    <t>Mejoramiento en la garantía operación y prestación de servicios de salud en el modelo de redes integradas de salud en del departamento de Bolívar 2022</t>
  </si>
  <si>
    <t xml:space="preserve">Consolidar una red integrada de servicio de salud en el marco del modelo de atención integral en salud que permita garantizar la accesibilidad, calidad, oportunidad y eficiencia en la prestación de los servicios de salud en el departartamento de Bolívar  </t>
  </si>
  <si>
    <t xml:space="preserve">Este proyecto tiene recursos del presupuesto salud $11.849.604.798 y recursos del presupuesto gobernacion $4.478.561.364, el avance financiero reportado es del presupuesto de salud </t>
  </si>
  <si>
    <t>Implementación de estrategia de prevención, vigilancia y control de las zoonosis en el departamento de Bolívar</t>
  </si>
  <si>
    <t xml:space="preserve">Disminuir los índices de morbilidad y propagación de enfermedades transmitidas por animales domésticos y silvestres en los municipios del Departamento de Bolívar </t>
  </si>
  <si>
    <t>Fortalecimiento a la vigilancia y control sanitario de medicamentos en el departamento de Bolívar</t>
  </si>
  <si>
    <t>Fortalecer la respuesta al modelo de Inspección, vigilancia y control Sanitario de medicamentos por parte de los establecimientos farmacéuticos en el departamento de Bolívar</t>
  </si>
  <si>
    <t xml:space="preserve">Fortalecimiento de las acciones de la gestión integral que minimicen los riesgos asociados a la salud mental y convivencia social en el departamento de Bolívar </t>
  </si>
  <si>
    <t>Fortalecer las acciones de gestión integral que minimicen los riesgos asociados a la salud mental y convivencia social en el departamento de  Bolívar</t>
  </si>
  <si>
    <t>Fortalecimiento a la gestión y administración del programa ampliado de inmunización -PAI en los 45 municipios del departamento de Bolívar</t>
  </si>
  <si>
    <t xml:space="preserve">Fortalecer la gestión administrativa del Programa Ampliado de Inmunizaciones para el 
logro de coberturas úti l es en la población objeto del PAI y PNV en el departamento de
Bolívar. </t>
  </si>
  <si>
    <t>Fortalecimiento de la gestión diferencial de la población vulnerable, curso de la vida vejez y centros de bienestar para el adulto mayor en municipios priorizados del dpto de Bolívar</t>
  </si>
  <si>
    <t>Mejorar la atención Integral y cuidado para el
adulto mayor en municipios priorizados del
departamento de Bolívar</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</si>
  <si>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</si>
  <si>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</si>
  <si>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Implementación monitoreo y seguimiento al programa de atención psicosocial y salud integral a víctimas PAPSIVI en 13 municipios priorizados del departamento de Bolívar</t>
  </si>
  <si>
    <t xml:space="preserve">Fortalecer la capacidad del Sistema general de seguridad social en salud - SGSSS para brindar la atención psicosocial y de salud integral a las víctimas del conflicto armado residentes en el dpto. de Bolívar. </t>
  </si>
  <si>
    <t>Fortalecimiento de las IPS publica con planes
hospitalarios de gestión integral del riesgo de desastre ajustados a la normatividad vigente, con el programa de hospitales seguros frente a desastres en el dpartamento de Bolívar</t>
  </si>
  <si>
    <t>Promover la gestión de riesgo de desastres como una práctica sistemática, con el fin de garantizar la protección de las personas, colectividades y el ambiente, para educar, prevenir, enfrentar y manejar situaciones de emergencia y de desastres en el departamento de Bolívar</t>
  </si>
  <si>
    <t>Fortalecimiento de acciones de atención integral en salud a víctimas de violencia de género y victimas poblaciones étnicas en mipios priori-zados de departamento de bolívar</t>
  </si>
  <si>
    <t xml:space="preserve">Fortalecer las acciones de atención integral en salud desde un  enfoque diferencial a mujeres víctimas de violencia de género, violencia intrafamiliar y poblaciones étnicas del departamento de Bolívar </t>
  </si>
  <si>
    <t>Fortalecimiento de la continuidad e integralidad en la atención en salud de la población en situaciones de urgencias, emergencias o desastres a través del centro regulador de urgencias en los municipios del departamento de bolívar</t>
  </si>
  <si>
    <t xml:space="preserve">Aumentar los porcentajes de IPS públicas de mediana complejidad con índice de seguridad
hospitalario frente a emergencias y desastres en el departamento de Bolívar. </t>
  </si>
  <si>
    <t>Fortalecimiento de la gestión del aseguramiento en salud en el departamento de bolívar</t>
  </si>
  <si>
    <t xml:space="preserve">Fortalecer la gestión del aseguramiento de la población pobre sin afiliación, migrantes y afiliados al régimen subsidiado en el departamento de bolívar.
</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</si>
  <si>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</si>
  <si>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</si>
  <si>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SGP/ICLD</t>
  </si>
  <si>
    <t>ESTAMPILLA - CONTRIBUCION ESPECIAL</t>
  </si>
  <si>
    <t>92.65</t>
  </si>
  <si>
    <t>33.3</t>
  </si>
  <si>
    <t>42.8</t>
  </si>
  <si>
    <t>SGR - AD 2017 - ILCD</t>
  </si>
  <si>
    <t>SGR - ASIGNACIONES DIRECTAS - ILCD</t>
  </si>
  <si>
    <t>SEC. SALUD</t>
  </si>
  <si>
    <t>SEC.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</si>
</sst>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0;[Red]0"/>
    <numFmt numFmtId="166" formatCode="dd/mm/yyyy;@"/>
    <numFmt numFmtId="167" formatCode="_(&quot;$&quot;\ * #,##0_);_(&quot;$&quot;\ * \(#,##0\);_(&quot;$&quot;\ * &quot;-&quot;??_);_(@_)"/>
    <numFmt numFmtId="168" formatCode="_-&quot;$&quot;\ * #,##0_-;\-&quot;$&quot;\ * #,##0_-;_-&quot;$&quot;\ * &quot;-&quot;??_-;_-@_-"/>
    <numFmt numFmtId="169" formatCode="yyyy\-mm\-dd;@"/>
    <numFmt numFmtId="170" formatCode="_-[$$-240A]\ * #,##0.00_-;\-[$$-240A]\ * #,##0.00_-;_-[$$-240A]\ * &quot;-&quot;??_-;_-@_-"/>
  </numFmts>
  <fonts count="11"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Calibri"/>
      <family val="2"/>
      <scheme val="minor"/>
    </font>
    <font>
      <sz val="8"/>
      <color theme="1"/>
      <name val="Verdana"/>
      <family val="2"/>
    </font>
    <font>
      <b/>
      <sz val="10"/>
      <color theme="1"/>
      <name val="Verdana"/>
      <family val="2"/>
    </font>
    <font>
      <sz val="8"/>
      <name val="Calibri"/>
      <family val="2"/>
      <scheme val="minor"/>
    </font>
    <font>
      <b/>
      <sz val="8"/>
      <color theme="1"/>
      <name val="Verdana"/>
      <family val="2"/>
    </font>
    <font>
      <sz val="8"/>
      <color rgb="FF000000"/>
      <name val="Verdana"/>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s>
  <cellStyleXfs count="12">
    <xf numFmtId="0" fontId="0" fillId="0" borderId="0"/>
    <xf numFmtId="16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0" fontId="10"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cellStyleXfs>
  <cellXfs count="121">
    <xf numFmtId="0" fontId="0" fillId="0" borderId="0" xfId="0"/>
    <xf numFmtId="165" fontId="3" fillId="0"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0" fillId="0" borderId="0" xfId="0" applyBorder="1"/>
    <xf numFmtId="165" fontId="3" fillId="0" borderId="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14" fontId="3" fillId="2" borderId="2" xfId="0" applyNumberFormat="1" applyFont="1" applyFill="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65" fontId="3" fillId="0" borderId="2" xfId="0" applyNumberFormat="1" applyFont="1" applyBorder="1" applyAlignment="1">
      <alignment horizontal="left" vertical="center" wrapText="1"/>
    </xf>
    <xf numFmtId="0" fontId="5" fillId="0" borderId="1" xfId="0" applyFont="1" applyBorder="1" applyAlignment="1">
      <alignment horizontal="left" vertical="center" wrapText="1"/>
    </xf>
    <xf numFmtId="165" fontId="3" fillId="2" borderId="1" xfId="0" applyNumberFormat="1" applyFont="1" applyFill="1" applyBorder="1" applyAlignment="1">
      <alignment horizontal="left" vertical="center" wrapText="1"/>
    </xf>
    <xf numFmtId="167" fontId="3" fillId="0" borderId="1" xfId="3" applyNumberFormat="1" applyFont="1" applyFill="1" applyBorder="1" applyAlignment="1">
      <alignment horizontal="center" vertical="center" wrapText="1"/>
    </xf>
    <xf numFmtId="166" fontId="3" fillId="0" borderId="1" xfId="0" applyNumberFormat="1" applyFont="1" applyBorder="1" applyAlignment="1">
      <alignment horizontal="center" vertical="center" wrapText="1"/>
    </xf>
    <xf numFmtId="42" fontId="3" fillId="0" borderId="1" xfId="4" applyFont="1" applyFill="1" applyBorder="1" applyAlignment="1">
      <alignment horizontal="center" vertical="center" wrapText="1"/>
    </xf>
    <xf numFmtId="0" fontId="8" fillId="3" borderId="6" xfId="0" applyFont="1" applyFill="1" applyBorder="1" applyAlignment="1">
      <alignment horizontal="center" vertical="center" wrapText="1"/>
    </xf>
    <xf numFmtId="0" fontId="4" fillId="0" borderId="0" xfId="0" applyFont="1" applyAlignment="1">
      <alignment horizontal="left"/>
    </xf>
    <xf numFmtId="0" fontId="4" fillId="0" borderId="0" xfId="0" applyFont="1"/>
    <xf numFmtId="0" fontId="4" fillId="0" borderId="0" xfId="0" applyFont="1" applyAlignment="1">
      <alignment wrapText="1"/>
    </xf>
    <xf numFmtId="0" fontId="8" fillId="3" borderId="7" xfId="0" applyFont="1" applyFill="1" applyBorder="1" applyAlignment="1">
      <alignment horizontal="center" vertical="center" wrapText="1"/>
    </xf>
    <xf numFmtId="0" fontId="8" fillId="3" borderId="9" xfId="0" applyFont="1" applyFill="1" applyBorder="1" applyAlignment="1">
      <alignment horizontal="left" vertical="center" wrapText="1"/>
    </xf>
    <xf numFmtId="165" fontId="3" fillId="0" borderId="4" xfId="0" applyNumberFormat="1" applyFont="1" applyBorder="1" applyAlignment="1">
      <alignment horizontal="center" vertical="center" wrapText="1"/>
    </xf>
    <xf numFmtId="168" fontId="3" fillId="0" borderId="1" xfId="3" applyNumberFormat="1" applyFont="1" applyFill="1" applyBorder="1" applyAlignment="1">
      <alignment horizontal="center" vertical="center" wrapText="1"/>
    </xf>
    <xf numFmtId="44" fontId="3" fillId="0" borderId="1" xfId="3" applyFont="1" applyFill="1" applyBorder="1" applyAlignment="1">
      <alignment horizontal="center" vertical="center" wrapText="1"/>
    </xf>
    <xf numFmtId="1"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 fontId="5" fillId="0" borderId="2" xfId="0" applyNumberFormat="1" applyFont="1" applyBorder="1" applyAlignment="1">
      <alignment horizontal="center" vertical="center"/>
    </xf>
    <xf numFmtId="14" fontId="3" fillId="0" borderId="3"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165" fontId="3" fillId="0" borderId="3"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14" fontId="3" fillId="0" borderId="1" xfId="6" applyNumberFormat="1" applyFont="1" applyBorder="1" applyAlignment="1">
      <alignment horizontal="center" vertical="center"/>
    </xf>
    <xf numFmtId="15" fontId="3" fillId="0" borderId="1" xfId="0" applyNumberFormat="1" applyFont="1" applyBorder="1" applyAlignment="1">
      <alignment horizontal="center" vertical="center" wrapText="1"/>
    </xf>
    <xf numFmtId="169" fontId="3" fillId="0" borderId="1" xfId="0" applyNumberFormat="1" applyFont="1" applyBorder="1" applyAlignment="1">
      <alignment horizontal="center" vertical="center"/>
    </xf>
    <xf numFmtId="165" fontId="3" fillId="0" borderId="1" xfId="0" applyNumberFormat="1" applyFont="1" applyBorder="1" applyAlignment="1">
      <alignment vertical="center" wrapText="1"/>
    </xf>
    <xf numFmtId="0" fontId="4" fillId="0" borderId="0" xfId="0" applyFont="1" applyAlignment="1">
      <alignment horizontal="center" vertical="center"/>
    </xf>
    <xf numFmtId="1" fontId="3" fillId="0" borderId="1" xfId="6" applyNumberFormat="1" applyFont="1" applyBorder="1" applyAlignment="1">
      <alignment horizontal="center" vertical="center"/>
    </xf>
    <xf numFmtId="165" fontId="3" fillId="0" borderId="3" xfId="0" applyNumberFormat="1" applyFont="1" applyFill="1" applyBorder="1" applyAlignment="1">
      <alignment horizontal="center" vertical="center" wrapText="1"/>
    </xf>
    <xf numFmtId="165" fontId="3" fillId="0" borderId="2"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165"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165" fontId="3" fillId="0"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5" fillId="0" borderId="2" xfId="0" applyFont="1" applyBorder="1" applyAlignment="1">
      <alignment vertical="center" wrapText="1"/>
    </xf>
    <xf numFmtId="14"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68" fontId="3" fillId="2" borderId="1" xfId="9" applyNumberFormat="1" applyFont="1" applyFill="1" applyBorder="1" applyAlignment="1">
      <alignment horizontal="center" vertical="center" wrapText="1"/>
    </xf>
    <xf numFmtId="165" fontId="3" fillId="0" borderId="1" xfId="0" applyNumberFormat="1" applyFont="1" applyBorder="1" applyAlignment="1">
      <alignment horizontal="center" vertical="center" wrapText="1"/>
    </xf>
    <xf numFmtId="166" fontId="3" fillId="2" borderId="1" xfId="0" applyNumberFormat="1" applyFont="1" applyFill="1" applyBorder="1" applyAlignment="1">
      <alignment horizontal="center" vertical="center" wrapText="1"/>
    </xf>
    <xf numFmtId="168" fontId="3" fillId="2" borderId="2" xfId="9" applyNumberFormat="1" applyFont="1" applyFill="1" applyBorder="1" applyAlignment="1">
      <alignment horizontal="center" vertical="center" wrapText="1"/>
    </xf>
    <xf numFmtId="165"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1" fontId="3" fillId="2" borderId="2"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1" fontId="5" fillId="2" borderId="2" xfId="0" applyNumberFormat="1"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1" fontId="3" fillId="0" borderId="2" xfId="1" applyNumberFormat="1" applyFont="1" applyFill="1" applyBorder="1" applyAlignment="1">
      <alignment horizontal="center" vertical="center" wrapText="1"/>
    </xf>
    <xf numFmtId="170" fontId="3" fillId="2" borderId="1" xfId="2" applyNumberFormat="1" applyFont="1" applyFill="1" applyBorder="1" applyAlignment="1">
      <alignment horizontal="center" vertical="center" wrapText="1"/>
    </xf>
    <xf numFmtId="2" fontId="8" fillId="3" borderId="6" xfId="0" applyNumberFormat="1" applyFont="1" applyFill="1" applyBorder="1" applyAlignment="1">
      <alignment horizontal="center" vertical="center" wrapText="1"/>
    </xf>
    <xf numFmtId="2" fontId="3" fillId="2" borderId="2" xfId="2" applyNumberFormat="1" applyFont="1" applyFill="1" applyBorder="1" applyAlignment="1">
      <alignment horizontal="center" vertical="center" wrapText="1"/>
    </xf>
    <xf numFmtId="2" fontId="3" fillId="0" borderId="1" xfId="2"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2" fontId="5" fillId="2" borderId="1" xfId="0" applyNumberFormat="1" applyFont="1" applyFill="1" applyBorder="1" applyAlignment="1">
      <alignment horizontal="center" vertical="center" wrapText="1"/>
    </xf>
    <xf numFmtId="2" fontId="3" fillId="0" borderId="3" xfId="2" applyNumberFormat="1" applyFont="1" applyFill="1" applyBorder="1" applyAlignment="1">
      <alignment horizontal="center" vertical="center" wrapText="1"/>
    </xf>
    <xf numFmtId="2" fontId="3" fillId="2" borderId="1" xfId="2"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44" fontId="3" fillId="0" borderId="1" xfId="3" applyNumberFormat="1" applyFont="1" applyFill="1" applyBorder="1" applyAlignment="1">
      <alignment horizontal="center" vertical="center" wrapText="1"/>
    </xf>
    <xf numFmtId="44" fontId="3" fillId="0" borderId="1" xfId="3" applyFont="1" applyFill="1" applyBorder="1" applyAlignment="1">
      <alignment vertical="center" wrapText="1"/>
    </xf>
    <xf numFmtId="14" fontId="5" fillId="0" borderId="1" xfId="0" applyNumberFormat="1" applyFont="1" applyBorder="1" applyAlignment="1">
      <alignment vertical="center" wrapText="1"/>
    </xf>
    <xf numFmtId="0" fontId="8" fillId="3" borderId="12" xfId="0" applyFont="1" applyFill="1" applyBorder="1" applyAlignment="1">
      <alignment horizontal="left" vertical="center" wrapText="1"/>
    </xf>
    <xf numFmtId="9" fontId="3" fillId="0" borderId="1" xfId="2" applyFont="1" applyFill="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2" borderId="2" xfId="0" applyNumberFormat="1" applyFont="1" applyFill="1" applyBorder="1" applyAlignment="1">
      <alignment horizontal="left" vertical="center" wrapText="1"/>
    </xf>
    <xf numFmtId="0" fontId="5" fillId="0" borderId="1" xfId="0" applyFont="1" applyBorder="1" applyAlignment="1">
      <alignment horizontal="left"/>
    </xf>
    <xf numFmtId="166" fontId="3" fillId="0" borderId="0" xfId="0" applyNumberFormat="1" applyFont="1" applyBorder="1" applyAlignment="1">
      <alignment horizontal="center" vertical="center" wrapText="1"/>
    </xf>
    <xf numFmtId="165" fontId="3" fillId="0" borderId="11" xfId="0" applyNumberFormat="1" applyFont="1" applyFill="1" applyBorder="1" applyAlignment="1">
      <alignment horizontal="center" vertical="center" wrapText="1"/>
    </xf>
    <xf numFmtId="165" fontId="3" fillId="0" borderId="4" xfId="0" applyNumberFormat="1" applyFont="1" applyFill="1" applyBorder="1" applyAlignment="1">
      <alignment horizontal="center" vertical="center" wrapText="1"/>
    </xf>
    <xf numFmtId="1" fontId="3" fillId="0" borderId="3" xfId="6" applyNumberFormat="1" applyFont="1" applyBorder="1" applyAlignment="1">
      <alignment horizontal="center" vertical="center"/>
    </xf>
    <xf numFmtId="14" fontId="5" fillId="0" borderId="3" xfId="0" applyNumberFormat="1" applyFont="1" applyBorder="1" applyAlignment="1">
      <alignment horizontal="center" vertical="center"/>
    </xf>
    <xf numFmtId="14" fontId="3" fillId="0" borderId="0" xfId="0" applyNumberFormat="1" applyFont="1" applyBorder="1" applyAlignment="1">
      <alignment horizontal="center" vertical="center" wrapText="1"/>
    </xf>
    <xf numFmtId="0" fontId="5" fillId="0" borderId="2" xfId="0" applyFont="1" applyBorder="1" applyAlignment="1">
      <alignment horizontal="center" vertical="center"/>
    </xf>
    <xf numFmtId="165" fontId="3" fillId="0" borderId="0"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2" fontId="3" fillId="0" borderId="2" xfId="2" applyNumberFormat="1" applyFont="1" applyFill="1" applyBorder="1" applyAlignment="1">
      <alignment horizontal="center" vertical="center" wrapText="1"/>
    </xf>
    <xf numFmtId="2" fontId="3" fillId="0" borderId="2" xfId="1" applyNumberFormat="1" applyFont="1" applyFill="1" applyBorder="1" applyAlignment="1">
      <alignment horizontal="center" vertical="center" wrapText="1"/>
    </xf>
    <xf numFmtId="44" fontId="3" fillId="2" borderId="3" xfId="3" applyFont="1" applyFill="1" applyBorder="1" applyAlignment="1">
      <alignment horizontal="center" vertical="center" wrapText="1"/>
    </xf>
    <xf numFmtId="170" fontId="3" fillId="0" borderId="2" xfId="0" applyNumberFormat="1" applyFont="1" applyFill="1" applyBorder="1" applyAlignment="1">
      <alignment horizontal="center" vertical="center" wrapText="1"/>
    </xf>
    <xf numFmtId="170" fontId="3" fillId="2" borderId="3" xfId="2" applyNumberFormat="1" applyFont="1" applyFill="1" applyBorder="1" applyAlignment="1">
      <alignment horizontal="center" vertical="center" wrapText="1"/>
    </xf>
    <xf numFmtId="165" fontId="3" fillId="0" borderId="3" xfId="0" applyNumberFormat="1" applyFont="1" applyFill="1" applyBorder="1" applyAlignment="1">
      <alignment horizontal="left" vertical="center" wrapText="1"/>
    </xf>
    <xf numFmtId="165" fontId="7" fillId="0" borderId="1" xfId="0" applyNumberFormat="1" applyFont="1" applyBorder="1" applyAlignment="1">
      <alignment horizontal="left" vertical="center" wrapText="1"/>
    </xf>
    <xf numFmtId="165" fontId="3" fillId="0" borderId="10" xfId="0" applyNumberFormat="1" applyFont="1" applyBorder="1" applyAlignment="1">
      <alignment horizontal="left" vertical="center" wrapText="1"/>
    </xf>
    <xf numFmtId="9" fontId="3" fillId="0" borderId="2" xfId="2" applyFont="1" applyFill="1" applyBorder="1" applyAlignment="1">
      <alignment horizontal="left" vertical="center" wrapText="1"/>
    </xf>
    <xf numFmtId="2" fontId="4" fillId="0" borderId="0" xfId="0" applyNumberFormat="1" applyFont="1" applyAlignment="1">
      <alignment horizontal="center"/>
    </xf>
    <xf numFmtId="1" fontId="5" fillId="2" borderId="2" xfId="0" applyNumberFormat="1" applyFont="1" applyFill="1" applyBorder="1" applyAlignment="1">
      <alignment horizontal="center" vertical="center"/>
    </xf>
    <xf numFmtId="165" fontId="3" fillId="0" borderId="3" xfId="0" applyNumberFormat="1" applyFont="1" applyBorder="1" applyAlignment="1">
      <alignment horizontal="left" vertical="center" wrapText="1"/>
    </xf>
    <xf numFmtId="0" fontId="3" fillId="0" borderId="3" xfId="0" applyFont="1" applyBorder="1" applyAlignment="1">
      <alignment horizontal="left" vertical="center" wrapText="1"/>
    </xf>
    <xf numFmtId="0" fontId="4" fillId="0" borderId="0" xfId="0" applyFont="1" applyAlignment="1">
      <alignment horizontal="left" vertical="center"/>
    </xf>
    <xf numFmtId="0" fontId="8" fillId="0" borderId="0" xfId="0" applyFont="1" applyAlignment="1">
      <alignment horizontal="left" vertical="center"/>
    </xf>
    <xf numFmtId="0" fontId="8" fillId="3" borderId="8" xfId="0" applyFont="1" applyFill="1" applyBorder="1" applyAlignment="1">
      <alignment horizontal="left" vertical="center" wrapText="1"/>
    </xf>
    <xf numFmtId="0" fontId="3" fillId="0" borderId="2" xfId="6" applyFont="1" applyBorder="1" applyAlignment="1">
      <alignment horizontal="left" vertical="center" wrapText="1"/>
    </xf>
    <xf numFmtId="0" fontId="3" fillId="0" borderId="3" xfId="6" applyFont="1" applyBorder="1" applyAlignment="1">
      <alignment horizontal="left" vertical="center" wrapText="1"/>
    </xf>
    <xf numFmtId="0" fontId="3" fillId="0" borderId="1" xfId="6"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0" borderId="4" xfId="0" applyFont="1" applyBorder="1" applyAlignment="1">
      <alignment horizontal="left" vertical="center" wrapText="1"/>
    </xf>
    <xf numFmtId="0" fontId="3" fillId="0" borderId="1" xfId="0" applyFont="1" applyBorder="1" applyAlignment="1">
      <alignment horizontal="left" vertical="center"/>
    </xf>
    <xf numFmtId="165" fontId="3" fillId="0" borderId="0" xfId="0" applyNumberFormat="1" applyFont="1" applyBorder="1" applyAlignment="1">
      <alignment horizontal="left" vertical="center" wrapText="1"/>
    </xf>
    <xf numFmtId="44" fontId="3" fillId="0" borderId="3" xfId="3" applyFont="1" applyFill="1" applyBorder="1" applyAlignment="1">
      <alignment horizontal="center" vertical="center" wrapText="1"/>
    </xf>
  </cellXfs>
  <cellStyles count="12">
    <cellStyle name="Millares" xfId="1" builtinId="3"/>
    <cellStyle name="Millares [0] 2" xfId="5" xr:uid="{00000000-0005-0000-0000-000001000000}"/>
    <cellStyle name="Millares 2" xfId="7" xr:uid="{00000000-0005-0000-0000-000002000000}"/>
    <cellStyle name="Millares 2 2" xfId="11" xr:uid="{00000000-0005-0000-0000-000003000000}"/>
    <cellStyle name="Millares 3" xfId="8" xr:uid="{00000000-0005-0000-0000-000004000000}"/>
    <cellStyle name="Moneda" xfId="3" builtinId="4"/>
    <cellStyle name="Moneda [0]" xfId="4" builtinId="7"/>
    <cellStyle name="Moneda 2" xfId="10" xr:uid="{00000000-0005-0000-0000-000007000000}"/>
    <cellStyle name="Moneda 3" xfId="9" xr:uid="{00000000-0005-0000-0000-000008000000}"/>
    <cellStyle name="Normal" xfId="0" builtinId="0"/>
    <cellStyle name="Normal 2" xfId="6" xr:uid="{00000000-0005-0000-0000-00000A000000}"/>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79"/>
  <sheetViews>
    <sheetView tabSelected="1" zoomScale="80" zoomScaleNormal="80" workbookViewId="0">
      <selection activeCell="D2" sqref="D2"/>
    </sheetView>
  </sheetViews>
  <sheetFormatPr baseColWidth="10" defaultRowHeight="15.75" x14ac:dyDescent="0.25"/>
  <cols>
    <col min="1" max="1" width="6" bestFit="1" customWidth="1"/>
    <col min="2" max="2" width="15.375" style="37" customWidth="1"/>
    <col min="3" max="3" width="12.5" style="37" customWidth="1"/>
    <col min="4" max="4" width="45" style="106" customWidth="1"/>
    <col min="5" max="5" width="37" style="106" customWidth="1"/>
    <col min="6" max="6" width="16.25" style="17" customWidth="1"/>
    <col min="7" max="7" width="20.125" style="17" bestFit="1" customWidth="1"/>
    <col min="8" max="8" width="26.375" style="17" bestFit="1" customWidth="1"/>
    <col min="9" max="9" width="13" style="17" bestFit="1" customWidth="1"/>
    <col min="10" max="10" width="14.25" style="18" customWidth="1"/>
    <col min="11" max="11" width="13" style="102" bestFit="1" customWidth="1"/>
    <col min="12" max="12" width="23.5" style="17" bestFit="1" customWidth="1"/>
    <col min="13" max="13" width="29.5" style="16" customWidth="1"/>
  </cols>
  <sheetData>
    <row r="1" spans="1:42" x14ac:dyDescent="0.25">
      <c r="N1" s="3"/>
      <c r="O1" s="3"/>
      <c r="P1" s="3"/>
      <c r="Q1" s="3"/>
      <c r="R1" s="3"/>
      <c r="S1" s="3"/>
      <c r="T1" s="3"/>
      <c r="U1" s="3"/>
      <c r="V1" s="3"/>
      <c r="W1" s="3"/>
      <c r="X1" s="3"/>
      <c r="Y1" s="3"/>
    </row>
    <row r="2" spans="1:42" x14ac:dyDescent="0.25">
      <c r="D2" s="107" t="s">
        <v>16</v>
      </c>
      <c r="E2" s="107"/>
      <c r="N2" s="3"/>
      <c r="O2" s="3"/>
      <c r="P2" s="3"/>
      <c r="Q2" s="3"/>
      <c r="R2" s="3"/>
      <c r="S2" s="3"/>
      <c r="T2" s="3"/>
      <c r="U2" s="3"/>
      <c r="V2" s="3"/>
      <c r="W2" s="3"/>
      <c r="X2" s="3"/>
      <c r="Y2" s="3"/>
    </row>
    <row r="3" spans="1:42" x14ac:dyDescent="0.25">
      <c r="D3" s="107" t="s">
        <v>15</v>
      </c>
      <c r="E3" s="107"/>
      <c r="N3" s="3"/>
      <c r="O3" s="3"/>
      <c r="P3" s="3"/>
      <c r="Q3" s="3"/>
      <c r="R3" s="3"/>
      <c r="S3" s="3"/>
      <c r="T3" s="3"/>
      <c r="U3" s="3"/>
      <c r="V3" s="3"/>
      <c r="W3" s="3"/>
      <c r="X3" s="3"/>
      <c r="Y3" s="3"/>
    </row>
    <row r="4" spans="1:42" x14ac:dyDescent="0.25">
      <c r="D4" s="107" t="s">
        <v>13</v>
      </c>
      <c r="E4" s="107"/>
      <c r="N4" s="3"/>
      <c r="O4" s="3"/>
      <c r="P4" s="3"/>
      <c r="Q4" s="3"/>
      <c r="R4" s="3"/>
      <c r="S4" s="3"/>
      <c r="T4" s="3"/>
      <c r="U4" s="3"/>
      <c r="V4" s="3"/>
      <c r="W4" s="3"/>
      <c r="X4" s="3"/>
      <c r="Y4" s="3"/>
    </row>
    <row r="5" spans="1:42" x14ac:dyDescent="0.25">
      <c r="D5" s="107" t="s">
        <v>14</v>
      </c>
      <c r="E5" s="107"/>
      <c r="N5" s="3"/>
      <c r="O5" s="3"/>
      <c r="P5" s="3"/>
      <c r="Q5" s="3"/>
      <c r="R5" s="3"/>
      <c r="S5" s="3"/>
      <c r="T5" s="3"/>
      <c r="U5" s="3"/>
      <c r="V5" s="3"/>
      <c r="W5" s="3"/>
      <c r="X5" s="3"/>
      <c r="Y5" s="3"/>
    </row>
    <row r="6" spans="1:42" ht="16.5" thickBot="1" x14ac:dyDescent="0.3">
      <c r="N6" s="3"/>
      <c r="O6" s="3"/>
      <c r="P6" s="3"/>
      <c r="Q6" s="3"/>
      <c r="R6" s="3"/>
      <c r="S6" s="3"/>
      <c r="T6" s="3"/>
      <c r="U6" s="3"/>
      <c r="V6" s="3"/>
      <c r="W6" s="3"/>
      <c r="X6" s="3"/>
      <c r="Y6" s="3"/>
    </row>
    <row r="7" spans="1:42" ht="45.75" customHeight="1" thickBot="1" x14ac:dyDescent="0.3">
      <c r="A7" s="2" t="s">
        <v>0</v>
      </c>
      <c r="B7" s="15" t="s">
        <v>3</v>
      </c>
      <c r="C7" s="19" t="s">
        <v>12</v>
      </c>
      <c r="D7" s="108" t="s">
        <v>2</v>
      </c>
      <c r="E7" s="20" t="s">
        <v>4</v>
      </c>
      <c r="F7" s="15" t="s">
        <v>11</v>
      </c>
      <c r="G7" s="15" t="s">
        <v>5</v>
      </c>
      <c r="H7" s="15" t="s">
        <v>6</v>
      </c>
      <c r="I7" s="15" t="s">
        <v>7</v>
      </c>
      <c r="J7" s="15" t="s">
        <v>8</v>
      </c>
      <c r="K7" s="68" t="s">
        <v>9</v>
      </c>
      <c r="L7" s="19" t="s">
        <v>10</v>
      </c>
      <c r="M7" s="79" t="s">
        <v>1</v>
      </c>
      <c r="N7" s="3"/>
      <c r="O7" s="3"/>
      <c r="P7" s="3"/>
      <c r="Q7" s="3"/>
      <c r="R7" s="3"/>
      <c r="S7" s="3"/>
      <c r="T7" s="3"/>
      <c r="U7" s="3"/>
      <c r="V7" s="3"/>
      <c r="W7" s="3"/>
      <c r="X7" s="3"/>
      <c r="Y7" s="3"/>
    </row>
    <row r="8" spans="1:42" s="1" customFormat="1" ht="44.25" customHeight="1" x14ac:dyDescent="0.25">
      <c r="A8" s="1">
        <v>1</v>
      </c>
      <c r="B8" s="26">
        <v>2016002130006</v>
      </c>
      <c r="C8" s="33">
        <v>42724</v>
      </c>
      <c r="D8" s="60" t="s">
        <v>33</v>
      </c>
      <c r="E8" s="60" t="s">
        <v>33</v>
      </c>
      <c r="F8" s="48" t="s">
        <v>34</v>
      </c>
      <c r="G8" s="14">
        <v>917361024</v>
      </c>
      <c r="H8" s="90" t="s">
        <v>194</v>
      </c>
      <c r="I8" s="6">
        <v>43342</v>
      </c>
      <c r="J8" s="92">
        <v>44650</v>
      </c>
      <c r="K8" s="93">
        <v>1</v>
      </c>
      <c r="L8" s="77">
        <f>4563125+444614448+280483988+42215396</f>
        <v>771876957</v>
      </c>
      <c r="M8" s="57" t="s">
        <v>35</v>
      </c>
      <c r="N8"/>
      <c r="O8"/>
      <c r="P8"/>
      <c r="Q8"/>
      <c r="R8"/>
      <c r="S8"/>
      <c r="T8"/>
      <c r="U8"/>
      <c r="V8"/>
      <c r="W8"/>
      <c r="X8"/>
      <c r="Y8"/>
      <c r="Z8"/>
      <c r="AA8"/>
      <c r="AB8"/>
      <c r="AC8"/>
      <c r="AD8"/>
      <c r="AE8"/>
      <c r="AF8"/>
      <c r="AG8"/>
      <c r="AH8"/>
      <c r="AI8"/>
      <c r="AJ8"/>
      <c r="AK8"/>
      <c r="AL8"/>
      <c r="AM8"/>
      <c r="AN8"/>
      <c r="AO8"/>
      <c r="AP8"/>
    </row>
    <row r="9" spans="1:42" ht="52.5" customHeight="1" x14ac:dyDescent="0.25">
      <c r="A9" s="46">
        <v>2</v>
      </c>
      <c r="B9" s="24">
        <v>2016002130004</v>
      </c>
      <c r="C9" s="33">
        <v>42724</v>
      </c>
      <c r="D9" s="60" t="s">
        <v>36</v>
      </c>
      <c r="E9" s="10" t="s">
        <v>36</v>
      </c>
      <c r="F9" s="36" t="s">
        <v>34</v>
      </c>
      <c r="G9" s="14">
        <v>7223597238</v>
      </c>
      <c r="H9" s="25" t="s">
        <v>195</v>
      </c>
      <c r="I9" s="51">
        <v>43063</v>
      </c>
      <c r="J9" s="78" t="s">
        <v>37</v>
      </c>
      <c r="K9" s="72" t="s">
        <v>191</v>
      </c>
      <c r="L9" s="77">
        <f>1457368607+1154780045+1007324101+635456554+318456580+338806504+94016716</f>
        <v>5006209107</v>
      </c>
      <c r="M9" s="100" t="s">
        <v>38</v>
      </c>
    </row>
    <row r="10" spans="1:42" ht="36.75" customHeight="1" x14ac:dyDescent="0.25">
      <c r="A10" s="46">
        <v>3</v>
      </c>
      <c r="B10" s="38">
        <v>2019000020078</v>
      </c>
      <c r="C10" s="33">
        <v>43831</v>
      </c>
      <c r="D10" s="109" t="s">
        <v>75</v>
      </c>
      <c r="E10" s="58" t="s">
        <v>75</v>
      </c>
      <c r="F10" s="8" t="s">
        <v>197</v>
      </c>
      <c r="G10" s="23">
        <v>1480683245.0799999</v>
      </c>
      <c r="H10" s="8" t="s">
        <v>27</v>
      </c>
      <c r="I10" s="92">
        <v>43903</v>
      </c>
      <c r="J10" s="35">
        <v>44679</v>
      </c>
      <c r="K10" s="70">
        <v>90</v>
      </c>
      <c r="L10" s="23">
        <v>1332614920.572</v>
      </c>
      <c r="M10" s="80" t="s">
        <v>65</v>
      </c>
    </row>
    <row r="11" spans="1:42" ht="46.5" customHeight="1" x14ac:dyDescent="0.25">
      <c r="A11" s="46">
        <v>4</v>
      </c>
      <c r="B11" s="87">
        <v>2020002130077</v>
      </c>
      <c r="C11" s="33">
        <v>43900</v>
      </c>
      <c r="D11" s="110" t="s">
        <v>63</v>
      </c>
      <c r="E11" s="58" t="s">
        <v>64</v>
      </c>
      <c r="F11" s="8" t="s">
        <v>197</v>
      </c>
      <c r="G11" s="23">
        <v>2165810358</v>
      </c>
      <c r="H11" s="8" t="s">
        <v>27</v>
      </c>
      <c r="I11" s="92">
        <v>43675</v>
      </c>
      <c r="J11" s="35">
        <v>44681</v>
      </c>
      <c r="K11" s="70">
        <v>97</v>
      </c>
      <c r="L11" s="23">
        <f>+K11*G11</f>
        <v>210083604726</v>
      </c>
      <c r="M11" s="101" t="s">
        <v>65</v>
      </c>
    </row>
    <row r="12" spans="1:42" ht="43.5" customHeight="1" x14ac:dyDescent="0.25">
      <c r="A12" s="46">
        <v>5</v>
      </c>
      <c r="B12" s="38">
        <v>2017000020101</v>
      </c>
      <c r="C12" s="33">
        <v>43924</v>
      </c>
      <c r="D12" s="111" t="s">
        <v>66</v>
      </c>
      <c r="E12" s="58" t="s">
        <v>67</v>
      </c>
      <c r="F12" s="8" t="s">
        <v>197</v>
      </c>
      <c r="G12" s="23">
        <v>3452967664</v>
      </c>
      <c r="H12" s="8" t="s">
        <v>68</v>
      </c>
      <c r="I12" s="92">
        <v>43963</v>
      </c>
      <c r="J12" s="35">
        <v>44601</v>
      </c>
      <c r="K12" s="70">
        <v>17</v>
      </c>
      <c r="L12" s="23">
        <v>591693794</v>
      </c>
      <c r="M12" s="80" t="s">
        <v>69</v>
      </c>
    </row>
    <row r="13" spans="1:42" ht="53.25" customHeight="1" x14ac:dyDescent="0.25">
      <c r="A13" s="46">
        <v>6</v>
      </c>
      <c r="B13" s="39">
        <v>2021002130114</v>
      </c>
      <c r="C13" s="27">
        <v>44274</v>
      </c>
      <c r="D13" s="112" t="s">
        <v>87</v>
      </c>
      <c r="E13" s="105" t="s">
        <v>94</v>
      </c>
      <c r="F13" s="31" t="s">
        <v>95</v>
      </c>
      <c r="G13" s="23">
        <v>260000000</v>
      </c>
      <c r="H13" s="54" t="s">
        <v>27</v>
      </c>
      <c r="I13" s="92">
        <v>44341</v>
      </c>
      <c r="J13" s="45" t="s">
        <v>88</v>
      </c>
      <c r="K13" s="70">
        <v>54.51</v>
      </c>
      <c r="L13" s="97">
        <v>141739068</v>
      </c>
      <c r="M13" s="57" t="s">
        <v>89</v>
      </c>
    </row>
    <row r="14" spans="1:42" ht="53.25" customHeight="1" x14ac:dyDescent="0.25">
      <c r="A14" s="46">
        <v>7</v>
      </c>
      <c r="B14" s="31">
        <v>2021002130423</v>
      </c>
      <c r="C14" s="27">
        <v>44298</v>
      </c>
      <c r="D14" s="104" t="s">
        <v>42</v>
      </c>
      <c r="E14" s="104" t="s">
        <v>43</v>
      </c>
      <c r="F14" s="31" t="s">
        <v>82</v>
      </c>
      <c r="G14" s="23">
        <v>500000000</v>
      </c>
      <c r="H14" s="54" t="s">
        <v>27</v>
      </c>
      <c r="I14" s="28">
        <v>44562</v>
      </c>
      <c r="J14" s="44">
        <v>44926</v>
      </c>
      <c r="K14" s="70">
        <v>100</v>
      </c>
      <c r="L14" s="120">
        <v>0</v>
      </c>
      <c r="M14" s="57" t="s">
        <v>44</v>
      </c>
    </row>
    <row r="15" spans="1:42" ht="53.25" customHeight="1" x14ac:dyDescent="0.25">
      <c r="A15" s="46">
        <v>8</v>
      </c>
      <c r="B15" s="54">
        <v>2021002130104</v>
      </c>
      <c r="C15" s="44">
        <v>44298</v>
      </c>
      <c r="D15" s="57" t="s">
        <v>45</v>
      </c>
      <c r="E15" s="57" t="s">
        <v>46</v>
      </c>
      <c r="F15" s="54" t="s">
        <v>82</v>
      </c>
      <c r="G15" s="23">
        <v>50000000</v>
      </c>
      <c r="H15" s="54" t="s">
        <v>27</v>
      </c>
      <c r="I15" s="28">
        <v>44474</v>
      </c>
      <c r="J15" s="44">
        <v>44742</v>
      </c>
      <c r="K15" s="70">
        <v>0</v>
      </c>
      <c r="L15" s="120">
        <v>50000000</v>
      </c>
      <c r="M15" s="57" t="s">
        <v>47</v>
      </c>
    </row>
    <row r="16" spans="1:42" ht="53.25" customHeight="1" x14ac:dyDescent="0.25">
      <c r="A16" s="46">
        <v>9</v>
      </c>
      <c r="B16" s="54">
        <v>2021002130294</v>
      </c>
      <c r="C16" s="44">
        <v>44319</v>
      </c>
      <c r="D16" s="9" t="s">
        <v>39</v>
      </c>
      <c r="E16" s="57" t="s">
        <v>40</v>
      </c>
      <c r="F16" s="7" t="s">
        <v>82</v>
      </c>
      <c r="G16" s="22">
        <v>200000000</v>
      </c>
      <c r="H16" s="54" t="s">
        <v>27</v>
      </c>
      <c r="I16" s="13">
        <v>44562</v>
      </c>
      <c r="J16" s="13">
        <v>44647</v>
      </c>
      <c r="K16" s="70">
        <v>100</v>
      </c>
      <c r="L16" s="23">
        <v>20000000</v>
      </c>
      <c r="M16" s="9" t="s">
        <v>41</v>
      </c>
    </row>
    <row r="17" spans="1:42" ht="53.25" customHeight="1" x14ac:dyDescent="0.25">
      <c r="A17" s="46">
        <v>10</v>
      </c>
      <c r="B17" s="38">
        <v>2019130000135</v>
      </c>
      <c r="C17" s="33">
        <v>44337</v>
      </c>
      <c r="D17" s="111" t="s">
        <v>70</v>
      </c>
      <c r="E17" s="58" t="s">
        <v>71</v>
      </c>
      <c r="F17" s="8" t="s">
        <v>197</v>
      </c>
      <c r="G17" s="23">
        <v>4529500559</v>
      </c>
      <c r="H17" s="8" t="s">
        <v>72</v>
      </c>
      <c r="I17" s="45">
        <v>43489</v>
      </c>
      <c r="J17" s="35">
        <v>44648</v>
      </c>
      <c r="K17" s="70">
        <v>100</v>
      </c>
      <c r="L17" s="23">
        <f>+K17*G17</f>
        <v>452950055900</v>
      </c>
      <c r="M17" s="80" t="s">
        <v>69</v>
      </c>
    </row>
    <row r="18" spans="1:42" ht="53.25" customHeight="1" x14ac:dyDescent="0.25">
      <c r="A18" s="46">
        <v>11</v>
      </c>
      <c r="B18" s="38">
        <v>2019130000182</v>
      </c>
      <c r="C18" s="33">
        <v>44377</v>
      </c>
      <c r="D18" s="111" t="s">
        <v>73</v>
      </c>
      <c r="E18" s="58" t="s">
        <v>73</v>
      </c>
      <c r="F18" s="8" t="s">
        <v>197</v>
      </c>
      <c r="G18" s="23">
        <v>4598444442</v>
      </c>
      <c r="H18" s="8" t="s">
        <v>27</v>
      </c>
      <c r="I18" s="45">
        <v>43489</v>
      </c>
      <c r="J18" s="34" t="s">
        <v>74</v>
      </c>
      <c r="K18" s="70">
        <v>95</v>
      </c>
      <c r="L18" s="23">
        <v>4368522219.8999996</v>
      </c>
      <c r="M18" s="80" t="s">
        <v>74</v>
      </c>
    </row>
    <row r="19" spans="1:42" ht="53.25" customHeight="1" x14ac:dyDescent="0.25">
      <c r="A19" s="46">
        <v>12</v>
      </c>
      <c r="B19" s="54">
        <v>2021002130365</v>
      </c>
      <c r="C19" s="89">
        <v>44531</v>
      </c>
      <c r="D19" s="57" t="s">
        <v>48</v>
      </c>
      <c r="E19" s="57" t="s">
        <v>49</v>
      </c>
      <c r="F19" s="54" t="s">
        <v>79</v>
      </c>
      <c r="G19" s="23">
        <v>357681285</v>
      </c>
      <c r="H19" s="54" t="s">
        <v>27</v>
      </c>
      <c r="I19" s="13">
        <v>44565</v>
      </c>
      <c r="J19" s="13">
        <v>44926</v>
      </c>
      <c r="K19" s="70">
        <v>29</v>
      </c>
      <c r="L19" s="23">
        <f>87000000+17000000</f>
        <v>104000000</v>
      </c>
      <c r="M19" s="57"/>
    </row>
    <row r="20" spans="1:42" ht="53.25" customHeight="1" x14ac:dyDescent="0.25">
      <c r="A20" s="46">
        <v>13</v>
      </c>
      <c r="B20" s="54">
        <v>2021002130275</v>
      </c>
      <c r="C20" s="44">
        <v>44533</v>
      </c>
      <c r="D20" s="9" t="s">
        <v>17</v>
      </c>
      <c r="E20" s="57" t="s">
        <v>18</v>
      </c>
      <c r="F20" s="54" t="s">
        <v>19</v>
      </c>
      <c r="G20" s="12">
        <v>1400000000</v>
      </c>
      <c r="H20" s="54" t="s">
        <v>20</v>
      </c>
      <c r="I20" s="51">
        <v>44533</v>
      </c>
      <c r="J20" s="51">
        <v>44620</v>
      </c>
      <c r="K20" s="74">
        <v>100</v>
      </c>
      <c r="L20" s="23">
        <v>1400000000</v>
      </c>
      <c r="M20" s="82" t="s">
        <v>21</v>
      </c>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row>
    <row r="21" spans="1:42" ht="53.25" customHeight="1" x14ac:dyDescent="0.25">
      <c r="A21" s="46">
        <v>14</v>
      </c>
      <c r="B21" s="54" t="s">
        <v>50</v>
      </c>
      <c r="C21" s="44">
        <v>44533</v>
      </c>
      <c r="D21" s="57" t="s">
        <v>51</v>
      </c>
      <c r="E21" s="57" t="s">
        <v>52</v>
      </c>
      <c r="F21" s="54" t="s">
        <v>79</v>
      </c>
      <c r="G21" s="23">
        <v>1361203440</v>
      </c>
      <c r="H21" s="54" t="s">
        <v>27</v>
      </c>
      <c r="I21" s="13">
        <v>44565</v>
      </c>
      <c r="J21" s="13">
        <v>44926</v>
      </c>
      <c r="K21" s="70">
        <v>2.2999999999999998</v>
      </c>
      <c r="L21" s="23">
        <f>17500000+15000000</f>
        <v>32500000</v>
      </c>
      <c r="M21" s="57"/>
    </row>
    <row r="22" spans="1:42" ht="53.25" customHeight="1" x14ac:dyDescent="0.25">
      <c r="A22" s="46">
        <v>15</v>
      </c>
      <c r="B22" s="54">
        <v>2021002130417</v>
      </c>
      <c r="C22" s="44">
        <v>44545</v>
      </c>
      <c r="D22" s="57" t="s">
        <v>22</v>
      </c>
      <c r="E22" s="57" t="s">
        <v>23</v>
      </c>
      <c r="F22" s="7" t="s">
        <v>80</v>
      </c>
      <c r="G22" s="12">
        <v>13086250103</v>
      </c>
      <c r="H22" s="54" t="s">
        <v>24</v>
      </c>
      <c r="I22" s="13">
        <v>44562</v>
      </c>
      <c r="J22" s="13">
        <v>44925</v>
      </c>
      <c r="K22" s="70">
        <v>21.42</v>
      </c>
      <c r="L22" s="23">
        <v>2804196450.6428599</v>
      </c>
      <c r="M22" s="99"/>
    </row>
    <row r="23" spans="1:42" ht="53.25" customHeight="1" x14ac:dyDescent="0.25">
      <c r="A23" s="46">
        <v>16</v>
      </c>
      <c r="B23" s="54">
        <v>2021002130400</v>
      </c>
      <c r="C23" s="47">
        <v>44546</v>
      </c>
      <c r="D23" s="10" t="s">
        <v>53</v>
      </c>
      <c r="E23" s="57" t="s">
        <v>54</v>
      </c>
      <c r="F23" s="54" t="s">
        <v>90</v>
      </c>
      <c r="G23" s="23">
        <v>600000000</v>
      </c>
      <c r="H23" s="54" t="s">
        <v>27</v>
      </c>
      <c r="I23" s="45">
        <v>44593</v>
      </c>
      <c r="J23" s="45">
        <v>44896</v>
      </c>
      <c r="K23" s="70">
        <v>0.15</v>
      </c>
      <c r="L23" s="23">
        <v>368607259</v>
      </c>
      <c r="M23" s="57" t="s">
        <v>55</v>
      </c>
    </row>
    <row r="24" spans="1:42" ht="53.25" customHeight="1" x14ac:dyDescent="0.25">
      <c r="A24" s="46">
        <v>17</v>
      </c>
      <c r="B24" s="21">
        <v>2021002130434</v>
      </c>
      <c r="C24" s="44">
        <v>44559</v>
      </c>
      <c r="D24" s="57" t="s">
        <v>25</v>
      </c>
      <c r="E24" s="57" t="s">
        <v>26</v>
      </c>
      <c r="F24" s="54" t="s">
        <v>32</v>
      </c>
      <c r="G24" s="14">
        <v>1100000000</v>
      </c>
      <c r="H24" s="54" t="s">
        <v>27</v>
      </c>
      <c r="I24" s="51">
        <v>44306</v>
      </c>
      <c r="J24" s="45">
        <v>44367</v>
      </c>
      <c r="K24" s="70">
        <v>9</v>
      </c>
      <c r="L24" s="23">
        <v>15776900</v>
      </c>
      <c r="M24" s="57" t="s">
        <v>28</v>
      </c>
    </row>
    <row r="25" spans="1:42" ht="53.25" customHeight="1" x14ac:dyDescent="0.25">
      <c r="A25" s="46">
        <v>18</v>
      </c>
      <c r="B25" s="86">
        <v>2021002130376</v>
      </c>
      <c r="C25" s="41">
        <v>44559</v>
      </c>
      <c r="D25" s="113" t="s">
        <v>83</v>
      </c>
      <c r="E25" s="113" t="s">
        <v>91</v>
      </c>
      <c r="F25" s="54" t="s">
        <v>95</v>
      </c>
      <c r="G25" s="23">
        <v>500000000</v>
      </c>
      <c r="H25" s="46" t="s">
        <v>27</v>
      </c>
      <c r="I25" s="42">
        <v>44563</v>
      </c>
      <c r="J25" s="42">
        <v>44926</v>
      </c>
      <c r="K25" s="75">
        <v>9.64</v>
      </c>
      <c r="L25" s="67">
        <v>48200000</v>
      </c>
      <c r="M25" s="81" t="s">
        <v>84</v>
      </c>
    </row>
    <row r="26" spans="1:42" ht="53.25" customHeight="1" x14ac:dyDescent="0.25">
      <c r="A26" s="46">
        <v>19</v>
      </c>
      <c r="B26" s="86">
        <v>2021002130377</v>
      </c>
      <c r="C26" s="41">
        <v>44559</v>
      </c>
      <c r="D26" s="113" t="s">
        <v>85</v>
      </c>
      <c r="E26" s="113" t="s">
        <v>92</v>
      </c>
      <c r="F26" s="54" t="s">
        <v>95</v>
      </c>
      <c r="G26" s="23">
        <v>400000000</v>
      </c>
      <c r="H26" s="46" t="s">
        <v>27</v>
      </c>
      <c r="I26" s="42">
        <v>44563</v>
      </c>
      <c r="J26" s="42">
        <v>44926</v>
      </c>
      <c r="K26" s="75">
        <v>12.8</v>
      </c>
      <c r="L26" s="67">
        <v>51200000</v>
      </c>
      <c r="M26" s="81" t="s">
        <v>84</v>
      </c>
    </row>
    <row r="27" spans="1:42" ht="53.25" customHeight="1" x14ac:dyDescent="0.25">
      <c r="A27" s="46">
        <v>20</v>
      </c>
      <c r="B27" s="85">
        <v>2021002130331</v>
      </c>
      <c r="C27" s="88">
        <v>44559</v>
      </c>
      <c r="D27" s="98" t="s">
        <v>96</v>
      </c>
      <c r="E27" s="105" t="s">
        <v>97</v>
      </c>
      <c r="F27" s="39" t="s">
        <v>105</v>
      </c>
      <c r="G27" s="76">
        <v>3213750000</v>
      </c>
      <c r="H27" s="29" t="s">
        <v>190</v>
      </c>
      <c r="I27" s="47">
        <v>44580</v>
      </c>
      <c r="J27" s="88">
        <v>44926</v>
      </c>
      <c r="K27" s="73" t="s">
        <v>192</v>
      </c>
      <c r="L27" s="95">
        <v>2704500</v>
      </c>
      <c r="M27" s="98" t="s">
        <v>98</v>
      </c>
    </row>
    <row r="28" spans="1:42" s="3" customFormat="1" ht="53.25" customHeight="1" x14ac:dyDescent="0.25">
      <c r="A28" s="46">
        <v>21</v>
      </c>
      <c r="B28" s="46">
        <v>2021002130322</v>
      </c>
      <c r="C28" s="47">
        <v>44559</v>
      </c>
      <c r="D28" s="114" t="s">
        <v>99</v>
      </c>
      <c r="E28" s="118" t="s">
        <v>100</v>
      </c>
      <c r="F28" s="46" t="s">
        <v>105</v>
      </c>
      <c r="G28" s="23">
        <v>399950000</v>
      </c>
      <c r="H28" s="54" t="s">
        <v>27</v>
      </c>
      <c r="I28" s="42" t="s">
        <v>101</v>
      </c>
      <c r="J28" s="42">
        <v>44561</v>
      </c>
      <c r="K28" s="70" t="s">
        <v>193</v>
      </c>
      <c r="L28" s="67">
        <v>294000000</v>
      </c>
      <c r="M28" s="81" t="s">
        <v>102</v>
      </c>
      <c r="N28"/>
      <c r="O28"/>
      <c r="P28"/>
      <c r="Q28"/>
      <c r="R28"/>
      <c r="S28"/>
      <c r="T28"/>
      <c r="U28"/>
      <c r="V28"/>
      <c r="W28"/>
      <c r="X28"/>
      <c r="Y28"/>
      <c r="Z28"/>
      <c r="AA28"/>
      <c r="AB28"/>
      <c r="AC28"/>
      <c r="AD28"/>
      <c r="AE28"/>
      <c r="AF28"/>
      <c r="AG28"/>
      <c r="AH28"/>
      <c r="AI28"/>
      <c r="AJ28"/>
      <c r="AK28"/>
      <c r="AL28"/>
      <c r="AM28"/>
      <c r="AN28"/>
      <c r="AO28"/>
      <c r="AP28"/>
    </row>
    <row r="29" spans="1:42" ht="53.25" customHeight="1" x14ac:dyDescent="0.25">
      <c r="A29" s="46">
        <v>22</v>
      </c>
      <c r="B29" s="50">
        <v>2021002130287</v>
      </c>
      <c r="C29" s="49">
        <v>44559</v>
      </c>
      <c r="D29" s="115" t="s">
        <v>106</v>
      </c>
      <c r="E29" s="11" t="s">
        <v>107</v>
      </c>
      <c r="F29" s="52" t="s">
        <v>119</v>
      </c>
      <c r="G29" s="23">
        <v>745574019905</v>
      </c>
      <c r="H29" s="52" t="s">
        <v>108</v>
      </c>
      <c r="I29" s="55">
        <v>44562</v>
      </c>
      <c r="J29" s="55">
        <v>44926</v>
      </c>
      <c r="K29" s="74">
        <v>21.48</v>
      </c>
      <c r="L29" s="53">
        <v>160181566459</v>
      </c>
      <c r="M29" s="11"/>
    </row>
    <row r="30" spans="1:42" ht="53.25" customHeight="1" x14ac:dyDescent="0.25">
      <c r="A30" s="46">
        <v>23</v>
      </c>
      <c r="B30" s="50">
        <v>2021002130338</v>
      </c>
      <c r="C30" s="49">
        <v>44559</v>
      </c>
      <c r="D30" s="115" t="s">
        <v>113</v>
      </c>
      <c r="E30" s="11" t="s">
        <v>114</v>
      </c>
      <c r="F30" s="52" t="s">
        <v>119</v>
      </c>
      <c r="G30" s="23">
        <v>1782458337</v>
      </c>
      <c r="H30" s="52" t="s">
        <v>24</v>
      </c>
      <c r="I30" s="51">
        <v>44583</v>
      </c>
      <c r="J30" s="51"/>
      <c r="K30" s="74">
        <v>5.65</v>
      </c>
      <c r="L30" s="53">
        <v>100800000</v>
      </c>
      <c r="M30" s="11" t="s">
        <v>115</v>
      </c>
    </row>
    <row r="31" spans="1:42" ht="53.25" customHeight="1" x14ac:dyDescent="0.25">
      <c r="A31" s="46">
        <v>24</v>
      </c>
      <c r="B31" s="50">
        <v>2021002130299</v>
      </c>
      <c r="C31" s="49">
        <v>44559</v>
      </c>
      <c r="D31" s="115" t="s">
        <v>109</v>
      </c>
      <c r="E31" s="11" t="s">
        <v>110</v>
      </c>
      <c r="F31" s="52" t="s">
        <v>119</v>
      </c>
      <c r="G31" s="23">
        <v>4937942352</v>
      </c>
      <c r="H31" s="52" t="s">
        <v>111</v>
      </c>
      <c r="I31" s="55">
        <v>44592</v>
      </c>
      <c r="J31" s="51">
        <v>44904</v>
      </c>
      <c r="K31" s="74">
        <v>1.38</v>
      </c>
      <c r="L31" s="53">
        <v>68505002</v>
      </c>
      <c r="M31" s="11" t="s">
        <v>112</v>
      </c>
    </row>
    <row r="32" spans="1:42" ht="53.25" customHeight="1" x14ac:dyDescent="0.25">
      <c r="A32" s="46">
        <v>25</v>
      </c>
      <c r="B32" s="54">
        <v>2021002130433</v>
      </c>
      <c r="C32" s="44">
        <v>44560</v>
      </c>
      <c r="D32" s="57" t="s">
        <v>29</v>
      </c>
      <c r="E32" s="57" t="s">
        <v>30</v>
      </c>
      <c r="F32" s="43" t="s">
        <v>32</v>
      </c>
      <c r="G32" s="14">
        <v>600000000</v>
      </c>
      <c r="H32" s="54" t="s">
        <v>27</v>
      </c>
      <c r="I32" s="51">
        <v>44305</v>
      </c>
      <c r="J32" s="45">
        <v>44335</v>
      </c>
      <c r="K32" s="71">
        <v>30</v>
      </c>
      <c r="L32" s="53">
        <v>14700000</v>
      </c>
      <c r="M32" s="57" t="s">
        <v>31</v>
      </c>
    </row>
    <row r="33" spans="1:42" ht="53.25" customHeight="1" x14ac:dyDescent="0.25">
      <c r="A33" s="46">
        <v>26</v>
      </c>
      <c r="B33" s="54">
        <v>2021002130392</v>
      </c>
      <c r="C33" s="44">
        <v>44560</v>
      </c>
      <c r="D33" s="9" t="s">
        <v>56</v>
      </c>
      <c r="E33" s="57" t="s">
        <v>57</v>
      </c>
      <c r="F33" s="54" t="s">
        <v>81</v>
      </c>
      <c r="G33" s="23">
        <v>2936354279</v>
      </c>
      <c r="H33" s="91" t="s">
        <v>27</v>
      </c>
      <c r="I33" s="45">
        <v>44562</v>
      </c>
      <c r="J33" s="45">
        <v>44926</v>
      </c>
      <c r="K33" s="70">
        <v>0.24</v>
      </c>
      <c r="L33" s="23">
        <v>565024593</v>
      </c>
      <c r="M33" s="57"/>
    </row>
    <row r="34" spans="1:42" ht="53.25" customHeight="1" x14ac:dyDescent="0.25">
      <c r="A34" s="46">
        <v>27</v>
      </c>
      <c r="B34" s="54">
        <v>2021002130393</v>
      </c>
      <c r="C34" s="44">
        <v>44560</v>
      </c>
      <c r="D34" s="57" t="s">
        <v>58</v>
      </c>
      <c r="E34" s="57" t="s">
        <v>59</v>
      </c>
      <c r="F34" s="54" t="s">
        <v>81</v>
      </c>
      <c r="G34" s="23">
        <v>904564853</v>
      </c>
      <c r="H34" s="54" t="s">
        <v>60</v>
      </c>
      <c r="I34" s="45">
        <v>44574</v>
      </c>
      <c r="J34" s="45">
        <v>44908</v>
      </c>
      <c r="K34" s="70">
        <v>0.27</v>
      </c>
      <c r="L34" s="23">
        <v>376200000</v>
      </c>
      <c r="M34" s="9"/>
    </row>
    <row r="35" spans="1:42" ht="53.25" customHeight="1" x14ac:dyDescent="0.25">
      <c r="A35" s="46">
        <v>28</v>
      </c>
      <c r="B35" s="54">
        <v>2021002130394</v>
      </c>
      <c r="C35" s="44">
        <v>44560</v>
      </c>
      <c r="D35" s="57" t="s">
        <v>61</v>
      </c>
      <c r="E35" s="119" t="s">
        <v>62</v>
      </c>
      <c r="F35" s="54" t="s">
        <v>81</v>
      </c>
      <c r="G35" s="23">
        <v>521360000</v>
      </c>
      <c r="H35" s="54" t="s">
        <v>60</v>
      </c>
      <c r="I35" s="45">
        <v>44578</v>
      </c>
      <c r="J35" s="45">
        <v>44851</v>
      </c>
      <c r="K35" s="70">
        <f>11*3%</f>
        <v>0.32999999999999996</v>
      </c>
      <c r="L35" s="23">
        <v>480780000</v>
      </c>
      <c r="M35" s="57"/>
    </row>
    <row r="36" spans="1:42" ht="53.25" customHeight="1" x14ac:dyDescent="0.25">
      <c r="A36" s="46">
        <v>29</v>
      </c>
      <c r="B36" s="46">
        <v>2022002130001</v>
      </c>
      <c r="C36" s="41">
        <v>44578</v>
      </c>
      <c r="D36" s="113" t="s">
        <v>86</v>
      </c>
      <c r="E36" s="113" t="s">
        <v>93</v>
      </c>
      <c r="F36" s="54" t="s">
        <v>95</v>
      </c>
      <c r="G36" s="23">
        <v>1798371955</v>
      </c>
      <c r="H36" s="46" t="s">
        <v>27</v>
      </c>
      <c r="I36" s="42">
        <v>44563</v>
      </c>
      <c r="J36" s="42">
        <v>44926</v>
      </c>
      <c r="K36" s="75">
        <v>5.7</v>
      </c>
      <c r="L36" s="67">
        <v>103400000</v>
      </c>
      <c r="M36" s="81" t="s">
        <v>84</v>
      </c>
    </row>
    <row r="37" spans="1:42" ht="53.25" customHeight="1" x14ac:dyDescent="0.25">
      <c r="A37" s="46">
        <v>30</v>
      </c>
      <c r="B37" s="50">
        <v>2021002130442</v>
      </c>
      <c r="C37" s="49">
        <v>44578</v>
      </c>
      <c r="D37" s="115" t="s">
        <v>116</v>
      </c>
      <c r="E37" s="11" t="s">
        <v>117</v>
      </c>
      <c r="F37" s="52" t="s">
        <v>119</v>
      </c>
      <c r="G37" s="23">
        <v>1147565940</v>
      </c>
      <c r="H37" s="52" t="s">
        <v>108</v>
      </c>
      <c r="I37" s="51">
        <v>44635</v>
      </c>
      <c r="J37" s="51">
        <v>44907</v>
      </c>
      <c r="K37" s="69">
        <v>18.16</v>
      </c>
      <c r="L37" s="56">
        <v>208498283</v>
      </c>
      <c r="M37" s="11" t="s">
        <v>118</v>
      </c>
    </row>
    <row r="38" spans="1:42" ht="53.25" customHeight="1" x14ac:dyDescent="0.25">
      <c r="A38" s="46">
        <v>31</v>
      </c>
      <c r="B38" s="103">
        <v>2022002130020</v>
      </c>
      <c r="C38" s="41">
        <v>44598</v>
      </c>
      <c r="D38" s="116" t="s">
        <v>76</v>
      </c>
      <c r="E38" s="115" t="s">
        <v>77</v>
      </c>
      <c r="F38" s="52" t="s">
        <v>78</v>
      </c>
      <c r="G38" s="23">
        <v>360000000</v>
      </c>
      <c r="H38" s="52" t="s">
        <v>27</v>
      </c>
      <c r="I38" s="51">
        <v>44643</v>
      </c>
      <c r="J38" s="51">
        <v>44673</v>
      </c>
      <c r="K38" s="69">
        <v>50</v>
      </c>
      <c r="L38" s="96">
        <v>180000000</v>
      </c>
      <c r="M38" s="82"/>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ht="53.25" customHeight="1" x14ac:dyDescent="0.25">
      <c r="A39" s="46">
        <v>32</v>
      </c>
      <c r="B39" s="40">
        <v>202200212130018</v>
      </c>
      <c r="C39" s="49">
        <v>44617</v>
      </c>
      <c r="D39" s="117" t="s">
        <v>103</v>
      </c>
      <c r="E39" s="10" t="s">
        <v>104</v>
      </c>
      <c r="F39" s="46" t="s">
        <v>105</v>
      </c>
      <c r="G39" s="23">
        <v>98100000</v>
      </c>
      <c r="H39" s="54" t="s">
        <v>27</v>
      </c>
      <c r="I39" s="47">
        <v>44631</v>
      </c>
      <c r="J39" s="47">
        <v>44645</v>
      </c>
      <c r="K39" s="94">
        <v>75.430000000000007</v>
      </c>
      <c r="L39" s="67">
        <v>74005314</v>
      </c>
      <c r="M39" s="81"/>
    </row>
    <row r="40" spans="1:42" ht="53.25" customHeight="1" x14ac:dyDescent="0.25">
      <c r="A40" s="46">
        <v>33</v>
      </c>
      <c r="B40" s="54">
        <v>2021002130360</v>
      </c>
      <c r="C40" s="44">
        <v>44923</v>
      </c>
      <c r="D40" s="9" t="s">
        <v>120</v>
      </c>
      <c r="E40" s="57" t="s">
        <v>121</v>
      </c>
      <c r="F40" s="54" t="s">
        <v>196</v>
      </c>
      <c r="G40" s="23">
        <v>1423608000</v>
      </c>
      <c r="H40" s="54" t="s">
        <v>24</v>
      </c>
      <c r="I40" s="45" t="s">
        <v>122</v>
      </c>
      <c r="J40" s="45">
        <v>44926</v>
      </c>
      <c r="K40" s="70">
        <v>26.76</v>
      </c>
      <c r="L40" s="53">
        <v>381000000</v>
      </c>
      <c r="M40" s="9"/>
    </row>
    <row r="41" spans="1:42" ht="53.25" customHeight="1" x14ac:dyDescent="0.25">
      <c r="A41" s="46">
        <v>34</v>
      </c>
      <c r="B41" s="54">
        <v>2021002130361</v>
      </c>
      <c r="C41" s="44">
        <v>44923</v>
      </c>
      <c r="D41" s="57" t="s">
        <v>123</v>
      </c>
      <c r="E41" s="57" t="s">
        <v>124</v>
      </c>
      <c r="F41" s="54" t="s">
        <v>196</v>
      </c>
      <c r="G41" s="23">
        <v>850000000</v>
      </c>
      <c r="H41" s="54" t="s">
        <v>24</v>
      </c>
      <c r="I41" s="45" t="s">
        <v>122</v>
      </c>
      <c r="J41" s="45">
        <v>44926</v>
      </c>
      <c r="K41" s="71">
        <v>26.11</v>
      </c>
      <c r="L41" s="53">
        <v>222000000</v>
      </c>
      <c r="M41" s="57"/>
    </row>
    <row r="42" spans="1:42" ht="53.25" customHeight="1" x14ac:dyDescent="0.25">
      <c r="A42" s="46">
        <v>35</v>
      </c>
      <c r="B42" s="54">
        <v>2021002130362</v>
      </c>
      <c r="C42" s="44">
        <v>44923</v>
      </c>
      <c r="D42" s="57" t="s">
        <v>125</v>
      </c>
      <c r="E42" s="57" t="s">
        <v>126</v>
      </c>
      <c r="F42" s="54" t="s">
        <v>196</v>
      </c>
      <c r="G42" s="23">
        <v>400000000</v>
      </c>
      <c r="H42" s="54" t="s">
        <v>24</v>
      </c>
      <c r="I42" s="45" t="s">
        <v>122</v>
      </c>
      <c r="J42" s="45">
        <v>44926</v>
      </c>
      <c r="K42" s="71">
        <v>66.900000000000006</v>
      </c>
      <c r="L42" s="53">
        <v>267600000</v>
      </c>
      <c r="M42" s="57"/>
    </row>
    <row r="43" spans="1:42" ht="53.25" customHeight="1" x14ac:dyDescent="0.25">
      <c r="A43" s="46">
        <v>36</v>
      </c>
      <c r="B43" s="54">
        <v>2021002130363</v>
      </c>
      <c r="C43" s="44">
        <v>44923</v>
      </c>
      <c r="D43" s="57" t="s">
        <v>127</v>
      </c>
      <c r="E43" s="57" t="s">
        <v>128</v>
      </c>
      <c r="F43" s="54" t="s">
        <v>196</v>
      </c>
      <c r="G43" s="23">
        <v>1724900000</v>
      </c>
      <c r="H43" s="54" t="s">
        <v>27</v>
      </c>
      <c r="I43" s="45" t="s">
        <v>122</v>
      </c>
      <c r="J43" s="45">
        <v>44926</v>
      </c>
      <c r="K43" s="70">
        <v>47.24</v>
      </c>
      <c r="L43" s="53">
        <v>818400000</v>
      </c>
      <c r="M43" s="57"/>
    </row>
    <row r="44" spans="1:42" ht="53.25" customHeight="1" x14ac:dyDescent="0.25">
      <c r="A44" s="46">
        <v>37</v>
      </c>
      <c r="B44" s="54">
        <v>2021002130364</v>
      </c>
      <c r="C44" s="44">
        <v>44923</v>
      </c>
      <c r="D44" s="57" t="s">
        <v>129</v>
      </c>
      <c r="E44" s="57" t="s">
        <v>130</v>
      </c>
      <c r="F44" s="54" t="s">
        <v>196</v>
      </c>
      <c r="G44" s="23">
        <v>483809000</v>
      </c>
      <c r="H44" s="54" t="s">
        <v>189</v>
      </c>
      <c r="I44" s="45" t="s">
        <v>122</v>
      </c>
      <c r="J44" s="45">
        <v>44926</v>
      </c>
      <c r="K44" s="71">
        <v>26.29</v>
      </c>
      <c r="L44" s="53">
        <v>127200000</v>
      </c>
      <c r="M44" s="57"/>
    </row>
    <row r="45" spans="1:42" ht="53.25" customHeight="1" x14ac:dyDescent="0.25">
      <c r="A45" s="46">
        <v>38</v>
      </c>
      <c r="B45" s="54">
        <v>2021002130366</v>
      </c>
      <c r="C45" s="44">
        <v>44923</v>
      </c>
      <c r="D45" s="58" t="s">
        <v>131</v>
      </c>
      <c r="E45" s="10" t="s">
        <v>132</v>
      </c>
      <c r="F45" s="54" t="s">
        <v>196</v>
      </c>
      <c r="G45" s="23">
        <v>340435200</v>
      </c>
      <c r="H45" s="25" t="s">
        <v>24</v>
      </c>
      <c r="I45" s="45" t="s">
        <v>122</v>
      </c>
      <c r="J45" s="45">
        <v>44926</v>
      </c>
      <c r="K45" s="71">
        <v>49.7</v>
      </c>
      <c r="L45" s="53">
        <v>169200000</v>
      </c>
      <c r="M45" s="10"/>
    </row>
    <row r="46" spans="1:42" ht="53.25" customHeight="1" x14ac:dyDescent="0.25">
      <c r="A46" s="46">
        <v>39</v>
      </c>
      <c r="B46" s="59">
        <v>2021002130367</v>
      </c>
      <c r="C46" s="44">
        <v>44923</v>
      </c>
      <c r="D46" s="60" t="s">
        <v>133</v>
      </c>
      <c r="E46" s="60" t="s">
        <v>134</v>
      </c>
      <c r="F46" s="54" t="s">
        <v>196</v>
      </c>
      <c r="G46" s="23">
        <v>1300000000</v>
      </c>
      <c r="H46" s="5" t="s">
        <v>24</v>
      </c>
      <c r="I46" s="45" t="s">
        <v>122</v>
      </c>
      <c r="J46" s="45">
        <v>44926</v>
      </c>
      <c r="K46" s="71">
        <v>56.72</v>
      </c>
      <c r="L46" s="53">
        <v>737433623</v>
      </c>
      <c r="M46" s="83"/>
    </row>
    <row r="47" spans="1:42" ht="53.25" customHeight="1" x14ac:dyDescent="0.25">
      <c r="A47" s="46">
        <v>40</v>
      </c>
      <c r="B47" s="32">
        <v>2021002130368</v>
      </c>
      <c r="C47" s="44">
        <v>44923</v>
      </c>
      <c r="D47" s="61" t="s">
        <v>135</v>
      </c>
      <c r="E47" s="60" t="s">
        <v>136</v>
      </c>
      <c r="F47" s="54" t="s">
        <v>196</v>
      </c>
      <c r="G47" s="23">
        <v>500000000</v>
      </c>
      <c r="H47" s="30" t="s">
        <v>24</v>
      </c>
      <c r="I47" s="45" t="s">
        <v>122</v>
      </c>
      <c r="J47" s="45">
        <v>44926</v>
      </c>
      <c r="K47" s="71">
        <v>64.58</v>
      </c>
      <c r="L47" s="53">
        <v>323400000</v>
      </c>
      <c r="M47" s="10"/>
    </row>
    <row r="48" spans="1:42" ht="53.25" customHeight="1" x14ac:dyDescent="0.25">
      <c r="A48" s="46">
        <v>41</v>
      </c>
      <c r="B48" s="62">
        <v>2021002130369</v>
      </c>
      <c r="C48" s="44">
        <v>44923</v>
      </c>
      <c r="D48" s="63" t="s">
        <v>137</v>
      </c>
      <c r="E48" s="63" t="s">
        <v>138</v>
      </c>
      <c r="F48" s="54" t="s">
        <v>196</v>
      </c>
      <c r="G48" s="23">
        <v>1087447000</v>
      </c>
      <c r="H48" s="64" t="s">
        <v>24</v>
      </c>
      <c r="I48" s="45" t="s">
        <v>122</v>
      </c>
      <c r="J48" s="45">
        <v>44926</v>
      </c>
      <c r="K48" s="71">
        <v>30.51</v>
      </c>
      <c r="L48" s="53">
        <v>331800000</v>
      </c>
      <c r="M48" s="65"/>
    </row>
    <row r="49" spans="1:13" ht="53.25" customHeight="1" x14ac:dyDescent="0.25">
      <c r="A49" s="46">
        <v>42</v>
      </c>
      <c r="B49" s="62">
        <v>2021002130370</v>
      </c>
      <c r="C49" s="44">
        <v>44923</v>
      </c>
      <c r="D49" s="63" t="s">
        <v>139</v>
      </c>
      <c r="E49" s="63" t="s">
        <v>140</v>
      </c>
      <c r="F49" s="54" t="s">
        <v>196</v>
      </c>
      <c r="G49" s="23">
        <v>1002506000</v>
      </c>
      <c r="H49" s="64" t="s">
        <v>24</v>
      </c>
      <c r="I49" s="45" t="s">
        <v>122</v>
      </c>
      <c r="J49" s="45">
        <v>44926</v>
      </c>
      <c r="K49" s="71">
        <v>31.3</v>
      </c>
      <c r="L49" s="53">
        <v>313800000</v>
      </c>
      <c r="M49" s="65"/>
    </row>
    <row r="50" spans="1:13" ht="53.25" customHeight="1" x14ac:dyDescent="0.25">
      <c r="A50" s="46">
        <v>43</v>
      </c>
      <c r="B50" s="62">
        <v>2021002130371</v>
      </c>
      <c r="C50" s="44">
        <v>44923</v>
      </c>
      <c r="D50" s="63" t="s">
        <v>141</v>
      </c>
      <c r="E50" s="63" t="s">
        <v>142</v>
      </c>
      <c r="F50" s="54" t="s">
        <v>196</v>
      </c>
      <c r="G50" s="23">
        <v>3000000000</v>
      </c>
      <c r="H50" s="64" t="s">
        <v>189</v>
      </c>
      <c r="I50" s="45" t="s">
        <v>122</v>
      </c>
      <c r="J50" s="45">
        <v>44926</v>
      </c>
      <c r="K50" s="71">
        <v>32.42</v>
      </c>
      <c r="L50" s="53">
        <v>972816000</v>
      </c>
      <c r="M50" s="65"/>
    </row>
    <row r="51" spans="1:13" ht="53.25" customHeight="1" x14ac:dyDescent="0.25">
      <c r="A51" s="46">
        <v>44</v>
      </c>
      <c r="B51" s="62">
        <v>2021002130374</v>
      </c>
      <c r="C51" s="44">
        <v>44923</v>
      </c>
      <c r="D51" s="63" t="s">
        <v>143</v>
      </c>
      <c r="E51" s="63" t="s">
        <v>144</v>
      </c>
      <c r="F51" s="54" t="s">
        <v>196</v>
      </c>
      <c r="G51" s="23">
        <v>1000000000</v>
      </c>
      <c r="H51" s="64" t="s">
        <v>24</v>
      </c>
      <c r="I51" s="45" t="s">
        <v>122</v>
      </c>
      <c r="J51" s="45">
        <v>44926</v>
      </c>
      <c r="K51" s="71">
        <v>94.07</v>
      </c>
      <c r="L51" s="53">
        <v>940700000</v>
      </c>
      <c r="M51" s="65"/>
    </row>
    <row r="52" spans="1:13" ht="53.25" customHeight="1" x14ac:dyDescent="0.25">
      <c r="A52" s="46">
        <v>45</v>
      </c>
      <c r="B52" s="62">
        <v>2021002130379</v>
      </c>
      <c r="C52" s="44">
        <v>44923</v>
      </c>
      <c r="D52" s="63" t="s">
        <v>145</v>
      </c>
      <c r="E52" s="63" t="s">
        <v>146</v>
      </c>
      <c r="F52" s="54" t="s">
        <v>196</v>
      </c>
      <c r="G52" s="23">
        <v>1030982161</v>
      </c>
      <c r="H52" s="64" t="s">
        <v>147</v>
      </c>
      <c r="I52" s="45" t="s">
        <v>122</v>
      </c>
      <c r="J52" s="45">
        <v>44926</v>
      </c>
      <c r="K52" s="71">
        <v>25.49</v>
      </c>
      <c r="L52" s="53">
        <v>262800000</v>
      </c>
      <c r="M52" s="65"/>
    </row>
    <row r="53" spans="1:13" ht="53.25" customHeight="1" x14ac:dyDescent="0.25">
      <c r="A53" s="46">
        <v>46</v>
      </c>
      <c r="B53" s="62">
        <v>2021002130380</v>
      </c>
      <c r="C53" s="44">
        <v>44923</v>
      </c>
      <c r="D53" s="63" t="s">
        <v>148</v>
      </c>
      <c r="E53" s="63" t="s">
        <v>149</v>
      </c>
      <c r="F53" s="54" t="s">
        <v>196</v>
      </c>
      <c r="G53" s="23">
        <v>2300000000</v>
      </c>
      <c r="H53" s="64" t="s">
        <v>24</v>
      </c>
      <c r="I53" s="45" t="s">
        <v>122</v>
      </c>
      <c r="J53" s="45">
        <v>44926</v>
      </c>
      <c r="K53" s="71">
        <v>45.23</v>
      </c>
      <c r="L53" s="53">
        <v>1040400000</v>
      </c>
      <c r="M53" s="65"/>
    </row>
    <row r="54" spans="1:13" ht="53.25" customHeight="1" x14ac:dyDescent="0.25">
      <c r="A54" s="46">
        <v>47</v>
      </c>
      <c r="B54" s="62">
        <v>2021002130381</v>
      </c>
      <c r="C54" s="44">
        <v>44923</v>
      </c>
      <c r="D54" s="63" t="s">
        <v>150</v>
      </c>
      <c r="E54" s="63" t="s">
        <v>151</v>
      </c>
      <c r="F54" s="54" t="s">
        <v>196</v>
      </c>
      <c r="G54" s="23">
        <v>445216000</v>
      </c>
      <c r="H54" s="64" t="s">
        <v>27</v>
      </c>
      <c r="I54" s="45" t="s">
        <v>122</v>
      </c>
      <c r="J54" s="45">
        <v>44926</v>
      </c>
      <c r="K54" s="71">
        <v>89.03</v>
      </c>
      <c r="L54" s="53">
        <v>396400000</v>
      </c>
      <c r="M54" s="65"/>
    </row>
    <row r="55" spans="1:13" ht="53.25" customHeight="1" x14ac:dyDescent="0.25">
      <c r="A55" s="46">
        <v>48</v>
      </c>
      <c r="B55" s="62">
        <v>2021002130382</v>
      </c>
      <c r="C55" s="44">
        <v>44923</v>
      </c>
      <c r="D55" s="63" t="s">
        <v>152</v>
      </c>
      <c r="E55" s="63" t="s">
        <v>153</v>
      </c>
      <c r="F55" s="54" t="s">
        <v>196</v>
      </c>
      <c r="G55" s="23">
        <v>3879599545</v>
      </c>
      <c r="H55" s="64" t="s">
        <v>147</v>
      </c>
      <c r="I55" s="45" t="s">
        <v>122</v>
      </c>
      <c r="J55" s="45">
        <v>44926</v>
      </c>
      <c r="K55" s="71">
        <v>34.33</v>
      </c>
      <c r="L55" s="53">
        <v>1332118422</v>
      </c>
      <c r="M55" s="65"/>
    </row>
    <row r="56" spans="1:13" ht="53.25" customHeight="1" x14ac:dyDescent="0.25">
      <c r="A56" s="46">
        <v>49</v>
      </c>
      <c r="B56" s="62">
        <v>2021002130383</v>
      </c>
      <c r="C56" s="44">
        <v>44923</v>
      </c>
      <c r="D56" s="63" t="s">
        <v>154</v>
      </c>
      <c r="E56" s="63" t="s">
        <v>155</v>
      </c>
      <c r="F56" s="54" t="s">
        <v>196</v>
      </c>
      <c r="G56" s="23">
        <v>9214405305</v>
      </c>
      <c r="H56" s="64" t="s">
        <v>27</v>
      </c>
      <c r="I56" s="45" t="s">
        <v>122</v>
      </c>
      <c r="J56" s="45">
        <v>44926</v>
      </c>
      <c r="K56" s="71">
        <v>15.79</v>
      </c>
      <c r="L56" s="53">
        <v>1455024318</v>
      </c>
      <c r="M56" s="65"/>
    </row>
    <row r="57" spans="1:13" ht="53.25" customHeight="1" x14ac:dyDescent="0.25">
      <c r="A57" s="46">
        <v>50</v>
      </c>
      <c r="B57" s="62">
        <v>2021002130384</v>
      </c>
      <c r="C57" s="44">
        <v>44923</v>
      </c>
      <c r="D57" s="63" t="s">
        <v>156</v>
      </c>
      <c r="E57" s="63" t="s">
        <v>157</v>
      </c>
      <c r="F57" s="54" t="s">
        <v>196</v>
      </c>
      <c r="G57" s="23">
        <v>1140586000</v>
      </c>
      <c r="H57" s="64" t="s">
        <v>24</v>
      </c>
      <c r="I57" s="45" t="s">
        <v>122</v>
      </c>
      <c r="J57" s="45">
        <v>44926</v>
      </c>
      <c r="K57" s="71">
        <v>28.92</v>
      </c>
      <c r="L57" s="53">
        <v>329953472</v>
      </c>
      <c r="M57" s="65"/>
    </row>
    <row r="58" spans="1:13" ht="53.25" customHeight="1" x14ac:dyDescent="0.25">
      <c r="A58" s="46">
        <v>51</v>
      </c>
      <c r="B58" s="62">
        <v>2021002130385</v>
      </c>
      <c r="C58" s="44">
        <v>44923</v>
      </c>
      <c r="D58" s="63" t="s">
        <v>158</v>
      </c>
      <c r="E58" s="63" t="s">
        <v>159</v>
      </c>
      <c r="F58" s="54" t="s">
        <v>196</v>
      </c>
      <c r="G58" s="23">
        <v>1093228800</v>
      </c>
      <c r="H58" s="64" t="s">
        <v>24</v>
      </c>
      <c r="I58" s="45" t="s">
        <v>122</v>
      </c>
      <c r="J58" s="45">
        <v>44926</v>
      </c>
      <c r="K58" s="71">
        <v>32.92</v>
      </c>
      <c r="L58" s="53">
        <v>360000000</v>
      </c>
      <c r="M58" s="65"/>
    </row>
    <row r="59" spans="1:13" ht="53.25" customHeight="1" x14ac:dyDescent="0.25">
      <c r="A59" s="46">
        <v>52</v>
      </c>
      <c r="B59" s="62">
        <v>2021002130386</v>
      </c>
      <c r="C59" s="44">
        <v>44923</v>
      </c>
      <c r="D59" s="63" t="s">
        <v>160</v>
      </c>
      <c r="E59" s="63" t="s">
        <v>161</v>
      </c>
      <c r="F59" s="54" t="s">
        <v>196</v>
      </c>
      <c r="G59" s="23">
        <v>1147363000</v>
      </c>
      <c r="H59" s="64" t="s">
        <v>24</v>
      </c>
      <c r="I59" s="45" t="s">
        <v>122</v>
      </c>
      <c r="J59" s="45">
        <v>44926</v>
      </c>
      <c r="K59" s="71">
        <v>26.86</v>
      </c>
      <c r="L59" s="53">
        <v>308262976</v>
      </c>
      <c r="M59" s="65"/>
    </row>
    <row r="60" spans="1:13" ht="53.25" customHeight="1" x14ac:dyDescent="0.25">
      <c r="A60" s="46">
        <v>53</v>
      </c>
      <c r="B60" s="62">
        <v>2021002130387</v>
      </c>
      <c r="C60" s="44">
        <v>44923</v>
      </c>
      <c r="D60" s="63" t="s">
        <v>162</v>
      </c>
      <c r="E60" s="63" t="s">
        <v>163</v>
      </c>
      <c r="F60" s="54" t="s">
        <v>196</v>
      </c>
      <c r="G60" s="23">
        <v>16328166162</v>
      </c>
      <c r="H60" s="64" t="s">
        <v>189</v>
      </c>
      <c r="I60" s="45" t="s">
        <v>122</v>
      </c>
      <c r="J60" s="45">
        <v>44926</v>
      </c>
      <c r="K60" s="71">
        <v>2.56</v>
      </c>
      <c r="L60" s="53">
        <v>418200000</v>
      </c>
      <c r="M60" s="65" t="s">
        <v>164</v>
      </c>
    </row>
    <row r="61" spans="1:13" ht="53.25" customHeight="1" x14ac:dyDescent="0.25">
      <c r="A61" s="46">
        <v>54</v>
      </c>
      <c r="B61" s="62">
        <v>2021002130388</v>
      </c>
      <c r="C61" s="44">
        <v>44923</v>
      </c>
      <c r="D61" s="63" t="s">
        <v>165</v>
      </c>
      <c r="E61" s="63" t="s">
        <v>166</v>
      </c>
      <c r="F61" s="54" t="s">
        <v>196</v>
      </c>
      <c r="G61" s="23">
        <v>1000000000</v>
      </c>
      <c r="H61" s="64" t="s">
        <v>24</v>
      </c>
      <c r="I61" s="45" t="s">
        <v>122</v>
      </c>
      <c r="J61" s="45">
        <v>44926</v>
      </c>
      <c r="K61" s="71">
        <v>21.9</v>
      </c>
      <c r="L61" s="53">
        <v>219000000</v>
      </c>
      <c r="M61" s="65"/>
    </row>
    <row r="62" spans="1:13" ht="53.25" customHeight="1" x14ac:dyDescent="0.25">
      <c r="A62" s="46">
        <v>55</v>
      </c>
      <c r="B62" s="62">
        <v>2021002130389</v>
      </c>
      <c r="C62" s="44">
        <v>44923</v>
      </c>
      <c r="D62" s="63" t="s">
        <v>167</v>
      </c>
      <c r="E62" s="63" t="s">
        <v>168</v>
      </c>
      <c r="F62" s="54" t="s">
        <v>196</v>
      </c>
      <c r="G62" s="23">
        <v>678840000</v>
      </c>
      <c r="H62" s="64" t="s">
        <v>189</v>
      </c>
      <c r="I62" s="45" t="s">
        <v>122</v>
      </c>
      <c r="J62" s="45">
        <v>44926</v>
      </c>
      <c r="K62" s="71">
        <v>64</v>
      </c>
      <c r="L62" s="53">
        <v>434479684</v>
      </c>
      <c r="M62" s="65"/>
    </row>
    <row r="63" spans="1:13" ht="53.25" customHeight="1" x14ac:dyDescent="0.25">
      <c r="A63" s="46">
        <v>56</v>
      </c>
      <c r="B63" s="62">
        <v>2021002130390</v>
      </c>
      <c r="C63" s="44">
        <v>44923</v>
      </c>
      <c r="D63" s="63" t="s">
        <v>169</v>
      </c>
      <c r="E63" s="63" t="s">
        <v>170</v>
      </c>
      <c r="F63" s="54" t="s">
        <v>196</v>
      </c>
      <c r="G63" s="23">
        <v>1200000000</v>
      </c>
      <c r="H63" s="64" t="s">
        <v>24</v>
      </c>
      <c r="I63" s="45" t="s">
        <v>122</v>
      </c>
      <c r="J63" s="45">
        <v>44926</v>
      </c>
      <c r="K63" s="71">
        <v>25.55</v>
      </c>
      <c r="L63" s="53">
        <v>306600000</v>
      </c>
      <c r="M63" s="65"/>
    </row>
    <row r="64" spans="1:13" ht="53.25" customHeight="1" x14ac:dyDescent="0.25">
      <c r="A64" s="46">
        <v>57</v>
      </c>
      <c r="B64" s="62">
        <v>2021002130391</v>
      </c>
      <c r="C64" s="44">
        <v>44923</v>
      </c>
      <c r="D64" s="63" t="s">
        <v>171</v>
      </c>
      <c r="E64" s="63" t="s">
        <v>172</v>
      </c>
      <c r="F64" s="54" t="s">
        <v>196</v>
      </c>
      <c r="G64" s="23">
        <v>2152382744</v>
      </c>
      <c r="H64" s="64" t="s">
        <v>24</v>
      </c>
      <c r="I64" s="45" t="s">
        <v>122</v>
      </c>
      <c r="J64" s="45">
        <v>44926</v>
      </c>
      <c r="K64" s="71">
        <v>26.17</v>
      </c>
      <c r="L64" s="53">
        <v>563400000</v>
      </c>
      <c r="M64" s="65"/>
    </row>
    <row r="65" spans="1:13" ht="53.25" customHeight="1" x14ac:dyDescent="0.25">
      <c r="A65" s="46">
        <v>58</v>
      </c>
      <c r="B65" s="62">
        <v>2021002130395</v>
      </c>
      <c r="C65" s="44">
        <v>44923</v>
      </c>
      <c r="D65" s="63" t="s">
        <v>173</v>
      </c>
      <c r="E65" s="63" t="s">
        <v>174</v>
      </c>
      <c r="F65" s="54" t="s">
        <v>196</v>
      </c>
      <c r="G65" s="23">
        <v>1823327815</v>
      </c>
      <c r="H65" s="64" t="s">
        <v>27</v>
      </c>
      <c r="I65" s="45" t="s">
        <v>122</v>
      </c>
      <c r="J65" s="45">
        <v>44926</v>
      </c>
      <c r="K65" s="71">
        <v>4.88</v>
      </c>
      <c r="L65" s="53">
        <v>89106137</v>
      </c>
      <c r="M65" s="65"/>
    </row>
    <row r="66" spans="1:13" ht="53.25" customHeight="1" x14ac:dyDescent="0.25">
      <c r="A66" s="46">
        <v>59</v>
      </c>
      <c r="B66" s="62">
        <v>2021002130396</v>
      </c>
      <c r="C66" s="44">
        <v>44923</v>
      </c>
      <c r="D66" s="63" t="s">
        <v>175</v>
      </c>
      <c r="E66" s="63" t="s">
        <v>176</v>
      </c>
      <c r="F66" s="54" t="s">
        <v>196</v>
      </c>
      <c r="G66" s="23">
        <v>537013000</v>
      </c>
      <c r="H66" s="64" t="s">
        <v>189</v>
      </c>
      <c r="I66" s="45" t="s">
        <v>122</v>
      </c>
      <c r="J66" s="45">
        <v>44926</v>
      </c>
      <c r="K66" s="71">
        <v>13.33</v>
      </c>
      <c r="L66" s="53">
        <v>71600000</v>
      </c>
      <c r="M66" s="65"/>
    </row>
    <row r="67" spans="1:13" ht="53.25" customHeight="1" x14ac:dyDescent="0.25">
      <c r="A67" s="46">
        <v>60</v>
      </c>
      <c r="B67" s="62">
        <v>2021002130405</v>
      </c>
      <c r="C67" s="44">
        <v>44923</v>
      </c>
      <c r="D67" s="63" t="s">
        <v>177</v>
      </c>
      <c r="E67" s="63" t="s">
        <v>178</v>
      </c>
      <c r="F67" s="54" t="s">
        <v>196</v>
      </c>
      <c r="G67" s="23">
        <v>350000000</v>
      </c>
      <c r="H67" s="64" t="s">
        <v>24</v>
      </c>
      <c r="I67" s="45" t="s">
        <v>122</v>
      </c>
      <c r="J67" s="45">
        <v>44926</v>
      </c>
      <c r="K67" s="71">
        <v>73.94</v>
      </c>
      <c r="L67" s="53">
        <v>258800000</v>
      </c>
      <c r="M67" s="65"/>
    </row>
    <row r="68" spans="1:13" ht="53.25" customHeight="1" x14ac:dyDescent="0.25">
      <c r="A68" s="46">
        <v>61</v>
      </c>
      <c r="B68" s="62">
        <v>2021002130399</v>
      </c>
      <c r="C68" s="44">
        <v>44923</v>
      </c>
      <c r="D68" s="63" t="s">
        <v>179</v>
      </c>
      <c r="E68" s="63" t="s">
        <v>180</v>
      </c>
      <c r="F68" s="54" t="s">
        <v>196</v>
      </c>
      <c r="G68" s="23">
        <v>400000000</v>
      </c>
      <c r="H68" s="64" t="s">
        <v>24</v>
      </c>
      <c r="I68" s="45" t="s">
        <v>122</v>
      </c>
      <c r="J68" s="45">
        <v>44926</v>
      </c>
      <c r="K68" s="71">
        <v>56.1</v>
      </c>
      <c r="L68" s="53">
        <v>224400000</v>
      </c>
      <c r="M68" s="65"/>
    </row>
    <row r="69" spans="1:13" ht="53.25" customHeight="1" x14ac:dyDescent="0.25">
      <c r="A69" s="46">
        <v>62</v>
      </c>
      <c r="B69" s="62">
        <v>2021002130406</v>
      </c>
      <c r="C69" s="44">
        <v>44923</v>
      </c>
      <c r="D69" s="63" t="s">
        <v>181</v>
      </c>
      <c r="E69" s="63" t="s">
        <v>182</v>
      </c>
      <c r="F69" s="54" t="s">
        <v>196</v>
      </c>
      <c r="G69" s="23">
        <v>200000000</v>
      </c>
      <c r="H69" s="64" t="s">
        <v>27</v>
      </c>
      <c r="I69" s="45" t="s">
        <v>122</v>
      </c>
      <c r="J69" s="45">
        <v>44926</v>
      </c>
      <c r="K69" s="71">
        <v>80.599999999999994</v>
      </c>
      <c r="L69" s="53">
        <v>161200000</v>
      </c>
      <c r="M69" s="65"/>
    </row>
    <row r="70" spans="1:13" ht="53.25" customHeight="1" x14ac:dyDescent="0.25">
      <c r="A70" s="46">
        <v>63</v>
      </c>
      <c r="B70" s="62">
        <v>2021002130421</v>
      </c>
      <c r="C70" s="44">
        <v>44923</v>
      </c>
      <c r="D70" s="63" t="s">
        <v>183</v>
      </c>
      <c r="E70" s="63" t="s">
        <v>184</v>
      </c>
      <c r="F70" s="54" t="s">
        <v>196</v>
      </c>
      <c r="G70" s="23">
        <v>868831762</v>
      </c>
      <c r="H70" s="64" t="s">
        <v>27</v>
      </c>
      <c r="I70" s="45" t="s">
        <v>122</v>
      </c>
      <c r="J70" s="45">
        <v>44926</v>
      </c>
      <c r="K70" s="71">
        <v>31.69</v>
      </c>
      <c r="L70" s="53">
        <v>275400000</v>
      </c>
      <c r="M70" s="65"/>
    </row>
    <row r="71" spans="1:13" ht="53.25" customHeight="1" x14ac:dyDescent="0.25">
      <c r="A71" s="46">
        <v>64</v>
      </c>
      <c r="B71" s="59">
        <v>2021002130426</v>
      </c>
      <c r="C71" s="44">
        <v>44923</v>
      </c>
      <c r="D71" s="60" t="s">
        <v>185</v>
      </c>
      <c r="E71" s="60" t="s">
        <v>186</v>
      </c>
      <c r="F71" s="54" t="s">
        <v>196</v>
      </c>
      <c r="G71" s="23">
        <v>495558223</v>
      </c>
      <c r="H71" s="64" t="s">
        <v>27</v>
      </c>
      <c r="I71" s="45" t="s">
        <v>122</v>
      </c>
      <c r="J71" s="45">
        <v>44926</v>
      </c>
      <c r="K71" s="71">
        <v>50.36</v>
      </c>
      <c r="L71" s="53">
        <v>249600000</v>
      </c>
      <c r="M71" s="83"/>
    </row>
    <row r="72" spans="1:13" ht="60" customHeight="1" x14ac:dyDescent="0.25">
      <c r="A72" s="46">
        <v>65</v>
      </c>
      <c r="B72" s="66">
        <v>2021002130428</v>
      </c>
      <c r="C72" s="44">
        <v>44923</v>
      </c>
      <c r="D72" s="61" t="s">
        <v>187</v>
      </c>
      <c r="E72" s="61" t="s">
        <v>188</v>
      </c>
      <c r="F72" s="54" t="s">
        <v>196</v>
      </c>
      <c r="G72" s="23">
        <v>1002598114</v>
      </c>
      <c r="H72" s="64" t="s">
        <v>27</v>
      </c>
      <c r="I72" s="45" t="s">
        <v>122</v>
      </c>
      <c r="J72" s="45">
        <v>44926</v>
      </c>
      <c r="K72" s="71">
        <v>45.3</v>
      </c>
      <c r="L72" s="53">
        <v>454200000</v>
      </c>
      <c r="M72" s="10"/>
    </row>
    <row r="79" spans="1:13" x14ac:dyDescent="0.25">
      <c r="I79" s="84"/>
    </row>
  </sheetData>
  <autoFilter ref="A7:AP72" xr:uid="{00000000-0009-0000-0000-000000000000}">
    <sortState xmlns:xlrd2="http://schemas.microsoft.com/office/spreadsheetml/2017/richdata2" ref="A8:AP72">
      <sortCondition ref="C7:C72"/>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Transarencia -ENE-MAR - 2022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2022-05-02T18:29:46Z</dcterms:modified>
</cp:coreProperties>
</file>