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showInkAnnotation="0" autoCompressPictures="0"/>
  <mc:AlternateContent xmlns:mc="http://schemas.openxmlformats.org/markup-compatibility/2006">
    <mc:Choice Requires="x15">
      <x15ac:absPath xmlns:x15ac="http://schemas.microsoft.com/office/spreadsheetml/2010/11/ac" url="/Users/susana/Library/Mobile Documents/com~apple~CloudDocs/"/>
    </mc:Choice>
  </mc:AlternateContent>
  <bookViews>
    <workbookView xWindow="-6240" yWindow="-21000" windowWidth="33580" windowHeight="19700" tabRatio="668"/>
  </bookViews>
  <sheets>
    <sheet name="3 trimestre Jul-sep  2024" sheetId="8" r:id="rId1"/>
    <sheet name="MUJER" sheetId="23" r:id="rId2"/>
    <sheet name="MOVILIDAD" sheetId="22" r:id="rId3"/>
    <sheet name="MINAS" sheetId="21" r:id="rId4"/>
    <sheet name="INTERIOR" sheetId="20" r:id="rId5"/>
    <sheet name="INFRAESTRUCTURA" sheetId="19" r:id="rId6"/>
    <sheet name="IGUALDAD" sheetId="18" r:id="rId7"/>
    <sheet name="HACIENDA" sheetId="17" r:id="rId8"/>
    <sheet name="GENERAL" sheetId="16" r:id="rId9"/>
    <sheet name="EDUCACION" sheetId="15" r:id="rId10"/>
    <sheet name="DESARROLLO ECONOMICO" sheetId="14" r:id="rId11"/>
    <sheet name="AGRICULTURA" sheetId="13" r:id="rId12"/>
    <sheet name="RIESGOS" sheetId="12" r:id="rId13"/>
    <sheet name="ICULTUR" sheetId="11" r:id="rId14"/>
    <sheet name="AGUAS DE BOLIVAR " sheetId="9" r:id="rId15"/>
    <sheet name="VIVIENDA" sheetId="10" r:id="rId16"/>
  </sheets>
  <definedNames>
    <definedName name="_xlnm._FilterDatabase" localSheetId="0" hidden="1">'3 trimestre Jul-sep  2024'!$A$2:$M$129</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6" i="8" l="1"/>
  <c r="K45" i="8"/>
  <c r="K44" i="8"/>
  <c r="L40" i="8"/>
  <c r="L23" i="8"/>
  <c r="G23" i="8"/>
  <c r="L22" i="8"/>
  <c r="G22" i="8"/>
  <c r="L15" i="8"/>
  <c r="L13" i="8"/>
  <c r="L10" i="8"/>
</calcChain>
</file>

<file path=xl/comments1.xml><?xml version="1.0" encoding="utf-8"?>
<comments xmlns="http://schemas.openxmlformats.org/spreadsheetml/2006/main">
  <authors>
    <author>Katia Bernal</author>
    <author>tc={7A909977-6EA1-45F7-82C4-B1D62D1AA772}</author>
    <author>tc={7E18951A-606D-44A7-917A-F3228837C6C3}</author>
    <author>tc={A9828BDF-83F4-4F3C-8E58-B60AB36515AC}</author>
    <author>tc={8F60C026-A1BB-4FD4-AFBF-983E63563CE0}</author>
    <author>tc={B62370F1-832F-46E0-B555-5C2820F20A05}</author>
    <author>tc={973C7052-5F26-4E52-BBA0-20B4D40F0BB9}</author>
    <author>tc={064114E2-3F23-4BEA-8EDF-4AD5403DDE52}</author>
    <author>tc={48A00811-487F-40B1-8552-D0CB54FF9A89}</author>
    <author>tc={8F07AFE0-FF78-478D-BBAE-5B6A7D07CC6B}</author>
    <author>tc={1E7E47AA-F9B9-4892-BF97-AC350B62F72A}</author>
    <author>tc={D2AF928A-3C29-4A30-8036-993856A421BB}</author>
    <author>tc={564B169A-88B9-4606-BD52-ADB4648C86D8}</author>
    <author>tc={21F54033-66D5-4038-8227-8C3D731014D6}</author>
    <author>tc={704A243B-4633-4B43-AC5B-00AF0C36BDF4}</author>
    <author>tc={8DF48B2F-4139-4094-B018-EE5E252FF16B}</author>
    <author>tc={64EAFCE4-7A4F-487B-9434-CDED31954C1A}</author>
    <author>tc={90D6817F-CB8C-49F2-A309-E63E6AAC14AC}</author>
    <author>tc={AA573BD1-DC30-4ED4-B73E-7EE7E7AEC62E}</author>
    <author>tc={26A4D2FC-BDDF-4714-BAB6-54B288C36B1A}</author>
    <author>tc={7623B39C-FD5B-4B1E-99A9-B4840D9C483E}</author>
    <author>tc={C543B04B-7AD9-4D98-A745-0DA62682B4E8}</author>
    <author>tc={6D995366-B119-4CCB-9299-2FD8585E8E91}</author>
    <author>tc={559187AA-8FDE-4B10-BBCE-64DB8F886289}</author>
    <author>tc={0CC02F95-EE22-4A27-8C1B-A3C7A6858B44}</author>
    <author>tc={A5115E23-CE41-4A11-83D9-5E794F7D1D56}</author>
    <author>tc={0D86D5F2-EAB2-4FAF-8092-2C20DB1FBE5E}</author>
    <author>tc={20B2155F-5C96-4465-88D2-BD6DE31384EA}</author>
    <author>tc={38F62016-AD37-4415-A0EC-9EFEACA4ECFC}</author>
    <author>tc={FF693C1A-67A1-435A-B430-B9AB4C57C63B}</author>
    <author>tc={1E5D0904-E711-448C-B361-F25CE1B752FE}</author>
    <author>tc={E544B230-A3F5-468A-9961-0BD36BA4933B}</author>
    <author>tc={5F314647-E770-4B0E-A21D-2F2E85647EF9}</author>
    <author>tc={170FE192-5CE5-4C7C-B710-ED8CBEE0BBE9}</author>
    <author>tc={835D29B7-7DDA-4FD8-A728-B7886FDEE789}</author>
    <author>tc={E396562D-9FCD-48E1-9092-B27F99F7CC50}</author>
    <author>tc={264771BF-74AC-416A-98F6-C4C063094FB5}</author>
    <author>tc={5F45431C-1AAD-4453-B386-4D4A2B7CA5D8}</author>
    <author>tc={3C4F6436-B22F-48F4-847A-0C81C4AEAC7C}</author>
    <author>Jose Suarez Mestre</author>
    <author>tc={9254FDCB-CB72-45F5-91F4-4817C000C3F1}</author>
    <author>tc={9ED5EB92-C14D-4632-8D61-C26DE7306A77}</author>
    <author>tc={820214FD-F8DB-409C-B097-562539C55DD0}</author>
    <author>tc={D4B0AFA7-2EB6-4BB1-9F05-233FA5566D69}</author>
    <author>tc={55D88FF0-5562-4721-9196-FB17F8B149C8}</author>
    <author>tc={FAEBBE60-5BC8-4580-B6B5-C1DB6ADB34F7}</author>
    <author>tc={FB9E953F-667F-4890-B170-423BF1A1A755}</author>
    <author>tc={90B7DCCE-1762-431F-B660-B92F0FE881FC}</author>
    <author>tc={435F57F3-CCEA-45D8-A920-31FC9DBD2496}</author>
    <author>tc={08651BD6-4A3B-4B6E-9C5A-2351C5CF332E}</author>
    <author>tc={E266A23E-2BB3-45E4-B11E-1422DB95F7AF}</author>
    <author>tc={541628B8-40A6-4D8A-995C-40108CA7AD99}</author>
    <author>tc={4797228C-C48E-4338-944F-59F92FBA859C}</author>
    <author>tc={B94A8687-4FE1-4D67-BC49-E7DBFF3C10D3}</author>
    <author>tc={42497A9A-A7A4-4817-B735-9ED95E064290}</author>
    <author>tc={F1E9E460-19C5-47AE-B6B5-A2100BCA851D}</author>
    <author>tc={6A9F76D6-48D4-4A78-B6B6-C9DE9D2DD1E3}</author>
    <author>tc={39F520D8-AC3B-4C7F-A9DB-B191B6723D4A}</author>
    <author>tc={0A952BDD-0A23-40AB-830C-8A59002D4BA8}</author>
    <author>tc={F3F670FC-CFE1-4C22-8648-4D9F07D32434}</author>
    <author>tc={089E2888-FB74-4317-9AED-B3478D1D248C}</author>
    <author>tc={0D7D60D3-897B-430A-A031-595BCBD02F3F}</author>
    <author>tc={C9A8EC5B-0275-4EEB-B313-0EE6991D7758}</author>
    <author>tc={83CF8B21-5967-453A-A10D-362B60624FE5}</author>
    <author>tc={555AB49A-BA1C-436A-9CE3-27624C159063}</author>
    <author>tc={61D67F3F-C24C-4782-B07E-32A569092644}</author>
    <author>tc={94160A5C-31B9-40F5-9285-F7F03E501E8D}</author>
    <author>tc={B1BE77B9-B7AA-418E-AB2D-70ED7EA52AC7}</author>
    <author>tc={ADA3C1E8-CA5E-4B43-8787-95708C3FF32D}</author>
    <author>tc={8A76F939-9A92-43D6-965C-084DB33A6C7B}</author>
    <author>tc={87EE8D90-405C-4EF0-9D1F-90963BA5A71F}</author>
    <author/>
    <author>tc={45E3079C-EE1F-4444-8A0A-7E5DA2D1B94C}</author>
    <author>tc={887AD255-530B-4D8B-A12A-60BB99866FCF}</author>
    <author>tc={179AC804-BB94-4854-9BA8-D4BAF72EA504}</author>
    <author>tc={E340B01C-A22C-4701-902E-C61655504A10}</author>
    <author>tc={665BECDA-358C-4B8D-9A1F-3C2615FA4650}</author>
    <author>tc={CFE58992-9517-490B-95E2-ED752F4B9C6A}</author>
    <author>tc={295BC01F-127B-4423-A398-241CBD2A68F1}</author>
    <author>tc={BE044978-BD5B-4B0A-A7E9-2EF7600C3ECE}</author>
    <author>tc={6F73592E-6FE2-4603-8B79-BA30B606343C}</author>
    <author>tc={A44D3E21-26C7-4D31-8A3D-B17B3092FC9B}</author>
    <author>tc={E95620D1-6D3E-4F67-BB69-D38EABA3CC21}</author>
    <author>tc={47793254-630B-4ABF-ADFA-F6A7ECF0FE59}</author>
    <author>tc={0103D1B2-8916-42AF-8B05-C42C072A87B0}</author>
    <author>tc={A0EA15F3-843E-431A-959E-18436AAF33CA}</author>
    <author>tc={45947FA2-9FF2-4DB0-B60A-91AB3BD47177}</author>
    <author>tc={BC518C38-A7C7-457C-903A-0760829086D2}</author>
    <author>tc={12CC7189-E809-4AD5-8F41-97EA25109325}</author>
    <author>tc={F52AD6AE-1576-44EE-9FD1-C2549100D817}</author>
    <author>tc={26C75B6C-3E4E-40AE-B43C-16E9BE92EA20}</author>
    <author>tc={CF1C6692-563E-4774-B468-12FD2EFA2327}</author>
    <author>tc={E72FBED3-6D91-4802-A136-4C25FCC8661D}</author>
    <author>tc={64DF4856-760D-4528-AFFE-854335A29A23}</author>
    <author>tc={BCD191C5-5189-428A-9781-157206A6B0D4}</author>
    <author>tc={DF8B8F38-C024-449F-B552-8728B1C8C81B}</author>
    <author>tc={24427061-4245-412F-8ABD-F1B523232F6D}</author>
    <author>tc={A36DF35F-D760-4860-8C68-7EC31F27245E}</author>
    <author>tc={9D04C947-AFDA-427D-BDF9-A94EDA9523BB}</author>
    <author>tc={C970B8FF-DD56-4954-91BA-B2D385E40F5E}</author>
    <author>tc={4F9E50A9-AF85-4699-824E-8B843541BCC8}</author>
    <author>tc={9DCC462F-9DD7-45C4-A118-184DE529B093}</author>
    <author>tc={41DB787C-216B-419D-8803-737D59EC8CB2}</author>
    <author>tc={49CE84AD-9972-405A-9EAF-E5023D84E35E}</author>
    <author>tc={2C5721BE-6EC1-4040-8908-1484B43D7ABE}</author>
    <author>tc={53F97A98-4398-495C-8CD5-906D7DA1A33D}</author>
    <author>tc={08DE5661-5E98-4FD1-8F7C-88FC8E9F4ABC}</author>
    <author>tc={3A8C336B-5815-4C85-9BB2-29694076CF6D}</author>
    <author>tc={D76172C4-F93A-4D7C-AE45-7A9F95467F78}</author>
    <author>tc={964E019F-6EE7-49FA-B2B7-6A746815E490}</author>
    <author>tc={74BD16EF-D0D0-4FDB-BC46-B3A4EBAACE33}</author>
    <author>tc={01785B20-9305-47BA-964F-0204C462FB85}</author>
    <author>tc={AEFE5E9E-C8DB-455E-9E2F-58DC74FC5E44}</author>
    <author>tc={76238343-F8FC-44B3-A5E3-440669CF428D}</author>
    <author>tc={A5645A84-700E-4378-B3C2-D816E57E6E33}</author>
    <author>tc={B54343CA-1428-43DA-8404-C826E0A04E27}</author>
    <author>tc={EEBA8DA8-7507-4261-83D8-26AC0EC4B947}</author>
    <author>tc={86BD15C7-BF5B-419F-BD99-9E2237E22B3C}</author>
    <author>tc={50F46D13-1746-4386-91E9-89FA194960A8}</author>
    <author>tc={44008D76-515D-4BC6-B60F-302DC2AE6FCE}</author>
    <author>tc={DA61E782-D802-4BF5-9E05-E7E735C7DB84}</author>
    <author>tc={2E5670A1-87E6-41CE-B314-6C208D502F35}</author>
    <author>tc={21F2E53F-5EB9-4510-976B-CCF0C2D8F8C4}</author>
    <author>tc={2859FBAC-76C9-4F65-A64C-38D65E9944CA}</author>
    <author>tc={630A4406-4522-4A68-B18D-6F7252A5C9C7}</author>
    <author>tc={15B45C2D-DF3A-4FF8-BEAE-5C3D163309DE}</author>
    <author>tc={F16E9657-1553-41B1-B26B-50D5FA26C325}</author>
    <author>tc={FF29F489-3917-4BB5-9E3E-C19CEFA3E472}</author>
    <author>tc={0ECEA601-C4B0-45A9-B19D-42823E8CA5F1}</author>
    <author>tc={E0C8EF9D-6268-4C67-8257-AA659095F220}</author>
    <author>tc={7386D76F-2B01-42AA-9C72-27106896596A}</author>
    <author>tc={E50BCA02-9085-46C0-B69D-C98CFF3B7223}</author>
    <author>tc={752F87C4-9486-4528-B40F-92FCF364F42C}</author>
    <author>tc={DC863E88-A506-436C-94D6-54E0D0FB1E4C}</author>
    <author>tc={32E2BD6E-2673-44E9-B979-9DFE3E971A02}</author>
    <author>tc={FDA66BAF-FFB6-486D-B2B2-3AEE98081AE1}</author>
    <author>tc={9F68935E-4929-4A02-AEE3-CA76A3D5E3DA}</author>
    <author>tc={37AF9484-EBA0-43DA-A85A-E0E08B05086E}</author>
    <author>tc={AA395DB3-BA6C-45B2-BA11-A44250E21EAA}</author>
    <author>tc={EEF8459E-BC13-43F5-8A05-06F61271BFE9}</author>
    <author>tc={D1B0B863-D807-4BEF-8E25-91C97B9E38E0}</author>
    <author>tc={E3FDF885-46C2-4079-ABF8-A070C78D8EDC}</author>
    <author>tc={D79BA88D-8125-490C-8768-A9D4DA8ADBD8}</author>
    <author>tc={A6F5A859-4D72-40EB-98A6-86D0BEE0888A}</author>
    <author>tc={5CAF2DCC-8FAE-4483-9993-A72D4D2FF2FE}</author>
    <author>tc={8CB34535-2677-47CF-A32E-879B9BE0325E}</author>
    <author>tc={8B885FFF-A579-4034-8A49-91A2670D1B77}</author>
    <author>tc={B38675F8-4713-426A-B1C1-10588FA24C63}</author>
    <author>tc={AF76F876-B8CC-41DE-A799-01DE47A6D62E}</author>
    <author>tc={1F39C002-728C-495E-B85B-A97FB9DB2501}</author>
    <author>tc={1006AF90-28E4-4C35-9BB3-82BED965F5F3}</author>
    <author>tc={F02D24F7-FD70-4F6F-9153-BC458044417E}</author>
    <author>tc={BAD2D3DA-A49A-40FF-9198-F973606BB515}</author>
    <author>tc={F304F03C-B388-48EA-BCA0-1B0A4B3D02DF}</author>
  </authors>
  <commentList>
    <comment ref="A3" authorId="0">
      <text>
        <r>
          <rPr>
            <b/>
            <sz val="9"/>
            <color indexed="81"/>
            <rFont val="Tahoma"/>
            <family val="2"/>
          </rPr>
          <t>Katia Bernal:</t>
        </r>
        <r>
          <rPr>
            <sz val="9"/>
            <color indexed="81"/>
            <rFont val="Tahoma"/>
            <family val="2"/>
          </rPr>
          <t xml:space="preserve">
No diligenciar</t>
        </r>
      </text>
    </comment>
    <comment ref="B3" authorId="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3" authorId="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D3" authorId="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3" authorId="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3" authorId="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G3" authorId="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I3" authorId="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3" authorId="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3" authorId="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M3" authorId="1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J4" authorId="1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4" authorId="1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L4" authorId="1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r>
      </text>
    </comment>
    <comment ref="M4" authorId="1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B9" authorId="1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9" authorId="1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G9" authorId="1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J9" authorId="1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9" authorId="1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t>
        </r>
      </text>
    </comment>
    <comment ref="L9" authorId="2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t>
        </r>
      </text>
    </comment>
    <comment ref="M9" authorId="2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E11" authorId="2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11" authorId="2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K11" authorId="2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M11" authorId="2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K12" authorId="2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K17" authorId="2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K18" authorId="2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E21" authorId="2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21" authorId="3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B24" authorId="3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24" authorId="3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G24" authorId="3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I24" authorId="3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24" authorId="3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K24" authorId="3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t>
        </r>
      </text>
    </comment>
    <comment ref="L24" authorId="3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t>
        </r>
      </text>
    </comment>
    <comment ref="M24" authorId="3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C28" authorId="39">
      <text>
        <r>
          <rPr>
            <b/>
            <sz val="9"/>
            <color indexed="81"/>
            <rFont val="Tahoma"/>
            <family val="2"/>
          </rPr>
          <t>Jose Suarez Mestre:</t>
        </r>
        <r>
          <rPr>
            <sz val="9"/>
            <color indexed="81"/>
            <rFont val="Tahoma"/>
            <family val="2"/>
          </rPr>
          <t xml:space="preserve">
Se ajustó el 18/03/2024</t>
        </r>
      </text>
    </comment>
    <comment ref="C29" authorId="39">
      <text>
        <r>
          <rPr>
            <b/>
            <sz val="9"/>
            <color indexed="81"/>
            <rFont val="Tahoma"/>
            <family val="2"/>
          </rPr>
          <t>Jose Suarez Mestre:</t>
        </r>
        <r>
          <rPr>
            <sz val="9"/>
            <color indexed="81"/>
            <rFont val="Tahoma"/>
            <family val="2"/>
          </rPr>
          <t xml:space="preserve">
Se ajustó el 14/03/2024</t>
        </r>
      </text>
    </comment>
    <comment ref="C30" authorId="39">
      <text>
        <r>
          <rPr>
            <b/>
            <sz val="9"/>
            <color indexed="81"/>
            <rFont val="Tahoma"/>
            <family val="2"/>
          </rPr>
          <t>Jose Suarez Mestre:</t>
        </r>
        <r>
          <rPr>
            <sz val="9"/>
            <color indexed="81"/>
            <rFont val="Tahoma"/>
            <family val="2"/>
          </rPr>
          <t xml:space="preserve">
Se ajustó el 19/03/2024</t>
        </r>
      </text>
    </comment>
    <comment ref="B33" authorId="4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33" authorId="4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D33" authorId="4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33" authorId="4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33" authorId="4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G33" authorId="4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I33" authorId="4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33" authorId="4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33" authorId="4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L33" authorId="4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r>
      </text>
    </comment>
    <comment ref="M33" authorId="5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B37" authorId="5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37" authorId="5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D37" authorId="5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37" authorId="5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G37" authorId="5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I37" authorId="5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37" authorId="5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L37" authorId="5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r>
      </text>
    </comment>
    <comment ref="M37" authorId="5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I38" authorId="6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B39" authorId="6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D39" authorId="6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39" authorId="6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39" authorId="6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G39" authorId="6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I39" authorId="6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39" authorId="6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39" authorId="6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L39" authorId="6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r>
      </text>
    </comment>
    <comment ref="M39" authorId="7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B40" authorId="71">
      <text>
        <r>
          <rPr>
            <sz val="12"/>
            <color theme="1"/>
            <rFont val="Calibri"/>
            <family val="2"/>
            <scheme val="minor"/>
          </rPr>
          <t>======
ID#AAABW52QFHk
tc={64B4CDDB-9A07-4623-BE67-7A25557E8822}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40" authorId="71">
      <text>
        <r>
          <rPr>
            <sz val="12"/>
            <color theme="1"/>
            <rFont val="Calibri"/>
            <family val="2"/>
            <scheme val="minor"/>
          </rPr>
          <t>======
ID#AAABW52QFHM
tc={695711BB-DAAA-4848-AD8F-F8D2E24CCC94}    (2024-10-10 12:51:27)
[Comentario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D40" authorId="71">
      <text>
        <r>
          <rPr>
            <sz val="12"/>
            <color theme="1"/>
            <rFont val="Calibri"/>
            <family val="2"/>
            <scheme val="minor"/>
          </rPr>
          <t>======
ID#AAABW52QFHQ
tc={555400B3-01EB-4108-A351-403070064E12}    (2024-10-10 12:51:27)
[Comentario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40" authorId="71">
      <text>
        <r>
          <rPr>
            <sz val="12"/>
            <color theme="1"/>
            <rFont val="Calibri"/>
            <family val="2"/>
            <scheme val="minor"/>
          </rPr>
          <t>======
ID#AAABW52QFHo
tc={9C437EE8-287A-4DE2-8B76-E827A3F4CE0A}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40" authorId="71">
      <text>
        <r>
          <rPr>
            <sz val="12"/>
            <color theme="1"/>
            <rFont val="Calibri"/>
            <family val="2"/>
            <scheme val="minor"/>
          </rPr>
          <t>======
ID#AAABW52QFHw
tc={1943D104-E8A7-4401-966B-364DCC0CB9B3}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I40" authorId="71">
      <text>
        <r>
          <rPr>
            <sz val="12"/>
            <color theme="1"/>
            <rFont val="Calibri"/>
            <family val="2"/>
            <scheme val="minor"/>
          </rPr>
          <t>======
ID#AAABW52QFH0
tc={4672F416-74EC-4F22-A730-B0BB5084CFBA}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40" authorId="71">
      <text>
        <r>
          <rPr>
            <sz val="12"/>
            <color theme="1"/>
            <rFont val="Calibri"/>
            <family val="2"/>
            <scheme val="minor"/>
          </rPr>
          <t>======
ID#AAABW52QFH4
tc={5BDF5996-C6FB-4D0C-BD85-8242CD022C14}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40" authorId="71">
      <text>
        <r>
          <rPr>
            <sz val="12"/>
            <color theme="1"/>
            <rFont val="Calibri"/>
            <family val="2"/>
            <scheme val="minor"/>
          </rPr>
          <t>======
ID#AAABW52QFHs
tc={CF26FC8B-CC9A-407F-B694-C09BBBE66649}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L40" authorId="71">
      <text>
        <r>
          <rPr>
            <sz val="12"/>
            <color theme="1"/>
            <rFont val="Calibri"/>
            <family val="2"/>
            <scheme val="minor"/>
          </rPr>
          <t>======
ID#AAABW52QFHU
tc={60C39263-F5EB-4D55-A693-F0E2CEEC9A95}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r>
      </text>
    </comment>
    <comment ref="M40" authorId="71">
      <text>
        <r>
          <rPr>
            <sz val="12"/>
            <color theme="1"/>
            <rFont val="Calibri"/>
            <family val="2"/>
            <scheme val="minor"/>
          </rPr>
          <t>======
ID#AAABW52QFHY
tc={E084916A-71D3-4D31-ADC7-56C09E9B7B21}    (2024-10-10 12:51:28)
[Comentario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B43" authorId="7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43" authorId="7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D43" authorId="7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43" authorId="7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43" authorId="7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G43" authorId="7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I43" authorId="7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43" authorId="7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43" authorId="8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M43" authorId="8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F44" authorId="8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F45" authorId="8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F46" authorId="8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B47" authorId="8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47" authorId="8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D47" authorId="8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47" authorId="8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47" authorId="8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G47" authorId="9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I47" authorId="9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47" authorId="9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47" authorId="9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L47" authorId="9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r>
      </text>
    </comment>
    <comment ref="M47" authorId="9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F48" authorId="9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F49" authorId="9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B50" authorId="9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50" authorId="9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D50" authorId="10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50" authorId="10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50" authorId="10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G50" authorId="10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J50" authorId="10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50" authorId="10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L50" authorId="10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r>
      </text>
    </comment>
    <comment ref="M50" authorId="10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J51" authorId="10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B52" authorId="10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52" authorId="11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D52" authorId="11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52" authorId="11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52" authorId="11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G52" authorId="11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I52" authorId="11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K52" authorId="11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L52" authorId="11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r>
      </text>
    </comment>
    <comment ref="M52" authorId="11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B53" authorId="11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53" authorId="12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F53" authorId="12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K53" authorId="12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L53" authorId="12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M53" authorId="12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B54" authorId="12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54" authorId="12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F54" authorId="12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B58" authorId="12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58" authorId="12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G58" authorId="13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K58" authorId="13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t>
        </r>
      </text>
    </comment>
    <comment ref="L58" authorId="13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t>
        </r>
      </text>
    </comment>
    <comment ref="M58" authorId="13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B63" authorId="13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63" authorId="13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G63" authorId="13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I63" authorId="13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63" authorId="13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63" authorId="13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t>
        </r>
      </text>
    </comment>
    <comment ref="L63" authorId="14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t>
        </r>
      </text>
    </comment>
    <comment ref="M63" authorId="14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B94" authorId="14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r>
      </text>
    </comment>
    <comment ref="C94" authorId="14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 ref="D94" authorId="14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r>
      </text>
    </comment>
    <comment ref="E94" authorId="145">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r>
      </text>
    </comment>
    <comment ref="F94" authorId="14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r>
      </text>
    </comment>
    <comment ref="G94" authorId="147">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r>
      </text>
    </comment>
    <comment ref="I94" authorId="148">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r>
      </text>
    </comment>
    <comment ref="J94" authorId="149">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r>
      </text>
    </comment>
    <comment ref="K94" authorId="150">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r>
      </text>
    </comment>
    <comment ref="L94" authorId="151">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r>
      </text>
    </comment>
    <comment ref="M94" authorId="15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r>
      </text>
    </comment>
    <comment ref="C95" authorId="153">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r>
      </text>
    </comment>
  </commentList>
</comments>
</file>

<file path=xl/sharedStrings.xml><?xml version="1.0" encoding="utf-8"?>
<sst xmlns="http://schemas.openxmlformats.org/spreadsheetml/2006/main" count="1102" uniqueCount="445">
  <si>
    <t>Item</t>
  </si>
  <si>
    <t>Observaciones</t>
  </si>
  <si>
    <t>Nombre del Proyecto</t>
  </si>
  <si>
    <t>Objetivo General del Proyecto (Resultado)</t>
  </si>
  <si>
    <t>Valor del Proyecto</t>
  </si>
  <si>
    <t>Fuente de Financiación</t>
  </si>
  <si>
    <t>Fecha de Inicio</t>
  </si>
  <si>
    <t>Fecha de Terminación</t>
  </si>
  <si>
    <t>% Avance fisico</t>
  </si>
  <si>
    <t>Avance Financiero $</t>
  </si>
  <si>
    <t>SECRETARIA DE PLANEACION DEPARTAMENTAL</t>
  </si>
  <si>
    <t>BANCO DE PROGRAMAS Y PROYECTOS INVERSION DEPARTAMENTAL</t>
  </si>
  <si>
    <t>Codigo de Registro del BPIN</t>
  </si>
  <si>
    <t>Fecha de inscripcion</t>
  </si>
  <si>
    <t>Nombre de la Dependencia</t>
  </si>
  <si>
    <t>Mantenimiento rutinario de las vías secundarias y terciarias para mejorar la movilidad en el Departamento de Bolívar</t>
  </si>
  <si>
    <t>Realizar el mantenimiento rutinario en las vías del departamento de Bolívar</t>
  </si>
  <si>
    <t>Se encuentra en ejecución y aún no han recibido ningún pago</t>
  </si>
  <si>
    <t>Desarrollo de actividades para la dignificación de las personas mayores en el Departamento Bolívar</t>
  </si>
  <si>
    <t>Implementar Acciones para la dignificación del adulto mayor del departamento de Bolívar</t>
  </si>
  <si>
    <t>ICLD</t>
  </si>
  <si>
    <t>Apoyo a las personas mayores con recursos de estampilla para el bienestar del adulto mayor en los centros de vida y centros de protección del Departamento  Bolívar</t>
  </si>
  <si>
    <t xml:space="preserve">Garantizar la atención integral a las personas mayores en los centros vida y Centros de Protección del Departamento de Bolívar en el año 2024 </t>
  </si>
  <si>
    <t>Implementación de un proyecto para el Empoderamiento y autonomía de las mujeres del Departamento Bolívar</t>
  </si>
  <si>
    <t>Implementar un proyecto integral para el empoderamiento y la autonomía de las mujeres, a través del desarrollo de estrategias efectivas que promuevan la igualdad de género, la participación activa y la eliminación de estereotipos y discriminación.</t>
  </si>
  <si>
    <t>El proyecto se inicia a ejecutar actividades, pero aún no se han realizado pagos al operador.</t>
  </si>
  <si>
    <t>Implementación de un Proyecto Integral para la Formación y Promoción de los Derechos de la Niñez y Adolescencia en el Departamento de Bolívar</t>
  </si>
  <si>
    <t>Sensibilizar a la población sobre la prevención de la vulneración de los derechos de niños, niñas y adolescentes, mediante programas educativos, campañas de concientización y fortalecimiento de la colaboración interinstitucional.</t>
  </si>
  <si>
    <t xml:space="preserve">	2023002130179</t>
  </si>
  <si>
    <t>Implementación CASA REFUGIO PARA LA PROTECCIÓN Y RESTABLECIMIENTO DE DERECHOS DE MUJERES VÍCTIMAS DE VBG Y TODAS LAS MANIFESTACIONES DE VIOLENCIA EN EL DEPARTAMENTO DE Bolívar</t>
  </si>
  <si>
    <t>Fortalecer la respuesta institucional para la prevención, atención integral y sanción 
de las violencias contra las mujeres en el departamento de Bolívar a través de la
operación de la Casa Refugio para la protección y restablecimiento de derechos de
mujeres víctimas de VBG y todas las manifestaciones de violencia.</t>
  </si>
  <si>
    <t>MEJORAMIENTO EN CONCRETO RÍGIDO DE LA CALLE 39 HASTA LA INTERSECCIÓN CON LA CARRERA 79 DEL BARRIO FREDONIA, EN EL DISTRITO DE CARTAGENA, DEPARTAMENTO DE BOLÍVAR</t>
  </si>
  <si>
    <t>PAVIMENTACIÓN EN CONCRETO RÍGIDO DE LA CALLE 39 HASTA LA INTERSECCIÓN CON LA CARRERA 79 DEL BARRIO FREDONIA, EN EL DISTRITO DE CARTAGENA</t>
  </si>
  <si>
    <t>ICLD- EXCEDENTES</t>
  </si>
  <si>
    <t>TERMINADO</t>
  </si>
  <si>
    <t>N/A</t>
  </si>
  <si>
    <t>CONSTRUCCION DEL CENTRO RECREACIÓNAL EL EDEN UBICADO EN EL BARRIO LAS GAVIOTAS EN EL DISTRITO DE CARTAGENA DE INDIAS, DEPARTAMENTO DE BOLÍVAR</t>
  </si>
  <si>
    <t>CONSTRUCCION DEL CENTRO RECREACIÓN AL EL EDEN UBICADO EN EL BARRIO LAS GAVIOTAS EN EL DISTRITO DE CARTAGENA DE INDIAS, DEPARTAMENTO DE BOLÍVAR</t>
  </si>
  <si>
    <t xml:space="preserve">Excedentes Emprestito Findeter </t>
  </si>
  <si>
    <t>EN EJECUCIÓN</t>
  </si>
  <si>
    <t>Construcción Alcantarillado Sanitario de la cabecera del Municipio de El Carmen De Bolívar, departamento de Bolívar</t>
  </si>
  <si>
    <t>Aumento Aumento número de beneficiarios con servicio de alcantarillado                                                                                           Aumento  Indicadores Sectoriales - Cabecera Municipal</t>
  </si>
  <si>
    <t>Contrato Plan Montes de María</t>
  </si>
  <si>
    <t>La ejecución condicional en fases del proyecto ”Construcción, Ampliación y Optimización del Sistema de Alcantarillado Sanitario de La Cabecera Municipal de Mompox”</t>
  </si>
  <si>
    <t>CREDT. SGP DPTO. $8.000 millones.</t>
  </si>
  <si>
    <t>FASE I = 11/02/2016
FASE II = 29/06/2016
FASE III = 22/02/2018</t>
  </si>
  <si>
    <t xml:space="preserve">FASE I = 26/03/2016
FASE II = 29/09/2016
FASE III = 17/02/2024 </t>
  </si>
  <si>
    <t>Avance obra: $64.989.362.131
Avance CREDT. SGP DPTO
$7.797.893.906</t>
  </si>
  <si>
    <t>Construcción plan maestro de alcantarillado de la zona urbana del municipio de San Estanislao de Kostka en el Departamento de Bolívar</t>
  </si>
  <si>
    <t>Nación 62,5%
SGP 22,4%
Municipios 15.1%</t>
  </si>
  <si>
    <t>Construcción de la segunda fase del Alcantarillado sanitario de la cabecera del municipio de San Juan Nepomuceno – Departamento de Bolívar</t>
  </si>
  <si>
    <t>PGN 59,30%
DEPARTAMENTO 40,70%</t>
  </si>
  <si>
    <t>Construccion de la segunda fase del alcantarillado sanitario del municipio de Calamar departamento de Bolivar</t>
  </si>
  <si>
    <t>Nación PGN 2021 59%
Dpto SGP 27%
Dpto recursos propios 14%</t>
  </si>
  <si>
    <t>Ampliación de redes para segunda etapa del sistema de alcantarillado_x000B_sanitario para la cabecera del municipio de San Cristóbal, departamento de Bolívar</t>
  </si>
  <si>
    <t>Dpto SGP 100%</t>
  </si>
  <si>
    <t>Optimización y construcción de sistemas de acueductos de los corregimientos de San Sebastian De Buenavista, Tacasaluma Y Isla Grande del municipio de Magangue - departamento de Bolívar</t>
  </si>
  <si>
    <t>Aumento número de beneficiarios  con servicio de agua potable</t>
  </si>
  <si>
    <t>Construcción de las redes de alcantarillado en el sector La Candelaria, municipio de Clemencia, departamento de Bolívar</t>
  </si>
  <si>
    <t>Construcción del sistema de acueducto de la cabecera del municipio de Altos del Rosario, departamento de Bolívar</t>
  </si>
  <si>
    <t>Construcción del acueducto de las veredas La Unión y El Milagro en el corregimiento de Santo Domingo de Meza, municipio El Carmen de Bolívar, departamento de Bolívar</t>
  </si>
  <si>
    <t>Construcción de la planta de tratamiento de aguas residuales PTAR y optimización del sistema de alcantarillado sanitario (REDES Y EBAR) para el casco urbano en el municipio de Barranco de Loba-Bolivar</t>
  </si>
  <si>
    <t>Nación</t>
  </si>
  <si>
    <t>CONSTRUCCIÓN DEL SISTEMA DE ALCANTARILLADO SANITARIO DEL CENTRO POBLADO - CORREGIMIENTO BOCA DE LA HONDA DEL MUNICIPIO DE MORALES BOLÍVAR</t>
  </si>
  <si>
    <t>Mejorar las condiciones para la disposición de las aguas residuales en el centro poblado</t>
  </si>
  <si>
    <t>El proyecto incluye obra + interventoría</t>
  </si>
  <si>
    <t>CONSTRUCCION DEL SISTEMA DE ACUEDUCTO RURAL DEL CORREGIMIENTO DE SAN CAYETANO DEL MUNICIPIO DE REGIDOR DEL DEPARTAMENTO DE BOLIVAR</t>
  </si>
  <si>
    <t>Mejorar el suministro del servicio de agua potable en el centro poblado</t>
  </si>
  <si>
    <t>Suspendido</t>
  </si>
  <si>
    <t>19/12/2023</t>
  </si>
  <si>
    <t>Asistencia profesional tecnica tecnologica y en salud a mineros para la vigencia 2024 en Bolívar</t>
  </si>
  <si>
    <t xml:space="preserve">Aumentar la cobertura en asistencia profesional, técnica, tecnológica y en salud a los mineros de Bolívar. </t>
  </si>
  <si>
    <t>ADMINISTRACION DE LA NOMINA Y DE LOS BIENES Y SERVICIOS DEL AÑO 2024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</si>
  <si>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</si>
  <si>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SGP</t>
  </si>
  <si>
    <t>El proyecto tuvo un ajuste presupuestal con la adicion de los recursos del excedentes del balance, incrementando el valor del proyecto presentado inicialmente</t>
  </si>
  <si>
    <t>09/29/2024</t>
  </si>
  <si>
    <t>ADMINISTRACIÓN DE LA NÓMINA Y DE LOS BIENES Y SERVICIOS DEL AÑO 2024 (V2 )PARA GARANTIZAR LA PRESTACIÓN DEL SERVICIO PUBLICO EDUCATIVO EN LOS MUNICIPIOS NO CERTIFICADOS DEL DEPARTAMENTO DE BOLÍVAR.</t>
  </si>
  <si>
    <t>El proyecto tuvo un ajuste presupuestal con DISMINUCION de los recursos , por lo cual disminuye  valor del proyecto presentado inicialmente</t>
  </si>
  <si>
    <t>IMPLEMENTACION DEL PROGRAMA DE ALIMENTACION ESCOLAR PAE 2024 BOLIVAR</t>
  </si>
  <si>
    <t>Incrementar los niveles de permanencia de los niños, niñas, adolescentes y jóvenes en la jornada académica que asisten a los
establecimientos educativos oficiales en la entidad territorial.</t>
  </si>
  <si>
    <t>ICLD-PGN-UAPA</t>
  </si>
  <si>
    <t>El proyecto tuvo dos (2) ajuste con la incorporacion de los recursos del PGN adicionales, en relacion con el proyecto presentado inicialmente</t>
  </si>
  <si>
    <t>FORTALECIMIENTO DE AULAS INCLUSIVAS PARA LA ATENCIÓN EDUCATIVA DE NIÑOS NIÑAS JÓVENES Y ADULTOS CON DISCAPACIDAD Y TALENTOS EXCEPCIONALES EN LA VIGENCIA 2024 DEPARTAMENTO DE BOLÍVAR</t>
  </si>
  <si>
    <t>Mejorar los procesos de inclusión mediante la implementación de estrategias que garanticen el derecho y el goce efectivo de la educación a los estudiantes con discapacidad y talentos excepcionales del departamento de Bolívar.</t>
  </si>
  <si>
    <t>Se evidencia la contratación de 23 profesionales relacionados con el producto 2201084 servicio de apoyo pedagógico para la oferta de educación para oferta de educaión inclusiva para preescolar, basica y media.</t>
  </si>
  <si>
    <t>MANTENIMIENTO DE LA COBERTURA EDUCATIVA PARA EL 2024 A TRAVÉS DE LA PRESTACIÓN DEL SERVICIO CON OPERADORES PRIVADOS PARA GARANTIZAR LA CONTINUIDAD DE ESTUDIANTES EN LOS MUNICIPIOS CON INSUFICIENCIA DEL SERVICIO EDUCATIVO EN BOLÍVAR</t>
  </si>
  <si>
    <t>Garantizar la prestación del servicio educativo en educación preescolar , básica secundaria y media, a través de la contratación de operadores privados para garantizar la continuidad de estudiantes en los municipios con insuficiencia del servicio.</t>
  </si>
  <si>
    <t>Se realizaron cinco  pagos al contrato de arriendo. Se cancelaron dos pagos a la Fundacion Saber ser y Un pago a la Arquidiocesis de Cartagena</t>
  </si>
  <si>
    <t>IMPLEMENTACIÓN DEL PROGRAMA DE GESTIÓN ESCOLAR COMO ESTRATEGIA DE DISMINUCIÓN DE DESERCIÓN ESCOLAR PARA EL AÑO 2024 EN INSTITUCIONES EDUCATIVAS OFICIALES DEL DEPARTAMENTO DE BOLÍVAR</t>
  </si>
  <si>
    <t>Disminuir los índices de deserción escolar en el Departamento de Bolívar</t>
  </si>
  <si>
    <t>SGP-ICLD</t>
  </si>
  <si>
    <t>El Departamento de Bolívar suscribió contrato CO1.PCCNTR.6246614 con la empresa Positiva Seguros, cuyo objeto fue la ADQUISICION DEL SEGURO DE ACCIDENTES PERSONALES PARA AMPARAR A LOS ESTUDIANTES DE LAS INSTITUCIONES EDUCATIVAS OFICIALES DE LOS 44 MUNICIPIOS DEL DEPARTAMENTO DE BOLIVAR expidiendo   la Póliza No 3100027799-0 cuya vigencia es desde las 24 horas del 18 de abril de 2024 a las 24 horas del 18 de abril de 2025.</t>
  </si>
  <si>
    <t>FORTALECIMIENTO DEL SERVICIO DE ASEO Y VIGILANCIA PARA EL AÑO 2024 EN LOS
ESTABLECIMIENTOS EDUCATIVOS OFICIALES DE LOS 44 MUNICIPIOS NO CERTIFICADOS DEL 
DEPARTAMENTO BOLÍVAR</t>
  </si>
  <si>
    <t>Aumentar las condiciones de higiene y seguridad en los establecimientos educativos oficiales de los municipios no certificados del 
departamento de Bolívar.</t>
  </si>
  <si>
    <t>El Departamento de Bolívar, Contrato el servicio de vigilancia y seguridad privada, modalidad sin armas, para la adecuada protección, custodia, amparo y salvaguarda de los bienes muebles e inmuebles de propiedad de las Instituciones Educativas oficiales del departamento de Bolívar. Con la empresa DELTHAC 1 SEGURIDAD LTDA por valor de $ 6.356.856.397,00, y contrato el servicio de aseo integral en las instituciones educativas oficiales del departamento de Bolívar año 2024, con el fin de garantizar las condiciones de salubridad y aseo, indispensables para la prestación del servicio público educativo. Con la empresa Don Aseo por valor de $ 1.439.817.078,00</t>
  </si>
  <si>
    <t>FORTALECIMIENTO AL SEGUIMIENTO Y VERIFICACIÓN DE LAS ACTIVIDADES MISIONALES, TÉCNICAS Y ADMINISTRATIVAS EN LOS ESTABLECIMIENTOS EDUCATIVOS POR PARTE DE LA SECRETARÍA DE EDUCACIÓN EN LA VIGENCIA 2024”</t>
  </si>
  <si>
    <t>Fortalecer la capacidad técnica y humana en la Secretaría de Educación para realizar monitoreo efectivo en los Establecimientos Educativos.</t>
  </si>
  <si>
    <t>Corresponde a la vinculación del personal para atender diferentes procesos en las instituciones educativas del departamento de Bolívar</t>
  </si>
  <si>
    <t>CONSTRUCCION DE 31 MEJORAMIENTOS DE VIVIENDA EN EL MUNICIPIO DE SAN CRISTOBAL</t>
  </si>
  <si>
    <t>Brindar soluciones de vivienda a los habitantes del municipio de San Cristóbal mediante la construcción de mejoramientos de vivienda</t>
  </si>
  <si>
    <t>21/12/204</t>
  </si>
  <si>
    <t>nd</t>
  </si>
  <si>
    <t>En espera del Informe de avances para establecer lo concrniete a la casilla y los pormenores que impliquen ls novedades</t>
  </si>
  <si>
    <r>
      <t>2023002130180</t>
    </r>
    <r>
      <rPr>
        <sz val="8"/>
        <rFont val="Tahoma"/>
        <family val="2"/>
      </rPr>
      <t> </t>
    </r>
  </si>
  <si>
    <t>FORTALECIMIENTO DE LAS ESTRATEGIAS DE DIVULGACIÓN Y PROMOCIÓN EN LA VIGENCIA 2024 DE LAS MANIFESTACIONES CULTURALES EN EL DEPARTAMENTO DE BOLÍVAR</t>
  </si>
  <si>
    <t xml:space="preserve">Fortalecer las estrategias de divulgación y promoción de las actividades culturales manifestaciones artísticas y emprendimientos de losgestores culturales del departamento de Bolívar. </t>
  </si>
  <si>
    <t>ICULTUR</t>
  </si>
  <si>
    <t> FORTALECIMIENTO EN LA VIGENCIA 2024 DE LA RED DE BIBLIOTECAS PÚBLICAS EN LOS 46 MUNICIPIOS DEL DEPARTAMENTO DE BOLÍVAR</t>
  </si>
  <si>
    <t>Mejorar la oferta de gestión social y servicios bibliotecarios de las bibliotecas públicas que conforman la Red de bibliotecas delDepartamento de Bolívar.</t>
  </si>
  <si>
    <t> FORTALECIMIENTO DE LAS ACTIVIDADES MISIONALES Y DE APOYO A LA GESTIÓN EN LA VIGENCIA 2024 DEL INSTITUTO DE CULTURA Y TURISMO DE BOLÍVAR</t>
  </si>
  <si>
    <t>Promover el desarrollo de programas de fortalecimiento promoción y divulgación del sector cultura en los diferentes municipios delDepartamento de Bolívar</t>
  </si>
  <si>
    <t>Fortalecimiento del proceso de conocimiento en la gestión de riesgo de desastre vigencia 2024 en el Departamento de   Bolívar</t>
  </si>
  <si>
    <t>Fortalecer la información a las Alcaldías Municipales acerca de la importancia del proceso de conocimiento de la Gestión del Riesgo.</t>
  </si>
  <si>
    <t>Administración , operación, mantenimiento y fortalecimiento del banco de maquinarias para atención de obras de mejoramiento vial y planes para la mitigación y manejo de desastres vigencia 2024 en el Departamento de   Bolívar</t>
  </si>
  <si>
    <t>Servicio de atención a emergencias y desastres</t>
  </si>
  <si>
    <t>OF. GESTION DEL RIESGO</t>
  </si>
  <si>
    <t>SEC. EDUCACION</t>
  </si>
  <si>
    <t>SEC. MINAS</t>
  </si>
  <si>
    <t>SEC. SERV. PUBLICOS</t>
  </si>
  <si>
    <t>AGUAS DE BOLIVAR</t>
  </si>
  <si>
    <t>SEC. INFRAESTRUCTURA</t>
  </si>
  <si>
    <t>SEC. MOVILIDAD</t>
  </si>
  <si>
    <t>SEC. MUJER</t>
  </si>
  <si>
    <t>Fortalecimiento institucional para la implementación del Plan Estratégico de Tecnología de la Información del Gobierno Digital  Bolívar</t>
  </si>
  <si>
    <t>Brindar capacidades para la gestión y el fortalecimiento institucional del plan de gobierno digital para la gobernación del departamento de Bolívar.</t>
  </si>
  <si>
    <t>557000000</t>
  </si>
  <si>
    <t>SEC. TIC</t>
  </si>
  <si>
    <t>DIR. VIVIENDA</t>
  </si>
  <si>
    <t>Implementación del estatuto de ciudadania juvenil con la realización de una asamblea de juventud y sesiones cdj y plataforma de juventud primer semestre en el Departamento de Bolívar</t>
  </si>
  <si>
    <t>Implementación de la ley Estatutaria de Ciudadanía Juvenil Ley 1622 del 29 de abril de 2013 y su modificatorio Ley 1885 de 2018.</t>
  </si>
  <si>
    <t>Minima cuantia IMC-008-2024 por 115 millones y 1 Contratacion de personal a traves de función publica por 35 millones con ejecución hasta octubre 29</t>
  </si>
  <si>
    <t xml:space="preserve">Actualización DE LA POLÍTICA PÚBLICA DE DISCAPACIDAD DEL DEPARTAMENTO DE  Bolívar	</t>
  </si>
  <si>
    <t>Actualizar la política pública departamental de Discapacidad mediante la adaptación y mejora continua en respuesta a los cambios geográficos, sociales, políticos, económicos, culturales y normativos, con el propósito de garantizar un reconocimiento</t>
  </si>
  <si>
    <t>Contratacion de personal a traves de función publica</t>
  </si>
  <si>
    <t>Formulación  DE LA POLITICA PUBLICA DE DERECHOS HUMANOS DEL DEPARTAMENTO DE  Bolívar</t>
  </si>
  <si>
    <t>Formular la política pública de derechos humanos conforme a los cambios geográficos, sociales, políticos, económicos, culturales y normativos para el reconocimiento y protección de sus derechos de forma integral en el Departamento de Bolívar</t>
  </si>
  <si>
    <t>SEC. IGUALDAD</t>
  </si>
  <si>
    <t>2021002130436     2021002130443    2021002130445</t>
  </si>
  <si>
    <t>2023002130137 y 2024002130119</t>
  </si>
  <si>
    <t>Administración de la nomina de los pensionados y jubilados nacionalizados 2024 del sector educativo del departamento de Bolívar.</t>
  </si>
  <si>
    <t>Cumplir con el pago mensual oportuno de las mesadas a los pensionados y jubilados nacionalizados del sector educativo del departamento de Bolívar vigencia 2024.</t>
  </si>
  <si>
    <t>SEC. HACIENDA</t>
  </si>
  <si>
    <t>12/010/2023</t>
  </si>
  <si>
    <t xml:space="preserve">
13/02/2024</t>
  </si>
  <si>
    <t>18/010/2024</t>
  </si>
  <si>
    <t>Fortalecimiento de la gestión tributaria en el departamento de Bolívar</t>
  </si>
  <si>
    <t>Recursos Propios</t>
  </si>
  <si>
    <t>2024002130024 / 2024002130229</t>
  </si>
  <si>
    <t>Administración y Sostenibilidad financiera en el Departamento de Bolívar</t>
  </si>
  <si>
    <t xml:space="preserve"> 2024002130055 / 2024002130231</t>
  </si>
  <si>
    <t>Fortalecimiento PARA DESARROLLAR ESTRATEGIAS ENCAMINADAS A APOYAR LA LUCHA DEL DEPARTAMENTO DE BOLÍVAR, CONTRA LA INTRODUCCIÓN Y FABRICACION ILEGAL DE CIGARRILLOS Y LICORES Bolívar</t>
  </si>
  <si>
    <t>AUNAR ESFUERZOS TÉCNICOS, ADMINISTRATIVOS, FINANCIEROS, LOGISTICOS Y OPERTATIVOS DE MANERA CONJUNTA ENTRE EL DEPARTAMENTO Y LA CORPORACION CON EL FIN DE GARANTIZAR EL DESARROLLO DE ESTRATEGIAS ENCAMINADAS A APOYAR Y FORTALECER LA LUCHA DEL DEPARTAMENTO DE BOLÍVAR CONTRA LA INTRODUCCIÓN Y FABRICACION ILEGAL DE CIGARRILLOS Y LICORES EN LOS MUNICIPIOS DE BOLIVAR Y LA SENSIBILIZACION DEL ANTICONTRABANDO DENTRO DE LAS PLAYAS DEL DISTRITO DE CARTAGENA DE INDIAS.</t>
  </si>
  <si>
    <t>Federación Nacional de Departamentos</t>
  </si>
  <si>
    <t>Estructurar la formulación del plan integral de gestión al cambio climático (PIGCC) del departamento de Bolívar"; el cual será desarrollado por el PNUD</t>
  </si>
  <si>
    <t>Convenio para lograr estructurar la formulación del plan integral de gestión al cambio climático (PIGCC) del departamento de Bolívar, el cual será desarrollado por el PNUD.</t>
  </si>
  <si>
    <t>Recursos Propios – PNUD</t>
  </si>
  <si>
    <t>Este proyecto se viene ejecutando desde la vigencia 2023, pero luego de la realizacion de varias mesas de trabajo y de varias modiciaciones internas al proyecto se firmó la  Enmienda No. 1, en la cual se establece la viabilidad de extender en tiempo su ejecucion, hasta el 30 de abril de 2025</t>
  </si>
  <si>
    <t>Formulación e implementación del plan institucional de gestión ambiental (PIGA) en las sedes externas de la gobernación de Bolívar, casa dela Moneda y El Guardian -  Bolívar</t>
  </si>
  <si>
    <t xml:space="preserve">
Brindar herramientas metodológicas eficientes para proteger el medio ambiente y responder a las condiciones ambientales cambiantes, en las sedes externas de la Gobernación de Bolívar (Casa de la Moneda y El Guardian)</t>
  </si>
  <si>
    <t>Este proyecto contempla 3 actividades, de las cuales  se derivan varios contratos, tales como:
1- Contratar Personal de dirección, coordinación y ejecución de actividades profesionales de mayor complejidad y profesionales y personal de apoyo para actividades de mediana y baja complejidad. contratado: $143.239.466
El Avance financiero $ individual: $28.300.178 de acuerdo a situación de pagos: Pagos a contratistas según mes vencido. Contratados por Dirección de Función Pública.
2- Contratar el alquiler de equipos, logística servicios técnicos y otros.
% Avance físico individual: 0
Avance financiero $ individual: $0
Situación de pagos: El contrato no ha iniciado ejecución.
% Avance físico individual: 43.64.</t>
  </si>
  <si>
    <t>Implementación del sistema de monitoreo ambiental para disminuir el estado de vulnerabilidad de animales en abandono a través de la operatividad del centro de bienestar animal "El Guardián"en municipios priorizados-vigencia 2024, Dpto de Bolívar</t>
  </si>
  <si>
    <t>Disminuir el estado de vulnerabilidad de animales en abandono en municipios del Departamento de Bolívar, a través de la operatividad del Centro de Bienestar Animal “El Guardián"</t>
  </si>
  <si>
    <t>De este proyecto se derivan varios contratos, tales como:
-Contratación del personal administrativo, de apoyo, médicos veterinarios y bacteriólogos.
% Avance físico individual: 64%
Avance financiero $ individual: $283.700.000
Situación de pagos: Pagos a contratistas según mes vencido. Contratados por Dirección de Función Publica.
-Suministro de medicamentos e insumos médicos y veterinarios para la operación interna del CBA El Guardián.
% Avance físico individual: 70%
Avance financiero $ individual: $0
Situación de pagos: El contrato inicio el 11/09/24, el contratista a 30/09/24 no ha presentado cuenta de cobro.
-Realización de jornadas externas de atención, esterilización y vacunación en el área de influencia del CBA "El Guardián"
% Avance físico individual: 80%
Avance financiero $ individual: $376.141.960
Situación de pagos: El contratista a 30/09/24 ha presentado 2 cuentas de cobro, ninguna ha sido cancelada.</t>
  </si>
  <si>
    <t>SEC. DES. ECONOMICO</t>
  </si>
  <si>
    <r>
      <t>Nominas pagadas: 10</t>
    </r>
    <r>
      <rPr>
        <b/>
        <sz val="8"/>
        <rFont val="Verdana"/>
        <family val="2"/>
      </rPr>
      <t xml:space="preserve"> Meses:</t>
    </r>
    <r>
      <rPr>
        <sz val="8"/>
        <rFont val="Verdana"/>
        <family val="2"/>
      </rPr>
      <t xml:space="preserve"> enero, febrero, marzo, abril, mayo, junio, prima semestral, julio, agosto y septiembre de 2024</t>
    </r>
  </si>
  <si>
    <t>Fortalecimiento de la convivencia social y promoción del acceso a la justicia en el departamento de Bolívar a través de Justo Bolívar</t>
  </si>
  <si>
    <t>Consolidar un ecosistema jurídico-social como herramienta de transformación de la cultura ciudadana para la solución pacífica de los
conflictos sociales y el acceso a la justicia mediante la articulación de todas las entidades públicas e instituciones de justicia</t>
  </si>
  <si>
    <t>Contribución especial</t>
  </si>
  <si>
    <t>Fortalecimiento integral del COISBOL - Centro de Observación e Investigación Social de Bolívar</t>
  </si>
  <si>
    <t>Analiza información estratégica con relación a hechos de violencia, epidemiológicos y fenómenos sociales que afectan la convivencia social,
la seguridad ciudadana, la conflictividad y el dialogo social en el departamento de Bolívar</t>
  </si>
  <si>
    <t>Diseño e implementación de un chatbot basado en inteligencia artificial para dar respuestas a solicitudes de ciudadanos en tiempo real, apartir de procesos y servicios adoptados por la Gobernación de Bolívar</t>
  </si>
  <si>
    <t>Diseñar e implementar un CHATBOT basado en inteligencia artificial para dar respuestas a solicitudes de ciudadanos en tiempo real, a
partir de procesos y servicios adoptados por las Gobernación de Bolívar</t>
  </si>
  <si>
    <t>Ejecutado</t>
  </si>
  <si>
    <t>Mantenimiento de los bienes bajo la responsabilidad del Departamento de Bolívar</t>
  </si>
  <si>
    <t>Mejorar las condiciones locativas en los bienes de la Gobernación de Bolívar</t>
  </si>
  <si>
    <t>En ejecución</t>
  </si>
  <si>
    <t>Fortalecimiento de la Gestión documental y creación del archivo histórico de la Gobernación de Bolívar</t>
  </si>
  <si>
    <t>Deficiente manejo en la organización y conservación de los documentos que conforman la memoria institucional del Departamento</t>
  </si>
  <si>
    <t>Fortalecer las manifestaciones culturales inmateriales asociadas a la música, festivales y expresiones artísticas de los municipios contemplados en la Ordenanza 344 de 2022 en la vigencia 2024 del departamento de Bolívar</t>
  </si>
  <si>
    <t>Fortalecer el patrimonio cultural inmaterial asociado a la música, festivales y manifestaciones artísticas en el departamento de Bolívar.</t>
  </si>
  <si>
    <t>15 de junio de 2023</t>
  </si>
  <si>
    <t>Apoyo financiero a pequeños productores agropecuariosy pesqueros mediante la entrega de insumos y herramientas para fortalecer las alianzas productivas en el Departamento de Bolivar</t>
  </si>
  <si>
    <t>Desarrollar entrega de insumos agrícolas pecuarios pesqueros y herramientas para apoyar las alianzas productivas que propician la seguridad alimentaria y la generación de ingresos de los pequeños productores agropecuarios y pesqueros.</t>
  </si>
  <si>
    <t>ICLD 2023</t>
  </si>
  <si>
    <t>Se encuentra en ejecucion</t>
  </si>
  <si>
    <t>27 de junio de 2023</t>
  </si>
  <si>
    <t>Apoyo fnanciero para la construccion, establecimiento y puesta en marcha de la planta procesadora de harina refinada de yuca para beneficiar a 200 familias productoras en los municipios de san juan nepomuceno y cordobadel departamento de bolivar</t>
  </si>
  <si>
    <t>Establecer una planta agroindustrial rural para la obtención de harinas de yuca para el aprovechamiento integral y el fomento de nuevas oportunidades de mercado.</t>
  </si>
  <si>
    <t>Excedentes ICLD 2023 ($ 156,000,000) Corporacion Clayuca ($ 643,050,000) Fundacion Canal del Dique ($ 20,000,000)</t>
  </si>
  <si>
    <t>ICLD 2024</t>
  </si>
  <si>
    <t>23 de mayo de 2024</t>
  </si>
  <si>
    <t>Apoyo a la gestion de la Secretaria de Agricultura, mediante un equipode profesionales interdisciplinario para mejorar la eficiencia y efectividad de la planificacion agropecuaria, facilitar la inclusion productiva de pequeños productores y fortalecer el ordenamiento social y productivode la propiedad en el Departamento de Bolivar</t>
  </si>
  <si>
    <t>Mejorar la eficiencia y efectividad de la planificación agropecuaria, facilitar la inclusión productiva de pequeños productores y fortalecer el ordenamiento social y productivo de la propiedad en el departamento Bolívar</t>
  </si>
  <si>
    <t>SEC. AGRICULTURA</t>
  </si>
  <si>
    <t>SEC. INTERIOR</t>
  </si>
  <si>
    <t>SEC. GENERAL</t>
  </si>
  <si>
    <t>SEC. PRIVADA</t>
  </si>
  <si>
    <t>Implementación de la ley de víctimas en todos sus componentes, mediante el desarrollo de actividades y/o actuaciones en los aspectos administrativos, operativos, jurídicos y contractuales en el Departamento de   Bolívar</t>
  </si>
  <si>
    <t>Garantizar la implementación integral de la ley de victimas en todos sus componentes, mediante el desarrollo de actividades y/o actuaciones en los aspectos administrativos, operativos, jurídicos y contractuales en el departamento de Bolívar</t>
  </si>
  <si>
    <t>Corresponde a contratación del Talento Humano</t>
  </si>
  <si>
    <t xml:space="preserve">
2023002130170
</t>
  </si>
  <si>
    <t>Implementación de estrategias para las garantías de participación y fortalecimiento al plan de acción de las víctimas del departamento representada en la mesa de víctimas de Bolívar</t>
  </si>
  <si>
    <t>Fortalecer las garantías de participación efectiva de la población victima del conflicto armado representada en la mesa departamental de victimas y apoyo a la gestión de su plan de acción en el departamento de Bolívar</t>
  </si>
  <si>
    <t>Se realizo un convenio por $88.000.000 con la UDC, la cual aporto el 30%  el cual se cumplio en su totalidad</t>
  </si>
  <si>
    <t>Se realizo un convenio por $395,428.193 con la UDC, la cual aporto el $20.000.000  el cual se cumplio en su totalidad</t>
  </si>
  <si>
    <t>Desarrollo de atención y asistencia integral a población víctima del conflicto en acciones para la transformación del territorio y la ayuda humanitaria en el dpto de Bolívar</t>
  </si>
  <si>
    <t xml:space="preserve">Garantizar la participación de las víctimas del conflicto armado para el aprovechamiento de la oferta institucional extramural en su propio
territorio con enfoque diferencial y étnico, así como la asistencia humanitaria y cumplimiento de medidas </t>
  </si>
  <si>
    <t>Se realizo convenio con la Cruz Roja por $357.142.857 (el Departamento aporta $250.000.000 y la Cruz Roja $107.142.857)</t>
  </si>
  <si>
    <t>Se realizo convenio con Fondo Mixto de Cultura por: $ 441.632.559 donde la Gobernación aporto $399.632.559 y el Fondo Mixto $42.000.000</t>
  </si>
  <si>
    <t>SEC. VICTIMAS</t>
  </si>
  <si>
    <t>DESARROLLO DE LA ESTRATEGIA DE FORTALECIMIENTO DE ACCIONES DE DIALOGO Y
ACCION PARA CONSOLIDAR LA RED DEPARTAMENTAL ARTICULADA CON GOBIERNO NACIONAL COMO HERRAMIENTA VITAL DE DESARROLLO Y BIENESTAR PARA LOS CIUDADANOS EN EL DEPARTAMENTO DE BOLIVAR</t>
  </si>
  <si>
    <t>Generar Espacios de Discusión y Capacitación de los Dirigentes y Funcionarios Públicos para Impulsar el Desarrollo Regional la Asistencia Técnica el Fortalecimiento Institucional y Atención Al Ciudadano</t>
  </si>
  <si>
    <t>Fades</t>
  </si>
  <si>
    <t>FORTALECIMIENTO DE LAS MANIFESTACIONES CULTURALES INMATERIALES ASOCIADAS A
LA MÚSICA Y EXPRESIONES ARTÍSTICAS EN TORNO A LOS FESTIVALES DE LA YUCA Y EL BOCACHICO EN LOS MUNICIPIOS CONTEMPLADOS EN LA  ORDENANZA 344 DE 2022 DEL DEPARTAMENTO DE BOLÍVAR Y FORTALECIMIENTO DE LAS MANIFESTACIONES CULTURALES INMATERIALES DE LAS FIESTAS DE LA CANDELARIA EN EL MUNICIPIO DE MAGANGUÉ EN EL DEPARTAMENTO DE BOLÍVAR</t>
  </si>
  <si>
    <t>Recuperar el Valor Patrimonial de las Fiestas de la Candelaria en el Municipio de Magangué en el Departamento de Bolívar</t>
  </si>
  <si>
    <t>Fondo Mixto</t>
  </si>
  <si>
    <t>FORTALECIMIENTO EN LA VIGENCIA 2024 DE LAS MANIFESTACIONES CULTURALES INMATERIALES ASOCIADAS A LA MUSICA, FESTIVALES Y EXPRESIONES ARTISTICAS DE LOS MUNICIPIOS CONTEMPLADOS EN LA ORDENANZA 344 DE 2022 DEL DEPARTAMENTO DE BOLIVAR</t>
  </si>
  <si>
    <t>Fortalecer las Manifestaciones Culturales Inmateriales Asociadas a la Música Festivales y Expresiones Artísticas del Departamento de Bolívar</t>
  </si>
  <si>
    <t>Convenio firmado por 104.000.000</t>
  </si>
  <si>
    <t>FORTALECIMIENTO DE LAS ESTRATEGIAS DE PROMOCION Y MERCADEO DE LOS DESTINOS
TURISTICOS Y DE SUS MANIFESTACIONES CULTURALES A TRAVES DE LA PARTICIPACION EN
LA XLIII VITRINA TURISTICA ANATO Y LA VISIBILIZACION DEL DEPARTAMENTO DE BOLIVAR</t>
  </si>
  <si>
    <t>Promover y Divulgar la Información Turística de los Municipios Priorizados en el Departamento de Bolívar con esta Característica en el Marcode Eventos Ferias y Festividades a Nivel Nacional.</t>
  </si>
  <si>
    <t>Fundarted</t>
  </si>
  <si>
    <t>FORTALECIMIENTO DE LAS PRACTICAS CULTURALES DE PCI ASOCIADAS A LA MUSICA.
FESTIVALES Y EXPRESIONES ARTISTICAS 2024 EN EL DEPARTAMENTO DE BOLIVAR</t>
  </si>
  <si>
    <t>Fortalecer las Manifestaciones Culturales Inmateriales Asociadas a la Música Festivales y Expresiones Artísticas del Departamento de Bolívar- SEMANA SANTA MOMPOX</t>
  </si>
  <si>
    <t>Corposanta</t>
  </si>
  <si>
    <t>Fortalecer las Manifestaciones Culturales Inmateriales Asociadas a la Música Festivales y Expresiones Artísticas del Departamento de Bolívar- HAY FESTIVAL</t>
  </si>
  <si>
    <t>FICCI</t>
  </si>
  <si>
    <t>Fortalecer las Manifestaciones Culturales Inmateriales Asociadas a la Música Festivales y Expresiones Artísticas del Departamento de Bolívar- FICCI</t>
  </si>
  <si>
    <t>Hay festival</t>
  </si>
  <si>
    <t>AUNAR ESFUERZOS TÉCNICOS, ADMINISTRATIVOS, FINANCIEROS Y HUMANOS, PARA LA EJECUCIÓN DE LA ESTRATEGIA DENOMINADA “FESTIVALES 2024: FESTITAMBORA – FESTIBANDAS –FESTIMARIA</t>
  </si>
  <si>
    <t>fcunm</t>
  </si>
  <si>
    <t>DESARROLLO DE PROGRAMA DE PREMIACION DE DEPORTISTAS, MEDALLISTAS Y EQUIPO
DE ENTRENADORES PARTICIPANTES EN LOS JUEGOS DEPORTIVOS NACIONALES Y
PARANACIONALES 2023 DESARROLLADOS Y REPRESENTARON A LA DELEGACION DEL
DEPARTAMENTO DE BOLIVAR</t>
  </si>
  <si>
    <t>Superar las Debilidades en las Capacidades Administrativas de Premiacion de los Deportistas Medallistas y Equipos de Entrenadores en el Marco de los Juegos Deportivos Nacionales y Paranacionales</t>
  </si>
  <si>
    <t>Iderbol</t>
  </si>
  <si>
    <t>DESARROLLO A LAS ACTIVIDADES DEPORTIVAS Y RECREATIVAS AL FESTIVAL DEL DEPORTE, RECREACIÓN Y JUEGOS TRADICIONALES EN EL DEPARTAMENTO DE BOLÍVAR Y REALIZACION DE LOS JUEGOS INTERCOLEGIADOS SUPERATE FASE ZODAL Y DEPARTAMENTAL 2023 BOLÍVAR</t>
  </si>
  <si>
    <t>Fortalecer el Apoyo Financiero para Desarrollo a las Actividades Deportivas y Recreativas Al Festival del Deporte Recreación y Juegos Tradicionales en el Departamento de Bolívar y Realizacion de los Juegos Intercolegiados Superate Fase Zodal</t>
  </si>
  <si>
    <t>Fortalecimiento y desarrollo a la participación deportiva para los juegos nacionales y paranacionales 2023 del departamento de Bolívar</t>
  </si>
  <si>
    <t>Desarrollar una Idónea y Eficiente Participación de los Deportistas del Departamento de Bolívar en los Juegos Deportivos Nacionales y para Nacionales 2023</t>
  </si>
  <si>
    <t>Transformación económica para el desarrollo productivo y comercial de Bolívar, partir de una estrategia de marca territorial y el fortalecimiento
del sector artesanal en el departamento de Bolívar</t>
  </si>
  <si>
    <t>Fortalecer el desarrollo productivo, económico y
cultural del departamento de Bolívar, a través de
la creación de una marca territorial que posicione
la región como destino de eventos, inversión y
turismo.</t>
  </si>
  <si>
    <t>Actuar</t>
  </si>
  <si>
    <t>obra</t>
  </si>
  <si>
    <t>Fortalecimiento DE CAPACIDADES ECONÓMICAS Y SOCIALES PARA LA PAZ Y LA RECONSTRUCCIÓN DEL TEJIDO SOCIAL A MUJERES EN LOS MUNICIPIOS DE El Carmen De Bolívar, San Jacinto, San Juan Nepomuceno, Mompós, Magangué</t>
  </si>
  <si>
    <t>Fortalecer las capacidades económicas y
sociales para la paz y la reconstrucción del tejido
social de mujeres en los municipios de Carmen
de Bolívar, San Jacinto, San Juan Nepomuceno,
Mompós y Magangué.</t>
  </si>
  <si>
    <t>granitos</t>
  </si>
  <si>
    <t>Fortalecimiento a los procesos de Participación Ciudadana y comunitarios para un Bolivar Mejor en el departamento de Bolívar</t>
  </si>
  <si>
    <t>Fortalecer la Incidencia de los Ciudadanos en los Procesos de Participación para la Construcción de lo Público</t>
  </si>
  <si>
    <t>ceibal</t>
  </si>
  <si>
    <t>oanseguita</t>
  </si>
  <si>
    <t>emmanuel</t>
  </si>
  <si>
    <t>palestuna</t>
  </si>
  <si>
    <t>india</t>
  </si>
  <si>
    <t>29/08/2024 </t>
  </si>
  <si>
    <t>colombiaton</t>
  </si>
  <si>
    <t>cordialidad</t>
  </si>
  <si>
    <t>27/08/2024 </t>
  </si>
  <si>
    <t>Villas e aranjuez</t>
  </si>
  <si>
    <t>las delicias</t>
  </si>
  <si>
    <t>IMPLEMENTACIÓN DEL PROGRAMA DE INFRAESTRUCTURA DEPORTIVA A TRAVÉS DEL  MEJORAMIENTO, ADECUACIÓN Y MANTENIMIENTO DE ESCENARIOS DEPORTIVOS Y RECREATIVOS EN EL DEPARTAMENTO DE   BOLÍVAR</t>
  </si>
  <si>
    <t>Construir, mantener, reparar y adecuar los
escenarios deportivos y recreativos en los
diferentes municipios del Departamento de
Bolívar</t>
  </si>
  <si>
    <t>Rendimientos Financieros Fondo Cuenta de impuesto al consumo</t>
  </si>
  <si>
    <t xml:space="preserve">Idebol </t>
  </si>
  <si>
    <t>FORTALECIMIENTO DE LAS MANIFESTACIONES
CULTURALES INMATERIALES ASOCIADAS A LA MÚSICA, FESTIVALES Y EXPRESIONES ARTÍSTICAS DE LOS MUNICIPIOS CONTEMPLADOS EN LA ORDENANZA 344 DE 2022 EN LA VIGENCIA 2024
DEL DEPARTAMENTO DE BOLÍVAR</t>
  </si>
  <si>
    <t>CORFOARTE</t>
  </si>
  <si>
    <t>FORTALECIMIENTO DEL PATRIMONIO CULTURAL
INMATERIAL ASOCIADO A LA MÚSICA, FESTIVALES Y MANIFESTACIONES ARTÍSTICAS 2024 EN EL
DEPARTAMENTO DE BOLÍVAR</t>
  </si>
  <si>
    <t>ACORDEON</t>
  </si>
  <si>
    <t>TEJIDO SOCIAL</t>
  </si>
  <si>
    <t>festijazz</t>
  </si>
  <si>
    <t>DIVULGACIÓN PLAN DE COMUNICACIÓN PÚBLICA POR LA TRANSPARENCIA Y DIFUSIÓN DE ACCIONES PARA EL
BIENESTAR Y LA PARTICIPACIÓN CIUDADANA EN EL DEPARTAMENTO BOLÍVAR</t>
  </si>
  <si>
    <t>Incrementar el acceso a la oferta de servicios y
acciones de la Gobernación de Bolívar mediante
la divulgación de acciones y ejecutorias en
medios de comunicación masivos de carácter
local</t>
  </si>
  <si>
    <t>ONDAS</t>
  </si>
  <si>
    <t>IMPLEMENTACIÓN DE UNA ESTRATEGIA DE PROMOCIÓN Y POSICIONAMIENTO DE LOS ATRACTIVOS TERRITORIALES EN LA VERSIÓN 28 DEL CONGRESO NACIONAL DE AGENCIAS DE VIAJES Y TURISMO EN EL DEPARTAMENTO DE BOLÍVAR</t>
  </si>
  <si>
    <t>Promover espacis de posicionamiento de los atractivos turísticos del Departamento Bolivarense a nivel nacional e internacional</t>
  </si>
  <si>
    <t>Anato</t>
  </si>
  <si>
    <t>CONSERVACIÓN DE LAS TRADICIONES PUGILISTAS
CON LA PUESTA EN MARCHA DE LAS PRIMERAS PARADAS DE BOXEO EN EL DEPARTAMENTO DE
BOLÍVAR</t>
  </si>
  <si>
    <t>Preservar y revitalizar la tradición cultural del boxeo, mitigando el desinterés y olvido generacional, así como la falta de espacios de promoción, mediante la implementación de iniciativas específicas que promuevan la participación activa de la comunidad</t>
  </si>
  <si>
    <t>FORTALECIMIENTO DE LA GESTIÓN AMBIENTAL, INSPECCIÓN, VIGILANCIA Y CONTROL SANITARIO EN EL DEPARTAMENTO DE BOLIVAR</t>
  </si>
  <si>
    <t>DISMINUIR PORCENTAJE DE ENFERMEDADES ADQUIRIDAS POR FACTORES AMBIENTALES Y SANITARIOS EN LOS MUNICIPIOS DEL DEPARTAMENTO DE BOLÍVAR</t>
  </si>
  <si>
    <t>rentas cedidas: 1,740,121,172
sgp 1,770,428,960</t>
  </si>
  <si>
    <t>IMPLEMENTACIÓN DE ESTRATEGIA DE PREVENCIÓN, VIGILANCIA Y CONTROL DE LAS ZOONOSIS EN EL DEPARTAMENTO DE BOLÍVAR</t>
  </si>
  <si>
    <t>FORTALECER ESTRATEGIAS PARA LA REDUCCIÓN DE ÍNDICE DE MORBILIDAD Y PROPAGACIÓN DE
ENFERMEDADES TRASMITIDAS POR ANIMALES DOMÉSTICOS Y SILVESTRES EN EL DEPARTAMENTO DE BOLÍVAR.</t>
  </si>
  <si>
    <t>rentas cedidas:280,216,717
sgp:926,464,000</t>
  </si>
  <si>
    <t>FORTALECIMIENTO DE LA GESTION DE LA DIMENSION VIDA SALUDABLE Y CONDICIONES NO TRANSMISIBLES</t>
  </si>
  <si>
    <t>AUMENTAR LA ADHERENCIA A LOS LINEAMIENTOS NACIONALES DE LA DIMENSION VIDA SALUDABLE Y CONDICIONES NO TRANSMISIBLES EN LOS MUNICIPIOS DEL DEPARTAMENTO DE BOLIVAR</t>
  </si>
  <si>
    <t>sgp:1,198,000,000</t>
  </si>
  <si>
    <t>FORTALECIMIENTO DE LA GESTIÓN PARA LA DETECCIÓN TEMPRANA DEL CÁNCER EN MENORES DE 18 AÑOS, DE MAMA, CUELLO UTERINO, PRÓSTATA, COLON Y RECTO, EN MUNICIPIOS PRIORIZADOS DEL DEPARTAMENTO DE BOLÍVAR</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</si>
  <si>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</si>
  <si>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sgp: 439,824,000</t>
  </si>
  <si>
    <t>FORTALECIMIENTO Y GESTIÓN A LA IMPLEMENTACIÓN DE LA POLÍTICA DE SEGURIDAD ALIMENTARIA Y NUTRICIONAL-(SAN) CON ENFOQUE DEL DERECHO HUMANO A LA ALIMENTACIÓN ADECUADA-(DHAA) EN NIÑOS Y NIÑAS DE 0 A 59 MESES, MUJERES GESTANTES Y LACTANTES EN EL DEPARTAMENTO DE BOLIVAR</t>
  </si>
  <si>
    <t>FORTALECER LA GESTIÓN EN LA IMPLEMENTACIÓN DE LA POLÍTICA DE SEGURIDAD ALIMENTARIA Y NUTRICIONAL CON
ENFOQUE AL DERECHO HUMANO DE LA ALIMENTACIÓN ADECUADA EN NIÑOS Y NIÑAS DE 0 A 59 MESES,
MUJERES LACTANTES Y GESTANTES EN EL DEPARTAMENTO DE BOLÍVAR.</t>
  </si>
  <si>
    <t>rentas cedidas:1,314,412,486
sgp:1,366,811,200</t>
  </si>
  <si>
    <t>FORTALECIMIENTO DE LAS ACCIONES DE INSPECCIÓN VIGILANCIA Y CONTROL SANITARIO DE ALIMENTOS EN EL DEPARTAMENTO DE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</si>
  <si>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BOLÍVAR</t>
  </si>
  <si>
    <t>rentas cedidas:1,013,058,905
sgp:860,000,000</t>
  </si>
  <si>
    <t>FORTALECIMIENTO A LA ARTICULACIÓN INTERSECTORIAL Y CUMPLIMIENTO DE LA RUTA DE ABORDAJE INTEGRAL DE LAS VIOLENCIAS POR RAZONES DE GÉNERO EN MUNICIPIOS DEL DEPARTAMENTO DE BOLÍVAR</t>
  </si>
  <si>
    <t>FORTALECER LA ARTICULACIÓN INTERSECTORIAL Y EL CUMPLIMIENTO DE LA RUTA DE ABORDAJE INTEGRAL DE LAS VIOLENCIAS DE GÉNERO EN MUNICIPIOS PRIORIZADOS EN EL DEPARTAMENTO DE BOLÍVAR.</t>
  </si>
  <si>
    <t>sgp: 770,800,000</t>
  </si>
  <si>
    <t>FORTALECIMIENTO DE LA CAPACIDAD DE GESTIÓN INSTITUCIONAL Y COMUNITARIA PARA LOGRAR LA PREVENCIÓN Y ATENCIÓN INTEGRAL EN ITS -VIH/SIDA EN EL DEPARTAMENTO DE BOLÍVAR</t>
  </si>
  <si>
    <t>FORTALECER LA IMPLEMENTACIÓN DE ESTRATEGIAS Y LINEAMIENTOS PARA LA PREVENCIÓN Y ATENCIÓN INTEGRAL DE LAS ITS/VIH SIDA EN EL DEPARTAMENTO DE BOLÍVAR.</t>
  </si>
  <si>
    <t>sgp: 905,344,000</t>
  </si>
  <si>
    <t>IMPLEMENTACIÓN DE LAS RUTAS MATERNO PERINATAL Y DE PROMOCIÓN Y MANTENIMIENTO EN MUNICIPIOS PRIORIZADOS DEL DEPARTAMENTO DE BOLÍVAR</t>
  </si>
  <si>
    <t>MEJORAR EL AVANCE DE LA IMPLEMENTACIÓN DE LAS RUTAS INTEGRALES DE ATENCIÓN MATERNO PERINATAL Y DE
PROMOCIÓN Y MANTENIMIENTO EN MUNICIPIOS PRIORIZADOS DEL DEPARTAMENTO DE BOLÍVAR</t>
  </si>
  <si>
    <t>sgp: 1,551,199,379
rentas cedidas: 2,000,000,000</t>
  </si>
  <si>
    <t>FORTALECIMIENTO EN LA APLICACIÓN DE LAS ESTRATEGIAS PARA LA PREVENCION Y ATENCION DE LA TUBERCULOSIS Y HANSEN EN EL DEPARTAMENTO DE BOLIVAR</t>
  </si>
  <si>
    <t>MEJORAR LA APLICACIÓN DE LAS ESTRATEGIAS DE PREVENCIÓN Y ATENCIÓN DE LA TUBERCULOSIS Y LEPRA EN LOS MUNICIPIOS DEL DEPARTAMENTO DE BOLÍVAR</t>
  </si>
  <si>
    <t>sgp:768,089,920
nacion:304,870,880</t>
  </si>
  <si>
    <t>FORTALECIMIENTO A LA GESTIÓN Y ADMINISTRACIÓN DEL PROGRAMA AMPLIADO DE INMUNIZACION -PAI EN LOS 45 MUNICIPIOS DEL DEPARTAMENTO DE BOLÍVAR</t>
  </si>
  <si>
    <t>FORTALECER LA GESTIÓN ADMINISTRATIVA DEL PROGRAMA AMPLIADO DE INMUNIZACIONES (PAI) PARA LA DISMINUCIÓN DEL RIESGO DE PADECER ENFERMEDADES INMUNOPREVENIBLES EN LA POBLACIÓN OBJETO DEL PAI.</t>
  </si>
  <si>
    <t>rentas cedidas:292,109,617
sgp:2,072,000,000</t>
  </si>
  <si>
    <t>FORTALECIMIENTO DE LA ESTRATEGIAS DE ATENCIÓN INTEGRAL PARA LA PREVENCIÓN Y CONTROL DE LAS ENFERMEDADES ENDEMO-EPIDÉMICAS EN EL DEPARTAMENTO DE BOLÍVAR</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</si>
  <si>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</si>
  <si>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rentas cedidas: 186,811,145
sgp:1,100,000,000
nacion:3,251,133,505</t>
  </si>
  <si>
    <t>FORTALECIMIENTO DE LAS IPS PUBLICA CON PLANES HOSPITALARIOS DE GESTION INTEGRAL DEL RIESGO DE DESASTRE AJUSTADOS A LA NORMATIVIDAD VIGENTE, CON EL PROGRAMA DE HOSPITALES SEGUROS FRENTE A DESASTRES EN EL DEPARTAMENTO DE BOLIVAR</t>
  </si>
  <si>
    <t>FORTALECER LAS ESTRATEGIAS DE GESTION DEL RIESGO EN EMERGENCIAS Y DESASTRES DE LAS IPS PÚBLICAS DE MEDIANA COMPLEJIDAD EN EL DEPARTAMENTO DE BOLIVAR.</t>
  </si>
  <si>
    <t>sgp: 551,872,000</t>
  </si>
  <si>
    <t>FORTALECIMIENTO DE LA CONTINUIDAD E INTEGRALIDAD EN LA ATENCIÓN EN SALUD DE LA POBLACIÓN EN SITUACIONES DE URGENCIAS, EMERGENCIAS O DESASTRES A TRAVÉS DEL CENTRO REGULADOR DE URGENCIAS EN LOS MUNICIPIOS DEL DEPARTAMENTO DE BOLÍVAR</t>
  </si>
  <si>
    <t>AUMENTAR LOS PORCENTAJES DE IPS PÚBLICAS DE MEDIANA COMPLEJIDAD CON ÍNDICE DE SEGURIDAD HOSPITALARIO
FRENTE A EMERGENCIAS Y DESASTRES EN EL DEPARTAMENTO DE BOLÍVAR</t>
  </si>
  <si>
    <t>rentas cedidas: 1,829,014,883</t>
  </si>
  <si>
    <t>FORTALECIMIENTO DE ACCIONES DE PROMOCIÓN DE LA SALUD Y PREVENCIÓN DE RIESGOS LABORALES EN LA POBLACIÓN DEL SECTOR INFORMAL DE LA ECONOMÍA EN EL DEPARTAMENTO DE BOLÍVAR</t>
  </si>
  <si>
    <t>FORTALECER LAS ACCIONES DE PROMOCIÓN DE LA SALUD Y PREVENCIÓN EN RIESGOS LABORALES EN LA POBLACIÓN DE LOS
SECTORES INFORMALES DE LA ECONOMÍA EN EL DEPARTAMENTO DE BOLÍVAR.</t>
  </si>
  <si>
    <t>rentas cedidas:332,558,973
sgp:280,000,000</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</si>
  <si>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</si>
  <si>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</si>
  <si>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sgp: 1,193,680,320</t>
  </si>
  <si>
    <t>FORTALECIMIENTO DE LA ATENCION INTEGRAL, CURSO DE VIDA VEJEZ Y CENTROS DE BIENESTAR PARA LAS PERSONAS MAYORES EN MUNICIPIOS PRIORIZADOS DEL DEPARTAMENTO DE BOLIVAR</t>
  </si>
  <si>
    <t>MEJORAR LA ATENCIÓN INTEGRAL DEL ADULTO MAYOR EN LOS MUNICIPIOS PRIORIZADOS DEL
DEPARTAMENTO DE BOLÍVAR</t>
  </si>
  <si>
    <t>rentas cedidas:2,266,291,495
sgp:224,000,000</t>
  </si>
  <si>
    <t>FORTALECIMIENTO DE ACCIONES DE ATENCIÓN INTEGRAL EN SALUD DESDE UN ENFOQUE DIFERENCIAL A VÍCTIMAS DE VIOLENCIA BASADA EN GÉNERO Y VIOLENCIA SEXUAL EN MUNICIPIOS PRIORIZADOS DEL DEPARTAMENTO DE BOLÍVAR</t>
  </si>
  <si>
    <t>FORTALECER LAS ACCIONES DE ATENCIÓN INTEGRAL EN SALUD DESDE UN ENFOQUE DIFERENCIAL A MUJERES Y PERSONAS
LGTBIQ+ VÍCTIMAS DE VIOLENCIA DE GÉNERO Y VIOLENCIA SEXUAL DEL DEPARTAMENTO DE BOLÍVAR</t>
  </si>
  <si>
    <t>rentas cedidas:469,941,129
sgp:67,200,000</t>
  </si>
  <si>
    <t>FORTALECIMIENTO DE LA GESTION EN SALUD PARA LAS POBLACIONES ÉTNICAS DE ESPECIAL PROTECCIÓN EN MUNICIPIOS PRIORIZADOS DEL DEPARTAMENTO DE BOLÍVAR</t>
  </si>
  <si>
    <t>FORTALECER LOS PROCESOS RELACIONADOS CON EL SISTEMA GENERAL DE SEGURIDAD SOCIAL EN SALUD (SGSSS) PARA LA ATENCIÓN INTEGRAL Y DIFERENCIAL EN SALUD A POBLACIONES ÉTNICAS DE ESPECIAL PROTECCIÓN EN MUNICIPIOS PRIORIZADOS EL DEPARTAMENTO DE BOLÍVAR.</t>
  </si>
  <si>
    <t>rentas cedidas: 491,599,423</t>
  </si>
  <si>
    <t>FORTALECIMIENTO DE LA ATENCION CON ENFOQUE DIFERENCIAL A POBLACION CON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</si>
  <si>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</si>
  <si>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rentas cedidas:642,536,928
sgp:350,000,000</t>
  </si>
  <si>
    <t>FORTALECIMIENTO EN LA CONTINUIDAD DE LA IMPLEMENTACIÓN, SEGUIMIENTO Y MONITOREO DEL PROGRAMA DE ATENCIÓN PSICOSOCIAL Y SALUD INTEGRAL A VÍCTIMAS DEL CONFLICTO ARMADO (PAPSIVI) EN EL DEPARTAMENTO DE BOLÍVAR</t>
  </si>
  <si>
    <t>GARANTIZAR LA CONTINUIDAD Y SEGUIMIENTO DE LA ATENCIÓN INTEGRAL EN EL MARCO DEL PAPSIVI A LAS VÍCTIMAS DEL CONFLICTO ARMADO EN LOS MUNICIPIOS PRIORIZADOS POR EL MINISTERIO DE SALUD Y PROTECCIÓN SOCIAL Y EL DEPARTAMENTO DE BOLÍVAR.</t>
  </si>
  <si>
    <t>rentas cedidas:1,258,818,046</t>
  </si>
  <si>
    <t>FORTALECIMIENTO DE LA GESTIÓN PARA LA PLANEACIÓN INTEGRAL EN SALUD DE LA SECRETARIA DE SALUD DE BOLÍVAR</t>
  </si>
  <si>
    <t>OPTIMIZAR LOS PROCESOS DE GESTIÓN DE LA PLANEACIÓN INTEGRAL EN SALUD, PARA LOGARA
EL CUMPLIMIENTO DE LAS METAS DEL PLAN TERRITORIAL DE SALUD DE LA SECRETARÍA DE SALUD
EN EL DEPARTAMENTO DE BOLÍVAR</t>
  </si>
  <si>
    <t>rentas cedidas:944,411,940
sgp:900,000,000</t>
  </si>
  <si>
    <t>FORTALECIMIENTO EN LA GESTION DEL CONOCIMIENTO Y EL SISTEMA DE INFORMACION EN SALUD EN EL DEPARTAMENTO DE BOLIVAR</t>
  </si>
  <si>
    <t>OPTIMIZAR LOS PROCESOS DE RECOLECCIÓN, ANÁLISIS, INTERPRETACIÓN Y DIVULGACIÓN DE INFORMACIÓN, Y DE
INVESTIGACIÓN PARA LA IDENTIFICACIÓN DE LAS NECESIDADES DE SALUD DE LA POBLACIÓN DEL DEPARTAMENTO DE
BOLÍVAR</t>
  </si>
  <si>
    <t>rentas cedidas:1,585,524,192
sgp:172,800,621</t>
  </si>
  <si>
    <t>FORTALECIMIENTO DE LOS EJES ESTRATEGICOS DE LA POLITICA DE PARTICIPACION SOCIAL EN SALUD Y LA SOCIALIZACION DE SUS PLANES DE ACCION EN EL DEPARTAMENTO DE BOLIVAR</t>
  </si>
  <si>
    <t>OPTIMIZAR LA IMPLEMETACION DE LOS EJES ESTRATEGICOS Y FORTALECER LA ADOPCION
DE LA POLITICA DE PARTICIPACION SOCIAL EN SALUD EN LOS MUNICIPIOS DEL DEPARTAMENTO DE BOLIVAR</t>
  </si>
  <si>
    <t>rentas cedidas:467,027,862</t>
  </si>
  <si>
    <t>DESARROLLO DE CAPACIDADES A DIRECCIONES TERRITORIALES DE SALUD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</si>
  <si>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</si>
  <si>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rentas cedidas:280,216,717
sgp:560,000,000</t>
  </si>
  <si>
    <t>FORTALECIMIENTO DE LA GESTIÓN DE LA SECRETARIA DE SALUD DEPARTAMENTAL DE BOLÍVAR</t>
  </si>
  <si>
    <t>FORTALECER LOS PROCESOS INSTITUCIONALES QUE PROMUEVAN UNA MEJORA CONTINUA Y CUMPLIR CON EFICIENCIA Y EFICACIA EN LAS COMPETENCIAS DE LA SECRETARÍA DE SALUD DEPARTAMENTAL.</t>
  </si>
  <si>
    <t>rentas cedidas:13,398,941,250</t>
  </si>
  <si>
    <t>OPTIMIZACIÓN DEL FINANCIAMIENTO DE LA UNIDAD DE PAGO POR CAPITACIÓN SUBSIDIADA (UPC-S) CON RECURSOS DE ESFUERZO PROPIO TERRITORIAL PARA LOS BENEFICIARIOS DEL RÉGIMEN SUBSIDIADO EN EL DEPARTAMENTO DE BOLÍVAR</t>
  </si>
  <si>
    <t>FORTALECER LA OPERATIVIDAD DE LOS SUBSISTEMAS DE ANÁLISIS, INTERPRETACIÓN Y DIVULGACIÓN DE LOS EVENTOS DE INTERÉS EN SALUD PÚBLICA EN EL DEPARTAMENTO DE BOLÍVAR.</t>
  </si>
  <si>
    <t>rentas cedidas: 73,250,795,645</t>
  </si>
  <si>
    <t>FORTALECIMIENTO DE LA GESTIÓN DEL ASEGURAMIENTO EN SALUD EN EL DEPARTAMENTO DE BOLÍVAR</t>
  </si>
  <si>
    <t>FORTALECER LA GESTIÓN DEL ASEGURAMIENTO DE LA POBLACIÓN POBRE SIN AFILIACIÓN, MIGRANTES Y AFILIADOS AL RÉGIMEN SUBSIDIADO EN EL DEPARTAMENTO DE BOLÍVAR.</t>
  </si>
  <si>
    <t>rentas cedidas: 506,083,124</t>
  </si>
  <si>
    <t>FORTALECIMIENTO EN LA OPERACIÓN Y PRESTACION DE SERVICIOS DE SALUD EN LAS ESE CON SERVICIOS MONOPOLICOS E IPS PÚBLICAS Y PRIVADAS EN EL DEPARTAMENTO DE BOLIVAR</t>
  </si>
  <si>
    <t>FORTALECER LA OPERACIÓN Y LA PRESTACIÓN DE SERVICIOS DE SALUD DE LAS IPS PÚBLICAS Y PRIVADAS EN EL DEPARTAMENTO DE BOLÍVAR A TRAVÉS DEL FLUJO DE RECURSOS DEL PAGO DE LA DEUDA.</t>
  </si>
  <si>
    <t>rentas cedidas:33,449,267,441
sgp:7,883,419,076</t>
  </si>
  <si>
    <t>MEJORAMIENTO EN LA GARANTIA, OPERACIÓN Y PRESTACION DE SERVICIOS DE SALUD EN EL MODELO DE REDES INTEGRADAS DE SALUD EN EL DEPARTAMENTO DE BOLIVAR</t>
  </si>
  <si>
    <t>CONSOLIDAR UNA RED INTEGRADA DE SERVICIO DE SALUD EN EL MARCO DEL MODELO DE ATENCIÓN INTEGRAL EN SALUD QUE
PERMITA GARANTIZAR LA ACCESIBILIDAD, CALIDAD, OPORTUNIDAD Y EFICIENCIA EN LA PRESTACIÓN DE LOS SERVICIOS DE SALUD
EN EL DEPARTAMENTO DE BOLÍVAR</t>
  </si>
  <si>
    <t>rentas cedidas: 1,250,913,588</t>
  </si>
  <si>
    <t>MEJORAMIENTO DE LA CALIDAD DE LA ATENCIÓN DE LA RED PRESTADORA DE SERVICIOS DE SALUD DEL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</si>
  <si>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</si>
  <si>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rentas cedidas: 636,091,948</t>
  </si>
  <si>
    <t>FORTALECIMIENTO DEL DESARROLLO DE LOS SUBSISTEMAS DE ANÁLISIS, INTERPRETACIÓN Y DIVULGACIÓN DE LOS EVENTOS DE INTERÉS EN SALUD PÚBLICA EN EL DEPARTAMENTO DE BOLIVAR</t>
  </si>
  <si>
    <t>rentas cedidas:376,535,557
sgp:2,789,699,796</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</si>
  <si>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</si>
  <si>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t>
  </si>
  <si>
    <t>rentas cedidas:836,791,019
sgp:2,968,000,000</t>
  </si>
  <si>
    <t>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</si>
  <si>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MEJORAR LA GESTIÓN EN LA OPERACIONALIZACIÓN DEL PLAN INTERVENCIONES COLECTIVAS (PIC) Y DE LOS PROCESOS
DE LA GESTIÓN DE LA SALUD PÚBLICA EN EL MARCO DE LA GESTIÓN DEL RIESGO COLECTIVO Y DE LA SALUD PÚBLICA</t>
  </si>
  <si>
    <t>rentas cedidas:469,373,384
sgp:1,640,000,000</t>
  </si>
  <si>
    <t>INCREMENTO DE LA COBERTURA DE ACCIONES DE INSPECCIÓN, VIGILANCIA Y CONTROL AL SISTEMA GENERAL DE SEGURIDAD SOCIAL EN SALUD EN EL DEPARTAMENTO DE BOLIVAR</t>
  </si>
  <si>
    <t>INCREMENTO EN LA COBERTURA DE ACCIONES DE INSPECCION,VIGILANCIA Y CONTROL AL SISTEMA GENERAL DE SEGURIDAD SOCIAL EN SALUD EN EL DEPARTAMENTO DE BOLIVAR</t>
  </si>
  <si>
    <t>rentas cedidas: 3,246,336,970</t>
  </si>
  <si>
    <t>FORTALECIMIENTO A LA VIGILANCIA Y CONTROL SANITARIO DE MEDICAMENTOS EN EL DEPARTAMENTO DE BOLIVAR</t>
  </si>
  <si>
    <t>FORTALECER LA RESPUESTA AL MODELO DE INSPECCIÓN, VIGILANCIA Y CONTROL SANITARIO DE MEDICAMENTOS POR PARTE DE
LOS ESTABLECIMIENTOS FARMACÉUTICOS EN EL DEPARTAMENTO DE BOLÍVAR</t>
  </si>
  <si>
    <t>rentas cedidas:1,440,573,979
sgp:204,000,000</t>
  </si>
  <si>
    <t>SEC. SALUD</t>
  </si>
  <si>
    <t>"RELACION DE PROYECTOS EJECUTADOS Y EN EJECUCION VIGENCIA 2024 - TRIMESTRE JULIO- SEPTIEMBRE
BANCO DE PROGRAMAS Y PROYECTOS INVERSION DEPARTAMENTAL
SECRETARIA DE PLANEACION DEPARTAMENTAL
GOBERNACION DE BOLIVAR"</t>
  </si>
  <si>
    <t>"RELACION DE PROYECTOS EJECUTADOS Y EN EJECUCION VIGENCIA 2024 - TRIMESTRE JULIO- SEPTIEMBRE</t>
  </si>
  <si>
    <t>GOBERNACION DE BOLIVAR"</t>
  </si>
  <si>
    <t>FASE I = 11/02/2016</t>
  </si>
  <si>
    <t>FASE II = 29/06/2016</t>
  </si>
  <si>
    <t>FASE III = 22/02/2018</t>
  </si>
  <si>
    <t>FASE I = 26/03/2016</t>
  </si>
  <si>
    <t>FASE II = 29/09/2016</t>
  </si>
  <si>
    <t xml:space="preserve">FASE III = 17/02/2024 </t>
  </si>
  <si>
    <t>Avance obra: $64.989.362.131</t>
  </si>
  <si>
    <t>Avance CREDT. SGP DPTO</t>
  </si>
  <si>
    <t>Nación 62,5%</t>
  </si>
  <si>
    <t>SGP 22,4%</t>
  </si>
  <si>
    <t>Municipios 15.1%</t>
  </si>
  <si>
    <t>PGN 59,30%</t>
  </si>
  <si>
    <t>DEPARTAMENTO 40,70%</t>
  </si>
  <si>
    <t>Nación PGN 2021 59%</t>
  </si>
  <si>
    <t>Dpto SGP 27%</t>
  </si>
  <si>
    <t>Dpto recursos propios 14%</t>
  </si>
  <si>
    <t>Ampliación de redes para segunda etapa del sistema de alcantarillado</t>
  </si>
  <si>
    <t>sanitario para la cabecera del municipio de San Cristóbal, departamento de Bolívar</t>
  </si>
  <si>
    <t>Brindar herramientas metodológicas eficientes para proteger el medio ambiente y responder a las condiciones ambientales cambiantes, en las sedes externas de la Gobernación de Bolívar (Casa de la Moneda y El Guardian)</t>
  </si>
  <si>
    <t>Este proyecto contempla 3 actividades, de las cuales  se derivan varios contratos, tales como:</t>
  </si>
  <si>
    <t>1- Contratar Personal de dirección, coordinación y ejecución de actividades profesionales de mayor complejidad y profesionales y personal de apoyo para actividades de mediana y baja complejidad. contratado: $143.239.466</t>
  </si>
  <si>
    <t>El Avance financiero $ individual: $28.300.178 de acuerdo a situación de pagos: Pagos a contratistas según mes vencido. Contratados por Dirección de Función Pública.</t>
  </si>
  <si>
    <t>2- Contratar el alquiler de equipos, logística servicios técnicos y otros.</t>
  </si>
  <si>
    <t>% Avance físico individual: 0</t>
  </si>
  <si>
    <t>Avance financiero $ individual: $0</t>
  </si>
  <si>
    <t>Situación de pagos: El contrato no ha iniciado ejecución.</t>
  </si>
  <si>
    <t>% Avance físico individual: 43.64.</t>
  </si>
  <si>
    <t>De este proyecto se derivan varios contratos, tales como:</t>
  </si>
  <si>
    <t>-Contratación del personal administrativo, de apoyo, médicos veterinarios y bacteriólogos.</t>
  </si>
  <si>
    <t>% Avance físico individual: 64%</t>
  </si>
  <si>
    <t>Avance financiero $ individual: $283.700.000</t>
  </si>
  <si>
    <t>Situación de pagos: Pagos a contratistas según mes vencido. Contratados por Dirección de Función Publica.</t>
  </si>
  <si>
    <t>-Suministro de medicamentos e insumos médicos y veterinarios para la operación interna del CBA El Guardián.</t>
  </si>
  <si>
    <t>% Avance físico individual: 70%</t>
  </si>
  <si>
    <t>Situación de pagos: El contrato inicio el 11/09/24, el contratista a 30/09/24 no ha presentado cuenta de cobro.</t>
  </si>
  <si>
    <t>-Realización de jornadas externas de atención, esterilización y vacunación en el área de influencia del CBA "El Guardián"</t>
  </si>
  <si>
    <t>% Avance físico individual: 80%</t>
  </si>
  <si>
    <t>Avance financiero $ individual: $376.141.960</t>
  </si>
  <si>
    <t>Situación de pagos: El contratista a 30/09/24 ha presentado 2 cuentas de cobro, ninguna ha sido cancelada.</t>
  </si>
  <si>
    <t>Incrementar los niveles de permanencia de los niños, niñas, adolescentes y jóvenes en la jornada académica que asisten a los</t>
  </si>
  <si>
    <t>establecimientos educativos oficiales en la entidad territorial.</t>
  </si>
  <si>
    <t>FORTALECIMIENTO DEL SERVICIO DE ASEO Y VIGILANCIA PARA EL AÑO 2024 EN LOS</t>
  </si>
  <si>
    <t>ESTABLECIMIENTOS EDUCATIVOS OFICIALES DE LOS 44 MUNICIPIOS NO CERTIFICADOS DEL</t>
  </si>
  <si>
    <t>DEPARTAMENTO BOLÍVAR</t>
  </si>
  <si>
    <t>Aumentar las condiciones de higiene y seguridad en los establecimientos educativos oficiales de los municipios no certificados del</t>
  </si>
  <si>
    <t>departamento de Bolívar.</t>
  </si>
  <si>
    <t>Diseñar e implementar un CHATBOT basado en inteligencia artificial para dar respuestas a solicitudes de ciudadanos en tiempo real, a</t>
  </si>
  <si>
    <t>partir de procesos y servicios adoptados por las Gobernación de Bolívar</t>
  </si>
  <si>
    <t>Actualización DE LA POLÍTICA PÚBLICA DE DISCAPACIDAD DEL DEPARTAMENTO DE  Bolívar</t>
  </si>
  <si>
    <t>Consolidar un ecosistema jurídico-social como herramienta de transformación de la cultura ciudadana para la solución pacífica de los</t>
  </si>
  <si>
    <t>conflictos sociales y el acceso a la justicia mediante la articulación de todas las entidades públicas e instituciones de justicia</t>
  </si>
  <si>
    <t>Analiza información estratégica con relación a hechos de violencia, epidemiológicos y fenómenos sociales que afectan la convivencia social,</t>
  </si>
  <si>
    <t>la seguridad ciudadana, la conflictividad y el dialogo social en el departamento de Bolívar</t>
  </si>
  <si>
    <t>Fortalecer la respuesta institucional para la prevención, atención integral y sanción</t>
  </si>
  <si>
    <t>de las violencias contra las mujeres en el departamento de Bolívar a través de la</t>
  </si>
  <si>
    <t>operación de la Casa Refugio para la protección y restablecimiento de derechos de</t>
  </si>
  <si>
    <t>mujeres víctimas de VBG y todas las manifestaciones de violencia.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</si>
</sst>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_(&quot;$&quot;\ * #,##0.00_);_(&quot;$&quot;\ * \(#,##0.00\);_(&quot;$&quot;\ * &quot;-&quot;??_);_(@_)"/>
    <numFmt numFmtId="167" formatCode="_(* #,##0.00_);_(* \(#,##0.00\);_(* &quot;-&quot;??_);_(@_)"/>
    <numFmt numFmtId="168" formatCode="0;[Red]0"/>
    <numFmt numFmtId="169" formatCode="dd/mm/yyyy;@"/>
    <numFmt numFmtId="170" formatCode="&quot;$&quot;\ #,##0.00"/>
    <numFmt numFmtId="171" formatCode="0.0"/>
    <numFmt numFmtId="172" formatCode="dd/mm/yyyy"/>
    <numFmt numFmtId="173" formatCode="d/m/yyyy"/>
    <numFmt numFmtId="174" formatCode="0.00;[Red]0.00"/>
    <numFmt numFmtId="175" formatCode="_(&quot;$&quot;\ * #,##0_);_(&quot;$&quot;\ * \(#,##0\);_(&quot;$&quot;\ * &quot;-&quot;??_);_(@_)"/>
  </numFmts>
  <fonts count="19" x14ac:knownFonts="1">
    <font>
      <sz val="12"/>
      <color theme="1"/>
      <name val="Calibri"/>
      <family val="2"/>
      <scheme val="minor"/>
    </font>
    <font>
      <sz val="12"/>
      <color theme="1"/>
      <name val="Calibri"/>
      <family val="2"/>
      <scheme val="minor"/>
    </font>
    <font>
      <sz val="8"/>
      <name val="Verdana"/>
      <family val="2"/>
    </font>
    <font>
      <sz val="8"/>
      <color theme="1"/>
      <name val="Verdana"/>
      <family val="2"/>
    </font>
    <font>
      <b/>
      <sz val="8"/>
      <color theme="1"/>
      <name val="Verdana"/>
      <family val="2"/>
    </font>
    <font>
      <sz val="9"/>
      <color indexed="81"/>
      <name val="Tahoma"/>
      <family val="2"/>
    </font>
    <font>
      <b/>
      <sz val="9"/>
      <color indexed="81"/>
      <name val="Tahoma"/>
      <family val="2"/>
    </font>
    <font>
      <sz val="8"/>
      <color rgb="FF000000"/>
      <name val="Verdana"/>
      <family val="2"/>
    </font>
    <font>
      <sz val="9"/>
      <name val="Verdana"/>
      <family val="2"/>
    </font>
    <font>
      <sz val="8"/>
      <name val="Tahoma"/>
      <family val="2"/>
    </font>
    <font>
      <sz val="8"/>
      <color theme="1"/>
      <name val="Verdana"/>
      <family val="2"/>
    </font>
    <font>
      <b/>
      <sz val="8"/>
      <name val="Verdana"/>
      <family val="2"/>
    </font>
    <font>
      <sz val="8"/>
      <color theme="1"/>
      <name val="Calibri"/>
      <family val="2"/>
      <scheme val="minor"/>
    </font>
    <font>
      <b/>
      <sz val="11"/>
      <color theme="1"/>
      <name val="Verdana"/>
      <family val="2"/>
    </font>
    <font>
      <u/>
      <sz val="12"/>
      <color theme="10"/>
      <name val="Calibri"/>
      <family val="2"/>
      <scheme val="minor"/>
    </font>
    <font>
      <u/>
      <sz val="12"/>
      <color theme="11"/>
      <name val="Calibri"/>
      <family val="2"/>
      <scheme val="minor"/>
    </font>
    <font>
      <b/>
      <sz val="11"/>
      <color rgb="FF000000"/>
      <name val="Verdana"/>
      <family val="2"/>
    </font>
    <font>
      <b/>
      <sz val="8"/>
      <color rgb="FF000000"/>
      <name val="Verdana"/>
      <family val="2"/>
    </font>
    <font>
      <sz val="8"/>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FF"/>
        <bgColor indexed="64"/>
      </patternFill>
    </fill>
    <fill>
      <patternFill patternType="solid">
        <fgColor rgb="FFEBF1DE"/>
        <bgColor rgb="FF000000"/>
      </patternFill>
    </fill>
    <fill>
      <patternFill patternType="solid">
        <fgColor rgb="FFFFFFFF"/>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s>
  <cellStyleXfs count="76">
    <xf numFmtId="0" fontId="0"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265">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168" fontId="2" fillId="0" borderId="1" xfId="0" applyNumberFormat="1" applyFont="1" applyBorder="1" applyAlignment="1">
      <alignment horizontal="center" vertical="center" wrapText="1"/>
    </xf>
    <xf numFmtId="2" fontId="2" fillId="0" borderId="1" xfId="2"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1" xfId="3" applyNumberFormat="1" applyFont="1" applyFill="1" applyBorder="1" applyAlignment="1">
      <alignment horizontal="center" vertical="center" wrapText="1"/>
    </xf>
    <xf numFmtId="168" fontId="2" fillId="0" borderId="0" xfId="0" applyNumberFormat="1" applyFont="1" applyAlignment="1">
      <alignment horizontal="center" vertical="center"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2" fontId="3" fillId="0" borderId="0" xfId="0" applyNumberFormat="1"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vertical="center"/>
    </xf>
    <xf numFmtId="1" fontId="2" fillId="0" borderId="1" xfId="0" applyNumberFormat="1" applyFont="1" applyBorder="1" applyAlignment="1">
      <alignment horizontal="center" vertical="center" wrapText="1"/>
    </xf>
    <xf numFmtId="169" fontId="2"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1"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2" fontId="2"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168" fontId="2" fillId="0" borderId="1" xfId="0" applyNumberFormat="1" applyFont="1" applyBorder="1" applyAlignment="1">
      <alignment horizontal="left" vertical="center" wrapText="1"/>
    </xf>
    <xf numFmtId="1" fontId="2" fillId="0" borderId="1" xfId="2" applyNumberFormat="1" applyFont="1" applyFill="1" applyBorder="1" applyAlignment="1">
      <alignment horizontal="center" vertical="center" wrapText="1"/>
    </xf>
    <xf numFmtId="0" fontId="2" fillId="0" borderId="1" xfId="3" applyNumberFormat="1" applyFont="1" applyFill="1" applyBorder="1" applyAlignment="1">
      <alignment horizontal="center" vertical="center" wrapText="1"/>
    </xf>
    <xf numFmtId="2" fontId="2" fillId="0" borderId="1" xfId="3" applyNumberFormat="1" applyFont="1" applyFill="1" applyBorder="1" applyAlignment="1">
      <alignment horizontal="center" vertical="center" wrapText="1"/>
    </xf>
    <xf numFmtId="170" fontId="7" fillId="0" borderId="1" xfId="0" applyNumberFormat="1" applyFont="1" applyBorder="1" applyAlignment="1">
      <alignment horizontal="center" vertical="center" wrapText="1"/>
    </xf>
    <xf numFmtId="2" fontId="2" fillId="0" borderId="1" xfId="3" applyNumberFormat="1" applyFont="1" applyBorder="1" applyAlignment="1">
      <alignment horizontal="center" vertical="center" wrapText="1"/>
    </xf>
    <xf numFmtId="1" fontId="3" fillId="0" borderId="1" xfId="3" applyNumberFormat="1" applyFont="1" applyBorder="1" applyAlignment="1">
      <alignment horizontal="center" vertical="center" wrapText="1"/>
    </xf>
    <xf numFmtId="1" fontId="3" fillId="0" borderId="1" xfId="8" applyNumberFormat="1" applyFont="1" applyBorder="1" applyAlignment="1">
      <alignment horizontal="center" vertical="center" wrapText="1"/>
    </xf>
    <xf numFmtId="1" fontId="2" fillId="0" borderId="1" xfId="8"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1" fontId="2" fillId="0" borderId="1" xfId="3" applyNumberFormat="1" applyFont="1" applyBorder="1" applyAlignment="1">
      <alignment horizontal="center" vertical="center" wrapText="1"/>
    </xf>
    <xf numFmtId="0" fontId="2" fillId="0" borderId="1" xfId="2"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xf>
    <xf numFmtId="169" fontId="2" fillId="2" borderId="1" xfId="0" applyNumberFormat="1" applyFont="1" applyFill="1" applyBorder="1" applyAlignment="1">
      <alignment horizontal="center" vertical="center" wrapText="1"/>
    </xf>
    <xf numFmtId="168" fontId="2"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 fontId="2" fillId="2" borderId="1" xfId="2"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4" fontId="2" fillId="2" borderId="1" xfId="9"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14" fontId="3" fillId="2" borderId="1" xfId="0" applyNumberFormat="1" applyFont="1" applyFill="1" applyBorder="1" applyAlignment="1">
      <alignment horizontal="center" vertical="center"/>
    </xf>
    <xf numFmtId="0" fontId="4" fillId="3"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9" fillId="0" borderId="1" xfId="0" applyFont="1" applyBorder="1" applyAlignment="1">
      <alignment horizontal="left" wrapText="1"/>
    </xf>
    <xf numFmtId="0" fontId="9" fillId="0" borderId="1" xfId="0" applyFont="1" applyBorder="1" applyAlignment="1">
      <alignment horizontal="left" vertical="top" wrapText="1"/>
    </xf>
    <xf numFmtId="171" fontId="2" fillId="0" borderId="1" xfId="2" applyNumberFormat="1" applyFont="1" applyFill="1" applyBorder="1" applyAlignment="1">
      <alignment horizontal="center" vertical="center" wrapText="1"/>
    </xf>
    <xf numFmtId="1" fontId="2" fillId="0" borderId="1" xfId="2" applyNumberFormat="1" applyFont="1" applyBorder="1" applyAlignment="1">
      <alignment horizontal="center" vertical="center" wrapText="1"/>
    </xf>
    <xf numFmtId="174" fontId="2" fillId="0" borderId="1" xfId="0" applyNumberFormat="1" applyFont="1" applyBorder="1" applyAlignment="1">
      <alignment horizontal="center" vertical="center" wrapText="1"/>
    </xf>
    <xf numFmtId="171" fontId="2" fillId="0" borderId="1" xfId="1" applyNumberFormat="1" applyFont="1" applyFill="1" applyBorder="1" applyAlignment="1">
      <alignment horizontal="center" vertical="center" wrapText="1"/>
    </xf>
    <xf numFmtId="2" fontId="7"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3" fillId="0" borderId="0" xfId="0" applyFont="1" applyAlignment="1">
      <alignment vertical="center"/>
    </xf>
    <xf numFmtId="0" fontId="4" fillId="3" borderId="1" xfId="0" applyFont="1" applyFill="1" applyBorder="1" applyAlignment="1">
      <alignment vertical="center" wrapText="1"/>
    </xf>
    <xf numFmtId="0" fontId="3" fillId="0" borderId="1" xfId="0" applyFont="1" applyBorder="1" applyAlignment="1">
      <alignment vertical="center" wrapText="1"/>
    </xf>
    <xf numFmtId="168" fontId="2" fillId="0" borderId="1" xfId="0" applyNumberFormat="1" applyFont="1" applyBorder="1" applyAlignment="1">
      <alignment vertical="center" wrapText="1"/>
    </xf>
    <xf numFmtId="168" fontId="2" fillId="0" borderId="1" xfId="0" applyNumberFormat="1" applyFont="1" applyBorder="1" applyAlignment="1">
      <alignment vertical="top" wrapText="1"/>
    </xf>
    <xf numFmtId="0" fontId="3" fillId="2" borderId="1" xfId="0" applyFont="1" applyFill="1" applyBorder="1" applyAlignment="1">
      <alignment vertical="center" wrapText="1"/>
    </xf>
    <xf numFmtId="168" fontId="2" fillId="2" borderId="1" xfId="0" applyNumberFormat="1" applyFont="1" applyFill="1" applyBorder="1" applyAlignment="1">
      <alignment vertical="center" wrapText="1"/>
    </xf>
    <xf numFmtId="2" fontId="2" fillId="2" borderId="1" xfId="2" applyNumberFormat="1" applyFont="1" applyFill="1" applyBorder="1" applyAlignment="1">
      <alignment horizontal="center" vertical="center" wrapText="1"/>
    </xf>
    <xf numFmtId="10" fontId="3" fillId="0" borderId="1" xfId="0" applyNumberFormat="1" applyFont="1" applyBorder="1" applyAlignment="1">
      <alignment vertical="center" wrapText="1"/>
    </xf>
    <xf numFmtId="168" fontId="8" fillId="0" borderId="1" xfId="0" applyNumberFormat="1" applyFont="1" applyBorder="1" applyAlignment="1">
      <alignment vertical="center" wrapText="1"/>
    </xf>
    <xf numFmtId="14" fontId="2" fillId="0" borderId="1" xfId="9" applyNumberFormat="1" applyFont="1" applyFill="1" applyBorder="1" applyAlignment="1">
      <alignment horizontal="center" vertical="center" wrapText="1"/>
    </xf>
    <xf numFmtId="175" fontId="3" fillId="0" borderId="1" xfId="3" applyNumberFormat="1" applyFont="1" applyBorder="1" applyAlignment="1">
      <alignment horizontal="center" vertical="center" wrapText="1"/>
    </xf>
    <xf numFmtId="9" fontId="2" fillId="0" borderId="1" xfId="2" applyFont="1" applyFill="1" applyBorder="1" applyAlignment="1">
      <alignment horizontal="center" vertical="center" wrapText="1"/>
    </xf>
    <xf numFmtId="1" fontId="3" fillId="0" borderId="1" xfId="0" applyNumberFormat="1" applyFont="1" applyBorder="1" applyAlignment="1">
      <alignment horizontal="center" vertical="center"/>
    </xf>
    <xf numFmtId="10" fontId="2" fillId="0" borderId="1" xfId="2" applyNumberFormat="1" applyFont="1" applyFill="1" applyBorder="1" applyAlignment="1">
      <alignment horizontal="center" vertical="center" wrapText="1"/>
    </xf>
    <xf numFmtId="10" fontId="2" fillId="0" borderId="1" xfId="2" applyNumberFormat="1" applyFont="1" applyBorder="1" applyAlignment="1">
      <alignment horizontal="center" vertical="center" wrapText="1"/>
    </xf>
    <xf numFmtId="1" fontId="3" fillId="0" borderId="1" xfId="2" applyNumberFormat="1" applyFont="1" applyFill="1" applyBorder="1" applyAlignment="1">
      <alignment horizontal="center" vertical="center" wrapText="1"/>
    </xf>
    <xf numFmtId="14" fontId="3" fillId="0" borderId="1" xfId="0" applyNumberFormat="1" applyFont="1" applyBorder="1" applyAlignment="1">
      <alignment horizontal="center" vertical="center"/>
    </xf>
    <xf numFmtId="1" fontId="2" fillId="0" borderId="1" xfId="10"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xf>
    <xf numFmtId="2" fontId="2" fillId="0" borderId="1" xfId="2" applyNumberFormat="1" applyFont="1" applyBorder="1" applyAlignment="1">
      <alignment horizontal="center" vertical="center" wrapText="1"/>
    </xf>
    <xf numFmtId="1" fontId="3" fillId="0" borderId="1" xfId="2" applyNumberFormat="1" applyFont="1" applyBorder="1" applyAlignment="1">
      <alignment horizontal="center" vertical="center" wrapText="1"/>
    </xf>
    <xf numFmtId="1" fontId="3" fillId="0" borderId="1" xfId="1" applyNumberFormat="1" applyFont="1" applyFill="1" applyBorder="1" applyAlignment="1">
      <alignment horizontal="center" vertical="center" wrapText="1"/>
    </xf>
    <xf numFmtId="1" fontId="3" fillId="0" borderId="1" xfId="1" applyNumberFormat="1" applyFont="1" applyBorder="1" applyAlignment="1">
      <alignment horizontal="center" vertical="center" wrapText="1"/>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68" fontId="2" fillId="0" borderId="3" xfId="0" applyNumberFormat="1" applyFont="1" applyBorder="1" applyAlignment="1">
      <alignment horizontal="center" vertical="center" wrapText="1"/>
    </xf>
    <xf numFmtId="0" fontId="3" fillId="0" borderId="0" xfId="0" applyFont="1" applyBorder="1" applyAlignment="1">
      <alignment horizontal="center" vertical="center"/>
    </xf>
    <xf numFmtId="168" fontId="2" fillId="0" borderId="0" xfId="0" applyNumberFormat="1" applyFont="1" applyBorder="1" applyAlignment="1">
      <alignment horizontal="center" vertical="center" wrapText="1"/>
    </xf>
    <xf numFmtId="170" fontId="3" fillId="0" borderId="0" xfId="0" applyNumberFormat="1" applyFont="1" applyBorder="1" applyAlignment="1">
      <alignment horizontal="center" vertical="center"/>
    </xf>
    <xf numFmtId="2" fontId="3" fillId="0" borderId="1" xfId="0" applyNumberFormat="1" applyFont="1" applyBorder="1" applyAlignment="1">
      <alignment horizontal="center" vertical="center"/>
    </xf>
    <xf numFmtId="0" fontId="3" fillId="0" borderId="1" xfId="0" applyFont="1" applyBorder="1" applyAlignment="1">
      <alignment vertical="center"/>
    </xf>
    <xf numFmtId="3" fontId="3" fillId="0" borderId="1" xfId="0" applyNumberFormat="1" applyFont="1" applyBorder="1" applyAlignment="1">
      <alignment vertical="center" wrapText="1"/>
    </xf>
    <xf numFmtId="2" fontId="2" fillId="0" borderId="1" xfId="8" applyNumberFormat="1" applyFont="1" applyFill="1" applyBorder="1" applyAlignment="1">
      <alignment horizontal="center" vertical="center" wrapText="1"/>
    </xf>
    <xf numFmtId="0" fontId="2" fillId="0" borderId="1" xfId="0" applyFont="1" applyBorder="1" applyAlignment="1">
      <alignment horizontal="center" vertical="center"/>
    </xf>
    <xf numFmtId="1" fontId="2" fillId="4" borderId="1" xfId="0" applyNumberFormat="1" applyFont="1" applyFill="1" applyBorder="1" applyAlignment="1">
      <alignment horizontal="center" vertical="center" wrapText="1"/>
    </xf>
    <xf numFmtId="1" fontId="10" fillId="0" borderId="1" xfId="0" applyNumberFormat="1" applyFont="1" applyBorder="1" applyAlignment="1">
      <alignment horizontal="center" vertical="center" wrapText="1"/>
    </xf>
    <xf numFmtId="172" fontId="10"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168" fontId="10" fillId="0" borderId="1" xfId="0" applyNumberFormat="1" applyFont="1" applyBorder="1" applyAlignment="1">
      <alignment horizontal="center" vertical="center" wrapText="1"/>
    </xf>
    <xf numFmtId="173" fontId="10"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168" fontId="10" fillId="0" borderId="1" xfId="0" applyNumberFormat="1" applyFont="1" applyBorder="1" applyAlignment="1">
      <alignment vertical="center" wrapText="1"/>
    </xf>
    <xf numFmtId="171" fontId="10"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xf>
    <xf numFmtId="0" fontId="17" fillId="5" borderId="3"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6" xfId="0" applyFont="1" applyFill="1" applyBorder="1" applyAlignment="1">
      <alignment horizontal="left" vertical="center" wrapText="1"/>
    </xf>
    <xf numFmtId="0" fontId="17" fillId="5" borderId="6" xfId="0" applyFont="1" applyFill="1" applyBorder="1" applyAlignment="1">
      <alignment vertical="center" wrapText="1"/>
    </xf>
    <xf numFmtId="2" fontId="17" fillId="5" borderId="6" xfId="0" applyNumberFormat="1" applyFont="1" applyFill="1" applyBorder="1" applyAlignment="1">
      <alignment horizontal="center" vertical="center" wrapText="1"/>
    </xf>
    <xf numFmtId="168" fontId="2" fillId="0" borderId="6" xfId="0" applyNumberFormat="1" applyFont="1" applyBorder="1" applyAlignment="1">
      <alignment horizontal="center" vertical="center" wrapText="1"/>
    </xf>
    <xf numFmtId="14" fontId="7" fillId="0" borderId="6" xfId="0" applyNumberFormat="1"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vertical="center" wrapText="1"/>
    </xf>
    <xf numFmtId="1" fontId="7" fillId="0" borderId="6" xfId="0" applyNumberFormat="1" applyFont="1" applyBorder="1" applyAlignment="1">
      <alignment horizontal="center" vertical="center" wrapText="1"/>
    </xf>
    <xf numFmtId="0" fontId="7" fillId="0" borderId="6" xfId="0" applyFont="1" applyBorder="1" applyAlignment="1">
      <alignment horizontal="center" vertical="center" wrapText="1"/>
    </xf>
    <xf numFmtId="1" fontId="2" fillId="0" borderId="6" xfId="0" applyNumberFormat="1" applyFont="1" applyBorder="1" applyAlignment="1">
      <alignment horizontal="center" vertical="center" wrapText="1"/>
    </xf>
    <xf numFmtId="2" fontId="7" fillId="0" borderId="6" xfId="0" applyNumberFormat="1" applyFont="1" applyBorder="1" applyAlignment="1">
      <alignment horizontal="center" vertical="center"/>
    </xf>
    <xf numFmtId="168" fontId="2" fillId="0" borderId="6" xfId="0" applyNumberFormat="1" applyFont="1" applyBorder="1" applyAlignment="1">
      <alignment vertical="center" wrapText="1"/>
    </xf>
    <xf numFmtId="0" fontId="7" fillId="0" borderId="7" xfId="0" applyFont="1" applyBorder="1" applyAlignment="1">
      <alignment horizontal="left" vertical="center" wrapText="1"/>
    </xf>
    <xf numFmtId="0" fontId="7" fillId="0" borderId="7" xfId="0" applyFont="1" applyBorder="1" applyAlignment="1">
      <alignment vertical="center" wrapText="1"/>
    </xf>
    <xf numFmtId="0" fontId="7" fillId="0" borderId="7" xfId="0" applyFont="1" applyBorder="1" applyAlignment="1">
      <alignment horizontal="center" vertical="center" wrapText="1"/>
    </xf>
    <xf numFmtId="1" fontId="2" fillId="0" borderId="7" xfId="0" applyNumberFormat="1" applyFont="1" applyBorder="1" applyAlignment="1">
      <alignment horizontal="center" vertical="center" wrapText="1"/>
    </xf>
    <xf numFmtId="168" fontId="2" fillId="0" borderId="7" xfId="0" applyNumberFormat="1" applyFont="1" applyBorder="1" applyAlignment="1">
      <alignment vertical="center" wrapText="1"/>
    </xf>
    <xf numFmtId="2" fontId="7" fillId="0" borderId="6" xfId="0" applyNumberFormat="1" applyFont="1" applyBorder="1" applyAlignment="1">
      <alignment horizontal="center" vertical="center" wrapText="1"/>
    </xf>
    <xf numFmtId="0" fontId="7" fillId="0" borderId="6" xfId="0" applyFont="1" applyBorder="1" applyAlignment="1">
      <alignment vertical="center"/>
    </xf>
    <xf numFmtId="14" fontId="7" fillId="6" borderId="6" xfId="0" applyNumberFormat="1" applyFont="1" applyFill="1" applyBorder="1" applyAlignment="1">
      <alignment horizontal="center" vertical="center" wrapText="1"/>
    </xf>
    <xf numFmtId="3" fontId="7" fillId="0" borderId="6" xfId="0" applyNumberFormat="1" applyFont="1" applyBorder="1" applyAlignment="1">
      <alignment vertical="center" wrapText="1"/>
    </xf>
    <xf numFmtId="168" fontId="2" fillId="0" borderId="6" xfId="0" applyNumberFormat="1" applyFont="1" applyBorder="1" applyAlignment="1">
      <alignment vertical="top" wrapText="1"/>
    </xf>
    <xf numFmtId="170" fontId="7" fillId="0" borderId="6" xfId="0" applyNumberFormat="1" applyFont="1" applyBorder="1" applyAlignment="1">
      <alignment horizontal="center" vertical="center" wrapText="1"/>
    </xf>
    <xf numFmtId="174" fontId="2" fillId="0" borderId="6" xfId="0" applyNumberFormat="1" applyFont="1" applyBorder="1" applyAlignment="1">
      <alignment horizontal="center" vertical="center" wrapText="1"/>
    </xf>
    <xf numFmtId="10" fontId="7" fillId="0" borderId="6" xfId="0" applyNumberFormat="1" applyFont="1" applyBorder="1" applyAlignment="1">
      <alignment vertical="center" wrapText="1"/>
    </xf>
    <xf numFmtId="169" fontId="2" fillId="0" borderId="6" xfId="0" applyNumberFormat="1" applyFont="1" applyBorder="1" applyAlignment="1">
      <alignment horizontal="center" vertical="center" wrapText="1"/>
    </xf>
    <xf numFmtId="0" fontId="18" fillId="0" borderId="6" xfId="0" applyFont="1" applyBorder="1" applyAlignment="1">
      <alignment horizontal="left" vertical="center" wrapText="1"/>
    </xf>
    <xf numFmtId="2" fontId="2" fillId="0" borderId="6" xfId="0" applyNumberFormat="1" applyFont="1" applyBorder="1" applyAlignment="1">
      <alignment horizontal="center" vertical="center" wrapText="1"/>
    </xf>
    <xf numFmtId="168" fontId="8" fillId="0" borderId="6" xfId="0" applyNumberFormat="1" applyFont="1" applyBorder="1" applyAlignment="1">
      <alignment vertical="center" wrapText="1"/>
    </xf>
    <xf numFmtId="0" fontId="2" fillId="0" borderId="6" xfId="0" applyFont="1" applyBorder="1" applyAlignment="1">
      <alignment horizontal="center" vertical="center"/>
    </xf>
    <xf numFmtId="0" fontId="9" fillId="0" borderId="6" xfId="0" applyFont="1" applyBorder="1" applyAlignment="1">
      <alignment horizontal="left" wrapText="1"/>
    </xf>
    <xf numFmtId="171" fontId="2" fillId="0" borderId="6" xfId="0" applyNumberFormat="1" applyFont="1" applyBorder="1" applyAlignment="1">
      <alignment horizontal="center" vertical="center" wrapText="1"/>
    </xf>
    <xf numFmtId="1" fontId="2" fillId="6" borderId="6" xfId="0" applyNumberFormat="1" applyFont="1" applyFill="1" applyBorder="1" applyAlignment="1">
      <alignment horizontal="center" vertical="center" wrapText="1"/>
    </xf>
    <xf numFmtId="0" fontId="9" fillId="0" borderId="6" xfId="0" applyFont="1" applyBorder="1" applyAlignment="1">
      <alignment horizontal="left" vertical="top" wrapText="1"/>
    </xf>
    <xf numFmtId="0" fontId="2" fillId="0" borderId="6" xfId="0" applyFont="1" applyBorder="1" applyAlignment="1">
      <alignment horizontal="left" vertical="center" wrapText="1"/>
    </xf>
    <xf numFmtId="14" fontId="2" fillId="0" borderId="6" xfId="0" applyNumberFormat="1" applyFont="1" applyBorder="1" applyAlignment="1">
      <alignment horizontal="center" vertical="center" wrapText="1"/>
    </xf>
    <xf numFmtId="168" fontId="2" fillId="6" borderId="6" xfId="0" applyNumberFormat="1" applyFont="1" applyFill="1" applyBorder="1" applyAlignment="1">
      <alignment vertical="center" wrapText="1"/>
    </xf>
    <xf numFmtId="169" fontId="2" fillId="0" borderId="7" xfId="0" applyNumberFormat="1" applyFont="1" applyBorder="1" applyAlignment="1">
      <alignment horizontal="center" vertical="center" wrapText="1"/>
    </xf>
    <xf numFmtId="168" fontId="0" fillId="0" borderId="7" xfId="0" applyNumberFormat="1" applyBorder="1" applyAlignment="1">
      <alignment vertical="center" wrapText="1"/>
    </xf>
    <xf numFmtId="1" fontId="7" fillId="6" borderId="6" xfId="0" applyNumberFormat="1" applyFont="1" applyFill="1" applyBorder="1" applyAlignment="1">
      <alignment horizontal="center" vertical="center"/>
    </xf>
    <xf numFmtId="169" fontId="2" fillId="6" borderId="6" xfId="0" applyNumberFormat="1" applyFont="1" applyFill="1" applyBorder="1" applyAlignment="1">
      <alignment horizontal="center" vertical="center" wrapText="1"/>
    </xf>
    <xf numFmtId="0" fontId="7" fillId="6" borderId="6" xfId="0" applyFont="1" applyFill="1" applyBorder="1" applyAlignment="1">
      <alignment horizontal="left" vertical="center" wrapText="1"/>
    </xf>
    <xf numFmtId="0" fontId="7" fillId="6" borderId="6" xfId="0" applyFont="1" applyFill="1" applyBorder="1" applyAlignment="1">
      <alignment vertical="center" wrapText="1"/>
    </xf>
    <xf numFmtId="168" fontId="2" fillId="6" borderId="6" xfId="0" applyNumberFormat="1"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left" vertical="center" wrapText="1"/>
    </xf>
    <xf numFmtId="0" fontId="7" fillId="6" borderId="7" xfId="0" applyFont="1" applyFill="1" applyBorder="1" applyAlignment="1">
      <alignment vertical="center" wrapText="1"/>
    </xf>
    <xf numFmtId="168" fontId="2" fillId="6" borderId="7" xfId="0" applyNumberFormat="1" applyFont="1" applyFill="1" applyBorder="1" applyAlignment="1">
      <alignment vertical="center" wrapText="1"/>
    </xf>
    <xf numFmtId="14" fontId="2" fillId="6" borderId="6" xfId="0" applyNumberFormat="1" applyFont="1" applyFill="1" applyBorder="1" applyAlignment="1">
      <alignment horizontal="center" vertical="center" wrapText="1"/>
    </xf>
    <xf numFmtId="0" fontId="2" fillId="6" borderId="6" xfId="0" applyFont="1" applyFill="1" applyBorder="1" applyAlignment="1">
      <alignment horizontal="center" vertical="center" wrapText="1"/>
    </xf>
    <xf numFmtId="1" fontId="7" fillId="6" borderId="6" xfId="0" applyNumberFormat="1" applyFont="1" applyFill="1" applyBorder="1" applyAlignment="1">
      <alignment horizontal="center" vertical="center" wrapText="1"/>
    </xf>
    <xf numFmtId="0" fontId="7" fillId="6" borderId="6" xfId="0" applyFont="1" applyFill="1" applyBorder="1" applyAlignment="1">
      <alignment horizontal="center" vertical="center"/>
    </xf>
    <xf numFmtId="14" fontId="7" fillId="6" borderId="6" xfId="0" applyNumberFormat="1" applyFont="1" applyFill="1" applyBorder="1" applyAlignment="1">
      <alignment horizontal="center" vertical="center"/>
    </xf>
    <xf numFmtId="10" fontId="2" fillId="0" borderId="6" xfId="0" applyNumberFormat="1" applyFont="1" applyBorder="1" applyAlignment="1">
      <alignment horizontal="center" vertical="center" wrapText="1"/>
    </xf>
    <xf numFmtId="171" fontId="7" fillId="0" borderId="6" xfId="0" applyNumberFormat="1" applyFont="1" applyBorder="1" applyAlignment="1">
      <alignment horizontal="center" vertical="center" wrapText="1"/>
    </xf>
    <xf numFmtId="172" fontId="7" fillId="0" borderId="6" xfId="0" applyNumberFormat="1" applyFont="1" applyBorder="1" applyAlignment="1">
      <alignment horizontal="center" vertical="center" wrapText="1"/>
    </xf>
    <xf numFmtId="168" fontId="7" fillId="0" borderId="6" xfId="0" applyNumberFormat="1" applyFont="1" applyBorder="1" applyAlignment="1">
      <alignment horizontal="center" vertical="center" wrapText="1"/>
    </xf>
    <xf numFmtId="173" fontId="7" fillId="0" borderId="6" xfId="0" applyNumberFormat="1" applyFont="1" applyBorder="1" applyAlignment="1">
      <alignment horizontal="center" vertical="center" wrapText="1"/>
    </xf>
    <xf numFmtId="168" fontId="7" fillId="0" borderId="6" xfId="0" applyNumberFormat="1" applyFont="1" applyBorder="1" applyAlignment="1">
      <alignment vertical="center" wrapText="1"/>
    </xf>
    <xf numFmtId="0" fontId="2" fillId="0" borderId="6" xfId="0" applyFont="1" applyBorder="1" applyAlignment="1">
      <alignment horizontal="center" vertical="center" wrapText="1"/>
    </xf>
    <xf numFmtId="0" fontId="7" fillId="0" borderId="0" xfId="0" applyFont="1" applyAlignment="1">
      <alignment horizontal="center" vertical="center"/>
    </xf>
    <xf numFmtId="0" fontId="13" fillId="0" borderId="5" xfId="0" applyFont="1" applyBorder="1" applyAlignment="1">
      <alignment horizontal="center" vertical="center" wrapText="1"/>
    </xf>
    <xf numFmtId="0" fontId="13" fillId="0" borderId="5" xfId="0" applyFont="1" applyBorder="1" applyAlignment="1">
      <alignment horizontal="center" vertical="center"/>
    </xf>
    <xf numFmtId="168" fontId="2"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wrapText="1"/>
    </xf>
    <xf numFmtId="14" fontId="2" fillId="0" borderId="1" xfId="9"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168" fontId="2" fillId="0" borderId="2"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168" fontId="2" fillId="0" borderId="3"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169" fontId="2" fillId="0" borderId="2" xfId="0" applyNumberFormat="1" applyFont="1" applyBorder="1" applyAlignment="1">
      <alignment horizontal="center" vertical="center" wrapText="1"/>
    </xf>
    <xf numFmtId="169" fontId="2" fillId="0" borderId="4" xfId="0" applyNumberFormat="1" applyFont="1" applyBorder="1" applyAlignment="1">
      <alignment horizontal="center" vertical="center" wrapText="1"/>
    </xf>
    <xf numFmtId="169" fontId="2" fillId="0" borderId="3" xfId="0" applyNumberFormat="1" applyFont="1" applyBorder="1" applyAlignment="1">
      <alignment horizontal="center" vertical="center" wrapText="1"/>
    </xf>
    <xf numFmtId="0" fontId="7" fillId="0" borderId="0" xfId="0" applyFont="1" applyAlignment="1">
      <alignment horizontal="center" vertical="center"/>
    </xf>
    <xf numFmtId="0" fontId="16" fillId="0" borderId="0" xfId="0" applyFont="1" applyAlignment="1">
      <alignment horizontal="center" vertical="center" wrapText="1"/>
    </xf>
    <xf numFmtId="0" fontId="16" fillId="0" borderId="5" xfId="0" applyFont="1" applyBorder="1" applyAlignment="1">
      <alignment horizontal="center" vertical="center" wrapText="1"/>
    </xf>
    <xf numFmtId="0" fontId="7" fillId="0" borderId="8" xfId="0" applyFont="1" applyBorder="1" applyAlignment="1">
      <alignment horizontal="center" vertical="center"/>
    </xf>
    <xf numFmtId="168" fontId="2" fillId="0" borderId="2" xfId="0" applyNumberFormat="1" applyFont="1" applyBorder="1" applyAlignment="1">
      <alignment vertical="center" wrapText="1"/>
    </xf>
    <xf numFmtId="168" fontId="2" fillId="0" borderId="4" xfId="0" applyNumberFormat="1" applyFont="1" applyBorder="1" applyAlignment="1">
      <alignment vertical="center" wrapText="1"/>
    </xf>
    <xf numFmtId="168" fontId="2" fillId="0" borderId="3" xfId="0" applyNumberFormat="1" applyFont="1" applyBorder="1" applyAlignment="1">
      <alignment vertical="center" wrapText="1"/>
    </xf>
    <xf numFmtId="1" fontId="2" fillId="0" borderId="2" xfId="0" applyNumberFormat="1" applyFont="1" applyBorder="1" applyAlignment="1">
      <alignment horizontal="center" vertical="center" wrapText="1"/>
    </xf>
    <xf numFmtId="1" fontId="2" fillId="0" borderId="4" xfId="0" applyNumberFormat="1" applyFont="1" applyBorder="1" applyAlignment="1">
      <alignment horizontal="center" vertical="center" wrapText="1"/>
    </xf>
    <xf numFmtId="1" fontId="2" fillId="0" borderId="3"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14" fontId="7" fillId="0" borderId="3"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1" fontId="7" fillId="0" borderId="2" xfId="0" applyNumberFormat="1"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3"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175" fontId="7" fillId="0" borderId="2" xfId="0" applyNumberFormat="1" applyFont="1" applyBorder="1" applyAlignment="1">
      <alignment horizontal="center" vertical="center" wrapText="1"/>
    </xf>
    <xf numFmtId="175" fontId="7" fillId="0" borderId="3"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2" fontId="2" fillId="0" borderId="3" xfId="0" applyNumberFormat="1"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9" fontId="2" fillId="0" borderId="2" xfId="0" applyNumberFormat="1" applyFont="1" applyBorder="1" applyAlignment="1">
      <alignment horizontal="center" vertical="center" wrapText="1"/>
    </xf>
    <xf numFmtId="9" fontId="2" fillId="0" borderId="3" xfId="0" applyNumberFormat="1" applyFont="1" applyBorder="1" applyAlignment="1">
      <alignment horizontal="center" vertical="center" wrapText="1"/>
    </xf>
    <xf numFmtId="1" fontId="8" fillId="0" borderId="2" xfId="0" applyNumberFormat="1" applyFont="1" applyBorder="1" applyAlignment="1">
      <alignment horizontal="center" vertical="center"/>
    </xf>
    <xf numFmtId="1" fontId="8" fillId="0" borderId="3" xfId="0" applyNumberFormat="1" applyFont="1" applyBorder="1" applyAlignment="1">
      <alignment horizontal="center" vertical="center"/>
    </xf>
    <xf numFmtId="0" fontId="7" fillId="6"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169" fontId="2" fillId="6" borderId="2" xfId="0" applyNumberFormat="1" applyFont="1" applyFill="1" applyBorder="1" applyAlignment="1">
      <alignment horizontal="center" vertical="center" wrapText="1"/>
    </xf>
    <xf numFmtId="169" fontId="2" fillId="6" borderId="3" xfId="0" applyNumberFormat="1" applyFont="1" applyFill="1" applyBorder="1" applyAlignment="1">
      <alignment horizontal="center" vertical="center" wrapText="1"/>
    </xf>
    <xf numFmtId="1" fontId="7" fillId="6" borderId="2" xfId="0" applyNumberFormat="1" applyFont="1" applyFill="1" applyBorder="1" applyAlignment="1">
      <alignment horizontal="center" vertical="center"/>
    </xf>
    <xf numFmtId="1" fontId="7" fillId="6" borderId="3" xfId="0" applyNumberFormat="1" applyFont="1" applyFill="1" applyBorder="1" applyAlignment="1">
      <alignment horizontal="center" vertical="center"/>
    </xf>
    <xf numFmtId="1" fontId="7" fillId="6" borderId="4" xfId="0" applyNumberFormat="1" applyFont="1" applyFill="1" applyBorder="1" applyAlignment="1">
      <alignment horizontal="center" vertical="center"/>
    </xf>
    <xf numFmtId="168" fontId="2" fillId="6" borderId="2" xfId="0" applyNumberFormat="1" applyFont="1" applyFill="1" applyBorder="1" applyAlignment="1">
      <alignment vertical="center" wrapText="1"/>
    </xf>
    <xf numFmtId="168" fontId="2" fillId="6" borderId="3" xfId="0" applyNumberFormat="1" applyFont="1" applyFill="1" applyBorder="1" applyAlignment="1">
      <alignment vertical="center" wrapText="1"/>
    </xf>
    <xf numFmtId="1" fontId="2" fillId="6" borderId="2" xfId="0" applyNumberFormat="1" applyFont="1" applyFill="1" applyBorder="1" applyAlignment="1">
      <alignment horizontal="center" vertical="center" wrapText="1"/>
    </xf>
    <xf numFmtId="1" fontId="2" fillId="6" borderId="3" xfId="0" applyNumberFormat="1" applyFont="1" applyFill="1" applyBorder="1" applyAlignment="1">
      <alignment horizontal="center" vertical="center" wrapText="1"/>
    </xf>
    <xf numFmtId="14" fontId="7" fillId="6" borderId="2" xfId="0" applyNumberFormat="1" applyFont="1" applyFill="1" applyBorder="1" applyAlignment="1">
      <alignment horizontal="center" vertical="center" wrapText="1"/>
    </xf>
    <xf numFmtId="14" fontId="7" fillId="6" borderId="3"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168" fontId="2" fillId="6" borderId="2" xfId="0" applyNumberFormat="1" applyFont="1" applyFill="1" applyBorder="1" applyAlignment="1">
      <alignment horizontal="center" vertical="center" wrapText="1"/>
    </xf>
    <xf numFmtId="168" fontId="2" fillId="6" borderId="3" xfId="0" applyNumberFormat="1" applyFont="1" applyFill="1" applyBorder="1" applyAlignment="1">
      <alignment horizontal="center" vertical="center" wrapText="1"/>
    </xf>
    <xf numFmtId="0" fontId="7" fillId="6" borderId="2" xfId="0" applyFont="1" applyFill="1" applyBorder="1" applyAlignment="1">
      <alignment vertical="center" wrapText="1"/>
    </xf>
    <xf numFmtId="0" fontId="7" fillId="6" borderId="4" xfId="0" applyFont="1" applyFill="1" applyBorder="1" applyAlignment="1">
      <alignment vertical="center" wrapText="1"/>
    </xf>
    <xf numFmtId="0" fontId="7" fillId="6" borderId="3" xfId="0" applyFont="1" applyFill="1" applyBorder="1" applyAlignment="1">
      <alignment vertical="center" wrapText="1"/>
    </xf>
    <xf numFmtId="14" fontId="7" fillId="6" borderId="4" xfId="0" applyNumberFormat="1" applyFont="1" applyFill="1" applyBorder="1" applyAlignment="1">
      <alignment horizontal="center" vertical="center" wrapText="1"/>
    </xf>
    <xf numFmtId="14" fontId="7" fillId="6" borderId="2" xfId="0" applyNumberFormat="1" applyFont="1" applyFill="1" applyBorder="1" applyAlignment="1">
      <alignment horizontal="center" vertical="center"/>
    </xf>
    <xf numFmtId="14" fontId="7" fillId="6" borderId="4" xfId="0" applyNumberFormat="1" applyFont="1" applyFill="1" applyBorder="1" applyAlignment="1">
      <alignment horizontal="center" vertical="center"/>
    </xf>
    <xf numFmtId="14" fontId="7" fillId="6" borderId="3" xfId="0" applyNumberFormat="1" applyFont="1" applyFill="1" applyBorder="1" applyAlignment="1">
      <alignment horizontal="center" vertical="center"/>
    </xf>
    <xf numFmtId="0" fontId="7" fillId="6" borderId="2"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3" xfId="0" applyFont="1" applyFill="1" applyBorder="1" applyAlignment="1">
      <alignment horizontal="center" vertical="center"/>
    </xf>
    <xf numFmtId="168" fontId="2" fillId="6" borderId="4" xfId="0" applyNumberFormat="1" applyFont="1" applyFill="1" applyBorder="1" applyAlignment="1">
      <alignment horizontal="center" vertical="center" wrapText="1"/>
    </xf>
    <xf numFmtId="14" fontId="2" fillId="6" borderId="2" xfId="0" applyNumberFormat="1" applyFont="1" applyFill="1" applyBorder="1" applyAlignment="1">
      <alignment horizontal="center" vertical="center" wrapText="1"/>
    </xf>
    <xf numFmtId="14" fontId="2" fillId="6" borderId="4" xfId="0" applyNumberFormat="1" applyFont="1" applyFill="1" applyBorder="1" applyAlignment="1">
      <alignment horizontal="center" vertical="center" wrapText="1"/>
    </xf>
    <xf numFmtId="14" fontId="2" fillId="6" borderId="3"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2" fontId="2" fillId="6" borderId="2" xfId="0" applyNumberFormat="1" applyFont="1" applyFill="1" applyBorder="1" applyAlignment="1">
      <alignment horizontal="center" vertical="center" wrapText="1"/>
    </xf>
    <xf numFmtId="2" fontId="2" fillId="6" borderId="4" xfId="0" applyNumberFormat="1" applyFont="1" applyFill="1" applyBorder="1" applyAlignment="1">
      <alignment horizontal="center" vertical="center" wrapText="1"/>
    </xf>
    <xf numFmtId="2" fontId="2" fillId="6" borderId="3" xfId="0" applyNumberFormat="1" applyFont="1" applyFill="1" applyBorder="1" applyAlignment="1">
      <alignment horizontal="center"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2" fontId="2" fillId="0" borderId="4"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2" fontId="7" fillId="0" borderId="4" xfId="0" applyNumberFormat="1" applyFont="1" applyBorder="1" applyAlignment="1">
      <alignment horizontal="center" vertical="center" wrapText="1"/>
    </xf>
    <xf numFmtId="2" fontId="7" fillId="0" borderId="3" xfId="0" applyNumberFormat="1" applyFont="1" applyBorder="1" applyAlignment="1">
      <alignment horizontal="center" vertical="center" wrapText="1"/>
    </xf>
    <xf numFmtId="0" fontId="7" fillId="6" borderId="4" xfId="0" applyFont="1" applyFill="1" applyBorder="1" applyAlignment="1">
      <alignment horizontal="center" vertical="center" wrapText="1"/>
    </xf>
  </cellXfs>
  <cellStyles count="76">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Millares" xfId="1" builtinId="3"/>
    <cellStyle name="Millares [0]" xfId="9" builtinId="6"/>
    <cellStyle name="Millares [0] 2" xfId="4"/>
    <cellStyle name="Millares [0] 2 2" xfId="12"/>
    <cellStyle name="Millares [0] 3" xfId="11"/>
    <cellStyle name="Millares 2" xfId="10"/>
    <cellStyle name="Moneda" xfId="3" builtinId="4"/>
    <cellStyle name="Moneda [0]" xfId="8" builtinId="7"/>
    <cellStyle name="Moneda [0] 2" xfId="6"/>
    <cellStyle name="Moneda [0] 2 2" xfId="14"/>
    <cellStyle name="Moneda 2" xfId="5"/>
    <cellStyle name="Moneda 2 2" xfId="13"/>
    <cellStyle name="Moneda 3" xfId="7"/>
    <cellStyle name="Moneda 3 2" xfId="15"/>
    <cellStyle name="Normal" xfId="0" builtinId="0"/>
    <cellStyle name="Porcentaje" xfId="2"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calcChain" Target="calcChain.xml"/><Relationship Id="rId21" Type="http://schemas.microsoft.com/office/2017/10/relationships/person" Target="persons/perso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Katia Bernal" id="{19AF2F05-14BA-4B6E-BBE6-8176E412B576}" userId="S-1-5-21-293973292-4260650576-2172520239-1429" providerId="AD"/>
  <person displayName="Kattia Estela Bernal Florez" id="{C48114CD-7740-4EDB-92C3-A77B98756BEF}" userId="S::kbernal@bolivar.gov.co::ce427fe8-9d21-4f54-ab22-cfd20d74bac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8" dT="2023-10-02T15:51:42.75" personId="{19AF2F05-14BA-4B6E-BBE6-8176E412B576}" id="{7A909977-6EA1-45F7-82C4-B1D62D1AA772}">
    <text>Codigo BPIN asignado. Obligatorio</text>
  </threadedComment>
  <threadedComment ref="C8" dT="2023-10-02T15:50:51.48" personId="{19AF2F05-14BA-4B6E-BBE6-8176E412B576}" id="{7E18951A-606D-44A7-917A-F3228837C6C3}">
    <text>Aquí va la fecha de inscripcion del proyecto</text>
  </threadedComment>
  <threadedComment ref="D8" dT="2024-04-01T16:50:21.26" personId="{C48114CD-7740-4EDB-92C3-A77B98756BEF}" id="{A9828BDF-83F4-4F3C-8E58-B60AB36515AC}">
    <text>Nombre del Proyecto</text>
  </threadedComment>
  <threadedComment ref="E8" dT="2024-04-01T16:50:39.84" personId="{C48114CD-7740-4EDB-92C3-A77B98756BEF}" id="{8F60C026-A1BB-4FD4-AFBF-983E63563CE0}">
    <text>Objeto del proyecto</text>
  </threadedComment>
  <threadedComment ref="F8" dT="2024-04-01T16:50:04.55" personId="{C48114CD-7740-4EDB-92C3-A77B98756BEF}" id="{B62370F1-832F-46E0-B555-5C2820F20A05}">
    <text>Nombre de la Dependencia</text>
  </threadedComment>
  <threadedComment ref="G8" dT="2023-10-02T15:55:20.06" personId="{19AF2F05-14BA-4B6E-BBE6-8176E412B576}" id="{973C7052-5F26-4E52-BBA0-20B4D40F0BB9}">
    <text>Valor total del proyecto, en números, sin comas, ni puntos</text>
  </threadedComment>
  <threadedComment ref="I8" dT="2023-10-02T15:54:03.11" personId="{19AF2F05-14BA-4B6E-BBE6-8176E412B576}" id="{064114E2-3F23-4BEA-8EDF-4AD5403DDE52}">
    <text>Fecha de inicio del proyecto ( Fecha corta(D/M/A)</text>
  </threadedComment>
  <threadedComment ref="J8" dT="2023-10-02T15:54:27.66" personId="{19AF2F05-14BA-4B6E-BBE6-8176E412B576}" id="{48A00811-487F-40B1-8552-D0CB54FF9A89}">
    <text>Fecha de terminacion del proyecto ( Fecha corta(D/M/A)</text>
  </threadedComment>
  <threadedComment ref="K8" dT="2023-10-02T15:51:57.42" personId="{19AF2F05-14BA-4B6E-BBE6-8176E412B576}" id="{8F07AFE0-FF78-478D-BBAE-5B6A7D07CC6B}">
    <text>Valor que debe ser en porcentaje numérico, sin puntos, ni comas, ni signos</text>
  </threadedComment>
  <threadedComment ref="M8" dT="2023-10-02T15:53:08.20" personId="{19AF2F05-14BA-4B6E-BBE6-8176E412B576}" id="{1E7E47AA-F9B9-4892-BF97-AC350B62F72A}">
    <text>Todas aquellas inherentes al proyecto( suspension, adicion…)</text>
  </threadedComment>
  <threadedComment ref="J9" dT="2023-10-02T15:54:27.66" personId="{19AF2F05-14BA-4B6E-BBE6-8176E412B576}" id="{D2AF928A-3C29-4A30-8036-993856A421BB}">
    <text>Fecha de terminacion del proyecto ( Fecha corta(D/M/A)</text>
  </threadedComment>
  <threadedComment ref="K9" dT="2023-10-02T15:51:57.42" personId="{19AF2F05-14BA-4B6E-BBE6-8176E412B576}" id="{564B169A-88B9-4606-BD52-ADB4648C86D8}">
    <text>Valor que debe ser en porcentaje numérico, sin puntos, ni comas, ni signos</text>
  </threadedComment>
  <threadedComment ref="L9" dT="2023-10-02T15:52:11.28" personId="{19AF2F05-14BA-4B6E-BBE6-8176E412B576}" id="{21F54033-66D5-4038-8227-8C3D731014D6}">
    <text xml:space="preserve">
Valor en cifras, sin puntos , ni comas, ni signos</text>
  </threadedComment>
  <threadedComment ref="M9" dT="2023-10-02T15:53:08.20" personId="{19AF2F05-14BA-4B6E-BBE6-8176E412B576}" id="{704A243B-4633-4B43-AC5B-00AF0C36BDF4}">
    <text>Todas aquellas inherentes al proyecto( suspension, adicion…)</text>
  </threadedComment>
  <threadedComment ref="B14" dT="2023-10-02T15:51:42.75" personId="{19AF2F05-14BA-4B6E-BBE6-8176E412B576}" id="{8DF48B2F-4139-4094-B018-EE5E252FF16B}">
    <text>Codigo BPIN asignado. Obligatorio</text>
  </threadedComment>
  <threadedComment ref="C14" dT="2023-10-02T15:50:51.48" personId="{19AF2F05-14BA-4B6E-BBE6-8176E412B576}" id="{64EAFCE4-7A4F-487B-9434-CDED31954C1A}">
    <text>Aquí va la fecha de inscripcion del proyecto</text>
  </threadedComment>
  <threadedComment ref="G14" dT="2023-10-02T15:55:20.06" personId="{19AF2F05-14BA-4B6E-BBE6-8176E412B576}" id="{90D6817F-CB8C-49F2-A309-E63E6AAC14AC}">
    <text>Valor total del proyecto, en números, sin comas, ni puntos</text>
  </threadedComment>
  <threadedComment ref="J14" dT="2023-10-02T15:54:27.66" personId="{19AF2F05-14BA-4B6E-BBE6-8176E412B576}" id="{AA573BD1-DC30-4ED4-B73E-7EE7E7AEC62E}">
    <text>Fecha de terminacion del proyecto ( Fecha corta(D/M/A)</text>
  </threadedComment>
  <threadedComment ref="K14" dT="2023-10-02T15:51:57.42" personId="{19AF2F05-14BA-4B6E-BBE6-8176E412B576}" id="{26A4D2FC-BDDF-4714-BAB6-54B288C36B1A}">
    <text>Valor que debe ser en porcentaje numérico, sin puntos, ni comas</text>
  </threadedComment>
  <threadedComment ref="L14" dT="2023-10-02T15:52:11.28" personId="{19AF2F05-14BA-4B6E-BBE6-8176E412B576}" id="{7623B39C-FD5B-4B1E-99A9-B4840D9C483E}">
    <text xml:space="preserve">
Valor en cifras, sin puntos , ni comas</text>
  </threadedComment>
  <threadedComment ref="M14" dT="2023-10-02T15:53:08.20" personId="{19AF2F05-14BA-4B6E-BBE6-8176E412B576}" id="{C543B04B-7AD9-4D98-A745-0DA62682B4E8}">
    <text>Todas aquellas inherentes al proyecto( suspension, adicion…)</text>
  </threadedComment>
  <threadedComment ref="E16" dT="2024-04-01T16:50:39.84" personId="{C48114CD-7740-4EDB-92C3-A77B98756BEF}" id="{6D995366-B119-4CCB-9299-2FD8585E8E91}">
    <text>Objeto del proyecto</text>
  </threadedComment>
  <threadedComment ref="F16" dT="2024-04-01T16:50:04.55" personId="{C48114CD-7740-4EDB-92C3-A77B98756BEF}" id="{559187AA-8FDE-4B10-BBCE-64DB8F886289}">
    <text>Nombre de la Dependencia</text>
  </threadedComment>
  <threadedComment ref="K16" dT="2023-10-02T15:51:57.42" personId="{19AF2F05-14BA-4B6E-BBE6-8176E412B576}" id="{0CC02F95-EE22-4A27-8C1B-A3C7A6858B44}">
    <text>Valor que debe ser en porcentaje numérico, sin puntos, ni comas, ni signos</text>
  </threadedComment>
  <threadedComment ref="M16" dT="2023-10-02T15:53:08.20" personId="{19AF2F05-14BA-4B6E-BBE6-8176E412B576}" id="{A5115E23-CE41-4A11-83D9-5E794F7D1D56}">
    <text>Todas aquellas inherentes al proyecto( suspension, adicion…)</text>
  </threadedComment>
  <threadedComment ref="K17" dT="2023-10-02T15:51:57.42" personId="{19AF2F05-14BA-4B6E-BBE6-8176E412B576}" id="{0D86D5F2-EAB2-4FAF-8092-2C20DB1FBE5E}">
    <text>Valor que debe ser en porcentaje numérico, sin puntos, ni comas, ni signos</text>
  </threadedComment>
  <threadedComment ref="K22" dT="2023-10-02T15:51:57.42" personId="{19AF2F05-14BA-4B6E-BBE6-8176E412B576}" id="{20B2155F-5C96-4465-88D2-BD6DE31384EA}">
    <text>Valor que debe ser en porcentaje numérico, sin puntos, ni comas, ni signos</text>
  </threadedComment>
  <threadedComment ref="K23" dT="2023-10-02T15:51:57.42" personId="{19AF2F05-14BA-4B6E-BBE6-8176E412B576}" id="{38F62016-AD37-4415-A0EC-9EFEACA4ECFC}">
    <text>Valor que debe ser en porcentaje numérico, sin puntos, ni comas, ni signos</text>
  </threadedComment>
  <threadedComment ref="E26" dT="2024-04-01T16:50:39.84" personId="{C48114CD-7740-4EDB-92C3-A77B98756BEF}" id="{FF693C1A-67A1-435A-B430-B9AB4C57C63B}">
    <text>Objeto del proyecto</text>
  </threadedComment>
  <threadedComment ref="F26" dT="2024-04-01T16:50:04.55" personId="{C48114CD-7740-4EDB-92C3-A77B98756BEF}" id="{1E5D0904-E711-448C-B361-F25CE1B752FE}">
    <text>Nombre de la Dependencia</text>
  </threadedComment>
  <threadedComment ref="B29" dT="2023-10-02T15:51:42.75" personId="{19AF2F05-14BA-4B6E-BBE6-8176E412B576}" id="{E544B230-A3F5-468A-9961-0BD36BA4933B}">
    <text>Codigo BPIN asignado. Obligatorio</text>
  </threadedComment>
  <threadedComment ref="C29" dT="2023-10-02T15:50:51.48" personId="{19AF2F05-14BA-4B6E-BBE6-8176E412B576}" id="{5F314647-E770-4B0E-A21D-2F2E85647EF9}">
    <text>Aquí va la fecha de inscripcion del proyecto</text>
  </threadedComment>
  <threadedComment ref="G29" dT="2023-10-02T15:55:20.06" personId="{19AF2F05-14BA-4B6E-BBE6-8176E412B576}" id="{170FE192-5CE5-4C7C-B710-ED8CBEE0BBE9}">
    <text>Valor total del proyecto, en números, sin comas, ni puntos</text>
  </threadedComment>
  <threadedComment ref="I29" dT="2023-10-02T15:54:03.11" personId="{19AF2F05-14BA-4B6E-BBE6-8176E412B576}" id="{835D29B7-7DDA-4FD8-A728-B7886FDEE789}">
    <text>Fecha de inicio del proyecto ( Fecha corta(D/M/A)</text>
  </threadedComment>
  <threadedComment ref="J29" dT="2023-10-02T15:54:03.11" personId="{19AF2F05-14BA-4B6E-BBE6-8176E412B576}" id="{E396562D-9FCD-48E1-9092-B27F99F7CC50}">
    <text>Fecha de inicio del proyecto ( Fecha corta(D/M/A)</text>
  </threadedComment>
  <threadedComment ref="K29" dT="2023-10-02T15:51:57.42" personId="{19AF2F05-14BA-4B6E-BBE6-8176E412B576}" id="{264771BF-74AC-416A-98F6-C4C063094FB5}">
    <text>Valor que debe ser en porcentaje numérico, sin puntos, ni comas</text>
  </threadedComment>
  <threadedComment ref="L29" dT="2023-10-02T15:52:11.28" personId="{19AF2F05-14BA-4B6E-BBE6-8176E412B576}" id="{5F45431C-1AAD-4453-B386-4D4A2B7CA5D8}">
    <text xml:space="preserve">
Valor en cifras, sin puntos , ni comas</text>
  </threadedComment>
  <threadedComment ref="M29" dT="2023-10-02T15:53:08.20" personId="{19AF2F05-14BA-4B6E-BBE6-8176E412B576}" id="{3C4F6436-B22F-48F4-847A-0C81C4AEAC7C}">
    <text>Todas aquellas inherentes al proyecto( suspension, adicion…)</text>
  </threadedComment>
  <threadedComment ref="B38" dT="2023-10-02T15:51:42.75" personId="{19AF2F05-14BA-4B6E-BBE6-8176E412B576}" id="{9254FDCB-CB72-45F5-91F4-4817C000C3F1}">
    <text>Codigo BPIN asignado. Obligatorio</text>
  </threadedComment>
  <threadedComment ref="C38" dT="2023-10-02T15:50:51.48" personId="{19AF2F05-14BA-4B6E-BBE6-8176E412B576}" id="{9ED5EB92-C14D-4632-8D61-C26DE7306A77}">
    <text>Aquí va la fecha de inscripcion del proyecto</text>
  </threadedComment>
  <threadedComment ref="D38" dT="2024-04-01T16:50:21.26" personId="{C48114CD-7740-4EDB-92C3-A77B98756BEF}" id="{820214FD-F8DB-409C-B097-562539C55DD0}">
    <text>Nombre del Proyecto</text>
  </threadedComment>
  <threadedComment ref="E38" dT="2024-04-01T16:50:39.84" personId="{C48114CD-7740-4EDB-92C3-A77B98756BEF}" id="{D4B0AFA7-2EB6-4BB1-9F05-233FA5566D69}">
    <text>Objeto del proyecto</text>
  </threadedComment>
  <threadedComment ref="F38" dT="2024-04-01T16:50:04.55" personId="{C48114CD-7740-4EDB-92C3-A77B98756BEF}" id="{55D88FF0-5562-4721-9196-FB17F8B149C8}">
    <text>Nombre de la Dependencia</text>
  </threadedComment>
  <threadedComment ref="G38" dT="2023-10-02T15:55:20.06" personId="{19AF2F05-14BA-4B6E-BBE6-8176E412B576}" id="{FAEBBE60-5BC8-4580-B6B5-C1DB6ADB34F7}">
    <text>Valor total del proyecto, en números, sin comas, ni puntos</text>
  </threadedComment>
  <threadedComment ref="I38" dT="2023-10-02T15:54:03.11" personId="{19AF2F05-14BA-4B6E-BBE6-8176E412B576}" id="{FB9E953F-667F-4890-B170-423BF1A1A755}">
    <text>Fecha de inicio del proyecto ( Fecha corta(D/M/A)</text>
  </threadedComment>
  <threadedComment ref="J38" dT="2023-10-02T15:54:27.66" personId="{19AF2F05-14BA-4B6E-BBE6-8176E412B576}" id="{90B7DCCE-1762-431F-B660-B92F0FE881FC}">
    <text>Fecha de terminacion del proyecto ( Fecha corta(D/M/A)</text>
  </threadedComment>
  <threadedComment ref="K38" dT="2023-10-02T15:51:57.42" personId="{19AF2F05-14BA-4B6E-BBE6-8176E412B576}" id="{435F57F3-CCEA-45D8-A920-31FC9DBD2496}">
    <text>Valor que debe ser en porcentaje numérico, sin puntos, ni comas, ni signos</text>
  </threadedComment>
  <threadedComment ref="L38" dT="2023-10-02T15:52:11.28" personId="{19AF2F05-14BA-4B6E-BBE6-8176E412B576}" id="{08651BD6-4A3B-4B6E-9C5A-2351C5CF332E}">
    <text xml:space="preserve">
Valor en cifras, sin puntos , ni comas, ni signos</text>
  </threadedComment>
  <threadedComment ref="M38" dT="2023-10-02T15:53:08.20" personId="{19AF2F05-14BA-4B6E-BBE6-8176E412B576}" id="{E266A23E-2BB3-45E4-B11E-1422DB95F7AF}">
    <text>Todas aquellas inherentes al proyecto( suspension, adicion…)</text>
  </threadedComment>
  <threadedComment ref="B42" dT="2023-10-02T15:51:42.75" personId="{19AF2F05-14BA-4B6E-BBE6-8176E412B576}" id="{541628B8-40A6-4D8A-995C-40108CA7AD99}">
    <text>Codigo BPIN asignado. Obligatorio</text>
  </threadedComment>
  <threadedComment ref="C42" dT="2023-10-02T15:50:51.48" personId="{19AF2F05-14BA-4B6E-BBE6-8176E412B576}" id="{4797228C-C48E-4338-944F-59F92FBA859C}">
    <text>Aquí va la fecha de inscripcion del proyecto</text>
  </threadedComment>
  <threadedComment ref="D42" dT="2024-04-01T16:50:21.26" personId="{C48114CD-7740-4EDB-92C3-A77B98756BEF}" id="{B94A8687-4FE1-4D67-BC49-E7DBFF3C10D3}">
    <text>Nombre del Proyecto</text>
  </threadedComment>
  <threadedComment ref="E42" dT="2024-04-01T16:50:39.84" personId="{C48114CD-7740-4EDB-92C3-A77B98756BEF}" id="{42497A9A-A7A4-4817-B735-9ED95E064290}">
    <text>Objeto del proyecto</text>
  </threadedComment>
  <threadedComment ref="G42" dT="2023-10-02T15:55:20.06" personId="{19AF2F05-14BA-4B6E-BBE6-8176E412B576}" id="{F1E9E460-19C5-47AE-B6B5-A2100BCA851D}">
    <text>Valor total del proyecto, en números, sin comas, ni puntos</text>
  </threadedComment>
  <threadedComment ref="I42" dT="2023-10-02T15:54:03.11" personId="{19AF2F05-14BA-4B6E-BBE6-8176E412B576}" id="{6A9F76D6-48D4-4A78-B6B6-C9DE9D2DD1E3}">
    <text>Fecha de inicio del proyecto ( Fecha corta(D/M/A)</text>
  </threadedComment>
  <threadedComment ref="J42" dT="2023-10-02T15:54:27.66" personId="{19AF2F05-14BA-4B6E-BBE6-8176E412B576}" id="{39F520D8-AC3B-4C7F-A9DB-B191B6723D4A}">
    <text>Fecha de terminacion del proyecto ( Fecha corta(D/M/A)</text>
  </threadedComment>
  <threadedComment ref="L42" dT="2023-10-02T15:52:11.28" personId="{19AF2F05-14BA-4B6E-BBE6-8176E412B576}" id="{0A952BDD-0A23-40AB-830C-8A59002D4BA8}">
    <text xml:space="preserve">
Valor en cifras, sin puntos , ni comas, ni signos</text>
  </threadedComment>
  <threadedComment ref="M42" dT="2023-10-02T15:53:08.20" personId="{19AF2F05-14BA-4B6E-BBE6-8176E412B576}" id="{F3F670FC-CFE1-4C22-8648-4D9F07D32434}">
    <text>Todas aquellas inherentes al proyecto( suspension, adicion…)</text>
  </threadedComment>
  <threadedComment ref="I43" dT="2023-10-02T15:54:03.11" personId="{19AF2F05-14BA-4B6E-BBE6-8176E412B576}" id="{089E2888-FB74-4317-9AED-B3478D1D248C}">
    <text>Fecha de inicio del proyecto ( Fecha corta(D/M/A)</text>
  </threadedComment>
  <threadedComment ref="B44" dT="2023-10-02T15:51:42.75" personId="{19AF2F05-14BA-4B6E-BBE6-8176E412B576}" id="{0D7D60D3-897B-430A-A031-595BCBD02F3F}">
    <text>Codigo BPIN asignado. Obligatorio</text>
  </threadedComment>
  <threadedComment ref="D44" dT="2024-04-01T16:50:21.26" personId="{C48114CD-7740-4EDB-92C3-A77B98756BEF}" id="{C9A8EC5B-0275-4EEB-B313-0EE6991D7758}">
    <text>Nombre del Proyecto</text>
  </threadedComment>
  <threadedComment ref="E44" dT="2024-04-01T16:50:39.84" personId="{C48114CD-7740-4EDB-92C3-A77B98756BEF}" id="{83CF8B21-5967-453A-A10D-362B60624FE5}">
    <text>Objeto del proyecto</text>
  </threadedComment>
  <threadedComment ref="F44" dT="2024-04-01T16:50:04.55" personId="{C48114CD-7740-4EDB-92C3-A77B98756BEF}" id="{555AB49A-BA1C-436A-9CE3-27624C159063}">
    <text>Nombre de la Dependencia</text>
  </threadedComment>
  <threadedComment ref="G44" dT="2023-10-02T15:55:20.06" personId="{19AF2F05-14BA-4B6E-BBE6-8176E412B576}" id="{61D67F3F-C24C-4782-B07E-32A569092644}">
    <text>Valor total del proyecto, en números, sin comas, ni puntos</text>
  </threadedComment>
  <threadedComment ref="I44" dT="2023-10-02T15:54:03.11" personId="{19AF2F05-14BA-4B6E-BBE6-8176E412B576}" id="{94160A5C-31B9-40F5-9285-F7F03E501E8D}">
    <text>Fecha de inicio del proyecto ( Fecha corta(D/M/A)</text>
  </threadedComment>
  <threadedComment ref="J44" dT="2023-10-02T15:54:27.66" personId="{19AF2F05-14BA-4B6E-BBE6-8176E412B576}" id="{B1BE77B9-B7AA-418E-AB2D-70ED7EA52AC7}">
    <text>Fecha de terminacion del proyecto ( Fecha corta(D/M/A)</text>
  </threadedComment>
  <threadedComment ref="K44" dT="2023-10-02T15:51:57.42" personId="{19AF2F05-14BA-4B6E-BBE6-8176E412B576}" id="{ADA3C1E8-CA5E-4B43-8787-95708C3FF32D}">
    <text>Valor que debe ser en porcentaje numérico, sin puntos, ni comas, ni signos</text>
  </threadedComment>
  <threadedComment ref="L44" dT="2023-10-02T15:52:11.28" personId="{19AF2F05-14BA-4B6E-BBE6-8176E412B576}" id="{8A76F939-9A92-43D6-965C-084DB33A6C7B}">
    <text xml:space="preserve">
Valor en cifras, sin puntos , ni comas, ni signos</text>
  </threadedComment>
  <threadedComment ref="M44" dT="2023-10-02T15:53:08.20" personId="{19AF2F05-14BA-4B6E-BBE6-8176E412B576}" id="{87EE8D90-405C-4EF0-9D1F-90963BA5A71F}">
    <text>Todas aquellas inherentes al proyecto( suspension, adicion…)</text>
  </threadedComment>
  <threadedComment ref="B48" dT="2023-10-02T15:51:42.75" personId="{19AF2F05-14BA-4B6E-BBE6-8176E412B576}" id="{45E3079C-EE1F-4444-8A0A-7E5DA2D1B94C}">
    <text>Codigo BPIN asignado. Obligatorio</text>
  </threadedComment>
  <threadedComment ref="C48" dT="2023-10-02T15:50:51.48" personId="{19AF2F05-14BA-4B6E-BBE6-8176E412B576}" id="{887AD255-530B-4D8B-A12A-60BB99866FCF}">
    <text>Aquí va la fecha de inscripcion del proyecto</text>
  </threadedComment>
  <threadedComment ref="D48" dT="2024-04-01T16:50:21.26" personId="{C48114CD-7740-4EDB-92C3-A77B98756BEF}" id="{179AC804-BB94-4854-9BA8-D4BAF72EA504}">
    <text>Nombre del Proyecto</text>
  </threadedComment>
  <threadedComment ref="E48" dT="2024-04-01T16:50:39.84" personId="{C48114CD-7740-4EDB-92C3-A77B98756BEF}" id="{E340B01C-A22C-4701-902E-C61655504A10}">
    <text>Objeto del proyecto</text>
  </threadedComment>
  <threadedComment ref="F48" dT="2024-04-01T16:50:04.55" personId="{C48114CD-7740-4EDB-92C3-A77B98756BEF}" id="{665BECDA-358C-4B8D-9A1F-3C2615FA4650}">
    <text>Nombre de la Dependencia</text>
  </threadedComment>
  <threadedComment ref="G48" dT="2023-10-02T15:55:20.06" personId="{19AF2F05-14BA-4B6E-BBE6-8176E412B576}" id="{CFE58992-9517-490B-95E2-ED752F4B9C6A}">
    <text>Valor total del proyecto, en números, sin comas, ni puntos</text>
  </threadedComment>
  <threadedComment ref="I48" dT="2023-10-02T15:54:03.11" personId="{19AF2F05-14BA-4B6E-BBE6-8176E412B576}" id="{295BC01F-127B-4423-A398-241CBD2A68F1}">
    <text>Fecha de inicio del proyecto ( Fecha corta(D/M/A)</text>
  </threadedComment>
  <threadedComment ref="J48" dT="2023-10-02T15:54:27.66" personId="{19AF2F05-14BA-4B6E-BBE6-8176E412B576}" id="{BE044978-BD5B-4B0A-A7E9-2EF7600C3ECE}">
    <text>Fecha de terminacion del proyecto ( Fecha corta(D/M/A)</text>
  </threadedComment>
  <threadedComment ref="K48" dT="2023-10-02T15:51:57.42" personId="{19AF2F05-14BA-4B6E-BBE6-8176E412B576}" id="{6F73592E-6FE2-4603-8B79-BA30B606343C}">
    <text>Valor que debe ser en porcentaje numérico, sin puntos, ni comas, ni signos</text>
  </threadedComment>
  <threadedComment ref="M48" dT="2023-10-02T15:53:08.20" personId="{19AF2F05-14BA-4B6E-BBE6-8176E412B576}" id="{A44D3E21-26C7-4D31-8A3D-B17B3092FC9B}">
    <text>Todas aquellas inherentes al proyecto( suspension, adicion…)</text>
  </threadedComment>
  <threadedComment ref="F49" dT="2024-04-01T16:50:04.55" personId="{C48114CD-7740-4EDB-92C3-A77B98756BEF}" id="{E95620D1-6D3E-4F67-BB69-D38EABA3CC21}">
    <text>Nombre de la Dependencia</text>
  </threadedComment>
  <threadedComment ref="F50" dT="2024-04-01T16:50:04.55" personId="{C48114CD-7740-4EDB-92C3-A77B98756BEF}" id="{47793254-630B-4ABF-ADFA-F6A7ECF0FE59}">
    <text>Nombre de la Dependencia</text>
  </threadedComment>
  <threadedComment ref="F51" dT="2024-04-01T16:50:04.55" personId="{C48114CD-7740-4EDB-92C3-A77B98756BEF}" id="{0103D1B2-8916-42AF-8B05-C42C072A87B0}">
    <text>Nombre de la Dependencia</text>
  </threadedComment>
  <threadedComment ref="B52" dT="2023-10-02T15:51:42.75" personId="{19AF2F05-14BA-4B6E-BBE6-8176E412B576}" id="{A0EA15F3-843E-431A-959E-18436AAF33CA}">
    <text>Codigo BPIN asignado. Obligatorio</text>
  </threadedComment>
  <threadedComment ref="C52" dT="2023-10-02T15:50:51.48" personId="{19AF2F05-14BA-4B6E-BBE6-8176E412B576}" id="{45947FA2-9FF2-4DB0-B60A-91AB3BD47177}">
    <text>Aquí va la fecha de inscripcion del proyecto</text>
  </threadedComment>
  <threadedComment ref="D52" dT="2024-04-01T16:50:21.26" personId="{C48114CD-7740-4EDB-92C3-A77B98756BEF}" id="{BC518C38-A7C7-457C-903A-0760829086D2}">
    <text>Nombre del Proyecto</text>
  </threadedComment>
  <threadedComment ref="E52" dT="2024-04-01T16:50:39.84" personId="{C48114CD-7740-4EDB-92C3-A77B98756BEF}" id="{12CC7189-E809-4AD5-8F41-97EA25109325}">
    <text>Objeto del proyecto</text>
  </threadedComment>
  <threadedComment ref="F52" dT="2024-04-01T16:50:04.55" personId="{C48114CD-7740-4EDB-92C3-A77B98756BEF}" id="{F52AD6AE-1576-44EE-9FD1-C2549100D817}">
    <text>Nombre de la Dependencia</text>
  </threadedComment>
  <threadedComment ref="G52" dT="2023-10-02T15:55:20.06" personId="{19AF2F05-14BA-4B6E-BBE6-8176E412B576}" id="{26C75B6C-3E4E-40AE-B43C-16E9BE92EA20}">
    <text>Valor total del proyecto, en números, sin comas, ni puntos</text>
  </threadedComment>
  <threadedComment ref="I52" dT="2023-10-02T15:54:03.11" personId="{19AF2F05-14BA-4B6E-BBE6-8176E412B576}" id="{CF1C6692-563E-4774-B468-12FD2EFA2327}">
    <text>Fecha de inicio del proyecto ( Fecha corta(D/M/A)</text>
  </threadedComment>
  <threadedComment ref="J52" dT="2023-10-02T15:54:27.66" personId="{19AF2F05-14BA-4B6E-BBE6-8176E412B576}" id="{E72FBED3-6D91-4802-A136-4C25FCC8661D}">
    <text>Fecha de terminacion del proyecto ( Fecha corta(D/M/A)</text>
  </threadedComment>
  <threadedComment ref="K52" dT="2023-10-02T15:51:57.42" personId="{19AF2F05-14BA-4B6E-BBE6-8176E412B576}" id="{64DF4856-760D-4528-AFFE-854335A29A23}">
    <text>Valor que debe ser en porcentaje numérico, sin puntos, ni comas, ni signos</text>
  </threadedComment>
  <threadedComment ref="L52" dT="2023-10-02T15:52:11.28" personId="{19AF2F05-14BA-4B6E-BBE6-8176E412B576}" id="{BCD191C5-5189-428A-9781-157206A6B0D4}">
    <text xml:space="preserve">
Valor en cifras, sin puntos , ni comas, ni signos</text>
  </threadedComment>
  <threadedComment ref="M52" dT="2023-10-02T15:53:08.20" personId="{19AF2F05-14BA-4B6E-BBE6-8176E412B576}" id="{DF8B8F38-C024-449F-B552-8728B1C8C81B}">
    <text>Todas aquellas inherentes al proyecto( suspension, adicion…)</text>
  </threadedComment>
  <threadedComment ref="F53" dT="2024-04-01T16:50:04.55" personId="{C48114CD-7740-4EDB-92C3-A77B98756BEF}" id="{24427061-4245-412F-8ABD-F1B523232F6D}">
    <text>Nombre de la Dependencia</text>
  </threadedComment>
  <threadedComment ref="F54" dT="2024-04-01T16:50:04.55" personId="{C48114CD-7740-4EDB-92C3-A77B98756BEF}" id="{A36DF35F-D760-4860-8C68-7EC31F27245E}">
    <text>Nombre de la Dependencia</text>
  </threadedComment>
  <threadedComment ref="B55" dT="2023-10-02T15:51:42.75" personId="{19AF2F05-14BA-4B6E-BBE6-8176E412B576}" id="{9D04C947-AFDA-427D-BDF9-A94EDA9523BB}">
    <text>Codigo BPIN asignado. Obligatorio</text>
  </threadedComment>
  <threadedComment ref="C55" dT="2023-10-02T15:50:51.48" personId="{19AF2F05-14BA-4B6E-BBE6-8176E412B576}" id="{C970B8FF-DD56-4954-91BA-B2D385E40F5E}">
    <text>Aquí va la fecha de inscripcion del proyecto</text>
  </threadedComment>
  <threadedComment ref="D55" dT="2024-04-01T16:50:21.26" personId="{C48114CD-7740-4EDB-92C3-A77B98756BEF}" id="{4F9E50A9-AF85-4699-824E-8B843541BCC8}">
    <text>Nombre del Proyecto</text>
  </threadedComment>
  <threadedComment ref="E55" dT="2024-04-01T16:50:39.84" personId="{C48114CD-7740-4EDB-92C3-A77B98756BEF}" id="{9DCC462F-9DD7-45C4-A118-184DE529B093}">
    <text>Objeto del proyecto</text>
  </threadedComment>
  <threadedComment ref="F55" dT="2024-04-01T16:50:04.55" personId="{C48114CD-7740-4EDB-92C3-A77B98756BEF}" id="{41DB787C-216B-419D-8803-737D59EC8CB2}">
    <text>Nombre de la Dependencia</text>
  </threadedComment>
  <threadedComment ref="G55" dT="2023-10-02T15:55:20.06" personId="{19AF2F05-14BA-4B6E-BBE6-8176E412B576}" id="{49CE84AD-9972-405A-9EAF-E5023D84E35E}">
    <text>Valor total del proyecto, en números, sin comas, ni puntos</text>
  </threadedComment>
  <threadedComment ref="J55" dT="2023-10-02T15:54:27.66" personId="{19AF2F05-14BA-4B6E-BBE6-8176E412B576}" id="{2C5721BE-6EC1-4040-8908-1484B43D7ABE}">
    <text>Fecha de terminacion del proyecto ( Fecha corta(D/M/A)</text>
  </threadedComment>
  <threadedComment ref="K55" dT="2023-10-02T15:51:57.42" personId="{19AF2F05-14BA-4B6E-BBE6-8176E412B576}" id="{53F97A98-4398-495C-8CD5-906D7DA1A33D}">
    <text>Valor que debe ser en porcentaje numérico, sin puntos, ni comas, ni signos</text>
  </threadedComment>
  <threadedComment ref="L55" dT="2023-10-02T15:52:11.28" personId="{19AF2F05-14BA-4B6E-BBE6-8176E412B576}" id="{08DE5661-5E98-4FD1-8F7C-88FC8E9F4ABC}">
    <text xml:space="preserve">
Valor en cifras, sin puntos , ni comas, ni signos</text>
  </threadedComment>
  <threadedComment ref="M55" dT="2023-10-02T15:53:08.20" personId="{19AF2F05-14BA-4B6E-BBE6-8176E412B576}" id="{3A8C336B-5815-4C85-9BB2-29694076CF6D}">
    <text>Todas aquellas inherentes al proyecto( suspension, adicion…)</text>
  </threadedComment>
  <threadedComment ref="J56" dT="2023-10-02T15:54:27.66" personId="{19AF2F05-14BA-4B6E-BBE6-8176E412B576}" id="{D76172C4-F93A-4D7C-AE45-7A9F95467F78}">
    <text>Fecha de terminacion del proyecto ( Fecha corta(D/M/A)</text>
  </threadedComment>
  <threadedComment ref="B57" dT="2023-10-02T15:51:42.75" personId="{19AF2F05-14BA-4B6E-BBE6-8176E412B576}" id="{964E019F-6EE7-49FA-B2B7-6A746815E490}">
    <text>Codigo BPIN asignado. Obligatorio</text>
  </threadedComment>
  <threadedComment ref="C57" dT="2023-10-02T15:50:51.48" personId="{19AF2F05-14BA-4B6E-BBE6-8176E412B576}" id="{74BD16EF-D0D0-4FDB-BC46-B3A4EBAACE33}">
    <text>Aquí va la fecha de inscripcion del proyecto</text>
  </threadedComment>
  <threadedComment ref="D57" dT="2024-04-01T16:50:21.26" personId="{C48114CD-7740-4EDB-92C3-A77B98756BEF}" id="{01785B20-9305-47BA-964F-0204C462FB85}">
    <text>Nombre del Proyecto</text>
  </threadedComment>
  <threadedComment ref="E57" dT="2024-04-01T16:50:39.84" personId="{C48114CD-7740-4EDB-92C3-A77B98756BEF}" id="{AEFE5E9E-C8DB-455E-9E2F-58DC74FC5E44}">
    <text>Objeto del proyecto</text>
  </threadedComment>
  <threadedComment ref="F57" dT="2024-04-01T16:50:04.55" personId="{C48114CD-7740-4EDB-92C3-A77B98756BEF}" id="{76238343-F8FC-44B3-A5E3-440669CF428D}">
    <text>Nombre de la Dependencia</text>
  </threadedComment>
  <threadedComment ref="G57" dT="2023-10-02T15:55:20.06" personId="{19AF2F05-14BA-4B6E-BBE6-8176E412B576}" id="{A5645A84-700E-4378-B3C2-D816E57E6E33}">
    <text>Valor total del proyecto, en números, sin comas, ni puntos</text>
  </threadedComment>
  <threadedComment ref="I57" dT="2023-10-02T15:54:03.11" personId="{19AF2F05-14BA-4B6E-BBE6-8176E412B576}" id="{B54343CA-1428-43DA-8404-C826E0A04E27}">
    <text>Fecha de inicio del proyecto ( Fecha corta(D/M/A)</text>
  </threadedComment>
  <threadedComment ref="K57" dT="2023-10-02T15:51:57.42" personId="{19AF2F05-14BA-4B6E-BBE6-8176E412B576}" id="{EEBA8DA8-7507-4261-83D8-26AC0EC4B947}">
    <text>Valor que debe ser en porcentaje numérico, sin puntos, ni comas, ni signos</text>
  </threadedComment>
  <threadedComment ref="L57" dT="2023-10-02T15:52:11.28" personId="{19AF2F05-14BA-4B6E-BBE6-8176E412B576}" id="{86BD15C7-BF5B-419F-BD99-9E2237E22B3C}">
    <text xml:space="preserve">
Valor en cifras, sin puntos , ni comas, ni signos</text>
  </threadedComment>
  <threadedComment ref="M57" dT="2023-10-02T15:53:08.20" personId="{19AF2F05-14BA-4B6E-BBE6-8176E412B576}" id="{50F46D13-1746-4386-91E9-89FA194960A8}">
    <text>Todas aquellas inherentes al proyecto( suspension, adicion…)</text>
  </threadedComment>
  <threadedComment ref="B58" dT="2023-10-02T15:51:42.75" personId="{19AF2F05-14BA-4B6E-BBE6-8176E412B576}" id="{44008D76-515D-4BC6-B60F-302DC2AE6FCE}">
    <text>Codigo BPIN asignado. Obligatorio</text>
  </threadedComment>
  <threadedComment ref="C58" dT="2023-10-02T15:50:51.48" personId="{19AF2F05-14BA-4B6E-BBE6-8176E412B576}" id="{DA61E782-D802-4BF5-9E05-E7E735C7DB84}">
    <text>Aquí va la fecha de inscripcion del proyecto</text>
  </threadedComment>
  <threadedComment ref="F58" dT="2024-04-01T16:50:04.55" personId="{C48114CD-7740-4EDB-92C3-A77B98756BEF}" id="{2E5670A1-87E6-41CE-B314-6C208D502F35}">
    <text>Nombre de la Dependencia</text>
  </threadedComment>
  <threadedComment ref="K58" dT="2023-10-02T15:51:57.42" personId="{19AF2F05-14BA-4B6E-BBE6-8176E412B576}" id="{21F2E53F-5EB9-4510-976B-CCF0C2D8F8C4}">
    <text>Valor que debe ser en porcentaje numérico, sin puntos, ni comas, ni signos</text>
  </threadedComment>
  <threadedComment ref="L58" dT="2023-10-02T15:51:57.42" personId="{19AF2F05-14BA-4B6E-BBE6-8176E412B576}" id="{2859FBAC-76C9-4F65-A64C-38D65E9944CA}">
    <text>Valor que debe ser en porcentaje numérico, sin puntos, ni comas, ni signos</text>
  </threadedComment>
  <threadedComment ref="M58" dT="2023-10-02T15:53:08.20" personId="{19AF2F05-14BA-4B6E-BBE6-8176E412B576}" id="{630A4406-4522-4A68-B18D-6F7252A5C9C7}">
    <text>Todas aquellas inherentes al proyecto( suspension, adicion…)</text>
  </threadedComment>
  <threadedComment ref="B59" dT="2023-10-02T15:51:42.75" personId="{19AF2F05-14BA-4B6E-BBE6-8176E412B576}" id="{15B45C2D-DF3A-4FF8-BEAE-5C3D163309DE}">
    <text>Codigo BPIN asignado. Obligatorio</text>
  </threadedComment>
  <threadedComment ref="C59" dT="2023-10-02T15:50:51.48" personId="{19AF2F05-14BA-4B6E-BBE6-8176E412B576}" id="{F16E9657-1553-41B1-B26B-50D5FA26C325}">
    <text>Aquí va la fecha de inscripcion del proyecto</text>
  </threadedComment>
  <threadedComment ref="F59" dT="2024-04-01T16:50:04.55" personId="{C48114CD-7740-4EDB-92C3-A77B98756BEF}" id="{FF29F489-3917-4BB5-9E3E-C19CEFA3E472}">
    <text>Nombre de la Dependencia</text>
  </threadedComment>
  <threadedComment ref="B63" dT="2023-10-02T15:51:42.75" personId="{19AF2F05-14BA-4B6E-BBE6-8176E412B576}" id="{0ECEA601-C4B0-45A9-B19D-42823E8CA5F1}">
    <text>Codigo BPIN asignado. Obligatorio</text>
  </threadedComment>
  <threadedComment ref="C63" dT="2023-10-02T15:50:51.48" personId="{19AF2F05-14BA-4B6E-BBE6-8176E412B576}" id="{E0C8EF9D-6268-4C67-8257-AA659095F220}">
    <text>Aquí va la fecha de inscripcion del proyecto</text>
  </threadedComment>
  <threadedComment ref="G63" dT="2023-10-02T15:55:20.06" personId="{19AF2F05-14BA-4B6E-BBE6-8176E412B576}" id="{7386D76F-2B01-42AA-9C72-27106896596A}">
    <text>Valor total del proyecto, en números, sin comas, ni puntos</text>
  </threadedComment>
  <threadedComment ref="K63" dT="2023-10-02T15:51:57.42" personId="{19AF2F05-14BA-4B6E-BBE6-8176E412B576}" id="{E50BCA02-9085-46C0-B69D-C98CFF3B7223}">
    <text>Valor que debe ser en porcentaje numérico, sin puntos, ni comas</text>
  </threadedComment>
  <threadedComment ref="L63" dT="2023-10-02T15:52:11.28" personId="{19AF2F05-14BA-4B6E-BBE6-8176E412B576}" id="{752F87C4-9486-4528-B40F-92FCF364F42C}">
    <text xml:space="preserve">
Valor en cifras, sin puntos , ni comas</text>
  </threadedComment>
  <threadedComment ref="M63" dT="2023-10-02T15:53:08.20" personId="{19AF2F05-14BA-4B6E-BBE6-8176E412B576}" id="{DC863E88-A506-436C-94D6-54E0D0FB1E4C}">
    <text>Todas aquellas inherentes al proyecto( suspension, adicion…)</text>
  </threadedComment>
  <threadedComment ref="B68" dT="2023-10-02T15:51:42.75" personId="{19AF2F05-14BA-4B6E-BBE6-8176E412B576}" id="{32E2BD6E-2673-44E9-B979-9DFE3E971A02}">
    <text>Codigo BPIN asignado. Obligatorio</text>
  </threadedComment>
  <threadedComment ref="C68" dT="2023-10-02T15:50:51.48" personId="{19AF2F05-14BA-4B6E-BBE6-8176E412B576}" id="{FDA66BAF-FFB6-486D-B2B2-3AEE98081AE1}">
    <text>Aquí va la fecha de inscripcion del proyecto</text>
  </threadedComment>
  <threadedComment ref="G68" dT="2023-10-02T15:55:20.06" personId="{19AF2F05-14BA-4B6E-BBE6-8176E412B576}" id="{9F68935E-4929-4A02-AEE3-CA76A3D5E3DA}">
    <text>Valor total del proyecto, en números, sin comas, ni puntos</text>
  </threadedComment>
  <threadedComment ref="I68" dT="2023-10-02T15:54:03.11" personId="{19AF2F05-14BA-4B6E-BBE6-8176E412B576}" id="{37AF9484-EBA0-43DA-A85A-E0E08B05086E}">
    <text>Fecha de inicio del proyecto ( Fecha corta(D/M/A)</text>
  </threadedComment>
  <threadedComment ref="J68" dT="2023-10-02T15:54:27.66" personId="{19AF2F05-14BA-4B6E-BBE6-8176E412B576}" id="{AA395DB3-BA6C-45B2-BA11-A44250E21EAA}">
    <text>Fecha de terminacion del proyecto ( Fecha corta(D/M/A)</text>
  </threadedComment>
  <threadedComment ref="K68" dT="2023-10-02T15:51:57.42" personId="{19AF2F05-14BA-4B6E-BBE6-8176E412B576}" id="{EEF8459E-BC13-43F5-8A05-06F61271BFE9}">
    <text>Valor que debe ser en porcentaje numérico, sin puntos, ni comas</text>
  </threadedComment>
  <threadedComment ref="L68" dT="2023-10-02T15:52:11.28" personId="{19AF2F05-14BA-4B6E-BBE6-8176E412B576}" id="{D1B0B863-D807-4BEF-8E25-91C97B9E38E0}">
    <text xml:space="preserve">
Valor en cifras, sin puntos , ni comas</text>
  </threadedComment>
  <threadedComment ref="M68" dT="2023-10-02T15:53:08.20" personId="{19AF2F05-14BA-4B6E-BBE6-8176E412B576}" id="{E3FDF885-46C2-4079-ABF8-A070C78D8EDC}">
    <text>Todas aquellas inherentes al proyecto( suspension, adicion…)</text>
  </threadedComment>
  <threadedComment ref="B99" dT="2023-10-02T15:51:42.75" personId="{19AF2F05-14BA-4B6E-BBE6-8176E412B576}" id="{D79BA88D-8125-490C-8768-A9D4DA8ADBD8}">
    <text>Codigo BPIN asignado. Obligatorio</text>
  </threadedComment>
  <threadedComment ref="C99" dT="2023-10-02T15:50:51.48" personId="{19AF2F05-14BA-4B6E-BBE6-8176E412B576}" id="{A6F5A859-4D72-40EB-98A6-86D0BEE0888A}">
    <text>Aquí va la fecha de inscripcion del proyecto</text>
  </threadedComment>
  <threadedComment ref="D99" dT="2024-04-01T16:50:21.26" personId="{C48114CD-7740-4EDB-92C3-A77B98756BEF}" id="{5CAF2DCC-8FAE-4483-9993-A72D4D2FF2FE}">
    <text>Nombre del Proyecto</text>
  </threadedComment>
  <threadedComment ref="E99" dT="2024-04-01T16:50:39.84" personId="{C48114CD-7740-4EDB-92C3-A77B98756BEF}" id="{8CB34535-2677-47CF-A32E-879B9BE0325E}">
    <text>Objeto del proyecto</text>
  </threadedComment>
  <threadedComment ref="F99" dT="2024-04-01T16:50:04.55" personId="{C48114CD-7740-4EDB-92C3-A77B98756BEF}" id="{8B885FFF-A579-4034-8A49-91A2670D1B77}">
    <text>Nombre de la Dependencia</text>
  </threadedComment>
  <threadedComment ref="G99" dT="2023-10-02T15:55:20.06" personId="{19AF2F05-14BA-4B6E-BBE6-8176E412B576}" id="{B38675F8-4713-426A-B1C1-10588FA24C63}">
    <text>Valor total del proyecto, en números, sin comas, ni puntos</text>
  </threadedComment>
  <threadedComment ref="I99" dT="2023-10-02T15:54:03.11" personId="{19AF2F05-14BA-4B6E-BBE6-8176E412B576}" id="{AF76F876-B8CC-41DE-A799-01DE47A6D62E}">
    <text>Fecha de inicio del proyecto ( Fecha corta(D/M/A)</text>
  </threadedComment>
  <threadedComment ref="J99" dT="2023-10-02T15:54:27.66" personId="{19AF2F05-14BA-4B6E-BBE6-8176E412B576}" id="{1F39C002-728C-495E-B85B-A97FB9DB2501}">
    <text>Fecha de terminacion del proyecto ( Fecha corta(D/M/A)</text>
  </threadedComment>
  <threadedComment ref="K99" dT="2023-10-02T15:51:57.42" personId="{19AF2F05-14BA-4B6E-BBE6-8176E412B576}" id="{1006AF90-28E4-4C35-9BB3-82BED965F5F3}">
    <text>Valor que debe ser en porcentaje numérico, sin puntos, ni comas, ni signos</text>
  </threadedComment>
  <threadedComment ref="L99" dT="2023-10-02T15:52:11.28" personId="{19AF2F05-14BA-4B6E-BBE6-8176E412B576}" id="{F02D24F7-FD70-4F6F-9153-BC458044417E}">
    <text xml:space="preserve">
Valor en cifras, sin puntos , ni comas, ni signos</text>
  </threadedComment>
  <threadedComment ref="M99" dT="2023-10-02T15:53:08.20" personId="{19AF2F05-14BA-4B6E-BBE6-8176E412B576}" id="{BAD2D3DA-A49A-40FF-9198-F973606BB515}">
    <text>Todas aquellas inherentes al proyecto( suspension, adicion…)</text>
  </threadedComment>
  <threadedComment ref="C100" dT="2023-10-02T15:50:51.48" personId="{19AF2F05-14BA-4B6E-BBE6-8176E412B576}" id="{F304F03C-B388-48EA-BCA0-1B0A4B3D02DF}">
    <text>Aquí va la fecha de inscripcion del proyecto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4" Type="http://schemas.microsoft.com/office/2017/10/relationships/threadedComment" Target="../threadedComments/threadedComment1.xml"/><Relationship Id="rId1" Type="http://schemas.openxmlformats.org/officeDocument/2006/relationships/printerSettings" Target="../printerSettings/printerSettings1.bin"/><Relationship Id="rId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enableFormatConditionsCalculation="0"/>
  <dimension ref="A1:O129"/>
  <sheetViews>
    <sheetView showGridLines="0" tabSelected="1" zoomScale="125" zoomScaleNormal="80" workbookViewId="0">
      <selection activeCell="F65" sqref="F65"/>
    </sheetView>
  </sheetViews>
  <sheetFormatPr baseColWidth="10" defaultRowHeight="11" x14ac:dyDescent="0.2"/>
  <cols>
    <col min="1" max="1" width="6.1640625" style="11" bestFit="1" customWidth="1"/>
    <col min="2" max="2" width="14.1640625" style="11" customWidth="1"/>
    <col min="3" max="3" width="12.5" style="11" customWidth="1"/>
    <col min="4" max="4" width="37.33203125" style="15" customWidth="1"/>
    <col min="5" max="5" width="37" style="59" customWidth="1"/>
    <col min="6" max="6" width="19.1640625" style="11" customWidth="1"/>
    <col min="7" max="7" width="17" style="13" customWidth="1"/>
    <col min="8" max="8" width="26.33203125" style="11" bestFit="1" customWidth="1"/>
    <col min="9" max="9" width="13" style="11" bestFit="1" customWidth="1"/>
    <col min="10" max="10" width="14.1640625" style="12" customWidth="1"/>
    <col min="11" max="11" width="13" style="13" bestFit="1" customWidth="1"/>
    <col min="12" max="12" width="22" style="11" bestFit="1" customWidth="1"/>
    <col min="13" max="13" width="50" style="59" customWidth="1"/>
    <col min="14" max="14" width="10.83203125" style="88"/>
    <col min="15" max="15" width="13.33203125" style="88" bestFit="1" customWidth="1"/>
    <col min="16" max="16384" width="10.83203125" style="88"/>
  </cols>
  <sheetData>
    <row r="1" spans="1:15" ht="65" customHeight="1" x14ac:dyDescent="0.2">
      <c r="A1" s="170" t="s">
        <v>385</v>
      </c>
      <c r="B1" s="171"/>
      <c r="C1" s="171"/>
      <c r="D1" s="171"/>
      <c r="E1" s="171"/>
      <c r="F1" s="171"/>
      <c r="G1" s="171"/>
      <c r="H1" s="171"/>
      <c r="I1" s="171"/>
      <c r="J1" s="171"/>
      <c r="K1" s="171"/>
      <c r="L1" s="171"/>
      <c r="M1" s="171"/>
    </row>
    <row r="2" spans="1:15" ht="45.75" customHeight="1" x14ac:dyDescent="0.2">
      <c r="A2" s="9" t="s">
        <v>0</v>
      </c>
      <c r="B2" s="9" t="s">
        <v>12</v>
      </c>
      <c r="C2" s="9" t="s">
        <v>13</v>
      </c>
      <c r="D2" s="49" t="s">
        <v>2</v>
      </c>
      <c r="E2" s="60" t="s">
        <v>3</v>
      </c>
      <c r="F2" s="9" t="s">
        <v>14</v>
      </c>
      <c r="G2" s="10" t="s">
        <v>4</v>
      </c>
      <c r="H2" s="9" t="s">
        <v>5</v>
      </c>
      <c r="I2" s="9" t="s">
        <v>6</v>
      </c>
      <c r="J2" s="9" t="s">
        <v>7</v>
      </c>
      <c r="K2" s="10" t="s">
        <v>8</v>
      </c>
      <c r="L2" s="9" t="s">
        <v>9</v>
      </c>
      <c r="M2" s="60" t="s">
        <v>1</v>
      </c>
    </row>
    <row r="3" spans="1:15" s="89" customFormat="1" ht="40.5" hidden="1" customHeight="1" x14ac:dyDescent="0.2">
      <c r="A3" s="3">
        <v>1</v>
      </c>
      <c r="B3" s="19">
        <v>2024002130181</v>
      </c>
      <c r="C3" s="17">
        <v>45489</v>
      </c>
      <c r="D3" s="18" t="s">
        <v>15</v>
      </c>
      <c r="E3" s="61" t="s">
        <v>16</v>
      </c>
      <c r="F3" s="3" t="s">
        <v>122</v>
      </c>
      <c r="G3" s="31">
        <v>599989000</v>
      </c>
      <c r="H3" s="1" t="s">
        <v>20</v>
      </c>
      <c r="I3" s="20">
        <v>45518</v>
      </c>
      <c r="J3" s="20">
        <v>45578</v>
      </c>
      <c r="K3" s="4">
        <v>78.3</v>
      </c>
      <c r="L3" s="26">
        <v>469791387</v>
      </c>
      <c r="M3" s="62" t="s">
        <v>17</v>
      </c>
    </row>
    <row r="4" spans="1:15" s="89" customFormat="1" ht="38.25" hidden="1" customHeight="1" x14ac:dyDescent="0.2">
      <c r="A4" s="3">
        <v>3</v>
      </c>
      <c r="B4" s="16">
        <v>2024002130219</v>
      </c>
      <c r="C4" s="17">
        <v>45490</v>
      </c>
      <c r="D4" s="18" t="s">
        <v>18</v>
      </c>
      <c r="E4" s="61" t="s">
        <v>19</v>
      </c>
      <c r="F4" s="3" t="s">
        <v>123</v>
      </c>
      <c r="G4" s="32">
        <v>300000000</v>
      </c>
      <c r="H4" s="1" t="s">
        <v>20</v>
      </c>
      <c r="I4" s="20">
        <v>45559</v>
      </c>
      <c r="J4" s="20">
        <v>45641</v>
      </c>
      <c r="K4" s="26">
        <v>80</v>
      </c>
      <c r="L4" s="6">
        <v>260000000</v>
      </c>
      <c r="M4" s="62"/>
    </row>
    <row r="5" spans="1:15" s="89" customFormat="1" ht="41.25" hidden="1" customHeight="1" x14ac:dyDescent="0.2">
      <c r="A5" s="3">
        <v>4</v>
      </c>
      <c r="B5" s="3">
        <v>2024002130213</v>
      </c>
      <c r="C5" s="17">
        <v>45490</v>
      </c>
      <c r="D5" s="22" t="s">
        <v>21</v>
      </c>
      <c r="E5" s="61" t="s">
        <v>22</v>
      </c>
      <c r="F5" s="3" t="s">
        <v>123</v>
      </c>
      <c r="G5" s="32">
        <v>5429475413</v>
      </c>
      <c r="H5" s="1" t="s">
        <v>20</v>
      </c>
      <c r="I5" s="20">
        <v>45451</v>
      </c>
      <c r="J5" s="20">
        <v>45657</v>
      </c>
      <c r="K5" s="36">
        <v>30</v>
      </c>
      <c r="L5" s="6">
        <v>1495985987</v>
      </c>
      <c r="M5" s="62"/>
    </row>
    <row r="6" spans="1:15" ht="48" hidden="1" customHeight="1" x14ac:dyDescent="0.2">
      <c r="A6" s="3">
        <v>5</v>
      </c>
      <c r="B6" s="3">
        <v>2024002130210</v>
      </c>
      <c r="C6" s="17">
        <v>45490</v>
      </c>
      <c r="D6" s="18" t="s">
        <v>23</v>
      </c>
      <c r="E6" s="61" t="s">
        <v>24</v>
      </c>
      <c r="F6" s="3" t="s">
        <v>123</v>
      </c>
      <c r="G6" s="33">
        <v>500000000</v>
      </c>
      <c r="H6" s="1" t="s">
        <v>20</v>
      </c>
      <c r="I6" s="20">
        <v>45559</v>
      </c>
      <c r="J6" s="20">
        <v>45641</v>
      </c>
      <c r="K6" s="26">
        <v>80</v>
      </c>
      <c r="L6" s="6">
        <v>400000000</v>
      </c>
      <c r="M6" s="62" t="s">
        <v>25</v>
      </c>
    </row>
    <row r="7" spans="1:15" ht="57.75" hidden="1" customHeight="1" x14ac:dyDescent="0.2">
      <c r="A7" s="3">
        <v>6</v>
      </c>
      <c r="B7" s="3">
        <v>2024002130197</v>
      </c>
      <c r="C7" s="17">
        <v>45489</v>
      </c>
      <c r="D7" s="18" t="s">
        <v>26</v>
      </c>
      <c r="E7" s="61" t="s">
        <v>27</v>
      </c>
      <c r="F7" s="3" t="s">
        <v>123</v>
      </c>
      <c r="G7" s="32">
        <v>500000000</v>
      </c>
      <c r="H7" s="1" t="s">
        <v>20</v>
      </c>
      <c r="I7" s="20">
        <v>45559</v>
      </c>
      <c r="J7" s="20">
        <v>45641</v>
      </c>
      <c r="K7" s="26">
        <v>50</v>
      </c>
      <c r="L7" s="6">
        <v>250000000</v>
      </c>
      <c r="M7" s="62" t="s">
        <v>25</v>
      </c>
    </row>
    <row r="8" spans="1:15" ht="54" hidden="1" customHeight="1" x14ac:dyDescent="0.2">
      <c r="A8" s="3">
        <v>7</v>
      </c>
      <c r="B8" s="3" t="s">
        <v>28</v>
      </c>
      <c r="C8" s="17">
        <v>45267</v>
      </c>
      <c r="D8" s="18" t="s">
        <v>29</v>
      </c>
      <c r="E8" s="61" t="s">
        <v>30</v>
      </c>
      <c r="F8" s="3" t="s">
        <v>123</v>
      </c>
      <c r="G8" s="32">
        <v>1000000000</v>
      </c>
      <c r="H8" s="1" t="s">
        <v>20</v>
      </c>
      <c r="I8" s="20">
        <v>45391</v>
      </c>
      <c r="J8" s="20">
        <v>45666</v>
      </c>
      <c r="K8" s="26">
        <v>80</v>
      </c>
      <c r="L8" s="6">
        <v>688888889</v>
      </c>
      <c r="M8" s="62"/>
    </row>
    <row r="9" spans="1:15" ht="49.5" hidden="1" customHeight="1" x14ac:dyDescent="0.2">
      <c r="A9" s="3">
        <v>8</v>
      </c>
      <c r="B9" s="16">
        <v>2022002130004</v>
      </c>
      <c r="C9" s="17">
        <v>44593</v>
      </c>
      <c r="D9" s="18" t="s">
        <v>31</v>
      </c>
      <c r="E9" s="61" t="s">
        <v>32</v>
      </c>
      <c r="F9" s="3" t="s">
        <v>121</v>
      </c>
      <c r="G9" s="24">
        <v>1702101041.24</v>
      </c>
      <c r="H9" s="1" t="s">
        <v>33</v>
      </c>
      <c r="I9" s="20">
        <v>45033</v>
      </c>
      <c r="J9" s="20">
        <v>45339</v>
      </c>
      <c r="K9" s="26">
        <v>100</v>
      </c>
      <c r="L9" s="27">
        <v>1434882000</v>
      </c>
      <c r="M9" s="62" t="s">
        <v>34</v>
      </c>
    </row>
    <row r="10" spans="1:15" ht="48.75" hidden="1" customHeight="1" x14ac:dyDescent="0.2">
      <c r="A10" s="3">
        <v>10</v>
      </c>
      <c r="B10" s="3">
        <v>2021002130269</v>
      </c>
      <c r="C10" s="17">
        <v>44991</v>
      </c>
      <c r="D10" s="18" t="s">
        <v>36</v>
      </c>
      <c r="E10" s="61" t="s">
        <v>37</v>
      </c>
      <c r="F10" s="3" t="s">
        <v>121</v>
      </c>
      <c r="G10" s="16">
        <v>6457942287</v>
      </c>
      <c r="H10" s="1" t="s">
        <v>38</v>
      </c>
      <c r="I10" s="20">
        <v>45378</v>
      </c>
      <c r="J10" s="20">
        <v>45623</v>
      </c>
      <c r="K10" s="16">
        <v>36.57</v>
      </c>
      <c r="L10" s="28">
        <f>+K10*G10</f>
        <v>236166949435.59</v>
      </c>
      <c r="M10" s="62" t="s">
        <v>39</v>
      </c>
      <c r="O10" s="90"/>
    </row>
    <row r="11" spans="1:15" ht="44.25" hidden="1" customHeight="1" x14ac:dyDescent="0.2">
      <c r="A11" s="3">
        <v>11</v>
      </c>
      <c r="B11" s="3">
        <v>2017130000086</v>
      </c>
      <c r="C11" s="20">
        <v>43091</v>
      </c>
      <c r="D11" s="18" t="s">
        <v>40</v>
      </c>
      <c r="E11" s="61" t="s">
        <v>41</v>
      </c>
      <c r="F11" s="3" t="s">
        <v>120</v>
      </c>
      <c r="G11" s="34">
        <v>86198435045</v>
      </c>
      <c r="H11" s="1" t="s">
        <v>42</v>
      </c>
      <c r="I11" s="20">
        <v>43103</v>
      </c>
      <c r="J11" s="20">
        <v>45596</v>
      </c>
      <c r="K11" s="26">
        <v>100</v>
      </c>
      <c r="L11" s="91">
        <v>82575323452.309998</v>
      </c>
      <c r="M11" s="62"/>
    </row>
    <row r="12" spans="1:15" ht="66" hidden="1" x14ac:dyDescent="0.2">
      <c r="A12" s="3">
        <v>12</v>
      </c>
      <c r="B12" s="3">
        <v>2017130000257</v>
      </c>
      <c r="C12" s="20">
        <v>42389</v>
      </c>
      <c r="D12" s="18" t="s">
        <v>43</v>
      </c>
      <c r="E12" s="61" t="s">
        <v>41</v>
      </c>
      <c r="F12" s="3" t="s">
        <v>120</v>
      </c>
      <c r="G12" s="34">
        <v>65846436356</v>
      </c>
      <c r="H12" s="1" t="s">
        <v>44</v>
      </c>
      <c r="I12" s="1" t="s">
        <v>45</v>
      </c>
      <c r="J12" s="1" t="s">
        <v>46</v>
      </c>
      <c r="K12" s="26">
        <v>100</v>
      </c>
      <c r="L12" s="5" t="s">
        <v>47</v>
      </c>
      <c r="M12" s="62"/>
    </row>
    <row r="13" spans="1:15" ht="44" hidden="1" x14ac:dyDescent="0.2">
      <c r="A13" s="3">
        <v>13</v>
      </c>
      <c r="B13" s="3">
        <v>2021002130168</v>
      </c>
      <c r="C13" s="20">
        <v>44498</v>
      </c>
      <c r="D13" s="18" t="s">
        <v>48</v>
      </c>
      <c r="E13" s="61" t="s">
        <v>41</v>
      </c>
      <c r="F13" s="3" t="s">
        <v>120</v>
      </c>
      <c r="G13" s="57">
        <v>28723177457.200001</v>
      </c>
      <c r="H13" s="1" t="s">
        <v>49</v>
      </c>
      <c r="I13" s="20">
        <v>44600</v>
      </c>
      <c r="J13" s="20">
        <v>45604</v>
      </c>
      <c r="K13" s="4">
        <v>41.89</v>
      </c>
      <c r="L13" s="23">
        <f>909296385.55+9456430653.36</f>
        <v>10365727038.91</v>
      </c>
      <c r="M13" s="62"/>
    </row>
    <row r="14" spans="1:15" ht="44" hidden="1" x14ac:dyDescent="0.2">
      <c r="A14" s="3">
        <v>14</v>
      </c>
      <c r="B14" s="3">
        <v>2021002130167</v>
      </c>
      <c r="C14" s="20">
        <v>44516</v>
      </c>
      <c r="D14" s="18" t="s">
        <v>50</v>
      </c>
      <c r="E14" s="61" t="s">
        <v>41</v>
      </c>
      <c r="F14" s="3" t="s">
        <v>120</v>
      </c>
      <c r="G14" s="34">
        <v>30829844648</v>
      </c>
      <c r="H14" s="1" t="s">
        <v>51</v>
      </c>
      <c r="I14" s="20">
        <v>44589</v>
      </c>
      <c r="J14" s="20">
        <v>45742</v>
      </c>
      <c r="K14" s="23">
        <v>26.18</v>
      </c>
      <c r="L14" s="23">
        <v>7496534004.8900003</v>
      </c>
      <c r="M14" s="62"/>
    </row>
    <row r="15" spans="1:15" ht="44" hidden="1" x14ac:dyDescent="0.2">
      <c r="A15" s="3">
        <v>15</v>
      </c>
      <c r="B15" s="3">
        <v>2020131400026</v>
      </c>
      <c r="C15" s="20">
        <v>44532</v>
      </c>
      <c r="D15" s="18" t="s">
        <v>52</v>
      </c>
      <c r="E15" s="61" t="s">
        <v>41</v>
      </c>
      <c r="F15" s="3" t="s">
        <v>120</v>
      </c>
      <c r="G15" s="57">
        <v>30135499600.669998</v>
      </c>
      <c r="H15" s="1" t="s">
        <v>53</v>
      </c>
      <c r="I15" s="20">
        <v>44685</v>
      </c>
      <c r="J15" s="8" t="s">
        <v>145</v>
      </c>
      <c r="K15" s="24">
        <v>51.21</v>
      </c>
      <c r="L15" s="24">
        <f>13644678043.69+872589314.21</f>
        <v>14517267357.900002</v>
      </c>
      <c r="M15" s="62"/>
    </row>
    <row r="16" spans="1:15" ht="44" hidden="1" x14ac:dyDescent="0.2">
      <c r="A16" s="3">
        <v>16</v>
      </c>
      <c r="B16" s="3">
        <v>2021002130222</v>
      </c>
      <c r="C16" s="20">
        <v>44554</v>
      </c>
      <c r="D16" s="18" t="s">
        <v>54</v>
      </c>
      <c r="E16" s="61" t="s">
        <v>41</v>
      </c>
      <c r="F16" s="3" t="s">
        <v>120</v>
      </c>
      <c r="G16" s="57">
        <v>1033598156.6</v>
      </c>
      <c r="H16" s="1" t="s">
        <v>55</v>
      </c>
      <c r="I16" s="20">
        <v>44753</v>
      </c>
      <c r="J16" s="40">
        <v>45586</v>
      </c>
      <c r="K16" s="24">
        <v>95.83</v>
      </c>
      <c r="L16" s="24">
        <v>1242438254.6199999</v>
      </c>
      <c r="M16" s="62"/>
    </row>
    <row r="17" spans="1:13" ht="55.5" hidden="1" customHeight="1" x14ac:dyDescent="0.2">
      <c r="A17" s="3">
        <v>17</v>
      </c>
      <c r="B17" s="3" t="s">
        <v>138</v>
      </c>
      <c r="C17" s="20">
        <v>44790</v>
      </c>
      <c r="D17" s="18" t="s">
        <v>56</v>
      </c>
      <c r="E17" s="61" t="s">
        <v>57</v>
      </c>
      <c r="F17" s="3" t="s">
        <v>120</v>
      </c>
      <c r="G17" s="57">
        <v>6140118972.5</v>
      </c>
      <c r="H17" s="1" t="s">
        <v>74</v>
      </c>
      <c r="I17" s="20">
        <v>44964</v>
      </c>
      <c r="J17" s="20">
        <v>45389</v>
      </c>
      <c r="K17" s="26">
        <v>100</v>
      </c>
      <c r="L17" s="24">
        <v>6607048703.4989996</v>
      </c>
      <c r="M17" s="92"/>
    </row>
    <row r="18" spans="1:13" ht="44" hidden="1" x14ac:dyDescent="0.2">
      <c r="A18" s="3">
        <v>18</v>
      </c>
      <c r="B18" s="3">
        <v>2021002130352</v>
      </c>
      <c r="C18" s="20">
        <v>44949</v>
      </c>
      <c r="D18" s="18" t="s">
        <v>58</v>
      </c>
      <c r="E18" s="61" t="s">
        <v>41</v>
      </c>
      <c r="F18" s="3" t="s">
        <v>120</v>
      </c>
      <c r="G18" s="57">
        <v>1051533709.3200001</v>
      </c>
      <c r="H18" s="1" t="s">
        <v>74</v>
      </c>
      <c r="I18" s="20">
        <v>45134</v>
      </c>
      <c r="J18" s="40">
        <v>45377</v>
      </c>
      <c r="K18" s="26">
        <v>100</v>
      </c>
      <c r="L18" s="24">
        <v>663592271.04999995</v>
      </c>
      <c r="M18" s="93"/>
    </row>
    <row r="19" spans="1:13" ht="33" hidden="1" x14ac:dyDescent="0.2">
      <c r="A19" s="3">
        <v>19</v>
      </c>
      <c r="B19" s="3">
        <v>2023002130059</v>
      </c>
      <c r="C19" s="20">
        <v>45208</v>
      </c>
      <c r="D19" s="18" t="s">
        <v>59</v>
      </c>
      <c r="E19" s="62" t="s">
        <v>57</v>
      </c>
      <c r="F19" s="3" t="s">
        <v>120</v>
      </c>
      <c r="G19" s="57">
        <v>8215278434.0200005</v>
      </c>
      <c r="H19" s="1" t="s">
        <v>74</v>
      </c>
      <c r="I19" s="20">
        <v>45320</v>
      </c>
      <c r="J19" s="20">
        <v>45594</v>
      </c>
      <c r="K19" s="24">
        <v>12.43</v>
      </c>
      <c r="L19" s="24">
        <v>1021159109.34</v>
      </c>
      <c r="M19" s="62"/>
    </row>
    <row r="20" spans="1:13" ht="44" hidden="1" x14ac:dyDescent="0.2">
      <c r="A20" s="3">
        <v>20</v>
      </c>
      <c r="B20" s="3">
        <v>2023002130038</v>
      </c>
      <c r="C20" s="1" t="s">
        <v>143</v>
      </c>
      <c r="D20" s="18" t="s">
        <v>60</v>
      </c>
      <c r="E20" s="63" t="s">
        <v>57</v>
      </c>
      <c r="F20" s="3" t="s">
        <v>120</v>
      </c>
      <c r="G20" s="57">
        <v>1448761696.0799999</v>
      </c>
      <c r="H20" s="1" t="s">
        <v>74</v>
      </c>
      <c r="I20" s="40">
        <v>45351</v>
      </c>
      <c r="J20" s="20">
        <v>45594</v>
      </c>
      <c r="K20" s="24">
        <v>6.51</v>
      </c>
      <c r="L20" s="24">
        <v>94314386.409999996</v>
      </c>
      <c r="M20" s="62"/>
    </row>
    <row r="21" spans="1:13" ht="44" hidden="1" x14ac:dyDescent="0.2">
      <c r="A21" s="3">
        <v>21</v>
      </c>
      <c r="B21" s="1"/>
      <c r="C21" s="20">
        <v>45336</v>
      </c>
      <c r="D21" s="18" t="s">
        <v>61</v>
      </c>
      <c r="E21" s="61" t="s">
        <v>41</v>
      </c>
      <c r="F21" s="3" t="s">
        <v>120</v>
      </c>
      <c r="G21" s="57">
        <v>36666399649.599998</v>
      </c>
      <c r="H21" s="29" t="s">
        <v>62</v>
      </c>
      <c r="I21" s="20">
        <v>45369</v>
      </c>
      <c r="J21" s="20">
        <v>46041</v>
      </c>
      <c r="K21" s="24">
        <v>29.53</v>
      </c>
      <c r="L21" s="55">
        <v>12416660.9</v>
      </c>
      <c r="M21" s="67"/>
    </row>
    <row r="22" spans="1:13" ht="44" hidden="1" x14ac:dyDescent="0.2">
      <c r="A22" s="3">
        <v>22</v>
      </c>
      <c r="B22" s="3">
        <v>20201301012551</v>
      </c>
      <c r="C22" s="17">
        <v>44692</v>
      </c>
      <c r="D22" s="25" t="s">
        <v>63</v>
      </c>
      <c r="E22" s="62" t="s">
        <v>64</v>
      </c>
      <c r="F22" s="3" t="s">
        <v>119</v>
      </c>
      <c r="G22" s="94">
        <f>6421083334.59+302574160</f>
        <v>6723657494.5900002</v>
      </c>
      <c r="H22" s="1" t="s">
        <v>20</v>
      </c>
      <c r="I22" s="21">
        <v>45042</v>
      </c>
      <c r="J22" s="21">
        <v>45460</v>
      </c>
      <c r="K22" s="54">
        <v>100</v>
      </c>
      <c r="L22" s="30">
        <f>1034161394.32+4102769382.54+241942470</f>
        <v>5378873246.8599997</v>
      </c>
      <c r="M22" s="62" t="s">
        <v>65</v>
      </c>
    </row>
    <row r="23" spans="1:13" ht="44" hidden="1" x14ac:dyDescent="0.2">
      <c r="A23" s="3">
        <v>23</v>
      </c>
      <c r="B23" s="19">
        <v>2022002130047</v>
      </c>
      <c r="C23" s="21">
        <v>44994</v>
      </c>
      <c r="D23" s="18" t="s">
        <v>66</v>
      </c>
      <c r="E23" s="62" t="s">
        <v>67</v>
      </c>
      <c r="F23" s="3" t="s">
        <v>119</v>
      </c>
      <c r="G23" s="6">
        <f>2291202688+185793420</f>
        <v>2476996108</v>
      </c>
      <c r="H23" s="1" t="s">
        <v>20</v>
      </c>
      <c r="I23" s="21">
        <v>45106</v>
      </c>
      <c r="J23" s="21" t="s">
        <v>68</v>
      </c>
      <c r="K23" s="26">
        <v>80</v>
      </c>
      <c r="L23" s="30">
        <f>855824445.66+68916072.72</f>
        <v>924740518.38</v>
      </c>
      <c r="M23" s="62" t="s">
        <v>65</v>
      </c>
    </row>
    <row r="24" spans="1:13" ht="33" hidden="1" x14ac:dyDescent="0.2">
      <c r="A24" s="3">
        <v>24</v>
      </c>
      <c r="B24" s="16">
        <v>2023002130150</v>
      </c>
      <c r="C24" s="17" t="s">
        <v>69</v>
      </c>
      <c r="D24" s="18" t="s">
        <v>70</v>
      </c>
      <c r="E24" s="61" t="s">
        <v>71</v>
      </c>
      <c r="F24" s="3" t="s">
        <v>118</v>
      </c>
      <c r="G24" s="35">
        <v>1498350000</v>
      </c>
      <c r="H24" s="16" t="s">
        <v>20</v>
      </c>
      <c r="I24" s="20">
        <v>45350</v>
      </c>
      <c r="J24" s="20">
        <v>45653</v>
      </c>
      <c r="K24" s="26">
        <v>60</v>
      </c>
      <c r="L24" s="35">
        <v>899010000</v>
      </c>
      <c r="M24" s="62"/>
    </row>
    <row r="25" spans="1:13" ht="52.5" hidden="1" customHeight="1" x14ac:dyDescent="0.2">
      <c r="A25" s="3">
        <v>25</v>
      </c>
      <c r="B25" s="37">
        <v>2023002130155</v>
      </c>
      <c r="C25" s="38">
        <v>45237</v>
      </c>
      <c r="D25" s="50" t="s">
        <v>72</v>
      </c>
      <c r="E25" s="64" t="s">
        <v>73</v>
      </c>
      <c r="F25" s="39" t="s">
        <v>117</v>
      </c>
      <c r="G25" s="19">
        <v>1041197415632</v>
      </c>
      <c r="H25" s="8" t="s">
        <v>74</v>
      </c>
      <c r="I25" s="40">
        <v>45322</v>
      </c>
      <c r="J25" s="40">
        <v>45657</v>
      </c>
      <c r="K25" s="41">
        <v>60</v>
      </c>
      <c r="L25" s="5">
        <v>624718449379</v>
      </c>
      <c r="M25" s="65" t="s">
        <v>75</v>
      </c>
    </row>
    <row r="26" spans="1:13" ht="48" hidden="1" customHeight="1" x14ac:dyDescent="0.2">
      <c r="A26" s="3">
        <v>26</v>
      </c>
      <c r="B26" s="37">
        <v>2024002130116</v>
      </c>
      <c r="C26" s="38" t="s">
        <v>76</v>
      </c>
      <c r="D26" s="50" t="s">
        <v>77</v>
      </c>
      <c r="E26" s="64" t="s">
        <v>73</v>
      </c>
      <c r="F26" s="39" t="s">
        <v>117</v>
      </c>
      <c r="G26" s="19">
        <v>592833484632</v>
      </c>
      <c r="H26" s="8" t="s">
        <v>74</v>
      </c>
      <c r="I26" s="40">
        <v>45504</v>
      </c>
      <c r="J26" s="40">
        <v>45657</v>
      </c>
      <c r="K26" s="42">
        <v>17</v>
      </c>
      <c r="L26" s="5">
        <v>142280036311</v>
      </c>
      <c r="M26" s="65" t="s">
        <v>78</v>
      </c>
    </row>
    <row r="27" spans="1:13" ht="48.75" hidden="1" customHeight="1" x14ac:dyDescent="0.2">
      <c r="A27" s="3">
        <v>27</v>
      </c>
      <c r="B27" s="37">
        <v>2023002130165</v>
      </c>
      <c r="C27" s="38">
        <v>45247</v>
      </c>
      <c r="D27" s="50" t="s">
        <v>79</v>
      </c>
      <c r="E27" s="64" t="s">
        <v>80</v>
      </c>
      <c r="F27" s="39" t="s">
        <v>117</v>
      </c>
      <c r="G27" s="19">
        <v>65132316000</v>
      </c>
      <c r="H27" s="8" t="s">
        <v>81</v>
      </c>
      <c r="I27" s="40">
        <v>44948</v>
      </c>
      <c r="J27" s="40">
        <v>45440</v>
      </c>
      <c r="K27" s="42">
        <v>73</v>
      </c>
      <c r="L27" s="5">
        <v>42770373296</v>
      </c>
      <c r="M27" s="65" t="s">
        <v>82</v>
      </c>
    </row>
    <row r="28" spans="1:13" ht="59.25" hidden="1" customHeight="1" x14ac:dyDescent="0.2">
      <c r="A28" s="3">
        <v>28</v>
      </c>
      <c r="B28" s="37">
        <v>2023002130173</v>
      </c>
      <c r="C28" s="43">
        <v>45266</v>
      </c>
      <c r="D28" s="50" t="s">
        <v>83</v>
      </c>
      <c r="E28" s="64" t="s">
        <v>84</v>
      </c>
      <c r="F28" s="39" t="s">
        <v>117</v>
      </c>
      <c r="G28" s="19">
        <v>1555049097</v>
      </c>
      <c r="H28" s="8" t="s">
        <v>74</v>
      </c>
      <c r="I28" s="40">
        <v>45331</v>
      </c>
      <c r="J28" s="40">
        <v>45657</v>
      </c>
      <c r="K28" s="41">
        <v>70</v>
      </c>
      <c r="L28" s="5">
        <v>1125300000</v>
      </c>
      <c r="M28" s="65" t="s">
        <v>85</v>
      </c>
    </row>
    <row r="29" spans="1:13" ht="54.75" hidden="1" customHeight="1" x14ac:dyDescent="0.2">
      <c r="A29" s="3">
        <v>29</v>
      </c>
      <c r="B29" s="37">
        <v>2023002130174</v>
      </c>
      <c r="C29" s="44">
        <v>45266</v>
      </c>
      <c r="D29" s="50" t="s">
        <v>86</v>
      </c>
      <c r="E29" s="65" t="s">
        <v>87</v>
      </c>
      <c r="F29" s="39" t="s">
        <v>117</v>
      </c>
      <c r="G29" s="24">
        <v>1922866284.78</v>
      </c>
      <c r="H29" s="45" t="s">
        <v>74</v>
      </c>
      <c r="I29" s="44">
        <v>45311</v>
      </c>
      <c r="J29" s="40">
        <v>45657</v>
      </c>
      <c r="K29" s="46">
        <v>72.760000000000005</v>
      </c>
      <c r="L29" s="5">
        <v>841281486</v>
      </c>
      <c r="M29" s="65" t="s">
        <v>88</v>
      </c>
    </row>
    <row r="30" spans="1:13" ht="77" hidden="1" x14ac:dyDescent="0.2">
      <c r="A30" s="3">
        <v>30</v>
      </c>
      <c r="B30" s="37">
        <v>2023002130175</v>
      </c>
      <c r="C30" s="44">
        <v>45288</v>
      </c>
      <c r="D30" s="50" t="s">
        <v>89</v>
      </c>
      <c r="E30" s="65" t="s">
        <v>90</v>
      </c>
      <c r="F30" s="39" t="s">
        <v>117</v>
      </c>
      <c r="G30" s="19">
        <v>1770344598</v>
      </c>
      <c r="H30" s="45" t="s">
        <v>91</v>
      </c>
      <c r="I30" s="40">
        <v>40</v>
      </c>
      <c r="J30" s="40">
        <v>45657</v>
      </c>
      <c r="K30" s="41">
        <v>80</v>
      </c>
      <c r="L30" s="5">
        <v>1427789576</v>
      </c>
      <c r="M30" s="65" t="s">
        <v>92</v>
      </c>
    </row>
    <row r="31" spans="1:13" ht="54" hidden="1" customHeight="1" x14ac:dyDescent="0.2">
      <c r="A31" s="3">
        <v>31</v>
      </c>
      <c r="B31" s="37">
        <v>2023002130153</v>
      </c>
      <c r="C31" s="44">
        <v>45245</v>
      </c>
      <c r="D31" s="50" t="s">
        <v>93</v>
      </c>
      <c r="E31" s="65" t="s">
        <v>94</v>
      </c>
      <c r="F31" s="39" t="s">
        <v>117</v>
      </c>
      <c r="G31" s="19">
        <v>8652000000</v>
      </c>
      <c r="H31" s="47" t="s">
        <v>74</v>
      </c>
      <c r="I31" s="48">
        <v>45359</v>
      </c>
      <c r="J31" s="40">
        <v>45657</v>
      </c>
      <c r="K31" s="37">
        <v>48</v>
      </c>
      <c r="L31" s="5">
        <v>3744554683</v>
      </c>
      <c r="M31" s="64" t="s">
        <v>95</v>
      </c>
    </row>
    <row r="32" spans="1:13" ht="45" hidden="1" customHeight="1" x14ac:dyDescent="0.2">
      <c r="A32" s="3">
        <v>32</v>
      </c>
      <c r="B32" s="37">
        <v>2024002130027</v>
      </c>
      <c r="C32" s="44">
        <v>45369</v>
      </c>
      <c r="D32" s="50" t="s">
        <v>96</v>
      </c>
      <c r="E32" s="61" t="s">
        <v>97</v>
      </c>
      <c r="F32" s="39" t="s">
        <v>117</v>
      </c>
      <c r="G32" s="19">
        <v>1130450000</v>
      </c>
      <c r="H32" s="47" t="s">
        <v>74</v>
      </c>
      <c r="I32" s="48">
        <v>45422</v>
      </c>
      <c r="J32" s="48">
        <v>45657</v>
      </c>
      <c r="K32" s="37">
        <v>65</v>
      </c>
      <c r="L32" s="5">
        <v>768350000</v>
      </c>
      <c r="M32" s="64" t="s">
        <v>98</v>
      </c>
    </row>
    <row r="33" spans="1:13" ht="33" hidden="1" x14ac:dyDescent="0.2">
      <c r="A33" s="3">
        <v>33</v>
      </c>
      <c r="B33" s="16">
        <v>2024002130075</v>
      </c>
      <c r="C33" s="17">
        <v>45417</v>
      </c>
      <c r="D33" s="58" t="s">
        <v>99</v>
      </c>
      <c r="E33" s="61" t="s">
        <v>100</v>
      </c>
      <c r="F33" s="3" t="s">
        <v>128</v>
      </c>
      <c r="G33" s="24">
        <v>1289775890.5699999</v>
      </c>
      <c r="H33" s="3" t="s">
        <v>20</v>
      </c>
      <c r="I33" s="40">
        <v>45532</v>
      </c>
      <c r="J33" s="20" t="s">
        <v>101</v>
      </c>
      <c r="K33" s="4" t="s">
        <v>102</v>
      </c>
      <c r="L33" s="5">
        <v>386932767.17000002</v>
      </c>
      <c r="M33" s="68" t="s">
        <v>103</v>
      </c>
    </row>
    <row r="34" spans="1:13" ht="44" hidden="1" x14ac:dyDescent="0.15">
      <c r="A34" s="3">
        <v>34</v>
      </c>
      <c r="B34" s="95" t="s">
        <v>104</v>
      </c>
      <c r="C34" s="17">
        <v>45292</v>
      </c>
      <c r="D34" s="51" t="s">
        <v>105</v>
      </c>
      <c r="E34" s="61" t="s">
        <v>106</v>
      </c>
      <c r="F34" s="3" t="s">
        <v>107</v>
      </c>
      <c r="G34" s="19">
        <v>417094686</v>
      </c>
      <c r="H34" s="3" t="s">
        <v>20</v>
      </c>
      <c r="I34" s="20">
        <v>45324</v>
      </c>
      <c r="J34" s="20">
        <v>45657</v>
      </c>
      <c r="K34" s="26">
        <v>60</v>
      </c>
      <c r="L34" s="56">
        <v>250256811.59999999</v>
      </c>
      <c r="M34" s="62"/>
    </row>
    <row r="35" spans="1:13" ht="44" hidden="1" x14ac:dyDescent="0.2">
      <c r="A35" s="3">
        <v>35</v>
      </c>
      <c r="B35" s="96">
        <v>2023002130188</v>
      </c>
      <c r="C35" s="17">
        <v>45292</v>
      </c>
      <c r="D35" s="52" t="s">
        <v>108</v>
      </c>
      <c r="E35" s="61" t="s">
        <v>109</v>
      </c>
      <c r="F35" s="3" t="s">
        <v>107</v>
      </c>
      <c r="G35" s="19">
        <v>834209372</v>
      </c>
      <c r="H35" s="3" t="s">
        <v>20</v>
      </c>
      <c r="I35" s="20">
        <v>45324</v>
      </c>
      <c r="J35" s="20">
        <v>45657</v>
      </c>
      <c r="K35" s="26">
        <v>61</v>
      </c>
      <c r="L35" s="4">
        <v>508867716.92000002</v>
      </c>
      <c r="M35" s="62"/>
    </row>
    <row r="36" spans="1:13" ht="44" hidden="1" x14ac:dyDescent="0.2">
      <c r="A36" s="3">
        <v>36</v>
      </c>
      <c r="B36" s="3">
        <v>2023002130182</v>
      </c>
      <c r="C36" s="17">
        <v>45292</v>
      </c>
      <c r="D36" s="52" t="s">
        <v>110</v>
      </c>
      <c r="E36" s="61" t="s">
        <v>111</v>
      </c>
      <c r="F36" s="3" t="s">
        <v>107</v>
      </c>
      <c r="G36" s="19">
        <v>3620232845</v>
      </c>
      <c r="H36" s="3" t="s">
        <v>20</v>
      </c>
      <c r="I36" s="20">
        <v>45324</v>
      </c>
      <c r="J36" s="20">
        <v>45657</v>
      </c>
      <c r="K36" s="26">
        <v>54</v>
      </c>
      <c r="L36" s="53">
        <v>1954925736.3</v>
      </c>
      <c r="M36" s="62"/>
    </row>
    <row r="37" spans="1:13" ht="33" hidden="1" x14ac:dyDescent="0.2">
      <c r="A37" s="3">
        <v>37</v>
      </c>
      <c r="B37" s="16">
        <v>2023002130231</v>
      </c>
      <c r="C37" s="17">
        <v>45288</v>
      </c>
      <c r="D37" s="18" t="s">
        <v>112</v>
      </c>
      <c r="E37" s="61" t="s">
        <v>113</v>
      </c>
      <c r="F37" s="3" t="s">
        <v>116</v>
      </c>
      <c r="G37" s="19">
        <v>500000000</v>
      </c>
      <c r="H37" s="3" t="s">
        <v>20</v>
      </c>
      <c r="I37" s="20">
        <v>45371</v>
      </c>
      <c r="J37" s="20">
        <v>45645</v>
      </c>
      <c r="K37" s="53">
        <v>70.3</v>
      </c>
      <c r="L37" s="26">
        <v>351500000</v>
      </c>
      <c r="M37" s="62"/>
    </row>
    <row r="38" spans="1:13" ht="55" hidden="1" x14ac:dyDescent="0.2">
      <c r="A38" s="3">
        <v>38</v>
      </c>
      <c r="B38" s="16">
        <v>2024002130120</v>
      </c>
      <c r="C38" s="17">
        <v>45485</v>
      </c>
      <c r="D38" s="22" t="s">
        <v>114</v>
      </c>
      <c r="E38" s="61" t="s">
        <v>115</v>
      </c>
      <c r="F38" s="3" t="s">
        <v>116</v>
      </c>
      <c r="G38" s="19">
        <v>3000000000</v>
      </c>
      <c r="H38" s="3" t="s">
        <v>20</v>
      </c>
      <c r="I38" s="20">
        <v>45377</v>
      </c>
      <c r="J38" s="20">
        <v>45651</v>
      </c>
      <c r="K38" s="53">
        <v>66.7</v>
      </c>
      <c r="L38" s="26">
        <v>2001000000</v>
      </c>
      <c r="M38" s="62"/>
    </row>
    <row r="39" spans="1:13" ht="44" hidden="1" x14ac:dyDescent="0.2">
      <c r="A39" s="3">
        <v>39</v>
      </c>
      <c r="B39" s="16">
        <v>2024002130026</v>
      </c>
      <c r="C39" s="21" t="s">
        <v>144</v>
      </c>
      <c r="D39" s="18" t="s">
        <v>124</v>
      </c>
      <c r="E39" s="61" t="s">
        <v>125</v>
      </c>
      <c r="F39" s="3" t="s">
        <v>127</v>
      </c>
      <c r="G39" s="24" t="s">
        <v>126</v>
      </c>
      <c r="H39" s="3" t="s">
        <v>20</v>
      </c>
      <c r="I39" s="20">
        <v>45352</v>
      </c>
      <c r="J39" s="20">
        <v>45657</v>
      </c>
      <c r="K39" s="4">
        <v>59</v>
      </c>
      <c r="L39" s="5">
        <v>328630000</v>
      </c>
      <c r="M39" s="62"/>
    </row>
    <row r="40" spans="1:13" ht="48" hidden="1" customHeight="1" x14ac:dyDescent="0.2">
      <c r="A40" s="3">
        <v>40</v>
      </c>
      <c r="B40" s="97">
        <v>2023002130242</v>
      </c>
      <c r="C40" s="98">
        <v>45289</v>
      </c>
      <c r="D40" s="99" t="s">
        <v>129</v>
      </c>
      <c r="E40" s="100" t="s">
        <v>130</v>
      </c>
      <c r="F40" s="101" t="s">
        <v>137</v>
      </c>
      <c r="G40" s="16">
        <v>150000000</v>
      </c>
      <c r="H40" s="3" t="s">
        <v>20</v>
      </c>
      <c r="I40" s="102">
        <v>45441</v>
      </c>
      <c r="J40" s="102">
        <v>45594</v>
      </c>
      <c r="K40" s="103">
        <v>90.67</v>
      </c>
      <c r="L40" s="5">
        <f>115000000+21000000</f>
        <v>136000000</v>
      </c>
      <c r="M40" s="104" t="s">
        <v>131</v>
      </c>
    </row>
    <row r="41" spans="1:13" ht="66" hidden="1" x14ac:dyDescent="0.2">
      <c r="A41" s="3">
        <v>41</v>
      </c>
      <c r="B41" s="101">
        <v>2024002130212</v>
      </c>
      <c r="C41" s="102">
        <v>45490</v>
      </c>
      <c r="D41" s="99" t="s">
        <v>132</v>
      </c>
      <c r="E41" s="100" t="s">
        <v>133</v>
      </c>
      <c r="F41" s="101" t="s">
        <v>137</v>
      </c>
      <c r="G41" s="16">
        <v>150000000</v>
      </c>
      <c r="H41" s="3" t="s">
        <v>20</v>
      </c>
      <c r="I41" s="102">
        <v>45552</v>
      </c>
      <c r="J41" s="102">
        <v>45657</v>
      </c>
      <c r="K41" s="103">
        <v>51.87</v>
      </c>
      <c r="L41" s="5">
        <v>77800000</v>
      </c>
      <c r="M41" s="104" t="s">
        <v>134</v>
      </c>
    </row>
    <row r="42" spans="1:13" ht="55" hidden="1" x14ac:dyDescent="0.2">
      <c r="A42" s="3">
        <v>42</v>
      </c>
      <c r="B42" s="101">
        <v>2024002130216</v>
      </c>
      <c r="C42" s="102">
        <v>45490</v>
      </c>
      <c r="D42" s="99" t="s">
        <v>135</v>
      </c>
      <c r="E42" s="100" t="s">
        <v>136</v>
      </c>
      <c r="F42" s="101" t="s">
        <v>137</v>
      </c>
      <c r="G42" s="16">
        <v>150000000</v>
      </c>
      <c r="H42" s="3" t="s">
        <v>20</v>
      </c>
      <c r="I42" s="102">
        <v>45441</v>
      </c>
      <c r="J42" s="102">
        <v>45657</v>
      </c>
      <c r="K42" s="97">
        <v>56</v>
      </c>
      <c r="L42" s="5">
        <v>84000000</v>
      </c>
      <c r="M42" s="104" t="s">
        <v>134</v>
      </c>
    </row>
    <row r="43" spans="1:13" ht="44" hidden="1" x14ac:dyDescent="0.2">
      <c r="A43" s="3">
        <v>43</v>
      </c>
      <c r="B43" s="16" t="s">
        <v>139</v>
      </c>
      <c r="C43" s="17">
        <v>45181</v>
      </c>
      <c r="D43" s="18" t="s">
        <v>140</v>
      </c>
      <c r="E43" s="61" t="s">
        <v>141</v>
      </c>
      <c r="F43" s="3" t="s">
        <v>142</v>
      </c>
      <c r="G43" s="16">
        <v>15325341403</v>
      </c>
      <c r="H43" s="1" t="s">
        <v>74</v>
      </c>
      <c r="I43" s="20">
        <v>45292</v>
      </c>
      <c r="J43" s="20">
        <v>45657</v>
      </c>
      <c r="K43" s="105">
        <v>62.4</v>
      </c>
      <c r="L43" s="5">
        <v>9562706099</v>
      </c>
      <c r="M43" s="62" t="s">
        <v>165</v>
      </c>
    </row>
    <row r="44" spans="1:13" ht="22" hidden="1" x14ac:dyDescent="0.2">
      <c r="A44" s="3">
        <v>44</v>
      </c>
      <c r="B44" s="3">
        <v>2024002130083</v>
      </c>
      <c r="C44" s="17">
        <v>45469</v>
      </c>
      <c r="D44" s="22" t="s">
        <v>146</v>
      </c>
      <c r="E44" s="61"/>
      <c r="F44" s="3" t="s">
        <v>142</v>
      </c>
      <c r="G44" s="16">
        <v>300000000</v>
      </c>
      <c r="H44" s="1" t="s">
        <v>147</v>
      </c>
      <c r="I44" s="20">
        <v>45469</v>
      </c>
      <c r="J44" s="20">
        <v>45657</v>
      </c>
      <c r="K44" s="97">
        <f t="shared" ref="K44:K46" si="0">+L44/G44*100</f>
        <v>100</v>
      </c>
      <c r="L44" s="5">
        <v>300000000</v>
      </c>
      <c r="M44" s="62"/>
    </row>
    <row r="45" spans="1:13" ht="22" hidden="1" x14ac:dyDescent="0.2">
      <c r="A45" s="3">
        <v>45</v>
      </c>
      <c r="B45" s="3" t="s">
        <v>148</v>
      </c>
      <c r="C45" s="17">
        <v>45378</v>
      </c>
      <c r="D45" s="22" t="s">
        <v>149</v>
      </c>
      <c r="E45" s="61"/>
      <c r="F45" s="3" t="s">
        <v>142</v>
      </c>
      <c r="G45" s="16">
        <v>500000000</v>
      </c>
      <c r="H45" s="1" t="s">
        <v>147</v>
      </c>
      <c r="I45" s="20">
        <v>45378</v>
      </c>
      <c r="J45" s="20">
        <v>45657</v>
      </c>
      <c r="K45" s="103">
        <f t="shared" si="0"/>
        <v>88.421999999999997</v>
      </c>
      <c r="L45" s="5">
        <v>442110000</v>
      </c>
      <c r="M45" s="62"/>
    </row>
    <row r="46" spans="1:13" ht="54" hidden="1" customHeight="1" x14ac:dyDescent="0.2">
      <c r="A46" s="3">
        <v>46</v>
      </c>
      <c r="B46" s="3" t="s">
        <v>150</v>
      </c>
      <c r="C46" s="17">
        <v>45471</v>
      </c>
      <c r="D46" s="22" t="s">
        <v>151</v>
      </c>
      <c r="E46" s="61" t="s">
        <v>152</v>
      </c>
      <c r="F46" s="3" t="s">
        <v>142</v>
      </c>
      <c r="G46" s="16">
        <v>645143065</v>
      </c>
      <c r="H46" s="1" t="s">
        <v>153</v>
      </c>
      <c r="I46" s="20">
        <v>45471</v>
      </c>
      <c r="J46" s="20">
        <v>45657</v>
      </c>
      <c r="K46" s="103">
        <f t="shared" si="0"/>
        <v>76.068398875216928</v>
      </c>
      <c r="L46" s="5">
        <v>490750000</v>
      </c>
      <c r="M46" s="62"/>
    </row>
    <row r="47" spans="1:13" ht="55" hidden="1" x14ac:dyDescent="0.2">
      <c r="A47" s="3">
        <v>47</v>
      </c>
      <c r="B47" s="16">
        <v>2022002130065</v>
      </c>
      <c r="C47" s="17">
        <v>44802</v>
      </c>
      <c r="D47" s="1" t="s">
        <v>154</v>
      </c>
      <c r="E47" s="1" t="s">
        <v>155</v>
      </c>
      <c r="F47" s="3" t="s">
        <v>164</v>
      </c>
      <c r="G47" s="16">
        <v>1110000000</v>
      </c>
      <c r="H47" s="1" t="s">
        <v>156</v>
      </c>
      <c r="I47" s="20">
        <v>45105</v>
      </c>
      <c r="J47" s="20">
        <v>45777</v>
      </c>
      <c r="K47" s="26">
        <v>45</v>
      </c>
      <c r="L47" s="16">
        <v>550000000</v>
      </c>
      <c r="M47" s="65" t="s">
        <v>157</v>
      </c>
    </row>
    <row r="48" spans="1:13" ht="78.75" hidden="1" customHeight="1" x14ac:dyDescent="0.2">
      <c r="A48" s="3">
        <v>48</v>
      </c>
      <c r="B48" s="3">
        <v>2024002130176</v>
      </c>
      <c r="C48" s="17">
        <v>45499</v>
      </c>
      <c r="D48" s="2" t="s">
        <v>158</v>
      </c>
      <c r="E48" s="1" t="s">
        <v>159</v>
      </c>
      <c r="F48" s="3" t="s">
        <v>164</v>
      </c>
      <c r="G48" s="16">
        <v>200000000</v>
      </c>
      <c r="H48" s="1" t="s">
        <v>20</v>
      </c>
      <c r="I48" s="20">
        <v>45517</v>
      </c>
      <c r="J48" s="20">
        <v>45654</v>
      </c>
      <c r="K48" s="66">
        <v>43.64</v>
      </c>
      <c r="L48" s="16">
        <v>143239466</v>
      </c>
      <c r="M48" s="62" t="s">
        <v>160</v>
      </c>
    </row>
    <row r="49" spans="1:13" ht="82.5" hidden="1" customHeight="1" x14ac:dyDescent="0.2">
      <c r="A49" s="3">
        <v>49</v>
      </c>
      <c r="B49" s="3">
        <v>2024002130178</v>
      </c>
      <c r="C49" s="17">
        <v>45499</v>
      </c>
      <c r="D49" s="1" t="s">
        <v>161</v>
      </c>
      <c r="E49" s="1" t="s">
        <v>162</v>
      </c>
      <c r="F49" s="3" t="s">
        <v>164</v>
      </c>
      <c r="G49" s="16">
        <v>1000000000</v>
      </c>
      <c r="H49" s="1" t="s">
        <v>20</v>
      </c>
      <c r="I49" s="20">
        <v>45400</v>
      </c>
      <c r="J49" s="20">
        <v>45656</v>
      </c>
      <c r="K49" s="16">
        <v>72</v>
      </c>
      <c r="L49" s="16">
        <v>659841960</v>
      </c>
      <c r="M49" s="62" t="s">
        <v>163</v>
      </c>
    </row>
    <row r="50" spans="1:13" ht="66" hidden="1" x14ac:dyDescent="0.2">
      <c r="A50" s="3">
        <v>50</v>
      </c>
      <c r="B50" s="16">
        <v>2024002130196</v>
      </c>
      <c r="C50" s="17">
        <v>45489</v>
      </c>
      <c r="D50" s="18" t="s">
        <v>166</v>
      </c>
      <c r="E50" s="62" t="s">
        <v>167</v>
      </c>
      <c r="F50" s="2" t="s">
        <v>195</v>
      </c>
      <c r="G50" s="6">
        <v>842400000</v>
      </c>
      <c r="H50" s="1" t="s">
        <v>168</v>
      </c>
      <c r="I50" s="21">
        <v>45493</v>
      </c>
      <c r="J50" s="20">
        <v>45657</v>
      </c>
      <c r="K50" s="4">
        <v>50</v>
      </c>
      <c r="L50" s="70">
        <v>498876669</v>
      </c>
      <c r="M50" s="3"/>
    </row>
    <row r="51" spans="1:13" ht="55" hidden="1" x14ac:dyDescent="0.2">
      <c r="A51" s="3">
        <v>51</v>
      </c>
      <c r="B51" s="3">
        <v>2024002130202</v>
      </c>
      <c r="C51" s="69">
        <v>45490</v>
      </c>
      <c r="D51" s="18" t="s">
        <v>169</v>
      </c>
      <c r="E51" s="62" t="s">
        <v>170</v>
      </c>
      <c r="F51" s="2" t="s">
        <v>195</v>
      </c>
      <c r="G51" s="6">
        <v>271170000</v>
      </c>
      <c r="H51" s="1" t="s">
        <v>168</v>
      </c>
      <c r="I51" s="20">
        <v>45493</v>
      </c>
      <c r="J51" s="20">
        <v>45657</v>
      </c>
      <c r="K51" s="71">
        <v>0.25</v>
      </c>
      <c r="L51" s="70">
        <v>118670000</v>
      </c>
      <c r="M51" s="14"/>
    </row>
    <row r="52" spans="1:13" ht="55" hidden="1" x14ac:dyDescent="0.2">
      <c r="A52" s="3">
        <v>52</v>
      </c>
      <c r="B52" s="106">
        <v>2024002130188</v>
      </c>
      <c r="C52" s="17">
        <v>45489</v>
      </c>
      <c r="D52" s="17" t="s">
        <v>171</v>
      </c>
      <c r="E52" s="17" t="s">
        <v>172</v>
      </c>
      <c r="F52" s="3" t="s">
        <v>196</v>
      </c>
      <c r="G52" s="6">
        <v>200000000</v>
      </c>
      <c r="H52" s="1" t="s">
        <v>20</v>
      </c>
      <c r="I52" s="20">
        <v>45538</v>
      </c>
      <c r="J52" s="20">
        <v>45567</v>
      </c>
      <c r="K52" s="26">
        <v>100</v>
      </c>
      <c r="L52" s="71">
        <v>1</v>
      </c>
      <c r="M52" s="3" t="s">
        <v>173</v>
      </c>
    </row>
    <row r="53" spans="1:13" ht="22" hidden="1" x14ac:dyDescent="0.2">
      <c r="A53" s="3">
        <v>53</v>
      </c>
      <c r="B53" s="3">
        <v>2024002130185</v>
      </c>
      <c r="C53" s="17">
        <v>45489</v>
      </c>
      <c r="D53" s="17" t="s">
        <v>174</v>
      </c>
      <c r="E53" s="1" t="s">
        <v>175</v>
      </c>
      <c r="F53" s="3" t="s">
        <v>196</v>
      </c>
      <c r="G53" s="6">
        <v>2000000000</v>
      </c>
      <c r="H53" s="1" t="s">
        <v>20</v>
      </c>
      <c r="I53" s="20">
        <v>45573</v>
      </c>
      <c r="J53" s="20">
        <v>45657</v>
      </c>
      <c r="K53" s="4">
        <v>95.3</v>
      </c>
      <c r="L53" s="73">
        <v>0.95299999999999996</v>
      </c>
      <c r="M53" s="3" t="s">
        <v>176</v>
      </c>
    </row>
    <row r="54" spans="1:13" ht="33" hidden="1" x14ac:dyDescent="0.2">
      <c r="A54" s="3">
        <v>54</v>
      </c>
      <c r="B54" s="3">
        <v>2024002130184</v>
      </c>
      <c r="C54" s="17">
        <v>45489</v>
      </c>
      <c r="D54" s="17" t="s">
        <v>177</v>
      </c>
      <c r="E54" s="1" t="s">
        <v>178</v>
      </c>
      <c r="F54" s="3" t="s">
        <v>196</v>
      </c>
      <c r="G54" s="6">
        <v>1200000000</v>
      </c>
      <c r="H54" s="1" t="s">
        <v>20</v>
      </c>
      <c r="I54" s="20">
        <v>45394</v>
      </c>
      <c r="J54" s="20">
        <v>45657</v>
      </c>
      <c r="K54" s="81">
        <v>90.92</v>
      </c>
      <c r="L54" s="74">
        <v>0.90920000000000001</v>
      </c>
      <c r="M54" s="3" t="s">
        <v>176</v>
      </c>
    </row>
    <row r="55" spans="1:13" ht="55" hidden="1" x14ac:dyDescent="0.2">
      <c r="A55" s="3">
        <v>55</v>
      </c>
      <c r="B55" s="16">
        <v>2023002130002</v>
      </c>
      <c r="C55" s="17" t="s">
        <v>181</v>
      </c>
      <c r="D55" s="18" t="s">
        <v>182</v>
      </c>
      <c r="E55" s="18" t="s">
        <v>183</v>
      </c>
      <c r="F55" s="3" t="s">
        <v>194</v>
      </c>
      <c r="G55" s="19">
        <v>438000000</v>
      </c>
      <c r="H55" s="3" t="s">
        <v>184</v>
      </c>
      <c r="I55" s="3" t="s">
        <v>35</v>
      </c>
      <c r="J55" s="20" t="s">
        <v>35</v>
      </c>
      <c r="K55" s="26">
        <v>20</v>
      </c>
      <c r="L55" s="77">
        <v>100</v>
      </c>
      <c r="M55" s="3" t="s">
        <v>185</v>
      </c>
    </row>
    <row r="56" spans="1:13" ht="55" hidden="1" x14ac:dyDescent="0.2">
      <c r="A56" s="3">
        <v>56</v>
      </c>
      <c r="B56" s="3">
        <v>2023002130057</v>
      </c>
      <c r="C56" s="21" t="s">
        <v>186</v>
      </c>
      <c r="D56" s="22" t="s">
        <v>187</v>
      </c>
      <c r="E56" s="22" t="s">
        <v>188</v>
      </c>
      <c r="F56" s="3" t="s">
        <v>194</v>
      </c>
      <c r="G56" s="6">
        <v>819050000</v>
      </c>
      <c r="H56" s="18" t="s">
        <v>189</v>
      </c>
      <c r="I56" s="20">
        <v>45568</v>
      </c>
      <c r="J56" s="20">
        <v>45657</v>
      </c>
      <c r="K56" s="26">
        <v>50</v>
      </c>
      <c r="L56" s="3">
        <v>0</v>
      </c>
      <c r="M56" s="3" t="s">
        <v>185</v>
      </c>
    </row>
    <row r="57" spans="1:13" ht="77" hidden="1" x14ac:dyDescent="0.2">
      <c r="A57" s="3">
        <v>57</v>
      </c>
      <c r="B57" s="3">
        <v>2024002130050</v>
      </c>
      <c r="C57" s="17" t="s">
        <v>191</v>
      </c>
      <c r="D57" s="18" t="s">
        <v>192</v>
      </c>
      <c r="E57" s="18" t="s">
        <v>193</v>
      </c>
      <c r="F57" s="3" t="s">
        <v>194</v>
      </c>
      <c r="G57" s="19">
        <v>698600000</v>
      </c>
      <c r="H57" s="1" t="s">
        <v>190</v>
      </c>
      <c r="I57" s="20">
        <v>45440</v>
      </c>
      <c r="J57" s="20">
        <v>46385</v>
      </c>
      <c r="K57" s="16">
        <v>20</v>
      </c>
      <c r="L57" s="75">
        <v>100</v>
      </c>
      <c r="M57" s="3" t="s">
        <v>185</v>
      </c>
    </row>
    <row r="58" spans="1:13" ht="55" hidden="1" x14ac:dyDescent="0.2">
      <c r="A58" s="3">
        <v>58</v>
      </c>
      <c r="B58" s="16">
        <v>2024002130013</v>
      </c>
      <c r="C58" s="17">
        <v>45320</v>
      </c>
      <c r="D58" s="18" t="s">
        <v>198</v>
      </c>
      <c r="E58" s="18" t="s">
        <v>199</v>
      </c>
      <c r="F58" s="3" t="s">
        <v>210</v>
      </c>
      <c r="G58" s="19">
        <v>400000000</v>
      </c>
      <c r="H58" s="1" t="s">
        <v>20</v>
      </c>
      <c r="I58" s="20">
        <v>45351</v>
      </c>
      <c r="J58" s="20">
        <v>45654</v>
      </c>
      <c r="K58" s="26">
        <v>70</v>
      </c>
      <c r="L58" s="5">
        <v>270200000</v>
      </c>
      <c r="M58" s="3" t="s">
        <v>200</v>
      </c>
    </row>
    <row r="59" spans="1:13" ht="55" hidden="1" x14ac:dyDescent="0.2">
      <c r="A59" s="3">
        <v>59</v>
      </c>
      <c r="B59" s="172" t="s">
        <v>201</v>
      </c>
      <c r="C59" s="21">
        <v>45259</v>
      </c>
      <c r="D59" s="22" t="s">
        <v>202</v>
      </c>
      <c r="E59" s="18" t="s">
        <v>203</v>
      </c>
      <c r="F59" s="3" t="s">
        <v>210</v>
      </c>
      <c r="G59" s="177">
        <v>450000000</v>
      </c>
      <c r="H59" s="1" t="s">
        <v>20</v>
      </c>
      <c r="I59" s="20">
        <v>45364</v>
      </c>
      <c r="J59" s="20">
        <v>45370</v>
      </c>
      <c r="K59" s="26">
        <v>100</v>
      </c>
      <c r="L59" s="16">
        <v>74476000</v>
      </c>
      <c r="M59" s="3" t="s">
        <v>204</v>
      </c>
    </row>
    <row r="60" spans="1:13" ht="55" hidden="1" x14ac:dyDescent="0.2">
      <c r="A60" s="3">
        <v>60</v>
      </c>
      <c r="B60" s="172"/>
      <c r="C60" s="21">
        <v>45259</v>
      </c>
      <c r="D60" s="22" t="s">
        <v>202</v>
      </c>
      <c r="E60" s="18" t="s">
        <v>203</v>
      </c>
      <c r="F60" s="3" t="s">
        <v>210</v>
      </c>
      <c r="G60" s="177"/>
      <c r="H60" s="1" t="s">
        <v>20</v>
      </c>
      <c r="I60" s="20">
        <v>45400</v>
      </c>
      <c r="J60" s="20">
        <v>45583</v>
      </c>
      <c r="K60" s="26">
        <v>78</v>
      </c>
      <c r="L60" s="16">
        <v>187714096</v>
      </c>
      <c r="M60" s="3" t="s">
        <v>205</v>
      </c>
    </row>
    <row r="61" spans="1:13" ht="55" hidden="1" x14ac:dyDescent="0.2">
      <c r="A61" s="172">
        <v>61</v>
      </c>
      <c r="B61" s="172">
        <v>2023002130201</v>
      </c>
      <c r="C61" s="17">
        <v>45278</v>
      </c>
      <c r="D61" s="18" t="s">
        <v>206</v>
      </c>
      <c r="E61" s="18" t="s">
        <v>207</v>
      </c>
      <c r="F61" s="3" t="s">
        <v>210</v>
      </c>
      <c r="G61" s="19">
        <v>550000000</v>
      </c>
      <c r="H61" s="1" t="s">
        <v>20</v>
      </c>
      <c r="I61" s="20">
        <v>45407</v>
      </c>
      <c r="J61" s="20">
        <v>45657</v>
      </c>
      <c r="K61" s="54">
        <v>50</v>
      </c>
      <c r="L61" s="75">
        <v>125000000</v>
      </c>
      <c r="M61" s="3" t="s">
        <v>208</v>
      </c>
    </row>
    <row r="62" spans="1:13" ht="55" hidden="1" x14ac:dyDescent="0.2">
      <c r="A62" s="172"/>
      <c r="B62" s="172"/>
      <c r="C62" s="17">
        <v>45278</v>
      </c>
      <c r="D62" s="18" t="s">
        <v>206</v>
      </c>
      <c r="E62" s="18" t="s">
        <v>207</v>
      </c>
      <c r="F62" s="3" t="s">
        <v>210</v>
      </c>
      <c r="G62" s="19">
        <v>550000000</v>
      </c>
      <c r="H62" s="1" t="s">
        <v>20</v>
      </c>
      <c r="I62" s="21">
        <v>45443</v>
      </c>
      <c r="J62" s="21">
        <v>45657</v>
      </c>
      <c r="K62" s="82">
        <v>70</v>
      </c>
      <c r="L62" s="75">
        <v>199816280</v>
      </c>
      <c r="M62" s="3" t="s">
        <v>209</v>
      </c>
    </row>
    <row r="63" spans="1:13" ht="77" x14ac:dyDescent="0.2">
      <c r="A63" s="3">
        <v>62</v>
      </c>
      <c r="B63" s="16">
        <v>2024002130006</v>
      </c>
      <c r="C63" s="17">
        <v>45298</v>
      </c>
      <c r="D63" s="18" t="s">
        <v>211</v>
      </c>
      <c r="E63" s="18" t="s">
        <v>212</v>
      </c>
      <c r="F63" s="3" t="s">
        <v>197</v>
      </c>
      <c r="G63" s="78">
        <v>800000000</v>
      </c>
      <c r="H63" s="1" t="s">
        <v>20</v>
      </c>
      <c r="I63" s="20">
        <v>45320</v>
      </c>
      <c r="J63" s="20">
        <v>45440</v>
      </c>
      <c r="K63" s="26">
        <v>100</v>
      </c>
      <c r="L63" s="75">
        <v>799998317</v>
      </c>
      <c r="M63" s="3" t="s">
        <v>213</v>
      </c>
    </row>
    <row r="64" spans="1:13" ht="110" x14ac:dyDescent="0.2">
      <c r="A64" s="3">
        <v>63</v>
      </c>
      <c r="B64" s="3">
        <v>2023002130207</v>
      </c>
      <c r="C64" s="21">
        <v>45286</v>
      </c>
      <c r="D64" s="22" t="s">
        <v>214</v>
      </c>
      <c r="E64" s="18" t="s">
        <v>215</v>
      </c>
      <c r="F64" s="3" t="s">
        <v>197</v>
      </c>
      <c r="G64" s="79">
        <v>480000000</v>
      </c>
      <c r="H64" s="1" t="s">
        <v>20</v>
      </c>
      <c r="I64" s="20">
        <v>45316</v>
      </c>
      <c r="J64" s="20">
        <v>45362</v>
      </c>
      <c r="K64" s="26">
        <v>100</v>
      </c>
      <c r="L64" s="75">
        <v>480000000</v>
      </c>
      <c r="M64" s="3" t="s">
        <v>216</v>
      </c>
    </row>
    <row r="65" spans="1:13" ht="66" x14ac:dyDescent="0.2">
      <c r="A65" s="3">
        <v>64</v>
      </c>
      <c r="B65" s="3">
        <v>2023002130191</v>
      </c>
      <c r="C65" s="17">
        <v>45273</v>
      </c>
      <c r="D65" s="18" t="s">
        <v>217</v>
      </c>
      <c r="E65" s="18" t="s">
        <v>218</v>
      </c>
      <c r="F65" s="3" t="s">
        <v>197</v>
      </c>
      <c r="G65" s="79">
        <v>520000000</v>
      </c>
      <c r="H65" s="1" t="s">
        <v>20</v>
      </c>
      <c r="I65" s="20">
        <v>45316</v>
      </c>
      <c r="J65" s="20">
        <v>45362</v>
      </c>
      <c r="K65" s="16">
        <v>100</v>
      </c>
      <c r="L65" s="75">
        <v>104000000</v>
      </c>
      <c r="M65" s="3" t="s">
        <v>219</v>
      </c>
    </row>
    <row r="66" spans="1:13" ht="66" x14ac:dyDescent="0.2">
      <c r="A66" s="3">
        <v>65</v>
      </c>
      <c r="B66" s="3">
        <v>2024002130017</v>
      </c>
      <c r="C66" s="17">
        <v>45309</v>
      </c>
      <c r="D66" s="18" t="s">
        <v>220</v>
      </c>
      <c r="E66" s="18" t="s">
        <v>221</v>
      </c>
      <c r="F66" s="3" t="s">
        <v>197</v>
      </c>
      <c r="G66" s="78">
        <v>350000000</v>
      </c>
      <c r="H66" s="1" t="s">
        <v>20</v>
      </c>
      <c r="I66" s="20">
        <v>45349</v>
      </c>
      <c r="J66" s="20">
        <v>45358</v>
      </c>
      <c r="K66" s="16">
        <v>100</v>
      </c>
      <c r="L66" s="75">
        <v>350000000</v>
      </c>
      <c r="M66" s="3" t="s">
        <v>222</v>
      </c>
    </row>
    <row r="67" spans="1:13" ht="44" x14ac:dyDescent="0.2">
      <c r="A67" s="172">
        <v>66</v>
      </c>
      <c r="B67" s="172">
        <v>2023002130229</v>
      </c>
      <c r="C67" s="178">
        <v>45273</v>
      </c>
      <c r="D67" s="175" t="s">
        <v>223</v>
      </c>
      <c r="E67" s="18" t="s">
        <v>224</v>
      </c>
      <c r="F67" s="172" t="s">
        <v>197</v>
      </c>
      <c r="G67" s="179">
        <v>5297304000</v>
      </c>
      <c r="H67" s="175" t="s">
        <v>20</v>
      </c>
      <c r="I67" s="20">
        <v>45377</v>
      </c>
      <c r="J67" s="20">
        <v>45383</v>
      </c>
      <c r="K67" s="19">
        <v>0</v>
      </c>
      <c r="L67" s="83">
        <v>970000000</v>
      </c>
      <c r="M67" s="14" t="s">
        <v>225</v>
      </c>
    </row>
    <row r="68" spans="1:13" ht="44" hidden="1" x14ac:dyDescent="0.2">
      <c r="A68" s="172"/>
      <c r="B68" s="172"/>
      <c r="C68" s="178"/>
      <c r="D68" s="175"/>
      <c r="E68" s="18" t="s">
        <v>226</v>
      </c>
      <c r="F68" s="172"/>
      <c r="G68" s="179"/>
      <c r="H68" s="175"/>
      <c r="I68" s="20">
        <v>45378</v>
      </c>
      <c r="J68" s="20">
        <v>45286</v>
      </c>
      <c r="K68" s="19">
        <v>0</v>
      </c>
      <c r="L68" s="83">
        <v>825000000</v>
      </c>
      <c r="M68" s="14" t="s">
        <v>227</v>
      </c>
    </row>
    <row r="69" spans="1:13" ht="44" hidden="1" x14ac:dyDescent="0.2">
      <c r="A69" s="172"/>
      <c r="B69" s="172"/>
      <c r="C69" s="178"/>
      <c r="D69" s="175"/>
      <c r="E69" s="18" t="s">
        <v>228</v>
      </c>
      <c r="F69" s="172"/>
      <c r="G69" s="179"/>
      <c r="H69" s="175"/>
      <c r="I69" s="20">
        <v>45378</v>
      </c>
      <c r="J69" s="20">
        <v>45499</v>
      </c>
      <c r="K69" s="19">
        <v>0</v>
      </c>
      <c r="L69" s="83">
        <v>100000000</v>
      </c>
      <c r="M69" s="14" t="s">
        <v>229</v>
      </c>
    </row>
    <row r="70" spans="1:13" ht="44" hidden="1" x14ac:dyDescent="0.2">
      <c r="A70" s="172"/>
      <c r="B70" s="172"/>
      <c r="C70" s="178"/>
      <c r="D70" s="175"/>
      <c r="E70" s="18" t="s">
        <v>230</v>
      </c>
      <c r="F70" s="172"/>
      <c r="G70" s="179"/>
      <c r="H70" s="175"/>
      <c r="I70" s="20">
        <v>45448</v>
      </c>
      <c r="J70" s="20">
        <v>45600</v>
      </c>
      <c r="K70" s="19">
        <v>50</v>
      </c>
      <c r="L70" s="83">
        <v>1001000000</v>
      </c>
      <c r="M70" s="14" t="s">
        <v>231</v>
      </c>
    </row>
    <row r="71" spans="1:13" ht="77" x14ac:dyDescent="0.2">
      <c r="A71" s="3">
        <v>67</v>
      </c>
      <c r="B71" s="3">
        <v>2024002130010</v>
      </c>
      <c r="C71" s="21">
        <v>45362</v>
      </c>
      <c r="D71" s="61" t="s">
        <v>232</v>
      </c>
      <c r="E71" s="25" t="s">
        <v>233</v>
      </c>
      <c r="F71" s="3" t="s">
        <v>197</v>
      </c>
      <c r="G71" s="79">
        <v>888800000</v>
      </c>
      <c r="H71" s="2" t="s">
        <v>20</v>
      </c>
      <c r="I71" s="21">
        <v>45363</v>
      </c>
      <c r="J71" s="21">
        <v>45408</v>
      </c>
      <c r="K71" s="19">
        <v>100</v>
      </c>
      <c r="L71" s="84">
        <v>888800000</v>
      </c>
      <c r="M71" s="3" t="s">
        <v>234</v>
      </c>
    </row>
    <row r="72" spans="1:13" ht="66" x14ac:dyDescent="0.2">
      <c r="A72" s="3">
        <v>68</v>
      </c>
      <c r="B72" s="3">
        <v>2023002130093</v>
      </c>
      <c r="C72" s="21">
        <v>45075</v>
      </c>
      <c r="D72" s="62" t="s">
        <v>235</v>
      </c>
      <c r="E72" s="25" t="s">
        <v>236</v>
      </c>
      <c r="F72" s="3" t="s">
        <v>197</v>
      </c>
      <c r="G72" s="80">
        <v>2188376000</v>
      </c>
      <c r="H72" s="2" t="s">
        <v>20</v>
      </c>
      <c r="I72" s="21">
        <v>45105</v>
      </c>
      <c r="J72" s="21">
        <v>45257</v>
      </c>
      <c r="K72" s="19">
        <v>100</v>
      </c>
      <c r="L72" s="85">
        <v>656512800</v>
      </c>
      <c r="M72" s="3"/>
    </row>
    <row r="73" spans="1:13" ht="44" x14ac:dyDescent="0.2">
      <c r="A73" s="3">
        <v>69</v>
      </c>
      <c r="B73" s="3">
        <v>2023002130114</v>
      </c>
      <c r="C73" s="76">
        <v>45111</v>
      </c>
      <c r="D73" s="18" t="s">
        <v>237</v>
      </c>
      <c r="E73" s="18" t="s">
        <v>238</v>
      </c>
      <c r="F73" s="3" t="s">
        <v>197</v>
      </c>
      <c r="G73" s="80">
        <v>8034712000</v>
      </c>
      <c r="H73" s="14" t="s">
        <v>20</v>
      </c>
      <c r="I73" s="21">
        <v>45175</v>
      </c>
      <c r="J73" s="21">
        <v>45280</v>
      </c>
      <c r="K73" s="19">
        <v>100</v>
      </c>
      <c r="L73" s="85">
        <v>7231240800</v>
      </c>
      <c r="M73" s="14"/>
    </row>
    <row r="74" spans="1:13" ht="33" customHeight="1" x14ac:dyDescent="0.2">
      <c r="A74" s="172">
        <v>70</v>
      </c>
      <c r="B74" s="172">
        <v>2024002130057</v>
      </c>
      <c r="C74" s="173">
        <v>45349</v>
      </c>
      <c r="D74" s="175" t="s">
        <v>239</v>
      </c>
      <c r="E74" s="174" t="s">
        <v>240</v>
      </c>
      <c r="F74" s="172" t="s">
        <v>197</v>
      </c>
      <c r="G74" s="176">
        <v>3909150000</v>
      </c>
      <c r="H74" s="176" t="s">
        <v>20</v>
      </c>
      <c r="I74" s="76">
        <v>45462</v>
      </c>
      <c r="J74" s="20">
        <v>45657</v>
      </c>
      <c r="K74" s="72">
        <v>0</v>
      </c>
      <c r="L74" s="85">
        <v>1027980000</v>
      </c>
      <c r="M74" s="14" t="s">
        <v>241</v>
      </c>
    </row>
    <row r="75" spans="1:13" ht="25.5" hidden="1" customHeight="1" x14ac:dyDescent="0.2">
      <c r="A75" s="172"/>
      <c r="B75" s="172"/>
      <c r="C75" s="173"/>
      <c r="D75" s="175"/>
      <c r="E75" s="174"/>
      <c r="F75" s="172"/>
      <c r="G75" s="176"/>
      <c r="H75" s="176"/>
      <c r="I75" s="76">
        <v>45489</v>
      </c>
      <c r="J75" s="20">
        <v>45569</v>
      </c>
      <c r="K75" s="72">
        <v>0</v>
      </c>
      <c r="L75" s="85">
        <v>188378873</v>
      </c>
      <c r="M75" s="14" t="s">
        <v>242</v>
      </c>
    </row>
    <row r="76" spans="1:13" ht="55" x14ac:dyDescent="0.2">
      <c r="A76" s="3">
        <v>71</v>
      </c>
      <c r="B76" s="3">
        <v>2024002130069</v>
      </c>
      <c r="C76" s="76">
        <v>45349</v>
      </c>
      <c r="D76" s="18" t="s">
        <v>243</v>
      </c>
      <c r="E76" s="18" t="s">
        <v>244</v>
      </c>
      <c r="F76" s="3" t="s">
        <v>197</v>
      </c>
      <c r="G76" s="14">
        <v>2182861468</v>
      </c>
      <c r="H76" s="14" t="s">
        <v>20</v>
      </c>
      <c r="I76" s="76">
        <v>45464</v>
      </c>
      <c r="J76" s="20">
        <v>45657</v>
      </c>
      <c r="K76" s="72">
        <v>0</v>
      </c>
      <c r="L76" s="85">
        <v>750000000</v>
      </c>
      <c r="M76" s="14" t="s">
        <v>245</v>
      </c>
    </row>
    <row r="77" spans="1:13" x14ac:dyDescent="0.2">
      <c r="A77" s="172">
        <v>72</v>
      </c>
      <c r="B77" s="172">
        <v>2024002130220</v>
      </c>
      <c r="C77" s="173">
        <v>45490</v>
      </c>
      <c r="D77" s="175" t="s">
        <v>246</v>
      </c>
      <c r="E77" s="175" t="s">
        <v>247</v>
      </c>
      <c r="F77" s="172" t="s">
        <v>197</v>
      </c>
      <c r="G77" s="176">
        <v>4085000500</v>
      </c>
      <c r="H77" s="176" t="s">
        <v>20</v>
      </c>
      <c r="I77" s="76">
        <v>45426</v>
      </c>
      <c r="J77" s="20">
        <v>45492</v>
      </c>
      <c r="K77" s="72">
        <v>40</v>
      </c>
      <c r="L77" s="83">
        <v>153583950</v>
      </c>
      <c r="M77" s="14" t="s">
        <v>248</v>
      </c>
    </row>
    <row r="78" spans="1:13" hidden="1" x14ac:dyDescent="0.2">
      <c r="A78" s="172"/>
      <c r="B78" s="172"/>
      <c r="C78" s="173"/>
      <c r="D78" s="175"/>
      <c r="E78" s="175"/>
      <c r="F78" s="172"/>
      <c r="G78" s="176"/>
      <c r="H78" s="176"/>
      <c r="I78" s="76">
        <v>45426</v>
      </c>
      <c r="J78" s="20">
        <v>45492</v>
      </c>
      <c r="K78" s="72">
        <v>40</v>
      </c>
      <c r="L78" s="86">
        <v>135527428</v>
      </c>
      <c r="M78" s="14" t="s">
        <v>249</v>
      </c>
    </row>
    <row r="79" spans="1:13" hidden="1" x14ac:dyDescent="0.2">
      <c r="A79" s="172"/>
      <c r="B79" s="172"/>
      <c r="C79" s="173"/>
      <c r="D79" s="175"/>
      <c r="E79" s="175"/>
      <c r="F79" s="172"/>
      <c r="G79" s="176"/>
      <c r="H79" s="176"/>
      <c r="I79" s="76">
        <v>45484</v>
      </c>
      <c r="J79" s="20">
        <v>45526</v>
      </c>
      <c r="K79" s="72">
        <v>20</v>
      </c>
      <c r="L79" s="86">
        <v>217244930</v>
      </c>
      <c r="M79" s="14" t="s">
        <v>250</v>
      </c>
    </row>
    <row r="80" spans="1:13" hidden="1" x14ac:dyDescent="0.2">
      <c r="A80" s="172"/>
      <c r="B80" s="172"/>
      <c r="C80" s="173"/>
      <c r="D80" s="175"/>
      <c r="E80" s="175"/>
      <c r="F80" s="172"/>
      <c r="G80" s="176"/>
      <c r="H80" s="176"/>
      <c r="I80" s="76">
        <v>45489</v>
      </c>
      <c r="J80" s="20">
        <v>45581</v>
      </c>
      <c r="K80" s="72">
        <v>20</v>
      </c>
      <c r="L80" s="86">
        <v>106843367</v>
      </c>
      <c r="M80" s="14" t="s">
        <v>251</v>
      </c>
    </row>
    <row r="81" spans="1:13" hidden="1" x14ac:dyDescent="0.2">
      <c r="A81" s="172"/>
      <c r="B81" s="172"/>
      <c r="C81" s="173"/>
      <c r="D81" s="175"/>
      <c r="E81" s="175"/>
      <c r="F81" s="172"/>
      <c r="G81" s="176"/>
      <c r="H81" s="176"/>
      <c r="I81" s="76">
        <v>45489</v>
      </c>
      <c r="J81" s="20">
        <v>45531</v>
      </c>
      <c r="K81" s="72">
        <v>20</v>
      </c>
      <c r="L81" s="86">
        <v>170180248</v>
      </c>
      <c r="M81" s="14" t="s">
        <v>252</v>
      </c>
    </row>
    <row r="82" spans="1:13" hidden="1" x14ac:dyDescent="0.2">
      <c r="A82" s="172"/>
      <c r="B82" s="172"/>
      <c r="C82" s="173"/>
      <c r="D82" s="175"/>
      <c r="E82" s="175"/>
      <c r="F82" s="172"/>
      <c r="G82" s="176"/>
      <c r="H82" s="176"/>
      <c r="I82" s="76" t="s">
        <v>253</v>
      </c>
      <c r="J82" s="20">
        <v>45624</v>
      </c>
      <c r="K82" s="72">
        <v>20</v>
      </c>
      <c r="L82" s="86">
        <v>192296822</v>
      </c>
      <c r="M82" s="14" t="s">
        <v>254</v>
      </c>
    </row>
    <row r="83" spans="1:13" hidden="1" x14ac:dyDescent="0.2">
      <c r="A83" s="172"/>
      <c r="B83" s="172"/>
      <c r="C83" s="173"/>
      <c r="D83" s="175"/>
      <c r="E83" s="175"/>
      <c r="F83" s="172"/>
      <c r="G83" s="176"/>
      <c r="H83" s="176"/>
      <c r="I83" s="76">
        <v>45527</v>
      </c>
      <c r="J83" s="20">
        <v>45618</v>
      </c>
      <c r="K83" s="72">
        <v>20</v>
      </c>
      <c r="L83" s="86">
        <v>120590342</v>
      </c>
      <c r="M83" s="14" t="s">
        <v>255</v>
      </c>
    </row>
    <row r="84" spans="1:13" hidden="1" x14ac:dyDescent="0.2">
      <c r="A84" s="172"/>
      <c r="B84" s="172"/>
      <c r="C84" s="173"/>
      <c r="D84" s="175"/>
      <c r="E84" s="175"/>
      <c r="F84" s="172"/>
      <c r="G84" s="176"/>
      <c r="H84" s="176"/>
      <c r="I84" s="76" t="s">
        <v>256</v>
      </c>
      <c r="J84" s="20">
        <v>45623</v>
      </c>
      <c r="K84" s="72">
        <v>20</v>
      </c>
      <c r="L84" s="86">
        <v>120291036</v>
      </c>
      <c r="M84" s="14" t="s">
        <v>257</v>
      </c>
    </row>
    <row r="85" spans="1:13" hidden="1" x14ac:dyDescent="0.2">
      <c r="A85" s="172"/>
      <c r="B85" s="172"/>
      <c r="C85" s="173"/>
      <c r="D85" s="175"/>
      <c r="E85" s="175"/>
      <c r="F85" s="172"/>
      <c r="G85" s="176"/>
      <c r="H85" s="176"/>
      <c r="I85" s="76" t="s">
        <v>253</v>
      </c>
      <c r="J85" s="20">
        <v>45624</v>
      </c>
      <c r="K85" s="72">
        <v>20</v>
      </c>
      <c r="L85" s="86">
        <v>188655691</v>
      </c>
      <c r="M85" s="14" t="s">
        <v>258</v>
      </c>
    </row>
    <row r="86" spans="1:13" ht="55" x14ac:dyDescent="0.2">
      <c r="A86" s="3">
        <v>73</v>
      </c>
      <c r="B86" s="3">
        <v>2024002130086</v>
      </c>
      <c r="C86" s="76">
        <v>45446</v>
      </c>
      <c r="D86" s="18" t="s">
        <v>259</v>
      </c>
      <c r="E86" s="1" t="s">
        <v>260</v>
      </c>
      <c r="F86" s="3" t="s">
        <v>197</v>
      </c>
      <c r="G86" s="80">
        <v>5050948109</v>
      </c>
      <c r="H86" s="1" t="s">
        <v>261</v>
      </c>
      <c r="I86" s="76">
        <v>45481</v>
      </c>
      <c r="J86" s="20">
        <v>45657</v>
      </c>
      <c r="K86" s="72">
        <v>0</v>
      </c>
      <c r="L86" s="85">
        <v>3788211082</v>
      </c>
      <c r="M86" s="14" t="s">
        <v>262</v>
      </c>
    </row>
    <row r="87" spans="1:13" ht="66" x14ac:dyDescent="0.2">
      <c r="A87" s="3">
        <v>74</v>
      </c>
      <c r="B87" s="3">
        <v>2024002130168</v>
      </c>
      <c r="C87" s="76">
        <v>45489</v>
      </c>
      <c r="D87" s="18" t="s">
        <v>263</v>
      </c>
      <c r="E87" s="1" t="s">
        <v>179</v>
      </c>
      <c r="F87" s="3" t="s">
        <v>197</v>
      </c>
      <c r="G87" s="14">
        <v>544000000</v>
      </c>
      <c r="H87" s="14" t="s">
        <v>20</v>
      </c>
      <c r="I87" s="76">
        <v>45520</v>
      </c>
      <c r="J87" s="20">
        <v>45522</v>
      </c>
      <c r="K87" s="72">
        <v>100</v>
      </c>
      <c r="L87" s="86">
        <v>130000000</v>
      </c>
      <c r="M87" s="14" t="s">
        <v>264</v>
      </c>
    </row>
    <row r="88" spans="1:13" x14ac:dyDescent="0.2">
      <c r="A88" s="172">
        <v>75</v>
      </c>
      <c r="B88" s="172">
        <v>2024002130167</v>
      </c>
      <c r="C88" s="173">
        <v>45489</v>
      </c>
      <c r="D88" s="174" t="s">
        <v>265</v>
      </c>
      <c r="E88" s="175" t="s">
        <v>180</v>
      </c>
      <c r="F88" s="172" t="s">
        <v>197</v>
      </c>
      <c r="G88" s="176">
        <v>4627304000</v>
      </c>
      <c r="H88" s="176" t="s">
        <v>20</v>
      </c>
      <c r="I88" s="76">
        <v>45520</v>
      </c>
      <c r="J88" s="20">
        <v>45523</v>
      </c>
      <c r="K88" s="72">
        <v>100</v>
      </c>
      <c r="L88" s="86">
        <v>162500000</v>
      </c>
      <c r="M88" s="14" t="s">
        <v>266</v>
      </c>
    </row>
    <row r="89" spans="1:13" hidden="1" x14ac:dyDescent="0.2">
      <c r="A89" s="172"/>
      <c r="B89" s="172"/>
      <c r="C89" s="173"/>
      <c r="D89" s="174"/>
      <c r="E89" s="175"/>
      <c r="F89" s="172"/>
      <c r="G89" s="176"/>
      <c r="H89" s="176"/>
      <c r="I89" s="76">
        <v>45520</v>
      </c>
      <c r="J89" s="20">
        <v>45522</v>
      </c>
      <c r="K89" s="72">
        <v>100</v>
      </c>
      <c r="L89" s="86">
        <v>0</v>
      </c>
      <c r="M89" s="14" t="s">
        <v>267</v>
      </c>
    </row>
    <row r="90" spans="1:13" hidden="1" x14ac:dyDescent="0.2">
      <c r="A90" s="172"/>
      <c r="B90" s="172"/>
      <c r="C90" s="173"/>
      <c r="D90" s="174"/>
      <c r="E90" s="175"/>
      <c r="F90" s="172"/>
      <c r="G90" s="176"/>
      <c r="H90" s="176"/>
      <c r="I90" s="76">
        <v>45540</v>
      </c>
      <c r="J90" s="20">
        <v>45570</v>
      </c>
      <c r="K90" s="72">
        <v>100</v>
      </c>
      <c r="L90" s="86">
        <v>1376152000</v>
      </c>
      <c r="M90" s="14" t="s">
        <v>268</v>
      </c>
    </row>
    <row r="91" spans="1:13" ht="55" x14ac:dyDescent="0.2">
      <c r="A91" s="3">
        <v>76</v>
      </c>
      <c r="B91" s="3">
        <v>2024002130058</v>
      </c>
      <c r="C91" s="76">
        <v>45324</v>
      </c>
      <c r="D91" s="18" t="s">
        <v>269</v>
      </c>
      <c r="E91" s="1" t="s">
        <v>270</v>
      </c>
      <c r="F91" s="3" t="s">
        <v>197</v>
      </c>
      <c r="G91" s="14">
        <v>860000000</v>
      </c>
      <c r="H91" s="14" t="s">
        <v>20</v>
      </c>
      <c r="I91" s="76">
        <v>45520</v>
      </c>
      <c r="J91" s="20">
        <v>45640</v>
      </c>
      <c r="K91" s="72">
        <v>38</v>
      </c>
      <c r="L91" s="86">
        <v>0</v>
      </c>
      <c r="M91" s="14" t="s">
        <v>271</v>
      </c>
    </row>
    <row r="92" spans="1:13" ht="55" x14ac:dyDescent="0.2">
      <c r="A92" s="3">
        <v>77</v>
      </c>
      <c r="B92" s="3">
        <v>2024002130098</v>
      </c>
      <c r="C92" s="76">
        <v>45435</v>
      </c>
      <c r="D92" s="18" t="s">
        <v>272</v>
      </c>
      <c r="E92" s="1" t="s">
        <v>273</v>
      </c>
      <c r="F92" s="3" t="s">
        <v>197</v>
      </c>
      <c r="G92" s="14">
        <v>136374000</v>
      </c>
      <c r="H92" s="14" t="s">
        <v>20</v>
      </c>
      <c r="I92" s="76">
        <v>45505</v>
      </c>
      <c r="J92" s="20">
        <v>45506</v>
      </c>
      <c r="K92" s="72">
        <v>100</v>
      </c>
      <c r="L92" s="85">
        <v>136374000</v>
      </c>
      <c r="M92" s="14" t="s">
        <v>274</v>
      </c>
    </row>
    <row r="93" spans="1:13" ht="55" x14ac:dyDescent="0.2">
      <c r="A93" s="3">
        <v>78</v>
      </c>
      <c r="B93" s="3">
        <v>2024002130235</v>
      </c>
      <c r="C93" s="76">
        <v>45487</v>
      </c>
      <c r="D93" s="18" t="s">
        <v>275</v>
      </c>
      <c r="E93" s="1" t="s">
        <v>276</v>
      </c>
      <c r="F93" s="3" t="s">
        <v>197</v>
      </c>
      <c r="G93" s="14">
        <v>302351875</v>
      </c>
      <c r="H93" s="14" t="s">
        <v>20</v>
      </c>
      <c r="I93" s="76">
        <v>45548</v>
      </c>
      <c r="J93" s="20">
        <v>45609</v>
      </c>
      <c r="K93" s="72">
        <v>30</v>
      </c>
      <c r="L93" s="85">
        <v>90705563</v>
      </c>
      <c r="M93" s="14"/>
    </row>
    <row r="94" spans="1:13" ht="44" hidden="1" x14ac:dyDescent="0.2">
      <c r="A94" s="3">
        <v>79</v>
      </c>
      <c r="B94" s="16">
        <v>2023002130187</v>
      </c>
      <c r="C94" s="17">
        <v>45302</v>
      </c>
      <c r="D94" s="1" t="s">
        <v>277</v>
      </c>
      <c r="E94" s="1" t="s">
        <v>278</v>
      </c>
      <c r="F94" s="3" t="s">
        <v>384</v>
      </c>
      <c r="G94" s="19">
        <v>3510550132</v>
      </c>
      <c r="H94" s="1" t="s">
        <v>279</v>
      </c>
      <c r="I94" s="20">
        <v>45366</v>
      </c>
      <c r="J94" s="20">
        <v>45657</v>
      </c>
      <c r="K94" s="26">
        <v>36</v>
      </c>
      <c r="L94" s="5">
        <v>1281140152</v>
      </c>
      <c r="M94" s="3"/>
    </row>
    <row r="95" spans="1:13" ht="55" hidden="1" x14ac:dyDescent="0.2">
      <c r="A95" s="3">
        <v>80</v>
      </c>
      <c r="B95" s="16">
        <v>2023002130221</v>
      </c>
      <c r="C95" s="17">
        <v>45302</v>
      </c>
      <c r="D95" s="3" t="s">
        <v>280</v>
      </c>
      <c r="E95" s="3" t="s">
        <v>281</v>
      </c>
      <c r="F95" s="3" t="s">
        <v>384</v>
      </c>
      <c r="G95" s="6">
        <v>1206680717</v>
      </c>
      <c r="H95" s="1" t="s">
        <v>282</v>
      </c>
      <c r="I95" s="20">
        <v>45366</v>
      </c>
      <c r="J95" s="20">
        <v>45657</v>
      </c>
      <c r="K95" s="26">
        <v>80</v>
      </c>
      <c r="L95" s="5">
        <v>965416717</v>
      </c>
      <c r="M95" s="3"/>
    </row>
    <row r="96" spans="1:13" ht="44" hidden="1" x14ac:dyDescent="0.2">
      <c r="A96" s="3">
        <v>81</v>
      </c>
      <c r="B96" s="72">
        <v>2023002130192</v>
      </c>
      <c r="C96" s="17">
        <v>45302</v>
      </c>
      <c r="D96" s="1" t="s">
        <v>283</v>
      </c>
      <c r="E96" s="1" t="s">
        <v>284</v>
      </c>
      <c r="F96" s="3" t="s">
        <v>384</v>
      </c>
      <c r="G96" s="14">
        <v>1198000000</v>
      </c>
      <c r="H96" s="14" t="s">
        <v>285</v>
      </c>
      <c r="I96" s="20">
        <v>45366</v>
      </c>
      <c r="J96" s="20">
        <v>45657</v>
      </c>
      <c r="K96" s="26">
        <v>87</v>
      </c>
      <c r="L96" s="5">
        <v>1046000000</v>
      </c>
      <c r="M96" s="3"/>
    </row>
    <row r="97" spans="1:13" ht="58.5" hidden="1" customHeight="1" x14ac:dyDescent="0.2">
      <c r="A97" s="3">
        <v>82</v>
      </c>
      <c r="B97" s="72">
        <v>2023002130193</v>
      </c>
      <c r="C97" s="17">
        <v>45302</v>
      </c>
      <c r="D97" s="1" t="s">
        <v>286</v>
      </c>
      <c r="E97" s="1" t="s">
        <v>287</v>
      </c>
      <c r="F97" s="3" t="s">
        <v>384</v>
      </c>
      <c r="G97" s="14">
        <v>439824000</v>
      </c>
      <c r="H97" s="14" t="s">
        <v>288</v>
      </c>
      <c r="I97" s="20">
        <v>45366</v>
      </c>
      <c r="J97" s="20">
        <v>45657</v>
      </c>
      <c r="K97" s="26">
        <v>40</v>
      </c>
      <c r="L97" s="5">
        <v>176985000</v>
      </c>
      <c r="M97" s="3"/>
    </row>
    <row r="98" spans="1:13" ht="88" hidden="1" x14ac:dyDescent="0.2">
      <c r="A98" s="3">
        <v>83</v>
      </c>
      <c r="B98" s="72">
        <v>2023002130222</v>
      </c>
      <c r="C98" s="17">
        <v>45302</v>
      </c>
      <c r="D98" s="1" t="s">
        <v>289</v>
      </c>
      <c r="E98" s="1" t="s">
        <v>290</v>
      </c>
      <c r="F98" s="3" t="s">
        <v>384</v>
      </c>
      <c r="G98" s="14">
        <v>2681223686</v>
      </c>
      <c r="H98" s="1" t="s">
        <v>291</v>
      </c>
      <c r="I98" s="20">
        <v>45366</v>
      </c>
      <c r="J98" s="20">
        <v>45657</v>
      </c>
      <c r="K98" s="26">
        <v>45</v>
      </c>
      <c r="L98" s="5">
        <v>1208223686</v>
      </c>
      <c r="M98" s="3"/>
    </row>
    <row r="99" spans="1:13" ht="88" hidden="1" x14ac:dyDescent="0.2">
      <c r="A99" s="3">
        <v>84</v>
      </c>
      <c r="B99" s="72">
        <v>2023002130206</v>
      </c>
      <c r="C99" s="17">
        <v>45302</v>
      </c>
      <c r="D99" s="1" t="s">
        <v>292</v>
      </c>
      <c r="E99" s="1" t="s">
        <v>293</v>
      </c>
      <c r="F99" s="3" t="s">
        <v>384</v>
      </c>
      <c r="G99" s="14">
        <v>1873058905</v>
      </c>
      <c r="H99" s="1" t="s">
        <v>294</v>
      </c>
      <c r="I99" s="20">
        <v>45366</v>
      </c>
      <c r="J99" s="20">
        <v>45657</v>
      </c>
      <c r="K99" s="26">
        <v>44</v>
      </c>
      <c r="L99" s="5">
        <v>817525549</v>
      </c>
      <c r="M99" s="3"/>
    </row>
    <row r="100" spans="1:13" ht="55" hidden="1" x14ac:dyDescent="0.2">
      <c r="A100" s="3">
        <v>85</v>
      </c>
      <c r="B100" s="72">
        <v>2023002130205</v>
      </c>
      <c r="C100" s="17">
        <v>45302</v>
      </c>
      <c r="D100" s="1" t="s">
        <v>295</v>
      </c>
      <c r="E100" s="1" t="s">
        <v>296</v>
      </c>
      <c r="F100" s="3" t="s">
        <v>384</v>
      </c>
      <c r="G100" s="14">
        <v>770800000</v>
      </c>
      <c r="H100" s="14" t="s">
        <v>297</v>
      </c>
      <c r="I100" s="20">
        <v>45366</v>
      </c>
      <c r="J100" s="20">
        <v>45657</v>
      </c>
      <c r="K100" s="26">
        <v>81</v>
      </c>
      <c r="L100" s="5">
        <v>621000000</v>
      </c>
      <c r="M100" s="3"/>
    </row>
    <row r="101" spans="1:13" ht="44" hidden="1" x14ac:dyDescent="0.2">
      <c r="A101" s="3">
        <v>86</v>
      </c>
      <c r="B101" s="72">
        <v>2023002130184</v>
      </c>
      <c r="C101" s="17">
        <v>45302</v>
      </c>
      <c r="D101" s="1" t="s">
        <v>298</v>
      </c>
      <c r="E101" s="1" t="s">
        <v>299</v>
      </c>
      <c r="F101" s="3" t="s">
        <v>384</v>
      </c>
      <c r="G101" s="14">
        <v>905344000</v>
      </c>
      <c r="H101" s="14" t="s">
        <v>300</v>
      </c>
      <c r="I101" s="20">
        <v>45366</v>
      </c>
      <c r="J101" s="20">
        <v>45657</v>
      </c>
      <c r="K101" s="26">
        <v>92</v>
      </c>
      <c r="L101" s="5">
        <v>828600000</v>
      </c>
      <c r="M101" s="3"/>
    </row>
    <row r="102" spans="1:13" ht="55" hidden="1" x14ac:dyDescent="0.2">
      <c r="A102" s="3">
        <v>87</v>
      </c>
      <c r="B102" s="72">
        <v>2023002130209</v>
      </c>
      <c r="C102" s="17">
        <v>45302</v>
      </c>
      <c r="D102" s="1" t="s">
        <v>301</v>
      </c>
      <c r="E102" s="1" t="s">
        <v>302</v>
      </c>
      <c r="F102" s="3" t="s">
        <v>384</v>
      </c>
      <c r="G102" s="14">
        <v>3551199379.4000001</v>
      </c>
      <c r="H102" s="1" t="s">
        <v>303</v>
      </c>
      <c r="I102" s="20">
        <v>45366</v>
      </c>
      <c r="J102" s="20">
        <v>45657</v>
      </c>
      <c r="K102" s="26">
        <v>34</v>
      </c>
      <c r="L102" s="5">
        <v>1209999379</v>
      </c>
      <c r="M102" s="3"/>
    </row>
    <row r="103" spans="1:13" ht="44" hidden="1" x14ac:dyDescent="0.2">
      <c r="A103" s="3">
        <v>88</v>
      </c>
      <c r="B103" s="72">
        <v>2023002130219</v>
      </c>
      <c r="C103" s="17">
        <v>45302</v>
      </c>
      <c r="D103" s="1" t="s">
        <v>304</v>
      </c>
      <c r="E103" s="1" t="s">
        <v>305</v>
      </c>
      <c r="F103" s="3" t="s">
        <v>384</v>
      </c>
      <c r="G103" s="14">
        <v>1072960800</v>
      </c>
      <c r="H103" s="1" t="s">
        <v>306</v>
      </c>
      <c r="I103" s="20">
        <v>45366</v>
      </c>
      <c r="J103" s="20">
        <v>45657</v>
      </c>
      <c r="K103" s="26">
        <v>89</v>
      </c>
      <c r="L103" s="5">
        <v>955400000</v>
      </c>
      <c r="M103" s="3"/>
    </row>
    <row r="104" spans="1:13" ht="55" hidden="1" x14ac:dyDescent="0.2">
      <c r="A104" s="3">
        <v>89</v>
      </c>
      <c r="B104" s="72">
        <v>2023002130217</v>
      </c>
      <c r="C104" s="17">
        <v>45302</v>
      </c>
      <c r="D104" s="1" t="s">
        <v>307</v>
      </c>
      <c r="E104" s="1" t="s">
        <v>308</v>
      </c>
      <c r="F104" s="3" t="s">
        <v>384</v>
      </c>
      <c r="G104" s="14">
        <v>2364109617</v>
      </c>
      <c r="H104" s="1" t="s">
        <v>309</v>
      </c>
      <c r="I104" s="20">
        <v>45366</v>
      </c>
      <c r="J104" s="20">
        <v>45657</v>
      </c>
      <c r="K104" s="26">
        <v>81</v>
      </c>
      <c r="L104" s="5">
        <v>1907620000</v>
      </c>
      <c r="M104" s="3"/>
    </row>
    <row r="105" spans="1:13" ht="77" hidden="1" x14ac:dyDescent="0.2">
      <c r="A105" s="3">
        <v>90</v>
      </c>
      <c r="B105" s="72">
        <v>2023002130223</v>
      </c>
      <c r="C105" s="17">
        <v>45302</v>
      </c>
      <c r="D105" s="1" t="s">
        <v>310</v>
      </c>
      <c r="E105" s="1" t="s">
        <v>311</v>
      </c>
      <c r="F105" s="3" t="s">
        <v>384</v>
      </c>
      <c r="G105" s="14">
        <v>4537944650</v>
      </c>
      <c r="H105" s="1" t="s">
        <v>312</v>
      </c>
      <c r="I105" s="20">
        <v>45366</v>
      </c>
      <c r="J105" s="20">
        <v>45657</v>
      </c>
      <c r="K105" s="26">
        <v>63</v>
      </c>
      <c r="L105" s="5">
        <v>2852786127</v>
      </c>
      <c r="M105" s="3"/>
    </row>
    <row r="106" spans="1:13" ht="66" hidden="1" x14ac:dyDescent="0.2">
      <c r="A106" s="3">
        <v>91</v>
      </c>
      <c r="B106" s="72">
        <v>2023002130190</v>
      </c>
      <c r="C106" s="17">
        <v>45302</v>
      </c>
      <c r="D106" s="1" t="s">
        <v>313</v>
      </c>
      <c r="E106" s="1" t="s">
        <v>314</v>
      </c>
      <c r="F106" s="3" t="s">
        <v>384</v>
      </c>
      <c r="G106" s="14">
        <v>551872000</v>
      </c>
      <c r="H106" s="14" t="s">
        <v>315</v>
      </c>
      <c r="I106" s="20">
        <v>45366</v>
      </c>
      <c r="J106" s="20">
        <v>45657</v>
      </c>
      <c r="K106" s="26">
        <v>63</v>
      </c>
      <c r="L106" s="5">
        <v>345900000</v>
      </c>
      <c r="M106" s="3"/>
    </row>
    <row r="107" spans="1:13" ht="66" hidden="1" x14ac:dyDescent="0.2">
      <c r="A107" s="14">
        <v>92</v>
      </c>
      <c r="B107" s="72">
        <v>2023002130220</v>
      </c>
      <c r="C107" s="17">
        <v>45302</v>
      </c>
      <c r="D107" s="1" t="s">
        <v>316</v>
      </c>
      <c r="E107" s="1" t="s">
        <v>317</v>
      </c>
      <c r="F107" s="3" t="s">
        <v>384</v>
      </c>
      <c r="G107" s="14">
        <v>1829014883</v>
      </c>
      <c r="H107" s="14" t="s">
        <v>318</v>
      </c>
      <c r="I107" s="20">
        <v>45366</v>
      </c>
      <c r="J107" s="20">
        <v>45657</v>
      </c>
      <c r="K107" s="26">
        <v>29</v>
      </c>
      <c r="L107" s="5">
        <v>533600000</v>
      </c>
      <c r="M107" s="3"/>
    </row>
    <row r="108" spans="1:13" ht="55" hidden="1" x14ac:dyDescent="0.2">
      <c r="A108" s="14">
        <v>93</v>
      </c>
      <c r="B108" s="72">
        <v>2023002130238</v>
      </c>
      <c r="C108" s="17">
        <v>45302</v>
      </c>
      <c r="D108" s="1" t="s">
        <v>319</v>
      </c>
      <c r="E108" s="1" t="s">
        <v>320</v>
      </c>
      <c r="F108" s="3" t="s">
        <v>384</v>
      </c>
      <c r="G108" s="14">
        <v>612558973</v>
      </c>
      <c r="H108" s="1" t="s">
        <v>321</v>
      </c>
      <c r="I108" s="20">
        <v>45366</v>
      </c>
      <c r="J108" s="20">
        <v>45657</v>
      </c>
      <c r="K108" s="26">
        <v>80</v>
      </c>
      <c r="L108" s="5">
        <v>491450000</v>
      </c>
      <c r="M108" s="3"/>
    </row>
    <row r="109" spans="1:13" ht="77" hidden="1" x14ac:dyDescent="0.2">
      <c r="A109" s="14">
        <v>94</v>
      </c>
      <c r="B109" s="72">
        <v>2024002130002</v>
      </c>
      <c r="C109" s="17">
        <v>45302</v>
      </c>
      <c r="D109" s="1" t="s">
        <v>322</v>
      </c>
      <c r="E109" s="1" t="s">
        <v>323</v>
      </c>
      <c r="F109" s="3" t="s">
        <v>384</v>
      </c>
      <c r="G109" s="14">
        <v>1193680320</v>
      </c>
      <c r="H109" s="14" t="s">
        <v>324</v>
      </c>
      <c r="I109" s="20">
        <v>45366</v>
      </c>
      <c r="J109" s="20">
        <v>45657</v>
      </c>
      <c r="K109" s="26">
        <v>64</v>
      </c>
      <c r="L109" s="5">
        <v>761680320</v>
      </c>
      <c r="M109" s="3"/>
    </row>
    <row r="110" spans="1:13" ht="44" hidden="1" x14ac:dyDescent="0.2">
      <c r="A110" s="14">
        <v>95</v>
      </c>
      <c r="B110" s="72">
        <v>2023002130215</v>
      </c>
      <c r="C110" s="17">
        <v>45302</v>
      </c>
      <c r="D110" s="1" t="s">
        <v>325</v>
      </c>
      <c r="E110" s="1" t="s">
        <v>326</v>
      </c>
      <c r="F110" s="3" t="s">
        <v>384</v>
      </c>
      <c r="G110" s="14">
        <v>2490291495</v>
      </c>
      <c r="H110" s="1" t="s">
        <v>327</v>
      </c>
      <c r="I110" s="20">
        <v>45366</v>
      </c>
      <c r="J110" s="20">
        <v>45657</v>
      </c>
      <c r="K110" s="26">
        <v>19</v>
      </c>
      <c r="L110" s="5">
        <v>482837330</v>
      </c>
      <c r="M110" s="3"/>
    </row>
    <row r="111" spans="1:13" ht="66" hidden="1" x14ac:dyDescent="0.2">
      <c r="A111" s="14">
        <v>96</v>
      </c>
      <c r="B111" s="72">
        <v>2023002130212</v>
      </c>
      <c r="C111" s="17">
        <v>45302</v>
      </c>
      <c r="D111" s="1" t="s">
        <v>328</v>
      </c>
      <c r="E111" s="1" t="s">
        <v>329</v>
      </c>
      <c r="F111" s="3" t="s">
        <v>384</v>
      </c>
      <c r="G111" s="14">
        <v>537141129</v>
      </c>
      <c r="H111" s="1" t="s">
        <v>330</v>
      </c>
      <c r="I111" s="20">
        <v>45366</v>
      </c>
      <c r="J111" s="20">
        <v>45657</v>
      </c>
      <c r="K111" s="26">
        <v>74</v>
      </c>
      <c r="L111" s="5">
        <v>398800000</v>
      </c>
      <c r="M111" s="3"/>
    </row>
    <row r="112" spans="1:13" ht="66" hidden="1" x14ac:dyDescent="0.2">
      <c r="A112" s="14">
        <v>97</v>
      </c>
      <c r="B112" s="72">
        <v>2023002130213</v>
      </c>
      <c r="C112" s="17">
        <v>45302</v>
      </c>
      <c r="D112" s="1" t="s">
        <v>331</v>
      </c>
      <c r="E112" s="1" t="s">
        <v>332</v>
      </c>
      <c r="F112" s="3" t="s">
        <v>384</v>
      </c>
      <c r="G112" s="14">
        <v>491599423</v>
      </c>
      <c r="H112" s="1" t="s">
        <v>333</v>
      </c>
      <c r="I112" s="20">
        <v>45366</v>
      </c>
      <c r="J112" s="20">
        <v>45657</v>
      </c>
      <c r="K112" s="26">
        <v>65</v>
      </c>
      <c r="L112" s="5">
        <v>318400000</v>
      </c>
      <c r="M112" s="3"/>
    </row>
    <row r="113" spans="1:13" ht="77" hidden="1" x14ac:dyDescent="0.2">
      <c r="A113" s="14">
        <v>98</v>
      </c>
      <c r="B113" s="72">
        <v>2023002130197</v>
      </c>
      <c r="C113" s="17">
        <v>45302</v>
      </c>
      <c r="D113" s="1" t="s">
        <v>334</v>
      </c>
      <c r="E113" s="1" t="s">
        <v>335</v>
      </c>
      <c r="F113" s="3" t="s">
        <v>384</v>
      </c>
      <c r="G113" s="14">
        <v>992536928</v>
      </c>
      <c r="H113" s="1" t="s">
        <v>336</v>
      </c>
      <c r="I113" s="20">
        <v>45366</v>
      </c>
      <c r="J113" s="20">
        <v>45657</v>
      </c>
      <c r="K113" s="26">
        <v>61</v>
      </c>
      <c r="L113" s="5">
        <v>606800000</v>
      </c>
      <c r="M113" s="3"/>
    </row>
    <row r="114" spans="1:13" ht="66" hidden="1" x14ac:dyDescent="0.2">
      <c r="A114" s="14">
        <v>99</v>
      </c>
      <c r="B114" s="72">
        <v>2023002130195</v>
      </c>
      <c r="C114" s="17">
        <v>45302</v>
      </c>
      <c r="D114" s="1" t="s">
        <v>337</v>
      </c>
      <c r="E114" s="1" t="s">
        <v>338</v>
      </c>
      <c r="F114" s="3" t="s">
        <v>384</v>
      </c>
      <c r="G114" s="14">
        <v>1258818046</v>
      </c>
      <c r="H114" s="14" t="s">
        <v>339</v>
      </c>
      <c r="I114" s="20">
        <v>45366</v>
      </c>
      <c r="J114" s="20">
        <v>45657</v>
      </c>
      <c r="K114" s="26">
        <v>69</v>
      </c>
      <c r="L114" s="5">
        <v>863215000</v>
      </c>
      <c r="M114" s="3"/>
    </row>
    <row r="115" spans="1:13" ht="66" hidden="1" x14ac:dyDescent="0.2">
      <c r="A115" s="14">
        <v>100</v>
      </c>
      <c r="B115" s="72">
        <v>2024002130005</v>
      </c>
      <c r="C115" s="17">
        <v>45302</v>
      </c>
      <c r="D115" s="1" t="s">
        <v>340</v>
      </c>
      <c r="E115" s="1" t="s">
        <v>341</v>
      </c>
      <c r="F115" s="3" t="s">
        <v>384</v>
      </c>
      <c r="G115" s="14">
        <v>1844411940</v>
      </c>
      <c r="H115" s="1" t="s">
        <v>342</v>
      </c>
      <c r="I115" s="20">
        <v>45366</v>
      </c>
      <c r="J115" s="20">
        <v>45657</v>
      </c>
      <c r="K115" s="26">
        <v>77</v>
      </c>
      <c r="L115" s="5">
        <v>1414800000</v>
      </c>
      <c r="M115" s="3"/>
    </row>
    <row r="116" spans="1:13" ht="77" hidden="1" x14ac:dyDescent="0.2">
      <c r="A116" s="14">
        <v>101</v>
      </c>
      <c r="B116" s="72">
        <v>2024002130003</v>
      </c>
      <c r="C116" s="17">
        <v>45302</v>
      </c>
      <c r="D116" s="1" t="s">
        <v>343</v>
      </c>
      <c r="E116" s="1" t="s">
        <v>344</v>
      </c>
      <c r="F116" s="3" t="s">
        <v>384</v>
      </c>
      <c r="G116" s="14">
        <v>1758324813</v>
      </c>
      <c r="H116" s="1" t="s">
        <v>345</v>
      </c>
      <c r="I116" s="20">
        <v>45366</v>
      </c>
      <c r="J116" s="20">
        <v>45657</v>
      </c>
      <c r="K116" s="26">
        <v>35</v>
      </c>
      <c r="L116" s="5">
        <v>607000000</v>
      </c>
      <c r="M116" s="3"/>
    </row>
    <row r="117" spans="1:13" ht="55" hidden="1" x14ac:dyDescent="0.2">
      <c r="A117" s="14">
        <v>102</v>
      </c>
      <c r="B117" s="72">
        <v>2024002130001</v>
      </c>
      <c r="C117" s="17">
        <v>45302</v>
      </c>
      <c r="D117" s="1" t="s">
        <v>346</v>
      </c>
      <c r="E117" s="1" t="s">
        <v>347</v>
      </c>
      <c r="F117" s="3" t="s">
        <v>384</v>
      </c>
      <c r="G117" s="14">
        <v>467027862</v>
      </c>
      <c r="H117" s="14" t="s">
        <v>348</v>
      </c>
      <c r="I117" s="20">
        <v>45366</v>
      </c>
      <c r="J117" s="20">
        <v>45657</v>
      </c>
      <c r="K117" s="26">
        <v>82</v>
      </c>
      <c r="L117" s="5">
        <v>384500000</v>
      </c>
      <c r="M117" s="3"/>
    </row>
    <row r="118" spans="1:13" ht="55" hidden="1" x14ac:dyDescent="0.2">
      <c r="A118" s="14">
        <v>103</v>
      </c>
      <c r="B118" s="72">
        <v>2023002130204</v>
      </c>
      <c r="C118" s="17">
        <v>45302</v>
      </c>
      <c r="D118" s="1" t="s">
        <v>349</v>
      </c>
      <c r="E118" s="1" t="s">
        <v>350</v>
      </c>
      <c r="F118" s="3" t="s">
        <v>384</v>
      </c>
      <c r="G118" s="14">
        <v>840216717</v>
      </c>
      <c r="H118" s="1" t="s">
        <v>351</v>
      </c>
      <c r="I118" s="20">
        <v>45366</v>
      </c>
      <c r="J118" s="20">
        <v>45657</v>
      </c>
      <c r="K118" s="26">
        <v>63</v>
      </c>
      <c r="L118" s="5">
        <v>531200000</v>
      </c>
      <c r="M118" s="3"/>
    </row>
    <row r="119" spans="1:13" ht="55" hidden="1" x14ac:dyDescent="0.2">
      <c r="A119" s="14">
        <v>104</v>
      </c>
      <c r="B119" s="72">
        <v>2024002130004</v>
      </c>
      <c r="C119" s="17">
        <v>45302</v>
      </c>
      <c r="D119" s="1" t="s">
        <v>352</v>
      </c>
      <c r="E119" s="1" t="s">
        <v>353</v>
      </c>
      <c r="F119" s="3" t="s">
        <v>384</v>
      </c>
      <c r="G119" s="14">
        <v>13398941250</v>
      </c>
      <c r="H119" s="14" t="s">
        <v>354</v>
      </c>
      <c r="I119" s="20">
        <v>45352</v>
      </c>
      <c r="J119" s="20">
        <v>45657</v>
      </c>
      <c r="K119" s="26">
        <v>33</v>
      </c>
      <c r="L119" s="5">
        <v>4460984580</v>
      </c>
      <c r="M119" s="3"/>
    </row>
    <row r="120" spans="1:13" ht="55" hidden="1" x14ac:dyDescent="0.2">
      <c r="A120" s="14">
        <v>105</v>
      </c>
      <c r="B120" s="72">
        <v>2023002130199</v>
      </c>
      <c r="C120" s="17">
        <v>45302</v>
      </c>
      <c r="D120" s="1" t="s">
        <v>355</v>
      </c>
      <c r="E120" s="1" t="s">
        <v>356</v>
      </c>
      <c r="F120" s="3" t="s">
        <v>384</v>
      </c>
      <c r="G120" s="14">
        <v>73250795645</v>
      </c>
      <c r="H120" s="14" t="s">
        <v>357</v>
      </c>
      <c r="I120" s="20">
        <v>45366</v>
      </c>
      <c r="J120" s="20">
        <v>45657</v>
      </c>
      <c r="K120" s="26">
        <v>26</v>
      </c>
      <c r="L120" s="5">
        <v>19076378010.849998</v>
      </c>
      <c r="M120" s="3"/>
    </row>
    <row r="121" spans="1:13" ht="44" hidden="1" x14ac:dyDescent="0.2">
      <c r="A121" s="14">
        <v>106</v>
      </c>
      <c r="B121" s="72">
        <v>2023002130236</v>
      </c>
      <c r="C121" s="17">
        <v>45302</v>
      </c>
      <c r="D121" s="1" t="s">
        <v>358</v>
      </c>
      <c r="E121" s="1" t="s">
        <v>359</v>
      </c>
      <c r="F121" s="3" t="s">
        <v>384</v>
      </c>
      <c r="G121" s="14">
        <v>506083124</v>
      </c>
      <c r="H121" s="14" t="s">
        <v>360</v>
      </c>
      <c r="I121" s="20">
        <v>45366</v>
      </c>
      <c r="J121" s="20">
        <v>45657</v>
      </c>
      <c r="K121" s="26">
        <v>72</v>
      </c>
      <c r="L121" s="5">
        <v>362400000</v>
      </c>
      <c r="M121" s="3"/>
    </row>
    <row r="122" spans="1:13" ht="55" hidden="1" x14ac:dyDescent="0.2">
      <c r="A122" s="14">
        <v>107</v>
      </c>
      <c r="B122" s="72">
        <v>2023002130200</v>
      </c>
      <c r="C122" s="17">
        <v>45302</v>
      </c>
      <c r="D122" s="1" t="s">
        <v>361</v>
      </c>
      <c r="E122" s="1" t="s">
        <v>362</v>
      </c>
      <c r="F122" s="3" t="s">
        <v>384</v>
      </c>
      <c r="G122" s="14">
        <v>41332686517</v>
      </c>
      <c r="H122" s="1" t="s">
        <v>363</v>
      </c>
      <c r="I122" s="20">
        <v>45366</v>
      </c>
      <c r="J122" s="20">
        <v>45657</v>
      </c>
      <c r="K122" s="26">
        <v>43</v>
      </c>
      <c r="L122" s="5">
        <v>17750205491</v>
      </c>
      <c r="M122" s="3"/>
    </row>
    <row r="123" spans="1:13" ht="72.75" hidden="1" customHeight="1" x14ac:dyDescent="0.2">
      <c r="A123" s="14">
        <v>108</v>
      </c>
      <c r="B123" s="72">
        <v>2023002130198</v>
      </c>
      <c r="C123" s="17">
        <v>45302</v>
      </c>
      <c r="D123" s="1" t="s">
        <v>364</v>
      </c>
      <c r="E123" s="1" t="s">
        <v>365</v>
      </c>
      <c r="F123" s="3" t="s">
        <v>384</v>
      </c>
      <c r="G123" s="14">
        <v>1250913588</v>
      </c>
      <c r="H123" s="14" t="s">
        <v>366</v>
      </c>
      <c r="I123" s="20">
        <v>45366</v>
      </c>
      <c r="J123" s="20">
        <v>45657</v>
      </c>
      <c r="K123" s="26">
        <v>87</v>
      </c>
      <c r="L123" s="5">
        <v>1088400000</v>
      </c>
      <c r="M123" s="3"/>
    </row>
    <row r="124" spans="1:13" ht="69.75" hidden="1" customHeight="1" x14ac:dyDescent="0.2">
      <c r="A124" s="14">
        <v>109</v>
      </c>
      <c r="B124" s="72">
        <v>2023002130210</v>
      </c>
      <c r="C124" s="17">
        <v>45302</v>
      </c>
      <c r="D124" s="1" t="s">
        <v>367</v>
      </c>
      <c r="E124" s="1" t="s">
        <v>368</v>
      </c>
      <c r="F124" s="3" t="s">
        <v>384</v>
      </c>
      <c r="G124" s="14">
        <v>636091948</v>
      </c>
      <c r="H124" s="14" t="s">
        <v>369</v>
      </c>
      <c r="I124" s="20">
        <v>45366</v>
      </c>
      <c r="J124" s="20">
        <v>45657</v>
      </c>
      <c r="K124" s="26">
        <v>95</v>
      </c>
      <c r="L124" s="5">
        <v>605000000</v>
      </c>
      <c r="M124" s="3"/>
    </row>
    <row r="125" spans="1:13" ht="55" hidden="1" x14ac:dyDescent="0.2">
      <c r="A125" s="14">
        <v>110</v>
      </c>
      <c r="B125" s="72">
        <v>2023002130196</v>
      </c>
      <c r="C125" s="17">
        <v>45302</v>
      </c>
      <c r="D125" s="1" t="s">
        <v>370</v>
      </c>
      <c r="E125" s="1" t="s">
        <v>356</v>
      </c>
      <c r="F125" s="3" t="s">
        <v>384</v>
      </c>
      <c r="G125" s="14">
        <v>3166235353</v>
      </c>
      <c r="H125" s="1" t="s">
        <v>371</v>
      </c>
      <c r="I125" s="20">
        <v>45366</v>
      </c>
      <c r="J125" s="20">
        <v>45657</v>
      </c>
      <c r="K125" s="26">
        <v>58</v>
      </c>
      <c r="L125" s="5">
        <v>1821200000</v>
      </c>
      <c r="M125" s="3"/>
    </row>
    <row r="126" spans="1:13" ht="77" hidden="1" x14ac:dyDescent="0.2">
      <c r="A126" s="14">
        <v>111</v>
      </c>
      <c r="B126" s="72">
        <v>2023002130216</v>
      </c>
      <c r="C126" s="17">
        <v>45302</v>
      </c>
      <c r="D126" s="1" t="s">
        <v>372</v>
      </c>
      <c r="E126" s="1" t="s">
        <v>373</v>
      </c>
      <c r="F126" s="3" t="s">
        <v>384</v>
      </c>
      <c r="G126" s="14">
        <v>3804791019.0000005</v>
      </c>
      <c r="H126" s="1" t="s">
        <v>374</v>
      </c>
      <c r="I126" s="20">
        <v>45366</v>
      </c>
      <c r="J126" s="20">
        <v>45657</v>
      </c>
      <c r="K126" s="26">
        <v>34</v>
      </c>
      <c r="L126" s="5">
        <v>1293300000</v>
      </c>
      <c r="M126" s="3"/>
    </row>
    <row r="127" spans="1:13" ht="88" hidden="1" x14ac:dyDescent="0.2">
      <c r="A127" s="14">
        <v>112</v>
      </c>
      <c r="B127" s="72">
        <v>2023002130211</v>
      </c>
      <c r="C127" s="17">
        <v>45302</v>
      </c>
      <c r="D127" s="1" t="s">
        <v>375</v>
      </c>
      <c r="E127" s="1" t="s">
        <v>376</v>
      </c>
      <c r="F127" s="3" t="s">
        <v>384</v>
      </c>
      <c r="G127" s="14">
        <v>2109373384</v>
      </c>
      <c r="H127" s="1" t="s">
        <v>377</v>
      </c>
      <c r="I127" s="20">
        <v>45366</v>
      </c>
      <c r="J127" s="20">
        <v>45657</v>
      </c>
      <c r="K127" s="26">
        <v>68</v>
      </c>
      <c r="L127" s="5">
        <v>1439577218</v>
      </c>
      <c r="M127" s="3"/>
    </row>
    <row r="128" spans="1:13" ht="44" hidden="1" x14ac:dyDescent="0.2">
      <c r="A128" s="14">
        <v>113</v>
      </c>
      <c r="B128" s="72">
        <v>2023002130183</v>
      </c>
      <c r="C128" s="17">
        <v>45302</v>
      </c>
      <c r="D128" s="1" t="s">
        <v>378</v>
      </c>
      <c r="E128" s="1" t="s">
        <v>379</v>
      </c>
      <c r="F128" s="3" t="s">
        <v>384</v>
      </c>
      <c r="G128" s="14">
        <v>3246336970</v>
      </c>
      <c r="H128" s="14" t="s">
        <v>380</v>
      </c>
      <c r="I128" s="20">
        <v>45366</v>
      </c>
      <c r="J128" s="20">
        <v>45657</v>
      </c>
      <c r="K128" s="26">
        <v>71</v>
      </c>
      <c r="L128" s="5">
        <v>2303063688</v>
      </c>
      <c r="M128" s="3"/>
    </row>
    <row r="129" spans="1:13" ht="55" hidden="1" x14ac:dyDescent="0.2">
      <c r="A129" s="14">
        <v>114</v>
      </c>
      <c r="B129" s="72">
        <v>2023002130214</v>
      </c>
      <c r="C129" s="17">
        <v>45302</v>
      </c>
      <c r="D129" s="1" t="s">
        <v>381</v>
      </c>
      <c r="E129" s="1" t="s">
        <v>382</v>
      </c>
      <c r="F129" s="3" t="s">
        <v>384</v>
      </c>
      <c r="G129" s="14">
        <v>1644573979</v>
      </c>
      <c r="H129" s="1" t="s">
        <v>383</v>
      </c>
      <c r="I129" s="20">
        <v>45366</v>
      </c>
      <c r="J129" s="20">
        <v>45657</v>
      </c>
      <c r="K129" s="26">
        <v>39</v>
      </c>
      <c r="L129" s="5">
        <v>640200000</v>
      </c>
      <c r="M129" s="3"/>
    </row>
  </sheetData>
  <autoFilter ref="A2:M129">
    <filterColumn colId="5">
      <filters>
        <filter val="SEC. PRIVADA"/>
      </filters>
    </filterColumn>
  </autoFilter>
  <mergeCells count="36">
    <mergeCell ref="B59:B60"/>
    <mergeCell ref="A61:A62"/>
    <mergeCell ref="G59:G60"/>
    <mergeCell ref="B61:B62"/>
    <mergeCell ref="B67:B70"/>
    <mergeCell ref="C67:C70"/>
    <mergeCell ref="D67:D70"/>
    <mergeCell ref="G67:G70"/>
    <mergeCell ref="B77:B85"/>
    <mergeCell ref="C77:C85"/>
    <mergeCell ref="D77:D85"/>
    <mergeCell ref="E77:E85"/>
    <mergeCell ref="G77:G85"/>
    <mergeCell ref="G74:G75"/>
    <mergeCell ref="H74:H75"/>
    <mergeCell ref="G88:G90"/>
    <mergeCell ref="H88:H90"/>
    <mergeCell ref="F77:F85"/>
    <mergeCell ref="F88:F90"/>
    <mergeCell ref="H77:H85"/>
    <mergeCell ref="A1:M1"/>
    <mergeCell ref="A77:A85"/>
    <mergeCell ref="A88:A90"/>
    <mergeCell ref="F67:F70"/>
    <mergeCell ref="F74:F75"/>
    <mergeCell ref="A74:A75"/>
    <mergeCell ref="B88:B90"/>
    <mergeCell ref="C88:C90"/>
    <mergeCell ref="D88:D90"/>
    <mergeCell ref="E88:E90"/>
    <mergeCell ref="A67:A70"/>
    <mergeCell ref="H67:H70"/>
    <mergeCell ref="B74:B75"/>
    <mergeCell ref="C74:C75"/>
    <mergeCell ref="D74:D75"/>
    <mergeCell ref="E74:E75"/>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sqref="A1:M16"/>
    </sheetView>
  </sheetViews>
  <sheetFormatPr baseColWidth="10" defaultRowHeight="16" x14ac:dyDescent="0.2"/>
  <cols>
    <col min="1" max="1" width="4.6640625" bestFit="1" customWidth="1"/>
    <col min="2" max="2" width="12.1640625" bestFit="1" customWidth="1"/>
    <col min="3" max="3" width="9.1640625" bestFit="1" customWidth="1"/>
    <col min="6" max="6" width="10.6640625" bestFit="1" customWidth="1"/>
    <col min="7" max="7" width="12.1640625" bestFit="1" customWidth="1"/>
    <col min="8" max="8" width="10.5" bestFit="1" customWidth="1"/>
    <col min="9" max="9" width="7.83203125" bestFit="1" customWidth="1"/>
    <col min="10" max="10" width="10.33203125" bestFit="1" customWidth="1"/>
    <col min="11" max="11" width="8.6640625" bestFit="1" customWidth="1"/>
    <col min="12" max="12" width="11.33203125" bestFit="1" customWidth="1"/>
    <col min="13" max="13" width="13.332031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220" x14ac:dyDescent="0.2">
      <c r="A6" s="87">
        <v>25</v>
      </c>
      <c r="B6" s="148">
        <v>2023002130155</v>
      </c>
      <c r="C6" s="149">
        <v>45237</v>
      </c>
      <c r="D6" s="150" t="s">
        <v>72</v>
      </c>
      <c r="E6" s="151" t="s">
        <v>73</v>
      </c>
      <c r="F6" s="152" t="s">
        <v>117</v>
      </c>
      <c r="G6" s="116">
        <v>1041197415632</v>
      </c>
      <c r="H6" s="153" t="s">
        <v>74</v>
      </c>
      <c r="I6" s="128">
        <v>45322</v>
      </c>
      <c r="J6" s="128">
        <v>45657</v>
      </c>
      <c r="K6" s="141">
        <v>60</v>
      </c>
      <c r="L6" s="118">
        <v>624718449379</v>
      </c>
      <c r="M6" s="145" t="s">
        <v>75</v>
      </c>
    </row>
    <row r="7" spans="1:13" ht="242" x14ac:dyDescent="0.2">
      <c r="A7" s="87">
        <v>26</v>
      </c>
      <c r="B7" s="148">
        <v>2024002130116</v>
      </c>
      <c r="C7" s="149" t="s">
        <v>76</v>
      </c>
      <c r="D7" s="150" t="s">
        <v>77</v>
      </c>
      <c r="E7" s="151" t="s">
        <v>73</v>
      </c>
      <c r="F7" s="152" t="s">
        <v>117</v>
      </c>
      <c r="G7" s="116">
        <v>592833484632</v>
      </c>
      <c r="H7" s="153" t="s">
        <v>74</v>
      </c>
      <c r="I7" s="128">
        <v>45504</v>
      </c>
      <c r="J7" s="128">
        <v>45657</v>
      </c>
      <c r="K7" s="141">
        <v>17</v>
      </c>
      <c r="L7" s="118">
        <v>142280036311</v>
      </c>
      <c r="M7" s="145" t="s">
        <v>78</v>
      </c>
    </row>
    <row r="8" spans="1:13" ht="121" x14ac:dyDescent="0.2">
      <c r="A8" s="180">
        <v>27</v>
      </c>
      <c r="B8" s="226">
        <v>2023002130165</v>
      </c>
      <c r="C8" s="224">
        <v>45247</v>
      </c>
      <c r="D8" s="222" t="s">
        <v>79</v>
      </c>
      <c r="E8" s="155" t="s">
        <v>427</v>
      </c>
      <c r="F8" s="237" t="s">
        <v>117</v>
      </c>
      <c r="G8" s="205">
        <v>65132316000</v>
      </c>
      <c r="H8" s="235" t="s">
        <v>81</v>
      </c>
      <c r="I8" s="233">
        <v>44948</v>
      </c>
      <c r="J8" s="233">
        <v>45440</v>
      </c>
      <c r="K8" s="231">
        <v>73</v>
      </c>
      <c r="L8" s="196">
        <v>42770373296</v>
      </c>
      <c r="M8" s="229" t="s">
        <v>82</v>
      </c>
    </row>
    <row r="9" spans="1:13" ht="55" x14ac:dyDescent="0.2">
      <c r="A9" s="182"/>
      <c r="B9" s="227"/>
      <c r="C9" s="225"/>
      <c r="D9" s="223"/>
      <c r="E9" s="151" t="s">
        <v>428</v>
      </c>
      <c r="F9" s="238"/>
      <c r="G9" s="207"/>
      <c r="H9" s="236"/>
      <c r="I9" s="234"/>
      <c r="J9" s="234"/>
      <c r="K9" s="232"/>
      <c r="L9" s="198"/>
      <c r="M9" s="230"/>
    </row>
    <row r="10" spans="1:13" ht="242" x14ac:dyDescent="0.2">
      <c r="A10" s="87">
        <v>28</v>
      </c>
      <c r="B10" s="148">
        <v>2023002130173</v>
      </c>
      <c r="C10" s="157">
        <v>45266</v>
      </c>
      <c r="D10" s="150" t="s">
        <v>83</v>
      </c>
      <c r="E10" s="151" t="s">
        <v>84</v>
      </c>
      <c r="F10" s="152" t="s">
        <v>117</v>
      </c>
      <c r="G10" s="116">
        <v>1555049097</v>
      </c>
      <c r="H10" s="153" t="s">
        <v>74</v>
      </c>
      <c r="I10" s="128">
        <v>45331</v>
      </c>
      <c r="J10" s="128">
        <v>45657</v>
      </c>
      <c r="K10" s="141">
        <v>70</v>
      </c>
      <c r="L10" s="118">
        <v>1125300000</v>
      </c>
      <c r="M10" s="145" t="s">
        <v>85</v>
      </c>
    </row>
    <row r="11" spans="1:13" ht="286" x14ac:dyDescent="0.2">
      <c r="A11" s="87">
        <v>29</v>
      </c>
      <c r="B11" s="148">
        <v>2023002130174</v>
      </c>
      <c r="C11" s="157">
        <v>45266</v>
      </c>
      <c r="D11" s="150" t="s">
        <v>86</v>
      </c>
      <c r="E11" s="145" t="s">
        <v>87</v>
      </c>
      <c r="F11" s="152" t="s">
        <v>117</v>
      </c>
      <c r="G11" s="126">
        <v>1922866284.78</v>
      </c>
      <c r="H11" s="158" t="s">
        <v>74</v>
      </c>
      <c r="I11" s="157">
        <v>45311</v>
      </c>
      <c r="J11" s="128">
        <v>45657</v>
      </c>
      <c r="K11" s="159">
        <v>73</v>
      </c>
      <c r="L11" s="118">
        <v>841281486</v>
      </c>
      <c r="M11" s="145" t="s">
        <v>88</v>
      </c>
    </row>
    <row r="12" spans="1:13" ht="363" x14ac:dyDescent="0.2">
      <c r="A12" s="87">
        <v>30</v>
      </c>
      <c r="B12" s="148">
        <v>2023002130175</v>
      </c>
      <c r="C12" s="157">
        <v>45288</v>
      </c>
      <c r="D12" s="150" t="s">
        <v>89</v>
      </c>
      <c r="E12" s="145" t="s">
        <v>90</v>
      </c>
      <c r="F12" s="152" t="s">
        <v>117</v>
      </c>
      <c r="G12" s="116">
        <v>1770344598</v>
      </c>
      <c r="H12" s="158" t="s">
        <v>91</v>
      </c>
      <c r="I12" s="128">
        <v>36565</v>
      </c>
      <c r="J12" s="128">
        <v>45657</v>
      </c>
      <c r="K12" s="141">
        <v>80</v>
      </c>
      <c r="L12" s="118">
        <v>1427789576</v>
      </c>
      <c r="M12" s="145" t="s">
        <v>92</v>
      </c>
    </row>
    <row r="13" spans="1:13" ht="409.5" customHeight="1" x14ac:dyDescent="0.2">
      <c r="A13" s="180">
        <v>31</v>
      </c>
      <c r="B13" s="226">
        <v>2023002130153</v>
      </c>
      <c r="C13" s="250">
        <v>45245</v>
      </c>
      <c r="D13" s="154" t="s">
        <v>429</v>
      </c>
      <c r="E13" s="156" t="s">
        <v>432</v>
      </c>
      <c r="F13" s="237" t="s">
        <v>117</v>
      </c>
      <c r="G13" s="205">
        <v>8652000000</v>
      </c>
      <c r="H13" s="246" t="s">
        <v>74</v>
      </c>
      <c r="I13" s="243">
        <v>45359</v>
      </c>
      <c r="J13" s="233">
        <v>45657</v>
      </c>
      <c r="K13" s="226">
        <v>48</v>
      </c>
      <c r="L13" s="196">
        <v>3744554683</v>
      </c>
      <c r="M13" s="239" t="s">
        <v>95</v>
      </c>
    </row>
    <row r="14" spans="1:13" ht="99" x14ac:dyDescent="0.2">
      <c r="A14" s="181"/>
      <c r="B14" s="228"/>
      <c r="C14" s="251"/>
      <c r="D14" s="154" t="s">
        <v>430</v>
      </c>
      <c r="E14" s="156" t="s">
        <v>433</v>
      </c>
      <c r="F14" s="249"/>
      <c r="G14" s="206"/>
      <c r="H14" s="247"/>
      <c r="I14" s="244"/>
      <c r="J14" s="242"/>
      <c r="K14" s="228"/>
      <c r="L14" s="197"/>
      <c r="M14" s="240"/>
    </row>
    <row r="15" spans="1:13" ht="22" x14ac:dyDescent="0.2">
      <c r="A15" s="182"/>
      <c r="B15" s="227"/>
      <c r="C15" s="252"/>
      <c r="D15" s="150" t="s">
        <v>431</v>
      </c>
      <c r="E15" s="145"/>
      <c r="F15" s="238"/>
      <c r="G15" s="207"/>
      <c r="H15" s="248"/>
      <c r="I15" s="245"/>
      <c r="J15" s="234"/>
      <c r="K15" s="227"/>
      <c r="L15" s="198"/>
      <c r="M15" s="241"/>
    </row>
    <row r="16" spans="1:13" ht="242" x14ac:dyDescent="0.2">
      <c r="A16" s="87">
        <v>32</v>
      </c>
      <c r="B16" s="148">
        <v>2024002130027</v>
      </c>
      <c r="C16" s="157">
        <v>45369</v>
      </c>
      <c r="D16" s="150" t="s">
        <v>96</v>
      </c>
      <c r="E16" s="115" t="s">
        <v>97</v>
      </c>
      <c r="F16" s="152" t="s">
        <v>117</v>
      </c>
      <c r="G16" s="116">
        <v>1130450000</v>
      </c>
      <c r="H16" s="160" t="s">
        <v>74</v>
      </c>
      <c r="I16" s="161">
        <v>45422</v>
      </c>
      <c r="J16" s="161">
        <v>45657</v>
      </c>
      <c r="K16" s="148">
        <v>65</v>
      </c>
      <c r="L16" s="118">
        <v>768350000</v>
      </c>
      <c r="M16" s="151" t="s">
        <v>98</v>
      </c>
    </row>
  </sheetData>
  <mergeCells count="27">
    <mergeCell ref="A1:M1"/>
    <mergeCell ref="M13:M15"/>
    <mergeCell ref="L13:L15"/>
    <mergeCell ref="K13:K15"/>
    <mergeCell ref="J13:J15"/>
    <mergeCell ref="I13:I15"/>
    <mergeCell ref="H13:H15"/>
    <mergeCell ref="G13:G15"/>
    <mergeCell ref="F13:F15"/>
    <mergeCell ref="C13:C15"/>
    <mergeCell ref="B13:B15"/>
    <mergeCell ref="A13:A15"/>
    <mergeCell ref="M8:M9"/>
    <mergeCell ref="L8:L9"/>
    <mergeCell ref="K8:K9"/>
    <mergeCell ref="J8:J9"/>
    <mergeCell ref="I8:I9"/>
    <mergeCell ref="H8:H9"/>
    <mergeCell ref="G8:G9"/>
    <mergeCell ref="F8:F9"/>
    <mergeCell ref="D8:D9"/>
    <mergeCell ref="C8:C9"/>
    <mergeCell ref="B8:B9"/>
    <mergeCell ref="A8:A9"/>
    <mergeCell ref="A2:M2"/>
    <mergeCell ref="A3:M3"/>
    <mergeCell ref="A4:M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sqref="A1:M34"/>
    </sheetView>
  </sheetViews>
  <sheetFormatPr baseColWidth="10" defaultRowHeight="16" x14ac:dyDescent="0.2"/>
  <cols>
    <col min="1" max="1" width="4.6640625" bestFit="1" customWidth="1"/>
    <col min="2" max="2" width="12.1640625" bestFit="1" customWidth="1"/>
    <col min="3" max="3" width="9.1640625" bestFit="1" customWidth="1"/>
    <col min="4" max="4" width="37.33203125" bestFit="1" customWidth="1"/>
    <col min="5" max="5" width="28" bestFit="1" customWidth="1"/>
    <col min="6" max="6" width="10.6640625" bestFit="1" customWidth="1"/>
    <col min="7" max="7" width="9.5" bestFit="1" customWidth="1"/>
    <col min="8" max="8" width="10.5" bestFit="1" customWidth="1"/>
    <col min="9" max="9" width="7.83203125" bestFit="1" customWidth="1"/>
    <col min="10" max="10" width="10.33203125" bestFit="1" customWidth="1"/>
    <col min="11" max="11" width="8.6640625" bestFit="1" customWidth="1"/>
    <col min="12" max="12" width="10.332031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33"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264" x14ac:dyDescent="0.2">
      <c r="A6" s="87">
        <v>47</v>
      </c>
      <c r="B6" s="118">
        <v>2022002130065</v>
      </c>
      <c r="C6" s="134">
        <v>44802</v>
      </c>
      <c r="D6" s="117" t="s">
        <v>154</v>
      </c>
      <c r="E6" s="117" t="s">
        <v>155</v>
      </c>
      <c r="F6" s="112" t="s">
        <v>164</v>
      </c>
      <c r="G6" s="118">
        <v>1110000000</v>
      </c>
      <c r="H6" s="117" t="s">
        <v>156</v>
      </c>
      <c r="I6" s="113">
        <v>45105</v>
      </c>
      <c r="J6" s="113">
        <v>45777</v>
      </c>
      <c r="K6" s="118">
        <v>45</v>
      </c>
      <c r="L6" s="118">
        <v>550000000</v>
      </c>
      <c r="M6" s="145" t="s">
        <v>157</v>
      </c>
    </row>
    <row r="7" spans="1:13" ht="88" x14ac:dyDescent="0.2">
      <c r="A7" s="180">
        <v>48</v>
      </c>
      <c r="B7" s="180">
        <v>2024002130176</v>
      </c>
      <c r="C7" s="186">
        <v>45499</v>
      </c>
      <c r="D7" s="208" t="s">
        <v>158</v>
      </c>
      <c r="E7" s="202" t="s">
        <v>406</v>
      </c>
      <c r="F7" s="180" t="s">
        <v>164</v>
      </c>
      <c r="G7" s="196">
        <v>200000000</v>
      </c>
      <c r="H7" s="202" t="s">
        <v>20</v>
      </c>
      <c r="I7" s="199">
        <v>45517</v>
      </c>
      <c r="J7" s="199">
        <v>45654</v>
      </c>
      <c r="K7" s="254">
        <v>43.64</v>
      </c>
      <c r="L7" s="196">
        <v>143239466</v>
      </c>
      <c r="M7" s="125" t="s">
        <v>407</v>
      </c>
    </row>
    <row r="8" spans="1:13" x14ac:dyDescent="0.2">
      <c r="A8" s="181"/>
      <c r="B8" s="181"/>
      <c r="C8" s="187"/>
      <c r="D8" s="253"/>
      <c r="E8" s="203"/>
      <c r="F8" s="181"/>
      <c r="G8" s="197"/>
      <c r="H8" s="203"/>
      <c r="I8" s="200"/>
      <c r="J8" s="200"/>
      <c r="K8" s="255"/>
      <c r="L8" s="197"/>
      <c r="M8" s="147"/>
    </row>
    <row r="9" spans="1:13" ht="198" x14ac:dyDescent="0.2">
      <c r="A9" s="181"/>
      <c r="B9" s="181"/>
      <c r="C9" s="187"/>
      <c r="D9" s="253"/>
      <c r="E9" s="203"/>
      <c r="F9" s="181"/>
      <c r="G9" s="197"/>
      <c r="H9" s="203"/>
      <c r="I9" s="200"/>
      <c r="J9" s="200"/>
      <c r="K9" s="255"/>
      <c r="L9" s="197"/>
      <c r="M9" s="125" t="s">
        <v>408</v>
      </c>
    </row>
    <row r="10" spans="1:13" x14ac:dyDescent="0.2">
      <c r="A10" s="181"/>
      <c r="B10" s="181"/>
      <c r="C10" s="187"/>
      <c r="D10" s="253"/>
      <c r="E10" s="203"/>
      <c r="F10" s="181"/>
      <c r="G10" s="197"/>
      <c r="H10" s="203"/>
      <c r="I10" s="200"/>
      <c r="J10" s="200"/>
      <c r="K10" s="255"/>
      <c r="L10" s="197"/>
      <c r="M10" s="147"/>
    </row>
    <row r="11" spans="1:13" ht="154" x14ac:dyDescent="0.2">
      <c r="A11" s="181"/>
      <c r="B11" s="181"/>
      <c r="C11" s="187"/>
      <c r="D11" s="253"/>
      <c r="E11" s="203"/>
      <c r="F11" s="181"/>
      <c r="G11" s="197"/>
      <c r="H11" s="203"/>
      <c r="I11" s="200"/>
      <c r="J11" s="200"/>
      <c r="K11" s="255"/>
      <c r="L11" s="197"/>
      <c r="M11" s="125" t="s">
        <v>409</v>
      </c>
    </row>
    <row r="12" spans="1:13" x14ac:dyDescent="0.2">
      <c r="A12" s="181"/>
      <c r="B12" s="181"/>
      <c r="C12" s="187"/>
      <c r="D12" s="253"/>
      <c r="E12" s="203"/>
      <c r="F12" s="181"/>
      <c r="G12" s="197"/>
      <c r="H12" s="203"/>
      <c r="I12" s="200"/>
      <c r="J12" s="200"/>
      <c r="K12" s="255"/>
      <c r="L12" s="197"/>
      <c r="M12" s="147"/>
    </row>
    <row r="13" spans="1:13" ht="77" x14ac:dyDescent="0.2">
      <c r="A13" s="181"/>
      <c r="B13" s="181"/>
      <c r="C13" s="187"/>
      <c r="D13" s="253"/>
      <c r="E13" s="203"/>
      <c r="F13" s="181"/>
      <c r="G13" s="197"/>
      <c r="H13" s="203"/>
      <c r="I13" s="200"/>
      <c r="J13" s="200"/>
      <c r="K13" s="255"/>
      <c r="L13" s="197"/>
      <c r="M13" s="125" t="s">
        <v>410</v>
      </c>
    </row>
    <row r="14" spans="1:13" ht="33" x14ac:dyDescent="0.2">
      <c r="A14" s="181"/>
      <c r="B14" s="181"/>
      <c r="C14" s="187"/>
      <c r="D14" s="253"/>
      <c r="E14" s="203"/>
      <c r="F14" s="181"/>
      <c r="G14" s="197"/>
      <c r="H14" s="203"/>
      <c r="I14" s="200"/>
      <c r="J14" s="200"/>
      <c r="K14" s="255"/>
      <c r="L14" s="197"/>
      <c r="M14" s="125" t="s">
        <v>411</v>
      </c>
    </row>
    <row r="15" spans="1:13" ht="33" x14ac:dyDescent="0.2">
      <c r="A15" s="181"/>
      <c r="B15" s="181"/>
      <c r="C15" s="187"/>
      <c r="D15" s="253"/>
      <c r="E15" s="203"/>
      <c r="F15" s="181"/>
      <c r="G15" s="197"/>
      <c r="H15" s="203"/>
      <c r="I15" s="200"/>
      <c r="J15" s="200"/>
      <c r="K15" s="255"/>
      <c r="L15" s="197"/>
      <c r="M15" s="125" t="s">
        <v>412</v>
      </c>
    </row>
    <row r="16" spans="1:13" ht="55" x14ac:dyDescent="0.2">
      <c r="A16" s="181"/>
      <c r="B16" s="181"/>
      <c r="C16" s="187"/>
      <c r="D16" s="253"/>
      <c r="E16" s="203"/>
      <c r="F16" s="181"/>
      <c r="G16" s="197"/>
      <c r="H16" s="203"/>
      <c r="I16" s="200"/>
      <c r="J16" s="200"/>
      <c r="K16" s="255"/>
      <c r="L16" s="197"/>
      <c r="M16" s="125" t="s">
        <v>413</v>
      </c>
    </row>
    <row r="17" spans="1:13" x14ac:dyDescent="0.2">
      <c r="A17" s="181"/>
      <c r="B17" s="181"/>
      <c r="C17" s="187"/>
      <c r="D17" s="253"/>
      <c r="E17" s="203"/>
      <c r="F17" s="181"/>
      <c r="G17" s="197"/>
      <c r="H17" s="203"/>
      <c r="I17" s="200"/>
      <c r="J17" s="200"/>
      <c r="K17" s="255"/>
      <c r="L17" s="197"/>
      <c r="M17" s="125"/>
    </row>
    <row r="18" spans="1:13" ht="44" x14ac:dyDescent="0.2">
      <c r="A18" s="182"/>
      <c r="B18" s="182"/>
      <c r="C18" s="188"/>
      <c r="D18" s="209"/>
      <c r="E18" s="204"/>
      <c r="F18" s="182"/>
      <c r="G18" s="198"/>
      <c r="H18" s="204"/>
      <c r="I18" s="201"/>
      <c r="J18" s="201"/>
      <c r="K18" s="256"/>
      <c r="L18" s="198"/>
      <c r="M18" s="120" t="s">
        <v>414</v>
      </c>
    </row>
    <row r="19" spans="1:13" ht="55" x14ac:dyDescent="0.2">
      <c r="A19" s="180">
        <v>49</v>
      </c>
      <c r="B19" s="180">
        <v>2024002130178</v>
      </c>
      <c r="C19" s="186">
        <v>45499</v>
      </c>
      <c r="D19" s="202" t="s">
        <v>161</v>
      </c>
      <c r="E19" s="202" t="s">
        <v>162</v>
      </c>
      <c r="F19" s="180" t="s">
        <v>164</v>
      </c>
      <c r="G19" s="196">
        <v>1000000000</v>
      </c>
      <c r="H19" s="202" t="s">
        <v>20</v>
      </c>
      <c r="I19" s="199">
        <v>45400</v>
      </c>
      <c r="J19" s="199">
        <v>45656</v>
      </c>
      <c r="K19" s="196">
        <v>72</v>
      </c>
      <c r="L19" s="196">
        <v>659841960</v>
      </c>
      <c r="M19" s="125" t="s">
        <v>415</v>
      </c>
    </row>
    <row r="20" spans="1:13" x14ac:dyDescent="0.2">
      <c r="A20" s="181"/>
      <c r="B20" s="181"/>
      <c r="C20" s="187"/>
      <c r="D20" s="203"/>
      <c r="E20" s="203"/>
      <c r="F20" s="181"/>
      <c r="G20" s="197"/>
      <c r="H20" s="203"/>
      <c r="I20" s="200"/>
      <c r="J20" s="200"/>
      <c r="K20" s="197"/>
      <c r="L20" s="197"/>
      <c r="M20" s="147"/>
    </row>
    <row r="21" spans="1:13" ht="77" x14ac:dyDescent="0.2">
      <c r="A21" s="181"/>
      <c r="B21" s="181"/>
      <c r="C21" s="187"/>
      <c r="D21" s="203"/>
      <c r="E21" s="203"/>
      <c r="F21" s="181"/>
      <c r="G21" s="197"/>
      <c r="H21" s="203"/>
      <c r="I21" s="200"/>
      <c r="J21" s="200"/>
      <c r="K21" s="197"/>
      <c r="L21" s="197"/>
      <c r="M21" s="125" t="s">
        <v>416</v>
      </c>
    </row>
    <row r="22" spans="1:13" ht="44" x14ac:dyDescent="0.2">
      <c r="A22" s="181"/>
      <c r="B22" s="181"/>
      <c r="C22" s="187"/>
      <c r="D22" s="203"/>
      <c r="E22" s="203"/>
      <c r="F22" s="181"/>
      <c r="G22" s="197"/>
      <c r="H22" s="203"/>
      <c r="I22" s="200"/>
      <c r="J22" s="200"/>
      <c r="K22" s="197"/>
      <c r="L22" s="197"/>
      <c r="M22" s="125" t="s">
        <v>417</v>
      </c>
    </row>
    <row r="23" spans="1:13" ht="44" x14ac:dyDescent="0.2">
      <c r="A23" s="181"/>
      <c r="B23" s="181"/>
      <c r="C23" s="187"/>
      <c r="D23" s="203"/>
      <c r="E23" s="203"/>
      <c r="F23" s="181"/>
      <c r="G23" s="197"/>
      <c r="H23" s="203"/>
      <c r="I23" s="200"/>
      <c r="J23" s="200"/>
      <c r="K23" s="197"/>
      <c r="L23" s="197"/>
      <c r="M23" s="125" t="s">
        <v>418</v>
      </c>
    </row>
    <row r="24" spans="1:13" ht="99" x14ac:dyDescent="0.2">
      <c r="A24" s="181"/>
      <c r="B24" s="181"/>
      <c r="C24" s="187"/>
      <c r="D24" s="203"/>
      <c r="E24" s="203"/>
      <c r="F24" s="181"/>
      <c r="G24" s="197"/>
      <c r="H24" s="203"/>
      <c r="I24" s="200"/>
      <c r="J24" s="200"/>
      <c r="K24" s="197"/>
      <c r="L24" s="197"/>
      <c r="M24" s="125" t="s">
        <v>419</v>
      </c>
    </row>
    <row r="25" spans="1:13" x14ac:dyDescent="0.2">
      <c r="A25" s="181"/>
      <c r="B25" s="181"/>
      <c r="C25" s="187"/>
      <c r="D25" s="203"/>
      <c r="E25" s="203"/>
      <c r="F25" s="181"/>
      <c r="G25" s="197"/>
      <c r="H25" s="203"/>
      <c r="I25" s="200"/>
      <c r="J25" s="200"/>
      <c r="K25" s="197"/>
      <c r="L25" s="197"/>
      <c r="M25" s="147"/>
    </row>
    <row r="26" spans="1:13" ht="121" x14ac:dyDescent="0.2">
      <c r="A26" s="181"/>
      <c r="B26" s="181"/>
      <c r="C26" s="187"/>
      <c r="D26" s="203"/>
      <c r="E26" s="203"/>
      <c r="F26" s="181"/>
      <c r="G26" s="197"/>
      <c r="H26" s="203"/>
      <c r="I26" s="200"/>
      <c r="J26" s="200"/>
      <c r="K26" s="197"/>
      <c r="L26" s="197"/>
      <c r="M26" s="125" t="s">
        <v>420</v>
      </c>
    </row>
    <row r="27" spans="1:13" ht="44" x14ac:dyDescent="0.2">
      <c r="A27" s="181"/>
      <c r="B27" s="181"/>
      <c r="C27" s="187"/>
      <c r="D27" s="203"/>
      <c r="E27" s="203"/>
      <c r="F27" s="181"/>
      <c r="G27" s="197"/>
      <c r="H27" s="203"/>
      <c r="I27" s="200"/>
      <c r="J27" s="200"/>
      <c r="K27" s="197"/>
      <c r="L27" s="197"/>
      <c r="M27" s="125" t="s">
        <v>421</v>
      </c>
    </row>
    <row r="28" spans="1:13" ht="33" x14ac:dyDescent="0.2">
      <c r="A28" s="181"/>
      <c r="B28" s="181"/>
      <c r="C28" s="187"/>
      <c r="D28" s="203"/>
      <c r="E28" s="203"/>
      <c r="F28" s="181"/>
      <c r="G28" s="197"/>
      <c r="H28" s="203"/>
      <c r="I28" s="200"/>
      <c r="J28" s="200"/>
      <c r="K28" s="197"/>
      <c r="L28" s="197"/>
      <c r="M28" s="125" t="s">
        <v>412</v>
      </c>
    </row>
    <row r="29" spans="1:13" ht="99" x14ac:dyDescent="0.2">
      <c r="A29" s="181"/>
      <c r="B29" s="181"/>
      <c r="C29" s="187"/>
      <c r="D29" s="203"/>
      <c r="E29" s="203"/>
      <c r="F29" s="181"/>
      <c r="G29" s="197"/>
      <c r="H29" s="203"/>
      <c r="I29" s="200"/>
      <c r="J29" s="200"/>
      <c r="K29" s="197"/>
      <c r="L29" s="197"/>
      <c r="M29" s="125" t="s">
        <v>422</v>
      </c>
    </row>
    <row r="30" spans="1:13" x14ac:dyDescent="0.2">
      <c r="A30" s="181"/>
      <c r="B30" s="181"/>
      <c r="C30" s="187"/>
      <c r="D30" s="203"/>
      <c r="E30" s="203"/>
      <c r="F30" s="181"/>
      <c r="G30" s="197"/>
      <c r="H30" s="203"/>
      <c r="I30" s="200"/>
      <c r="J30" s="200"/>
      <c r="K30" s="197"/>
      <c r="L30" s="197"/>
      <c r="M30" s="147"/>
    </row>
    <row r="31" spans="1:13" ht="110" x14ac:dyDescent="0.2">
      <c r="A31" s="181"/>
      <c r="B31" s="181"/>
      <c r="C31" s="187"/>
      <c r="D31" s="203"/>
      <c r="E31" s="203"/>
      <c r="F31" s="181"/>
      <c r="G31" s="197"/>
      <c r="H31" s="203"/>
      <c r="I31" s="200"/>
      <c r="J31" s="200"/>
      <c r="K31" s="197"/>
      <c r="L31" s="197"/>
      <c r="M31" s="125" t="s">
        <v>423</v>
      </c>
    </row>
    <row r="32" spans="1:13" ht="44" x14ac:dyDescent="0.2">
      <c r="A32" s="181"/>
      <c r="B32" s="181"/>
      <c r="C32" s="187"/>
      <c r="D32" s="203"/>
      <c r="E32" s="203"/>
      <c r="F32" s="181"/>
      <c r="G32" s="197"/>
      <c r="H32" s="203"/>
      <c r="I32" s="200"/>
      <c r="J32" s="200"/>
      <c r="K32" s="197"/>
      <c r="L32" s="197"/>
      <c r="M32" s="125" t="s">
        <v>424</v>
      </c>
    </row>
    <row r="33" spans="1:13" ht="44" x14ac:dyDescent="0.2">
      <c r="A33" s="181"/>
      <c r="B33" s="181"/>
      <c r="C33" s="187"/>
      <c r="D33" s="203"/>
      <c r="E33" s="203"/>
      <c r="F33" s="181"/>
      <c r="G33" s="197"/>
      <c r="H33" s="203"/>
      <c r="I33" s="200"/>
      <c r="J33" s="200"/>
      <c r="K33" s="197"/>
      <c r="L33" s="197"/>
      <c r="M33" s="125" t="s">
        <v>425</v>
      </c>
    </row>
    <row r="34" spans="1:13" ht="110" x14ac:dyDescent="0.2">
      <c r="A34" s="182"/>
      <c r="B34" s="182"/>
      <c r="C34" s="188"/>
      <c r="D34" s="204"/>
      <c r="E34" s="204"/>
      <c r="F34" s="182"/>
      <c r="G34" s="198"/>
      <c r="H34" s="204"/>
      <c r="I34" s="201"/>
      <c r="J34" s="201"/>
      <c r="K34" s="198"/>
      <c r="L34" s="198"/>
      <c r="M34" s="120" t="s">
        <v>426</v>
      </c>
    </row>
  </sheetData>
  <mergeCells count="28">
    <mergeCell ref="A1:M1"/>
    <mergeCell ref="L19:L34"/>
    <mergeCell ref="K19:K34"/>
    <mergeCell ref="J19:J34"/>
    <mergeCell ref="I19:I34"/>
    <mergeCell ref="H19:H34"/>
    <mergeCell ref="G19:G34"/>
    <mergeCell ref="F19:F34"/>
    <mergeCell ref="E19:E34"/>
    <mergeCell ref="D19:D34"/>
    <mergeCell ref="A2:M2"/>
    <mergeCell ref="A3:M3"/>
    <mergeCell ref="A4:M4"/>
    <mergeCell ref="C19:C34"/>
    <mergeCell ref="B19:B34"/>
    <mergeCell ref="A19:A34"/>
    <mergeCell ref="L7:L18"/>
    <mergeCell ref="K7:K18"/>
    <mergeCell ref="J7:J18"/>
    <mergeCell ref="I7:I18"/>
    <mergeCell ref="H7:H18"/>
    <mergeCell ref="G7:G18"/>
    <mergeCell ref="F7:F18"/>
    <mergeCell ref="E7:E18"/>
    <mergeCell ref="D7:D18"/>
    <mergeCell ref="C7:C18"/>
    <mergeCell ref="B7:B18"/>
    <mergeCell ref="A7:A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sqref="A1:M8"/>
    </sheetView>
  </sheetViews>
  <sheetFormatPr baseColWidth="10" defaultRowHeight="16" x14ac:dyDescent="0.2"/>
  <cols>
    <col min="1" max="1" width="4.6640625" bestFit="1" customWidth="1"/>
    <col min="2" max="2" width="12.1640625" bestFit="1" customWidth="1"/>
    <col min="7" max="7" width="8.6640625" bestFit="1" customWidth="1"/>
    <col min="8" max="8" width="10.5" bestFit="1" customWidth="1"/>
    <col min="9" max="9" width="7.83203125" bestFit="1" customWidth="1"/>
    <col min="10" max="10" width="10.33203125" bestFit="1" customWidth="1"/>
    <col min="11" max="11" width="8.6640625" bestFit="1" customWidth="1"/>
    <col min="12" max="13" width="10.332031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209" x14ac:dyDescent="0.2">
      <c r="A6" s="87">
        <v>55</v>
      </c>
      <c r="B6" s="118">
        <v>2023002130002</v>
      </c>
      <c r="C6" s="134" t="s">
        <v>181</v>
      </c>
      <c r="D6" s="114" t="s">
        <v>182</v>
      </c>
      <c r="E6" s="114" t="s">
        <v>183</v>
      </c>
      <c r="F6" s="112" t="s">
        <v>194</v>
      </c>
      <c r="G6" s="116">
        <v>438000000</v>
      </c>
      <c r="H6" s="112" t="s">
        <v>184</v>
      </c>
      <c r="I6" s="112" t="s">
        <v>35</v>
      </c>
      <c r="J6" s="113" t="s">
        <v>35</v>
      </c>
      <c r="K6" s="118">
        <v>20</v>
      </c>
      <c r="L6" s="118">
        <v>100</v>
      </c>
      <c r="M6" s="112" t="s">
        <v>185</v>
      </c>
    </row>
    <row r="7" spans="1:13" ht="242" x14ac:dyDescent="0.2">
      <c r="A7" s="87">
        <v>56</v>
      </c>
      <c r="B7" s="112">
        <v>2023002130057</v>
      </c>
      <c r="C7" s="144" t="s">
        <v>186</v>
      </c>
      <c r="D7" s="143" t="s">
        <v>187</v>
      </c>
      <c r="E7" s="143" t="s">
        <v>188</v>
      </c>
      <c r="F7" s="112" t="s">
        <v>194</v>
      </c>
      <c r="G7" s="118">
        <v>819050000</v>
      </c>
      <c r="H7" s="114" t="s">
        <v>189</v>
      </c>
      <c r="I7" s="113">
        <v>45568</v>
      </c>
      <c r="J7" s="113">
        <v>45657</v>
      </c>
      <c r="K7" s="118">
        <v>50</v>
      </c>
      <c r="L7" s="112">
        <v>0</v>
      </c>
      <c r="M7" s="112" t="s">
        <v>185</v>
      </c>
    </row>
    <row r="8" spans="1:13" ht="308" x14ac:dyDescent="0.2">
      <c r="A8" s="87">
        <v>57</v>
      </c>
      <c r="B8" s="112">
        <v>2024002130050</v>
      </c>
      <c r="C8" s="134" t="s">
        <v>191</v>
      </c>
      <c r="D8" s="114" t="s">
        <v>192</v>
      </c>
      <c r="E8" s="114" t="s">
        <v>193</v>
      </c>
      <c r="F8" s="112" t="s">
        <v>194</v>
      </c>
      <c r="G8" s="116">
        <v>698600000</v>
      </c>
      <c r="H8" s="117" t="s">
        <v>190</v>
      </c>
      <c r="I8" s="113">
        <v>45440</v>
      </c>
      <c r="J8" s="113">
        <v>46385</v>
      </c>
      <c r="K8" s="118">
        <v>20</v>
      </c>
      <c r="L8" s="116">
        <v>100</v>
      </c>
      <c r="M8" s="112" t="s">
        <v>185</v>
      </c>
    </row>
  </sheetData>
  <mergeCells count="4">
    <mergeCell ref="A1:M1"/>
    <mergeCell ref="A2:M2"/>
    <mergeCell ref="A3:M3"/>
    <mergeCell ref="A4:M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sqref="A1:M7"/>
    </sheetView>
  </sheetViews>
  <sheetFormatPr baseColWidth="10" defaultRowHeight="16" x14ac:dyDescent="0.2"/>
  <cols>
    <col min="1" max="1" width="4.6640625" bestFit="1" customWidth="1"/>
    <col min="2" max="2" width="12.1640625" bestFit="1" customWidth="1"/>
    <col min="3" max="3" width="9.1640625" bestFit="1" customWidth="1"/>
    <col min="6" max="6" width="10.6640625" bestFit="1" customWidth="1"/>
    <col min="7" max="7" width="9.5" bestFit="1" customWidth="1"/>
    <col min="8" max="8" width="10.5" bestFit="1" customWidth="1"/>
    <col min="9" max="9" width="7.83203125" bestFit="1" customWidth="1"/>
    <col min="10" max="10" width="10.33203125" bestFit="1" customWidth="1"/>
    <col min="11" max="11" width="8.6640625" bestFit="1" customWidth="1"/>
    <col min="12" max="13" width="10.332031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121" x14ac:dyDescent="0.2">
      <c r="A6" s="87">
        <v>37</v>
      </c>
      <c r="B6" s="118">
        <v>2023002130231</v>
      </c>
      <c r="C6" s="134">
        <v>45288</v>
      </c>
      <c r="D6" s="114" t="s">
        <v>112</v>
      </c>
      <c r="E6" s="115" t="s">
        <v>113</v>
      </c>
      <c r="F6" s="112" t="s">
        <v>116</v>
      </c>
      <c r="G6" s="116">
        <v>500000000</v>
      </c>
      <c r="H6" s="112" t="s">
        <v>20</v>
      </c>
      <c r="I6" s="113">
        <v>45371</v>
      </c>
      <c r="J6" s="113">
        <v>45645</v>
      </c>
      <c r="K6" s="140">
        <v>70.3</v>
      </c>
      <c r="L6" s="118">
        <v>351500000</v>
      </c>
      <c r="M6" s="120"/>
    </row>
    <row r="7" spans="1:13" ht="209" x14ac:dyDescent="0.2">
      <c r="A7" s="87">
        <v>38</v>
      </c>
      <c r="B7" s="118">
        <v>2024002130120</v>
      </c>
      <c r="C7" s="134">
        <v>45485</v>
      </c>
      <c r="D7" s="143" t="s">
        <v>114</v>
      </c>
      <c r="E7" s="115" t="s">
        <v>115</v>
      </c>
      <c r="F7" s="112" t="s">
        <v>116</v>
      </c>
      <c r="G7" s="116">
        <v>3000000000</v>
      </c>
      <c r="H7" s="112" t="s">
        <v>20</v>
      </c>
      <c r="I7" s="113">
        <v>45377</v>
      </c>
      <c r="J7" s="113">
        <v>45651</v>
      </c>
      <c r="K7" s="140">
        <v>66.7</v>
      </c>
      <c r="L7" s="118">
        <v>2001000000</v>
      </c>
      <c r="M7" s="120"/>
    </row>
  </sheetData>
  <mergeCells count="4">
    <mergeCell ref="A1:M1"/>
    <mergeCell ref="A2:M2"/>
    <mergeCell ref="A3:M3"/>
    <mergeCell ref="A4:M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sqref="A1:M8"/>
    </sheetView>
  </sheetViews>
  <sheetFormatPr baseColWidth="10" defaultRowHeight="16" x14ac:dyDescent="0.2"/>
  <cols>
    <col min="1" max="1" width="4.6640625" bestFit="1" customWidth="1"/>
    <col min="2" max="2" width="12.5" bestFit="1" customWidth="1"/>
    <col min="3" max="3" width="9.1640625" bestFit="1" customWidth="1"/>
    <col min="6" max="6" width="10.6640625" bestFit="1" customWidth="1"/>
    <col min="7" max="7" width="9.5" bestFit="1" customWidth="1"/>
    <col min="8" max="8" width="10.5" bestFit="1" customWidth="1"/>
    <col min="9" max="9" width="7.83203125" bestFit="1" customWidth="1"/>
    <col min="10" max="10" width="10.33203125" bestFit="1" customWidth="1"/>
    <col min="11" max="11" width="8.6640625" bestFit="1" customWidth="1"/>
    <col min="13" max="13" width="10.332031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154" x14ac:dyDescent="0.2">
      <c r="A6" s="87">
        <v>34</v>
      </c>
      <c r="B6" s="138" t="s">
        <v>104</v>
      </c>
      <c r="C6" s="134">
        <v>45292</v>
      </c>
      <c r="D6" s="139" t="s">
        <v>105</v>
      </c>
      <c r="E6" s="115" t="s">
        <v>106</v>
      </c>
      <c r="F6" s="112" t="s">
        <v>107</v>
      </c>
      <c r="G6" s="116">
        <v>417094686</v>
      </c>
      <c r="H6" s="112" t="s">
        <v>20</v>
      </c>
      <c r="I6" s="113">
        <v>45324</v>
      </c>
      <c r="J6" s="113">
        <v>45657</v>
      </c>
      <c r="K6" s="118">
        <v>60</v>
      </c>
      <c r="L6" s="140">
        <v>250256811.59999999</v>
      </c>
      <c r="M6" s="120"/>
    </row>
    <row r="7" spans="1:13" ht="154" x14ac:dyDescent="0.2">
      <c r="A7" s="87">
        <v>35</v>
      </c>
      <c r="B7" s="141">
        <v>2023002130188</v>
      </c>
      <c r="C7" s="134">
        <v>45292</v>
      </c>
      <c r="D7" s="142" t="s">
        <v>108</v>
      </c>
      <c r="E7" s="115" t="s">
        <v>109</v>
      </c>
      <c r="F7" s="112" t="s">
        <v>107</v>
      </c>
      <c r="G7" s="116">
        <v>834209372</v>
      </c>
      <c r="H7" s="112" t="s">
        <v>20</v>
      </c>
      <c r="I7" s="113">
        <v>45324</v>
      </c>
      <c r="J7" s="113">
        <v>45657</v>
      </c>
      <c r="K7" s="118">
        <v>61</v>
      </c>
      <c r="L7" s="136">
        <v>508867716.92000002</v>
      </c>
      <c r="M7" s="120"/>
    </row>
    <row r="8" spans="1:13" ht="132" x14ac:dyDescent="0.2">
      <c r="A8" s="87">
        <v>36</v>
      </c>
      <c r="B8" s="112">
        <v>2023002130182</v>
      </c>
      <c r="C8" s="134">
        <v>45292</v>
      </c>
      <c r="D8" s="142" t="s">
        <v>110</v>
      </c>
      <c r="E8" s="115" t="s">
        <v>111</v>
      </c>
      <c r="F8" s="112" t="s">
        <v>107</v>
      </c>
      <c r="G8" s="116">
        <v>3620232845</v>
      </c>
      <c r="H8" s="112" t="s">
        <v>20</v>
      </c>
      <c r="I8" s="113">
        <v>45324</v>
      </c>
      <c r="J8" s="113">
        <v>45657</v>
      </c>
      <c r="K8" s="118">
        <v>54</v>
      </c>
      <c r="L8" s="140">
        <v>1954925736.3</v>
      </c>
      <c r="M8" s="120"/>
    </row>
  </sheetData>
  <mergeCells count="4">
    <mergeCell ref="A1:M1"/>
    <mergeCell ref="A2:M2"/>
    <mergeCell ref="A3:M3"/>
    <mergeCell ref="A4:M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sqref="A1:M24"/>
    </sheetView>
  </sheetViews>
  <sheetFormatPr baseColWidth="10" defaultRowHeight="16" x14ac:dyDescent="0.2"/>
  <cols>
    <col min="1" max="1" width="4.6640625" bestFit="1" customWidth="1"/>
    <col min="2" max="2" width="12.1640625" bestFit="1" customWidth="1"/>
    <col min="3" max="3" width="10" bestFit="1" customWidth="1"/>
    <col min="4" max="4" width="18" bestFit="1" customWidth="1"/>
    <col min="5" max="5" width="19.1640625" bestFit="1" customWidth="1"/>
    <col min="6" max="6" width="10.6640625" bestFit="1" customWidth="1"/>
    <col min="7" max="7" width="12.6640625" bestFit="1" customWidth="1"/>
    <col min="8" max="8" width="10.5" bestFit="1" customWidth="1"/>
    <col min="9" max="9" width="9" bestFit="1" customWidth="1"/>
    <col min="10" max="10" width="10.33203125" bestFit="1" customWidth="1"/>
    <col min="11" max="11" width="8.6640625" bestFit="1" customWidth="1"/>
    <col min="12" max="12" width="12.6640625" bestFit="1" customWidth="1"/>
    <col min="13" max="13" width="10.332031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33"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66" x14ac:dyDescent="0.2">
      <c r="A6" s="87">
        <v>11</v>
      </c>
      <c r="B6" s="112">
        <v>2017130000086</v>
      </c>
      <c r="C6" s="113">
        <v>43091</v>
      </c>
      <c r="D6" s="114" t="s">
        <v>40</v>
      </c>
      <c r="E6" s="115" t="s">
        <v>41</v>
      </c>
      <c r="F6" s="112" t="s">
        <v>120</v>
      </c>
      <c r="G6" s="116">
        <v>86198435045</v>
      </c>
      <c r="H6" s="117" t="s">
        <v>42</v>
      </c>
      <c r="I6" s="113">
        <v>43103</v>
      </c>
      <c r="J6" s="113">
        <v>45596</v>
      </c>
      <c r="K6" s="118">
        <v>100</v>
      </c>
      <c r="L6" s="119">
        <v>82575323452.309998</v>
      </c>
      <c r="M6" s="120"/>
    </row>
    <row r="7" spans="1:13" ht="88" customHeight="1" x14ac:dyDescent="0.2">
      <c r="A7" s="180">
        <v>12</v>
      </c>
      <c r="B7" s="180">
        <v>2017130000257</v>
      </c>
      <c r="C7" s="199">
        <v>42389</v>
      </c>
      <c r="D7" s="183" t="s">
        <v>43</v>
      </c>
      <c r="E7" s="257" t="s">
        <v>41</v>
      </c>
      <c r="F7" s="180" t="s">
        <v>120</v>
      </c>
      <c r="G7" s="205">
        <v>65846436356</v>
      </c>
      <c r="H7" s="202" t="s">
        <v>44</v>
      </c>
      <c r="I7" s="123" t="s">
        <v>388</v>
      </c>
      <c r="J7" s="123" t="s">
        <v>391</v>
      </c>
      <c r="K7" s="196">
        <v>100</v>
      </c>
      <c r="L7" s="124" t="s">
        <v>394</v>
      </c>
      <c r="M7" s="193"/>
    </row>
    <row r="8" spans="1:13" ht="22" x14ac:dyDescent="0.2">
      <c r="A8" s="181"/>
      <c r="B8" s="181"/>
      <c r="C8" s="200"/>
      <c r="D8" s="184"/>
      <c r="E8" s="258"/>
      <c r="F8" s="181"/>
      <c r="G8" s="206"/>
      <c r="H8" s="203"/>
      <c r="I8" s="123" t="s">
        <v>389</v>
      </c>
      <c r="J8" s="123" t="s">
        <v>392</v>
      </c>
      <c r="K8" s="197"/>
      <c r="L8" s="124" t="s">
        <v>395</v>
      </c>
      <c r="M8" s="194"/>
    </row>
    <row r="9" spans="1:13" ht="22" x14ac:dyDescent="0.2">
      <c r="A9" s="182"/>
      <c r="B9" s="182"/>
      <c r="C9" s="201"/>
      <c r="D9" s="185"/>
      <c r="E9" s="259"/>
      <c r="F9" s="182"/>
      <c r="G9" s="207"/>
      <c r="H9" s="204"/>
      <c r="I9" s="117" t="s">
        <v>390</v>
      </c>
      <c r="J9" s="117" t="s">
        <v>393</v>
      </c>
      <c r="K9" s="198"/>
      <c r="L9" s="118">
        <v>7797893906</v>
      </c>
      <c r="M9" s="195"/>
    </row>
    <row r="10" spans="1:13" ht="94" customHeight="1" x14ac:dyDescent="0.2">
      <c r="A10" s="180">
        <v>13</v>
      </c>
      <c r="B10" s="180">
        <v>2021002130168</v>
      </c>
      <c r="C10" s="199">
        <v>44498</v>
      </c>
      <c r="D10" s="183" t="s">
        <v>48</v>
      </c>
      <c r="E10" s="257" t="s">
        <v>41</v>
      </c>
      <c r="F10" s="180" t="s">
        <v>120</v>
      </c>
      <c r="G10" s="261">
        <v>28723177457.200001</v>
      </c>
      <c r="H10" s="123" t="s">
        <v>396</v>
      </c>
      <c r="I10" s="199">
        <v>44600</v>
      </c>
      <c r="J10" s="199">
        <v>45604</v>
      </c>
      <c r="K10" s="214">
        <v>41.89</v>
      </c>
      <c r="L10" s="214">
        <v>10365727038.91</v>
      </c>
      <c r="M10" s="193"/>
    </row>
    <row r="11" spans="1:13" x14ac:dyDescent="0.2">
      <c r="A11" s="181"/>
      <c r="B11" s="181"/>
      <c r="C11" s="200"/>
      <c r="D11" s="184"/>
      <c r="E11" s="258"/>
      <c r="F11" s="181"/>
      <c r="G11" s="262"/>
      <c r="H11" s="123" t="s">
        <v>397</v>
      </c>
      <c r="I11" s="200"/>
      <c r="J11" s="200"/>
      <c r="K11" s="260"/>
      <c r="L11" s="260"/>
      <c r="M11" s="194"/>
    </row>
    <row r="12" spans="1:13" ht="22" x14ac:dyDescent="0.2">
      <c r="A12" s="182"/>
      <c r="B12" s="182"/>
      <c r="C12" s="201"/>
      <c r="D12" s="185"/>
      <c r="E12" s="259"/>
      <c r="F12" s="182"/>
      <c r="G12" s="263"/>
      <c r="H12" s="117" t="s">
        <v>398</v>
      </c>
      <c r="I12" s="201"/>
      <c r="J12" s="201"/>
      <c r="K12" s="215"/>
      <c r="L12" s="215"/>
      <c r="M12" s="195"/>
    </row>
    <row r="13" spans="1:13" ht="99" customHeight="1" x14ac:dyDescent="0.2">
      <c r="A13" s="180">
        <v>14</v>
      </c>
      <c r="B13" s="180">
        <v>2021002130167</v>
      </c>
      <c r="C13" s="199">
        <v>44516</v>
      </c>
      <c r="D13" s="183" t="s">
        <v>50</v>
      </c>
      <c r="E13" s="257" t="s">
        <v>41</v>
      </c>
      <c r="F13" s="180" t="s">
        <v>120</v>
      </c>
      <c r="G13" s="205">
        <v>30829844648</v>
      </c>
      <c r="H13" s="123" t="s">
        <v>399</v>
      </c>
      <c r="I13" s="199">
        <v>44589</v>
      </c>
      <c r="J13" s="199">
        <v>45742</v>
      </c>
      <c r="K13" s="214">
        <v>26.18</v>
      </c>
      <c r="L13" s="214">
        <v>7496534004.8900003</v>
      </c>
      <c r="M13" s="193"/>
    </row>
    <row r="14" spans="1:13" ht="22" x14ac:dyDescent="0.2">
      <c r="A14" s="182"/>
      <c r="B14" s="182"/>
      <c r="C14" s="201"/>
      <c r="D14" s="185"/>
      <c r="E14" s="259"/>
      <c r="F14" s="182"/>
      <c r="G14" s="207"/>
      <c r="H14" s="117" t="s">
        <v>400</v>
      </c>
      <c r="I14" s="201"/>
      <c r="J14" s="201"/>
      <c r="K14" s="215"/>
      <c r="L14" s="215"/>
      <c r="M14" s="195"/>
    </row>
    <row r="15" spans="1:13" ht="77" customHeight="1" x14ac:dyDescent="0.2">
      <c r="A15" s="180">
        <v>15</v>
      </c>
      <c r="B15" s="180">
        <v>2020131400026</v>
      </c>
      <c r="C15" s="199">
        <v>44532</v>
      </c>
      <c r="D15" s="183" t="s">
        <v>52</v>
      </c>
      <c r="E15" s="257" t="s">
        <v>41</v>
      </c>
      <c r="F15" s="180" t="s">
        <v>120</v>
      </c>
      <c r="G15" s="261">
        <v>30135499600.669998</v>
      </c>
      <c r="H15" s="123" t="s">
        <v>401</v>
      </c>
      <c r="I15" s="199">
        <v>44685</v>
      </c>
      <c r="J15" s="235" t="s">
        <v>145</v>
      </c>
      <c r="K15" s="261">
        <v>51.21</v>
      </c>
      <c r="L15" s="261">
        <v>14517267357.9</v>
      </c>
      <c r="M15" s="193"/>
    </row>
    <row r="16" spans="1:13" ht="22" x14ac:dyDescent="0.2">
      <c r="A16" s="181"/>
      <c r="B16" s="181"/>
      <c r="C16" s="200"/>
      <c r="D16" s="184"/>
      <c r="E16" s="258"/>
      <c r="F16" s="181"/>
      <c r="G16" s="262"/>
      <c r="H16" s="123" t="s">
        <v>402</v>
      </c>
      <c r="I16" s="200"/>
      <c r="J16" s="264"/>
      <c r="K16" s="262"/>
      <c r="L16" s="262"/>
      <c r="M16" s="194"/>
    </row>
    <row r="17" spans="1:13" ht="22" x14ac:dyDescent="0.2">
      <c r="A17" s="182"/>
      <c r="B17" s="182"/>
      <c r="C17" s="201"/>
      <c r="D17" s="185"/>
      <c r="E17" s="259"/>
      <c r="F17" s="182"/>
      <c r="G17" s="263"/>
      <c r="H17" s="117" t="s">
        <v>403</v>
      </c>
      <c r="I17" s="201"/>
      <c r="J17" s="236"/>
      <c r="K17" s="263"/>
      <c r="L17" s="263"/>
      <c r="M17" s="195"/>
    </row>
    <row r="18" spans="1:13" ht="33" x14ac:dyDescent="0.2">
      <c r="A18" s="180">
        <v>16</v>
      </c>
      <c r="B18" s="180">
        <v>2021002130222</v>
      </c>
      <c r="C18" s="199">
        <v>44554</v>
      </c>
      <c r="D18" s="121" t="s">
        <v>404</v>
      </c>
      <c r="E18" s="257" t="s">
        <v>41</v>
      </c>
      <c r="F18" s="180" t="s">
        <v>120</v>
      </c>
      <c r="G18" s="261">
        <v>1033598156.6</v>
      </c>
      <c r="H18" s="202" t="s">
        <v>55</v>
      </c>
      <c r="I18" s="199">
        <v>44753</v>
      </c>
      <c r="J18" s="233">
        <v>45586</v>
      </c>
      <c r="K18" s="261">
        <v>95.83</v>
      </c>
      <c r="L18" s="261">
        <v>1242438254.6199999</v>
      </c>
      <c r="M18" s="193"/>
    </row>
    <row r="19" spans="1:13" ht="44" x14ac:dyDescent="0.2">
      <c r="A19" s="182"/>
      <c r="B19" s="182"/>
      <c r="C19" s="201"/>
      <c r="D19" s="114" t="s">
        <v>405</v>
      </c>
      <c r="E19" s="259"/>
      <c r="F19" s="182"/>
      <c r="G19" s="263"/>
      <c r="H19" s="204"/>
      <c r="I19" s="201"/>
      <c r="J19" s="234"/>
      <c r="K19" s="263"/>
      <c r="L19" s="263"/>
      <c r="M19" s="195"/>
    </row>
    <row r="20" spans="1:13" ht="99" x14ac:dyDescent="0.2">
      <c r="A20" s="87">
        <v>17</v>
      </c>
      <c r="B20" s="112" t="s">
        <v>138</v>
      </c>
      <c r="C20" s="113">
        <v>44790</v>
      </c>
      <c r="D20" s="114" t="s">
        <v>56</v>
      </c>
      <c r="E20" s="115" t="s">
        <v>57</v>
      </c>
      <c r="F20" s="112" t="s">
        <v>120</v>
      </c>
      <c r="G20" s="126">
        <v>6140118972.5</v>
      </c>
      <c r="H20" s="117" t="s">
        <v>74</v>
      </c>
      <c r="I20" s="113">
        <v>44964</v>
      </c>
      <c r="J20" s="113">
        <v>45389</v>
      </c>
      <c r="K20" s="118">
        <v>100</v>
      </c>
      <c r="L20" s="126">
        <v>6607048703.5</v>
      </c>
      <c r="M20" s="127"/>
    </row>
    <row r="21" spans="1:13" ht="66" x14ac:dyDescent="0.2">
      <c r="A21" s="87">
        <v>18</v>
      </c>
      <c r="B21" s="112">
        <v>2021002130352</v>
      </c>
      <c r="C21" s="113">
        <v>44949</v>
      </c>
      <c r="D21" s="114" t="s">
        <v>58</v>
      </c>
      <c r="E21" s="115" t="s">
        <v>41</v>
      </c>
      <c r="F21" s="112" t="s">
        <v>120</v>
      </c>
      <c r="G21" s="126">
        <v>1051533709.3200001</v>
      </c>
      <c r="H21" s="117" t="s">
        <v>74</v>
      </c>
      <c r="I21" s="113">
        <v>45134</v>
      </c>
      <c r="J21" s="128">
        <v>45377</v>
      </c>
      <c r="K21" s="118">
        <v>100</v>
      </c>
      <c r="L21" s="126">
        <v>663592271.04999995</v>
      </c>
      <c r="M21" s="129"/>
    </row>
    <row r="22" spans="1:13" ht="55" x14ac:dyDescent="0.2">
      <c r="A22" s="87">
        <v>19</v>
      </c>
      <c r="B22" s="112">
        <v>2023002130059</v>
      </c>
      <c r="C22" s="113">
        <v>45208</v>
      </c>
      <c r="D22" s="114" t="s">
        <v>59</v>
      </c>
      <c r="E22" s="120" t="s">
        <v>57</v>
      </c>
      <c r="F22" s="112" t="s">
        <v>120</v>
      </c>
      <c r="G22" s="126">
        <v>8215278434.0200005</v>
      </c>
      <c r="H22" s="117" t="s">
        <v>74</v>
      </c>
      <c r="I22" s="113">
        <v>45320</v>
      </c>
      <c r="J22" s="113">
        <v>45594</v>
      </c>
      <c r="K22" s="126">
        <v>12.43</v>
      </c>
      <c r="L22" s="126">
        <v>1021159109.34</v>
      </c>
      <c r="M22" s="120"/>
    </row>
    <row r="23" spans="1:13" ht="99" x14ac:dyDescent="0.2">
      <c r="A23" s="87">
        <v>20</v>
      </c>
      <c r="B23" s="112">
        <v>2023002130038</v>
      </c>
      <c r="C23" s="117" t="s">
        <v>143</v>
      </c>
      <c r="D23" s="114" t="s">
        <v>60</v>
      </c>
      <c r="E23" s="130" t="s">
        <v>57</v>
      </c>
      <c r="F23" s="112" t="s">
        <v>120</v>
      </c>
      <c r="G23" s="126">
        <v>1448761696.0799999</v>
      </c>
      <c r="H23" s="117" t="s">
        <v>74</v>
      </c>
      <c r="I23" s="128">
        <v>45351</v>
      </c>
      <c r="J23" s="113">
        <v>45594</v>
      </c>
      <c r="K23" s="126">
        <v>6.51</v>
      </c>
      <c r="L23" s="126">
        <v>94314386.409999996</v>
      </c>
      <c r="M23" s="120"/>
    </row>
    <row r="24" spans="1:13" ht="110" x14ac:dyDescent="0.2">
      <c r="A24" s="87">
        <v>21</v>
      </c>
      <c r="B24" s="117"/>
      <c r="C24" s="113">
        <v>45336</v>
      </c>
      <c r="D24" s="114" t="s">
        <v>61</v>
      </c>
      <c r="E24" s="115" t="s">
        <v>41</v>
      </c>
      <c r="F24" s="112" t="s">
        <v>120</v>
      </c>
      <c r="G24" s="126">
        <v>36666399649.599998</v>
      </c>
      <c r="H24" s="131" t="s">
        <v>62</v>
      </c>
      <c r="I24" s="113">
        <v>45369</v>
      </c>
      <c r="J24" s="113">
        <v>46041</v>
      </c>
      <c r="K24" s="126">
        <v>29.53</v>
      </c>
      <c r="L24" s="132">
        <v>12416660.9</v>
      </c>
      <c r="M24" s="133"/>
    </row>
  </sheetData>
  <mergeCells count="62">
    <mergeCell ref="A1:M1"/>
    <mergeCell ref="M18:M19"/>
    <mergeCell ref="L18:L19"/>
    <mergeCell ref="K18:K19"/>
    <mergeCell ref="J18:J19"/>
    <mergeCell ref="I18:I19"/>
    <mergeCell ref="H18:H19"/>
    <mergeCell ref="G18:G19"/>
    <mergeCell ref="F18:F19"/>
    <mergeCell ref="E18:E19"/>
    <mergeCell ref="C18:C19"/>
    <mergeCell ref="B18:B19"/>
    <mergeCell ref="A18:A19"/>
    <mergeCell ref="M15:M17"/>
    <mergeCell ref="L15:L17"/>
    <mergeCell ref="K15:K17"/>
    <mergeCell ref="J15:J17"/>
    <mergeCell ref="I15:I17"/>
    <mergeCell ref="G15:G17"/>
    <mergeCell ref="F15:F17"/>
    <mergeCell ref="M13:M14"/>
    <mergeCell ref="L13:L14"/>
    <mergeCell ref="K13:K14"/>
    <mergeCell ref="J13:J14"/>
    <mergeCell ref="I13:I14"/>
    <mergeCell ref="E15:E17"/>
    <mergeCell ref="D15:D17"/>
    <mergeCell ref="C15:C17"/>
    <mergeCell ref="B15:B17"/>
    <mergeCell ref="A15:A17"/>
    <mergeCell ref="A13:A14"/>
    <mergeCell ref="M10:M12"/>
    <mergeCell ref="L10:L12"/>
    <mergeCell ref="K10:K12"/>
    <mergeCell ref="J10:J12"/>
    <mergeCell ref="I10:I12"/>
    <mergeCell ref="G10:G12"/>
    <mergeCell ref="F10:F12"/>
    <mergeCell ref="E10:E12"/>
    <mergeCell ref="D10:D12"/>
    <mergeCell ref="G13:G14"/>
    <mergeCell ref="F13:F14"/>
    <mergeCell ref="E13:E14"/>
    <mergeCell ref="D13:D14"/>
    <mergeCell ref="C13:C14"/>
    <mergeCell ref="B13:B14"/>
    <mergeCell ref="C10:C12"/>
    <mergeCell ref="B10:B12"/>
    <mergeCell ref="A10:A12"/>
    <mergeCell ref="M7:M9"/>
    <mergeCell ref="K7:K9"/>
    <mergeCell ref="H7:H9"/>
    <mergeCell ref="G7:G9"/>
    <mergeCell ref="F7:F9"/>
    <mergeCell ref="E7:E9"/>
    <mergeCell ref="D7:D9"/>
    <mergeCell ref="C7:C9"/>
    <mergeCell ref="B7:B9"/>
    <mergeCell ref="A7:A9"/>
    <mergeCell ref="A2:M2"/>
    <mergeCell ref="A3:M3"/>
    <mergeCell ref="A4:M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sqref="A1:M6"/>
    </sheetView>
  </sheetViews>
  <sheetFormatPr baseColWidth="10" defaultRowHeight="16" x14ac:dyDescent="0.2"/>
  <cols>
    <col min="1" max="1" width="4.6640625" bestFit="1" customWidth="1"/>
    <col min="2" max="2" width="12.1640625" bestFit="1" customWidth="1"/>
    <col min="3" max="3" width="9.1640625" bestFit="1" customWidth="1"/>
    <col min="4" max="4" width="10.6640625" bestFit="1" customWidth="1"/>
    <col min="5" max="5" width="10.5" bestFit="1" customWidth="1"/>
    <col min="6" max="6" width="10.6640625" bestFit="1" customWidth="1"/>
    <col min="7" max="7" width="11.6640625" bestFit="1" customWidth="1"/>
    <col min="8" max="8" width="10.5" bestFit="1" customWidth="1"/>
    <col min="9" max="9" width="7.83203125" bestFit="1" customWidth="1"/>
    <col min="10" max="10" width="10.33203125" bestFit="1" customWidth="1"/>
    <col min="11" max="11" width="8.6640625" bestFit="1" customWidth="1"/>
    <col min="12" max="12" width="10.33203125" bestFit="1" customWidth="1"/>
    <col min="13" max="13" width="10.66406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144" x14ac:dyDescent="0.2">
      <c r="A6" s="87">
        <v>33</v>
      </c>
      <c r="B6" s="118">
        <v>2024002130075</v>
      </c>
      <c r="C6" s="134">
        <v>45417</v>
      </c>
      <c r="D6" s="135" t="s">
        <v>99</v>
      </c>
      <c r="E6" s="115" t="s">
        <v>100</v>
      </c>
      <c r="F6" s="112" t="s">
        <v>128</v>
      </c>
      <c r="G6" s="126">
        <v>1289775890.5699999</v>
      </c>
      <c r="H6" s="112" t="s">
        <v>20</v>
      </c>
      <c r="I6" s="128">
        <v>45532</v>
      </c>
      <c r="J6" s="113" t="s">
        <v>101</v>
      </c>
      <c r="K6" s="136" t="s">
        <v>102</v>
      </c>
      <c r="L6" s="118">
        <v>386932767</v>
      </c>
      <c r="M6" s="137" t="s">
        <v>103</v>
      </c>
    </row>
  </sheetData>
  <mergeCells count="4">
    <mergeCell ref="A1:M1"/>
    <mergeCell ref="A2:M2"/>
    <mergeCell ref="A3:M3"/>
    <mergeCell ref="A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workbookViewId="0">
      <selection sqref="A1:O13"/>
    </sheetView>
  </sheetViews>
  <sheetFormatPr baseColWidth="10" defaultRowHeight="16" x14ac:dyDescent="0.2"/>
  <sheetData>
    <row r="1" spans="1:15" x14ac:dyDescent="0.2">
      <c r="A1" s="190" t="s">
        <v>386</v>
      </c>
      <c r="B1" s="190"/>
      <c r="C1" s="190"/>
      <c r="D1" s="190"/>
      <c r="E1" s="190"/>
      <c r="F1" s="190"/>
      <c r="G1" s="190"/>
      <c r="H1" s="190"/>
      <c r="I1" s="190"/>
      <c r="J1" s="190"/>
      <c r="K1" s="190"/>
      <c r="L1" s="190"/>
      <c r="M1" s="190"/>
      <c r="N1" s="189"/>
      <c r="O1" s="189"/>
    </row>
    <row r="2" spans="1:15" x14ac:dyDescent="0.2">
      <c r="A2" s="190" t="s">
        <v>11</v>
      </c>
      <c r="B2" s="190"/>
      <c r="C2" s="190"/>
      <c r="D2" s="190"/>
      <c r="E2" s="190"/>
      <c r="F2" s="190"/>
      <c r="G2" s="190"/>
      <c r="H2" s="190"/>
      <c r="I2" s="190"/>
      <c r="J2" s="190"/>
      <c r="K2" s="190"/>
      <c r="L2" s="190"/>
      <c r="M2" s="190"/>
      <c r="N2" s="189"/>
      <c r="O2" s="189"/>
    </row>
    <row r="3" spans="1:15" x14ac:dyDescent="0.2">
      <c r="A3" s="190" t="s">
        <v>10</v>
      </c>
      <c r="B3" s="190"/>
      <c r="C3" s="190"/>
      <c r="D3" s="190"/>
      <c r="E3" s="190"/>
      <c r="F3" s="190"/>
      <c r="G3" s="190"/>
      <c r="H3" s="190"/>
      <c r="I3" s="190"/>
      <c r="J3" s="190"/>
      <c r="K3" s="190"/>
      <c r="L3" s="190"/>
      <c r="M3" s="190"/>
      <c r="N3" s="189"/>
      <c r="O3" s="189"/>
    </row>
    <row r="4" spans="1:15" x14ac:dyDescent="0.2">
      <c r="A4" s="191" t="s">
        <v>387</v>
      </c>
      <c r="B4" s="191"/>
      <c r="C4" s="191"/>
      <c r="D4" s="191"/>
      <c r="E4" s="191"/>
      <c r="F4" s="191"/>
      <c r="G4" s="191"/>
      <c r="H4" s="191"/>
      <c r="I4" s="191"/>
      <c r="J4" s="191"/>
      <c r="K4" s="191"/>
      <c r="L4" s="191"/>
      <c r="M4" s="191"/>
      <c r="N4" s="189"/>
      <c r="O4" s="189"/>
    </row>
    <row r="5" spans="1:15"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c r="N5" s="169"/>
      <c r="O5" s="169"/>
    </row>
    <row r="6" spans="1:15" ht="99" x14ac:dyDescent="0.2">
      <c r="A6" s="87">
        <v>3</v>
      </c>
      <c r="B6" s="118">
        <v>2024002130219</v>
      </c>
      <c r="C6" s="134">
        <v>45490</v>
      </c>
      <c r="D6" s="114" t="s">
        <v>18</v>
      </c>
      <c r="E6" s="115" t="s">
        <v>19</v>
      </c>
      <c r="F6" s="112" t="s">
        <v>123</v>
      </c>
      <c r="G6" s="116">
        <v>300000000</v>
      </c>
      <c r="H6" s="117" t="s">
        <v>20</v>
      </c>
      <c r="I6" s="113">
        <v>45559</v>
      </c>
      <c r="J6" s="113">
        <v>45641</v>
      </c>
      <c r="K6" s="118">
        <v>80</v>
      </c>
      <c r="L6" s="118">
        <v>260000000</v>
      </c>
      <c r="M6" s="120"/>
      <c r="N6" s="7"/>
      <c r="O6" s="7"/>
    </row>
    <row r="7" spans="1:15" ht="154" x14ac:dyDescent="0.2">
      <c r="A7" s="87">
        <v>4</v>
      </c>
      <c r="B7" s="112">
        <v>2024002130213</v>
      </c>
      <c r="C7" s="134">
        <v>45490</v>
      </c>
      <c r="D7" s="143" t="s">
        <v>21</v>
      </c>
      <c r="E7" s="115" t="s">
        <v>22</v>
      </c>
      <c r="F7" s="112" t="s">
        <v>123</v>
      </c>
      <c r="G7" s="116">
        <v>5429475413</v>
      </c>
      <c r="H7" s="117" t="s">
        <v>20</v>
      </c>
      <c r="I7" s="113">
        <v>45451</v>
      </c>
      <c r="J7" s="113">
        <v>45657</v>
      </c>
      <c r="K7" s="168">
        <v>30</v>
      </c>
      <c r="L7" s="118">
        <v>1495985987</v>
      </c>
      <c r="M7" s="120"/>
      <c r="N7" s="7"/>
      <c r="O7" s="7"/>
    </row>
    <row r="8" spans="1:15" ht="231" x14ac:dyDescent="0.2">
      <c r="A8" s="87">
        <v>5</v>
      </c>
      <c r="B8" s="112">
        <v>2024002130210</v>
      </c>
      <c r="C8" s="134">
        <v>45490</v>
      </c>
      <c r="D8" s="114" t="s">
        <v>23</v>
      </c>
      <c r="E8" s="115" t="s">
        <v>24</v>
      </c>
      <c r="F8" s="112" t="s">
        <v>123</v>
      </c>
      <c r="G8" s="118">
        <v>500000000</v>
      </c>
      <c r="H8" s="117" t="s">
        <v>20</v>
      </c>
      <c r="I8" s="113">
        <v>45559</v>
      </c>
      <c r="J8" s="113">
        <v>45641</v>
      </c>
      <c r="K8" s="118">
        <v>80</v>
      </c>
      <c r="L8" s="118">
        <v>400000000</v>
      </c>
      <c r="M8" s="120" t="s">
        <v>25</v>
      </c>
      <c r="N8" s="169"/>
      <c r="O8" s="169"/>
    </row>
    <row r="9" spans="1:15" ht="220" x14ac:dyDescent="0.2">
      <c r="A9" s="87">
        <v>6</v>
      </c>
      <c r="B9" s="112">
        <v>2024002130197</v>
      </c>
      <c r="C9" s="134">
        <v>45489</v>
      </c>
      <c r="D9" s="114" t="s">
        <v>26</v>
      </c>
      <c r="E9" s="115" t="s">
        <v>27</v>
      </c>
      <c r="F9" s="112" t="s">
        <v>123</v>
      </c>
      <c r="G9" s="116">
        <v>500000000</v>
      </c>
      <c r="H9" s="117" t="s">
        <v>20</v>
      </c>
      <c r="I9" s="113">
        <v>45559</v>
      </c>
      <c r="J9" s="113">
        <v>45641</v>
      </c>
      <c r="K9" s="118">
        <v>50</v>
      </c>
      <c r="L9" s="118">
        <v>250000000</v>
      </c>
      <c r="M9" s="120" t="s">
        <v>25</v>
      </c>
      <c r="N9" s="169"/>
      <c r="O9" s="169"/>
    </row>
    <row r="10" spans="1:15" ht="88" x14ac:dyDescent="0.2">
      <c r="A10" s="180">
        <v>7</v>
      </c>
      <c r="B10" s="180">
        <v>2023002130179</v>
      </c>
      <c r="C10" s="186">
        <v>45267</v>
      </c>
      <c r="D10" s="183" t="s">
        <v>29</v>
      </c>
      <c r="E10" s="122" t="s">
        <v>441</v>
      </c>
      <c r="F10" s="180" t="s">
        <v>123</v>
      </c>
      <c r="G10" s="205">
        <v>1000000000</v>
      </c>
      <c r="H10" s="202" t="s">
        <v>20</v>
      </c>
      <c r="I10" s="199">
        <v>45391</v>
      </c>
      <c r="J10" s="199">
        <v>45666</v>
      </c>
      <c r="K10" s="196">
        <v>80</v>
      </c>
      <c r="L10" s="196">
        <v>688888889</v>
      </c>
      <c r="M10" s="193"/>
      <c r="N10" s="192"/>
      <c r="O10" s="189"/>
    </row>
    <row r="11" spans="1:15" ht="77" x14ac:dyDescent="0.2">
      <c r="A11" s="181"/>
      <c r="B11" s="181"/>
      <c r="C11" s="187"/>
      <c r="D11" s="184"/>
      <c r="E11" s="122" t="s">
        <v>442</v>
      </c>
      <c r="F11" s="181"/>
      <c r="G11" s="206"/>
      <c r="H11" s="203"/>
      <c r="I11" s="200"/>
      <c r="J11" s="200"/>
      <c r="K11" s="197"/>
      <c r="L11" s="197"/>
      <c r="M11" s="194"/>
      <c r="N11" s="192"/>
      <c r="O11" s="189"/>
    </row>
    <row r="12" spans="1:15" ht="77" x14ac:dyDescent="0.2">
      <c r="A12" s="181"/>
      <c r="B12" s="181"/>
      <c r="C12" s="187"/>
      <c r="D12" s="184"/>
      <c r="E12" s="122" t="s">
        <v>443</v>
      </c>
      <c r="F12" s="181"/>
      <c r="G12" s="206"/>
      <c r="H12" s="203"/>
      <c r="I12" s="200"/>
      <c r="J12" s="200"/>
      <c r="K12" s="197"/>
      <c r="L12" s="197"/>
      <c r="M12" s="194"/>
      <c r="N12" s="192"/>
      <c r="O12" s="189"/>
    </row>
    <row r="13" spans="1:15" ht="77" x14ac:dyDescent="0.2">
      <c r="A13" s="182"/>
      <c r="B13" s="182"/>
      <c r="C13" s="188"/>
      <c r="D13" s="185"/>
      <c r="E13" s="115" t="s">
        <v>444</v>
      </c>
      <c r="F13" s="182"/>
      <c r="G13" s="207"/>
      <c r="H13" s="204"/>
      <c r="I13" s="201"/>
      <c r="J13" s="201"/>
      <c r="K13" s="198"/>
      <c r="L13" s="198"/>
      <c r="M13" s="195"/>
      <c r="N13" s="192"/>
      <c r="O13" s="189"/>
    </row>
  </sheetData>
  <mergeCells count="20">
    <mergeCell ref="J10:J13"/>
    <mergeCell ref="I10:I13"/>
    <mergeCell ref="H10:H13"/>
    <mergeCell ref="G10:G13"/>
    <mergeCell ref="O10:O13"/>
    <mergeCell ref="N10:N13"/>
    <mergeCell ref="M10:M13"/>
    <mergeCell ref="L10:L13"/>
    <mergeCell ref="K10:K13"/>
    <mergeCell ref="O1:O4"/>
    <mergeCell ref="N1:N4"/>
    <mergeCell ref="A2:M2"/>
    <mergeCell ref="A3:M3"/>
    <mergeCell ref="A4:M4"/>
    <mergeCell ref="A1:M1"/>
    <mergeCell ref="F10:F13"/>
    <mergeCell ref="D10:D13"/>
    <mergeCell ref="C10:C13"/>
    <mergeCell ref="B10:B13"/>
    <mergeCell ref="A10:A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sqref="A1:M6"/>
    </sheetView>
  </sheetViews>
  <sheetFormatPr baseColWidth="10" defaultRowHeight="16" x14ac:dyDescent="0.2"/>
  <cols>
    <col min="1" max="1" width="4.6640625" bestFit="1" customWidth="1"/>
    <col min="2" max="2" width="12.1640625" bestFit="1" customWidth="1"/>
    <col min="3" max="3" width="9.1640625" bestFit="1" customWidth="1"/>
    <col min="4" max="4" width="10.6640625" bestFit="1" customWidth="1"/>
    <col min="5" max="5" width="10.5" bestFit="1" customWidth="1"/>
    <col min="6" max="6" width="10.6640625" bestFit="1" customWidth="1"/>
    <col min="7" max="7" width="8.6640625" bestFit="1" customWidth="1"/>
    <col min="8" max="8" width="10.5" bestFit="1" customWidth="1"/>
    <col min="9" max="9" width="7.83203125" bestFit="1" customWidth="1"/>
    <col min="10" max="10" width="10.33203125" bestFit="1" customWidth="1"/>
    <col min="11" max="11" width="8.6640625" bestFit="1" customWidth="1"/>
    <col min="12" max="12" width="10.33203125" bestFit="1" customWidth="1"/>
    <col min="13" max="13" width="10.66406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110" x14ac:dyDescent="0.2">
      <c r="A6" s="87">
        <v>1</v>
      </c>
      <c r="B6" s="116">
        <v>2024002130181</v>
      </c>
      <c r="C6" s="134">
        <v>45489</v>
      </c>
      <c r="D6" s="114" t="s">
        <v>15</v>
      </c>
      <c r="E6" s="115" t="s">
        <v>16</v>
      </c>
      <c r="F6" s="112" t="s">
        <v>122</v>
      </c>
      <c r="G6" s="116">
        <v>599989000</v>
      </c>
      <c r="H6" s="117" t="s">
        <v>20</v>
      </c>
      <c r="I6" s="113">
        <v>45518</v>
      </c>
      <c r="J6" s="113">
        <v>45578</v>
      </c>
      <c r="K6" s="136">
        <v>78.3</v>
      </c>
      <c r="L6" s="118">
        <v>469791387</v>
      </c>
      <c r="M6" s="120" t="s">
        <v>17</v>
      </c>
    </row>
  </sheetData>
  <mergeCells count="4">
    <mergeCell ref="A1:M1"/>
    <mergeCell ref="A2:M2"/>
    <mergeCell ref="A3:M3"/>
    <mergeCell ref="A4:M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sqref="A1:M6"/>
    </sheetView>
  </sheetViews>
  <sheetFormatPr baseColWidth="10" defaultRowHeight="16" x14ac:dyDescent="0.2"/>
  <cols>
    <col min="1" max="1" width="4.6640625" bestFit="1" customWidth="1"/>
    <col min="2" max="2" width="12.1640625" bestFit="1" customWidth="1"/>
    <col min="3" max="3" width="9.1640625" bestFit="1" customWidth="1"/>
    <col min="4" max="4" width="10" bestFit="1" customWidth="1"/>
    <col min="5" max="5" width="10.5" bestFit="1" customWidth="1"/>
    <col min="6" max="6" width="10.6640625" bestFit="1" customWidth="1"/>
    <col min="7" max="7" width="9.5" bestFit="1" customWidth="1"/>
    <col min="8" max="8" width="10.5" bestFit="1" customWidth="1"/>
    <col min="9" max="9" width="7.83203125" bestFit="1" customWidth="1"/>
    <col min="10" max="10" width="10.33203125" bestFit="1" customWidth="1"/>
    <col min="11" max="11" width="8.6640625" bestFit="1" customWidth="1"/>
    <col min="12" max="13" width="10.332031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99" x14ac:dyDescent="0.2">
      <c r="A6" s="87">
        <v>24</v>
      </c>
      <c r="B6" s="118">
        <v>2023002130150</v>
      </c>
      <c r="C6" s="134">
        <v>45279</v>
      </c>
      <c r="D6" s="114" t="s">
        <v>70</v>
      </c>
      <c r="E6" s="115" t="s">
        <v>71</v>
      </c>
      <c r="F6" s="112" t="s">
        <v>118</v>
      </c>
      <c r="G6" s="118">
        <v>1498350000</v>
      </c>
      <c r="H6" s="118" t="s">
        <v>20</v>
      </c>
      <c r="I6" s="113">
        <v>45350</v>
      </c>
      <c r="J6" s="113">
        <v>45653</v>
      </c>
      <c r="K6" s="118">
        <v>60</v>
      </c>
      <c r="L6" s="118">
        <v>899010000</v>
      </c>
      <c r="M6" s="120"/>
    </row>
  </sheetData>
  <mergeCells count="4">
    <mergeCell ref="A1:M1"/>
    <mergeCell ref="A2:M2"/>
    <mergeCell ref="A3:M3"/>
    <mergeCell ref="A4:M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sqref="A1:M9"/>
    </sheetView>
  </sheetViews>
  <sheetFormatPr baseColWidth="10" defaultRowHeight="16" x14ac:dyDescent="0.2"/>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132" x14ac:dyDescent="0.2">
      <c r="A6" s="180">
        <v>50</v>
      </c>
      <c r="B6" s="196">
        <v>2024002130196</v>
      </c>
      <c r="C6" s="186">
        <v>45489</v>
      </c>
      <c r="D6" s="183" t="s">
        <v>166</v>
      </c>
      <c r="E6" s="125" t="s">
        <v>437</v>
      </c>
      <c r="F6" s="208" t="s">
        <v>195</v>
      </c>
      <c r="G6" s="196">
        <v>842400000</v>
      </c>
      <c r="H6" s="202" t="s">
        <v>168</v>
      </c>
      <c r="I6" s="210">
        <v>45493</v>
      </c>
      <c r="J6" s="199">
        <v>45657</v>
      </c>
      <c r="K6" s="214">
        <v>50</v>
      </c>
      <c r="L6" s="212">
        <v>498876669</v>
      </c>
      <c r="M6" s="180"/>
    </row>
    <row r="7" spans="1:13" ht="121" x14ac:dyDescent="0.2">
      <c r="A7" s="182"/>
      <c r="B7" s="198"/>
      <c r="C7" s="188"/>
      <c r="D7" s="185"/>
      <c r="E7" s="120" t="s">
        <v>438</v>
      </c>
      <c r="F7" s="209"/>
      <c r="G7" s="198"/>
      <c r="H7" s="204"/>
      <c r="I7" s="211"/>
      <c r="J7" s="201"/>
      <c r="K7" s="215"/>
      <c r="L7" s="213"/>
      <c r="M7" s="182"/>
    </row>
    <row r="8" spans="1:13" ht="143" x14ac:dyDescent="0.2">
      <c r="A8" s="180">
        <v>51</v>
      </c>
      <c r="B8" s="180">
        <v>2024002130202</v>
      </c>
      <c r="C8" s="210">
        <v>45490</v>
      </c>
      <c r="D8" s="183" t="s">
        <v>169</v>
      </c>
      <c r="E8" s="125" t="s">
        <v>439</v>
      </c>
      <c r="F8" s="208" t="s">
        <v>195</v>
      </c>
      <c r="G8" s="196">
        <v>271170000</v>
      </c>
      <c r="H8" s="202" t="s">
        <v>168</v>
      </c>
      <c r="I8" s="199">
        <v>45493</v>
      </c>
      <c r="J8" s="199">
        <v>45657</v>
      </c>
      <c r="K8" s="218">
        <v>0.25</v>
      </c>
      <c r="L8" s="212">
        <v>118670000</v>
      </c>
      <c r="M8" s="216"/>
    </row>
    <row r="9" spans="1:13" ht="77" x14ac:dyDescent="0.2">
      <c r="A9" s="182"/>
      <c r="B9" s="182"/>
      <c r="C9" s="211"/>
      <c r="D9" s="185"/>
      <c r="E9" s="120" t="s">
        <v>440</v>
      </c>
      <c r="F9" s="209"/>
      <c r="G9" s="198"/>
      <c r="H9" s="204"/>
      <c r="I9" s="201"/>
      <c r="J9" s="201"/>
      <c r="K9" s="219"/>
      <c r="L9" s="213"/>
      <c r="M9" s="217"/>
    </row>
  </sheetData>
  <mergeCells count="28">
    <mergeCell ref="A1:M1"/>
    <mergeCell ref="M8:M9"/>
    <mergeCell ref="L8:L9"/>
    <mergeCell ref="K8:K9"/>
    <mergeCell ref="J8:J9"/>
    <mergeCell ref="I8:I9"/>
    <mergeCell ref="H8:H9"/>
    <mergeCell ref="G8:G9"/>
    <mergeCell ref="F8:F9"/>
    <mergeCell ref="D8:D9"/>
    <mergeCell ref="A2:M2"/>
    <mergeCell ref="A3:M3"/>
    <mergeCell ref="A4:M4"/>
    <mergeCell ref="C8:C9"/>
    <mergeCell ref="B8:B9"/>
    <mergeCell ref="A8:A9"/>
    <mergeCell ref="M6:M7"/>
    <mergeCell ref="L6:L7"/>
    <mergeCell ref="K6:K7"/>
    <mergeCell ref="J6:J7"/>
    <mergeCell ref="I6:I7"/>
    <mergeCell ref="H6:H7"/>
    <mergeCell ref="G6:G7"/>
    <mergeCell ref="F6:F7"/>
    <mergeCell ref="D6:D7"/>
    <mergeCell ref="C6:C7"/>
    <mergeCell ref="B6:B7"/>
    <mergeCell ref="A6:A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sqref="A1:M7"/>
    </sheetView>
  </sheetViews>
  <sheetFormatPr baseColWidth="10" defaultRowHeight="16" x14ac:dyDescent="0.2"/>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187" x14ac:dyDescent="0.2">
      <c r="A6" s="87">
        <v>8</v>
      </c>
      <c r="B6" s="118">
        <v>2022002130004</v>
      </c>
      <c r="C6" s="134">
        <v>44593</v>
      </c>
      <c r="D6" s="114" t="s">
        <v>31</v>
      </c>
      <c r="E6" s="115" t="s">
        <v>32</v>
      </c>
      <c r="F6" s="112" t="s">
        <v>121</v>
      </c>
      <c r="G6" s="126">
        <v>1702101041.24</v>
      </c>
      <c r="H6" s="117" t="s">
        <v>33</v>
      </c>
      <c r="I6" s="113">
        <v>45033</v>
      </c>
      <c r="J6" s="113">
        <v>45339</v>
      </c>
      <c r="K6" s="118">
        <v>100</v>
      </c>
      <c r="L6" s="168">
        <v>1434882000</v>
      </c>
      <c r="M6" s="120" t="s">
        <v>34</v>
      </c>
    </row>
    <row r="7" spans="1:13" ht="176" x14ac:dyDescent="0.2">
      <c r="A7" s="87">
        <v>10</v>
      </c>
      <c r="B7" s="112">
        <v>2021002130269</v>
      </c>
      <c r="C7" s="134">
        <v>44991</v>
      </c>
      <c r="D7" s="114" t="s">
        <v>36</v>
      </c>
      <c r="E7" s="115" t="s">
        <v>37</v>
      </c>
      <c r="F7" s="112" t="s">
        <v>121</v>
      </c>
      <c r="G7" s="118">
        <v>6457942287</v>
      </c>
      <c r="H7" s="117" t="s">
        <v>38</v>
      </c>
      <c r="I7" s="113">
        <v>45378</v>
      </c>
      <c r="J7" s="113">
        <v>45623</v>
      </c>
      <c r="K7" s="118">
        <v>37</v>
      </c>
      <c r="L7" s="136">
        <v>236166949435.59</v>
      </c>
      <c r="M7" s="120" t="s">
        <v>39</v>
      </c>
    </row>
  </sheetData>
  <mergeCells count="4">
    <mergeCell ref="A1:M1"/>
    <mergeCell ref="A2:M2"/>
    <mergeCell ref="A3:M3"/>
    <mergeCell ref="A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sqref="A1:M8"/>
    </sheetView>
  </sheetViews>
  <sheetFormatPr baseColWidth="10" defaultRowHeight="16" x14ac:dyDescent="0.2"/>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176" x14ac:dyDescent="0.2">
      <c r="A6" s="87">
        <v>40</v>
      </c>
      <c r="B6" s="116">
        <v>2023002130242</v>
      </c>
      <c r="C6" s="164">
        <v>45289</v>
      </c>
      <c r="D6" s="114" t="s">
        <v>129</v>
      </c>
      <c r="E6" s="115" t="s">
        <v>130</v>
      </c>
      <c r="F6" s="165" t="s">
        <v>137</v>
      </c>
      <c r="G6" s="118">
        <v>150000000</v>
      </c>
      <c r="H6" s="112" t="s">
        <v>20</v>
      </c>
      <c r="I6" s="166">
        <v>45441</v>
      </c>
      <c r="J6" s="166">
        <v>45594</v>
      </c>
      <c r="K6" s="126">
        <v>90.67</v>
      </c>
      <c r="L6" s="118">
        <v>136000000</v>
      </c>
      <c r="M6" s="167" t="s">
        <v>131</v>
      </c>
    </row>
    <row r="7" spans="1:13" ht="253" x14ac:dyDescent="0.2">
      <c r="A7" s="87">
        <v>41</v>
      </c>
      <c r="B7" s="165">
        <v>2024002130212</v>
      </c>
      <c r="C7" s="166">
        <v>45490</v>
      </c>
      <c r="D7" s="114" t="s">
        <v>436</v>
      </c>
      <c r="E7" s="115" t="s">
        <v>133</v>
      </c>
      <c r="F7" s="165" t="s">
        <v>137</v>
      </c>
      <c r="G7" s="118">
        <v>150000000</v>
      </c>
      <c r="H7" s="112" t="s">
        <v>20</v>
      </c>
      <c r="I7" s="166">
        <v>45552</v>
      </c>
      <c r="J7" s="166">
        <v>45657</v>
      </c>
      <c r="K7" s="126">
        <v>51.87</v>
      </c>
      <c r="L7" s="118">
        <v>77800000</v>
      </c>
      <c r="M7" s="167" t="s">
        <v>134</v>
      </c>
    </row>
    <row r="8" spans="1:13" ht="242" x14ac:dyDescent="0.2">
      <c r="A8" s="87">
        <v>42</v>
      </c>
      <c r="B8" s="165">
        <v>2024002130216</v>
      </c>
      <c r="C8" s="166">
        <v>45490</v>
      </c>
      <c r="D8" s="114" t="s">
        <v>135</v>
      </c>
      <c r="E8" s="115" t="s">
        <v>136</v>
      </c>
      <c r="F8" s="165" t="s">
        <v>137</v>
      </c>
      <c r="G8" s="118">
        <v>150000000</v>
      </c>
      <c r="H8" s="112" t="s">
        <v>20</v>
      </c>
      <c r="I8" s="166">
        <v>45441</v>
      </c>
      <c r="J8" s="166">
        <v>45657</v>
      </c>
      <c r="K8" s="116">
        <v>56</v>
      </c>
      <c r="L8" s="118">
        <v>84000000</v>
      </c>
      <c r="M8" s="167" t="s">
        <v>134</v>
      </c>
    </row>
  </sheetData>
  <mergeCells count="4">
    <mergeCell ref="A1:M1"/>
    <mergeCell ref="A2:M2"/>
    <mergeCell ref="A3:M3"/>
    <mergeCell ref="A4:M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sqref="A1:M9"/>
    </sheetView>
  </sheetViews>
  <sheetFormatPr baseColWidth="10" defaultRowHeight="16" x14ac:dyDescent="0.2"/>
  <cols>
    <col min="1" max="1" width="4.6640625" bestFit="1" customWidth="1"/>
    <col min="2" max="2" width="12.1640625" bestFit="1" customWidth="1"/>
    <col min="3" max="3" width="9.1640625" bestFit="1" customWidth="1"/>
    <col min="5" max="5" width="14.5" bestFit="1" customWidth="1"/>
    <col min="6" max="6" width="10.6640625" bestFit="1" customWidth="1"/>
    <col min="7" max="7" width="10.33203125" bestFit="1" customWidth="1"/>
    <col min="8" max="8" width="10.6640625" bestFit="1" customWidth="1"/>
    <col min="9" max="9" width="7.83203125" bestFit="1" customWidth="1"/>
    <col min="10" max="10" width="10.33203125" bestFit="1" customWidth="1"/>
    <col min="11" max="11" width="8.6640625" bestFit="1" customWidth="1"/>
    <col min="12" max="12" width="10.33203125" bestFit="1" customWidth="1"/>
    <col min="13" max="13" width="10.66406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33"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132" x14ac:dyDescent="0.2">
      <c r="A6" s="87">
        <v>43</v>
      </c>
      <c r="B6" s="118" t="s">
        <v>139</v>
      </c>
      <c r="C6" s="134">
        <v>45181</v>
      </c>
      <c r="D6" s="114" t="s">
        <v>140</v>
      </c>
      <c r="E6" s="115" t="s">
        <v>141</v>
      </c>
      <c r="F6" s="112" t="s">
        <v>142</v>
      </c>
      <c r="G6" s="118">
        <v>15325341403</v>
      </c>
      <c r="H6" s="117" t="s">
        <v>74</v>
      </c>
      <c r="I6" s="113">
        <v>45292</v>
      </c>
      <c r="J6" s="113">
        <v>45657</v>
      </c>
      <c r="K6" s="163">
        <v>62.4</v>
      </c>
      <c r="L6" s="118">
        <v>9562706099</v>
      </c>
      <c r="M6" s="120" t="s">
        <v>165</v>
      </c>
    </row>
    <row r="7" spans="1:13" ht="77" x14ac:dyDescent="0.2">
      <c r="A7" s="87">
        <v>44</v>
      </c>
      <c r="B7" s="112">
        <v>2024002130083</v>
      </c>
      <c r="C7" s="134">
        <v>45469</v>
      </c>
      <c r="D7" s="143" t="s">
        <v>146</v>
      </c>
      <c r="E7" s="115"/>
      <c r="F7" s="112" t="s">
        <v>142</v>
      </c>
      <c r="G7" s="118">
        <v>300000000</v>
      </c>
      <c r="H7" s="117" t="s">
        <v>147</v>
      </c>
      <c r="I7" s="113">
        <v>45469</v>
      </c>
      <c r="J7" s="113">
        <v>45657</v>
      </c>
      <c r="K7" s="116">
        <v>100</v>
      </c>
      <c r="L7" s="118">
        <v>300000000</v>
      </c>
      <c r="M7" s="120"/>
    </row>
    <row r="8" spans="1:13" ht="77" x14ac:dyDescent="0.2">
      <c r="A8" s="87">
        <v>45</v>
      </c>
      <c r="B8" s="112" t="s">
        <v>148</v>
      </c>
      <c r="C8" s="134">
        <v>45378</v>
      </c>
      <c r="D8" s="143" t="s">
        <v>149</v>
      </c>
      <c r="E8" s="115"/>
      <c r="F8" s="112" t="s">
        <v>142</v>
      </c>
      <c r="G8" s="118">
        <v>500000000</v>
      </c>
      <c r="H8" s="117" t="s">
        <v>147</v>
      </c>
      <c r="I8" s="113">
        <v>45378</v>
      </c>
      <c r="J8" s="113">
        <v>45657</v>
      </c>
      <c r="K8" s="126">
        <v>88.42</v>
      </c>
      <c r="L8" s="118">
        <v>442110000</v>
      </c>
      <c r="M8" s="120"/>
    </row>
    <row r="9" spans="1:13" ht="385" x14ac:dyDescent="0.2">
      <c r="A9" s="87">
        <v>46</v>
      </c>
      <c r="B9" s="112" t="s">
        <v>150</v>
      </c>
      <c r="C9" s="134">
        <v>45471</v>
      </c>
      <c r="D9" s="143" t="s">
        <v>151</v>
      </c>
      <c r="E9" s="115" t="s">
        <v>152</v>
      </c>
      <c r="F9" s="112" t="s">
        <v>142</v>
      </c>
      <c r="G9" s="118">
        <v>645143065</v>
      </c>
      <c r="H9" s="117" t="s">
        <v>153</v>
      </c>
      <c r="I9" s="113">
        <v>45471</v>
      </c>
      <c r="J9" s="113">
        <v>45657</v>
      </c>
      <c r="K9" s="126">
        <v>76.069999999999993</v>
      </c>
      <c r="L9" s="118">
        <v>490750000</v>
      </c>
      <c r="M9" s="120"/>
    </row>
  </sheetData>
  <mergeCells count="4">
    <mergeCell ref="A1:M1"/>
    <mergeCell ref="A2:M2"/>
    <mergeCell ref="A3:M3"/>
    <mergeCell ref="A4:M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sqref="A1:M9"/>
    </sheetView>
  </sheetViews>
  <sheetFormatPr baseColWidth="10" defaultRowHeight="16" x14ac:dyDescent="0.2"/>
  <cols>
    <col min="1" max="1" width="4.6640625" bestFit="1" customWidth="1"/>
    <col min="2" max="2" width="13.5" bestFit="1" customWidth="1"/>
    <col min="3" max="3" width="9.1640625" bestFit="1" customWidth="1"/>
    <col min="4" max="4" width="16.6640625" bestFit="1" customWidth="1"/>
    <col min="6" max="6" width="10.6640625" bestFit="1" customWidth="1"/>
    <col min="7" max="7" width="9.5" bestFit="1" customWidth="1"/>
    <col min="8" max="8" width="10.5" bestFit="1" customWidth="1"/>
    <col min="9" max="9" width="7.83203125" bestFit="1" customWidth="1"/>
    <col min="10" max="10" width="10.33203125" bestFit="1" customWidth="1"/>
    <col min="11" max="11" width="8.6640625" bestFit="1" customWidth="1"/>
    <col min="12" max="13" width="10.33203125" bestFit="1" customWidth="1"/>
  </cols>
  <sheetData>
    <row r="1" spans="1:13" x14ac:dyDescent="0.2">
      <c r="A1" s="190" t="s">
        <v>386</v>
      </c>
      <c r="B1" s="190"/>
      <c r="C1" s="190"/>
      <c r="D1" s="190"/>
      <c r="E1" s="190"/>
      <c r="F1" s="190"/>
      <c r="G1" s="190"/>
      <c r="H1" s="190"/>
      <c r="I1" s="190"/>
      <c r="J1" s="190"/>
      <c r="K1" s="190"/>
      <c r="L1" s="190"/>
      <c r="M1" s="190"/>
    </row>
    <row r="2" spans="1:13" x14ac:dyDescent="0.2">
      <c r="A2" s="190" t="s">
        <v>11</v>
      </c>
      <c r="B2" s="190"/>
      <c r="C2" s="190"/>
      <c r="D2" s="190"/>
      <c r="E2" s="190"/>
      <c r="F2" s="190"/>
      <c r="G2" s="190"/>
      <c r="H2" s="190"/>
      <c r="I2" s="190"/>
      <c r="J2" s="190"/>
      <c r="K2" s="190"/>
      <c r="L2" s="190"/>
      <c r="M2" s="190"/>
    </row>
    <row r="3" spans="1:13" x14ac:dyDescent="0.2">
      <c r="A3" s="190" t="s">
        <v>10</v>
      </c>
      <c r="B3" s="190"/>
      <c r="C3" s="190"/>
      <c r="D3" s="190"/>
      <c r="E3" s="190"/>
      <c r="F3" s="190"/>
      <c r="G3" s="190"/>
      <c r="H3" s="190"/>
      <c r="I3" s="190"/>
      <c r="J3" s="190"/>
      <c r="K3" s="190"/>
      <c r="L3" s="190"/>
      <c r="M3" s="190"/>
    </row>
    <row r="4" spans="1:13" x14ac:dyDescent="0.2">
      <c r="A4" s="191" t="s">
        <v>387</v>
      </c>
      <c r="B4" s="191"/>
      <c r="C4" s="191"/>
      <c r="D4" s="191"/>
      <c r="E4" s="191"/>
      <c r="F4" s="191"/>
      <c r="G4" s="191"/>
      <c r="H4" s="191"/>
      <c r="I4" s="191"/>
      <c r="J4" s="191"/>
      <c r="K4" s="191"/>
      <c r="L4" s="191"/>
      <c r="M4" s="191"/>
    </row>
    <row r="5" spans="1:13" ht="44" x14ac:dyDescent="0.2">
      <c r="A5" s="107" t="s">
        <v>0</v>
      </c>
      <c r="B5" s="108" t="s">
        <v>12</v>
      </c>
      <c r="C5" s="108" t="s">
        <v>13</v>
      </c>
      <c r="D5" s="109" t="s">
        <v>2</v>
      </c>
      <c r="E5" s="110" t="s">
        <v>3</v>
      </c>
      <c r="F5" s="108" t="s">
        <v>14</v>
      </c>
      <c r="G5" s="111" t="s">
        <v>4</v>
      </c>
      <c r="H5" s="108" t="s">
        <v>5</v>
      </c>
      <c r="I5" s="108" t="s">
        <v>6</v>
      </c>
      <c r="J5" s="108" t="s">
        <v>7</v>
      </c>
      <c r="K5" s="111" t="s">
        <v>8</v>
      </c>
      <c r="L5" s="108" t="s">
        <v>9</v>
      </c>
      <c r="M5" s="110" t="s">
        <v>1</v>
      </c>
    </row>
    <row r="6" spans="1:13" ht="121" x14ac:dyDescent="0.2">
      <c r="A6" s="180">
        <v>52</v>
      </c>
      <c r="B6" s="220">
        <v>2024002130188</v>
      </c>
      <c r="C6" s="186">
        <v>45489</v>
      </c>
      <c r="D6" s="186" t="s">
        <v>171</v>
      </c>
      <c r="E6" s="146" t="s">
        <v>434</v>
      </c>
      <c r="F6" s="180" t="s">
        <v>196</v>
      </c>
      <c r="G6" s="196">
        <v>200000000</v>
      </c>
      <c r="H6" s="202" t="s">
        <v>20</v>
      </c>
      <c r="I6" s="199">
        <v>45538</v>
      </c>
      <c r="J6" s="199">
        <v>45567</v>
      </c>
      <c r="K6" s="196">
        <v>100</v>
      </c>
      <c r="L6" s="218">
        <v>1</v>
      </c>
      <c r="M6" s="180" t="s">
        <v>173</v>
      </c>
    </row>
    <row r="7" spans="1:13" ht="77" x14ac:dyDescent="0.2">
      <c r="A7" s="182"/>
      <c r="B7" s="221"/>
      <c r="C7" s="188"/>
      <c r="D7" s="188"/>
      <c r="E7" s="134" t="s">
        <v>435</v>
      </c>
      <c r="F7" s="182"/>
      <c r="G7" s="198"/>
      <c r="H7" s="204"/>
      <c r="I7" s="201"/>
      <c r="J7" s="201"/>
      <c r="K7" s="198"/>
      <c r="L7" s="219"/>
      <c r="M7" s="182"/>
    </row>
    <row r="8" spans="1:13" ht="77" x14ac:dyDescent="0.2">
      <c r="A8" s="87">
        <v>53</v>
      </c>
      <c r="B8" s="112">
        <v>2024002130185</v>
      </c>
      <c r="C8" s="134">
        <v>45489</v>
      </c>
      <c r="D8" s="134" t="s">
        <v>174</v>
      </c>
      <c r="E8" s="117" t="s">
        <v>175</v>
      </c>
      <c r="F8" s="112" t="s">
        <v>196</v>
      </c>
      <c r="G8" s="118">
        <v>2000000000</v>
      </c>
      <c r="H8" s="117" t="s">
        <v>20</v>
      </c>
      <c r="I8" s="113">
        <v>45573</v>
      </c>
      <c r="J8" s="113">
        <v>45657</v>
      </c>
      <c r="K8" s="136">
        <v>95.3</v>
      </c>
      <c r="L8" s="162">
        <v>0.95299999999999996</v>
      </c>
      <c r="M8" s="112" t="s">
        <v>176</v>
      </c>
    </row>
    <row r="9" spans="1:13" ht="132" x14ac:dyDescent="0.2">
      <c r="A9" s="87">
        <v>54</v>
      </c>
      <c r="B9" s="112">
        <v>2024002130184</v>
      </c>
      <c r="C9" s="134">
        <v>45489</v>
      </c>
      <c r="D9" s="134" t="s">
        <v>177</v>
      </c>
      <c r="E9" s="117" t="s">
        <v>178</v>
      </c>
      <c r="F9" s="112" t="s">
        <v>196</v>
      </c>
      <c r="G9" s="118">
        <v>1200000000</v>
      </c>
      <c r="H9" s="117" t="s">
        <v>20</v>
      </c>
      <c r="I9" s="113">
        <v>45394</v>
      </c>
      <c r="J9" s="113">
        <v>45657</v>
      </c>
      <c r="K9" s="136">
        <v>90.92</v>
      </c>
      <c r="L9" s="162">
        <v>0.90920000000000001</v>
      </c>
      <c r="M9" s="112" t="s">
        <v>176</v>
      </c>
    </row>
  </sheetData>
  <mergeCells count="16">
    <mergeCell ref="A1:M1"/>
    <mergeCell ref="M6:M7"/>
    <mergeCell ref="L6:L7"/>
    <mergeCell ref="K6:K7"/>
    <mergeCell ref="J6:J7"/>
    <mergeCell ref="I6:I7"/>
    <mergeCell ref="H6:H7"/>
    <mergeCell ref="G6:G7"/>
    <mergeCell ref="F6:F7"/>
    <mergeCell ref="D6:D7"/>
    <mergeCell ref="C6:C7"/>
    <mergeCell ref="B6:B7"/>
    <mergeCell ref="A6:A7"/>
    <mergeCell ref="A2:M2"/>
    <mergeCell ref="A3:M3"/>
    <mergeCell ref="A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16</vt:i4>
      </vt:variant>
    </vt:vector>
  </HeadingPairs>
  <TitlesOfParts>
    <vt:vector size="16" baseType="lpstr">
      <vt:lpstr>3 trimestre Jul-sep  2024</vt:lpstr>
      <vt:lpstr>MUJER</vt:lpstr>
      <vt:lpstr>MOVILIDAD</vt:lpstr>
      <vt:lpstr>MINAS</vt:lpstr>
      <vt:lpstr>INTERIOR</vt:lpstr>
      <vt:lpstr>INFRAESTRUCTURA</vt:lpstr>
      <vt:lpstr>IGUALDAD</vt:lpstr>
      <vt:lpstr>HACIENDA</vt:lpstr>
      <vt:lpstr>GENERAL</vt:lpstr>
      <vt:lpstr>EDUCACION</vt:lpstr>
      <vt:lpstr>DESARROLLO ECONOMICO</vt:lpstr>
      <vt:lpstr>AGRICULTURA</vt:lpstr>
      <vt:lpstr>RIESGOS</vt:lpstr>
      <vt:lpstr>ICULTUR</vt:lpstr>
      <vt:lpstr>AGUAS DE BOLIVAR </vt:lpstr>
      <vt:lpstr>VIVIENDA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cesardelaespriella@gmail.com</cp:lastModifiedBy>
  <cp:lastPrinted>2019-08-28T19:29:42Z</cp:lastPrinted>
  <dcterms:created xsi:type="dcterms:W3CDTF">2015-08-18T13:49:46Z</dcterms:created>
  <dcterms:modified xsi:type="dcterms:W3CDTF">2025-05-09T17:17:54Z</dcterms:modified>
</cp:coreProperties>
</file>