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autoCompressPictures="0"/>
  <mc:AlternateContent xmlns:mc="http://schemas.openxmlformats.org/markup-compatibility/2006">
    <mc:Choice Requires="x15">
      <x15ac:absPath xmlns:x15ac="http://schemas.microsoft.com/office/spreadsheetml/2010/11/ac" url="https://bolivargovco-my.sharepoint.com/personal/kbernal_bolivar_gov_co/Documents/SEC. PLANEACION/CARPETAS/SEC. PLANEACION/TRANSPARENCIA/TRANSPARENCIA 2025/"/>
    </mc:Choice>
  </mc:AlternateContent>
  <xr:revisionPtr revIDLastSave="629" documentId="8_{5F9392B5-4A67-4AB3-8D48-B0919F02B082}" xr6:coauthVersionLast="47" xr6:coauthVersionMax="47" xr10:uidLastSave="{2E5AB5D5-6E63-47CA-A362-6403CE30BE74}"/>
  <bookViews>
    <workbookView xWindow="-120" yWindow="-120" windowWidth="29040" windowHeight="15720" tabRatio="668" xr2:uid="{00000000-000D-0000-FFFF-FFFF00000000}"/>
  </bookViews>
  <sheets>
    <sheet name="ENE-MARZO 2025" sheetId="8" r:id="rId1"/>
  </sheets>
  <definedNames>
    <definedName name="_xlnm._FilterDatabase" localSheetId="0" hidden="1">'ENE-MARZO 2025'!$A$7:$M$7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4" i="8" l="1"/>
  <c r="G86" i="8"/>
  <c r="L86" i="8" s="1"/>
  <c r="L85" i="8"/>
  <c r="J80" i="8"/>
  <c r="J81" i="8" s="1"/>
  <c r="J82" i="8" s="1"/>
  <c r="J83" i="8" s="1"/>
  <c r="L78" i="8" l="1"/>
  <c r="G76" i="8"/>
  <c r="L75" i="8"/>
  <c r="G75" i="8"/>
  <c r="L74" i="8"/>
  <c r="G74" i="8"/>
  <c r="L6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Katia Bernal</author>
  </authors>
  <commentList>
    <comment ref="A8" authorId="0" shapeId="0" xr:uid="{00000000-0006-0000-0000-000001000000}">
      <text>
        <r>
          <rPr>
            <b/>
            <sz val="9"/>
            <color indexed="81"/>
            <rFont val="Tahoma"/>
            <family val="2"/>
          </rPr>
          <t>Katia Bernal:</t>
        </r>
        <r>
          <rPr>
            <sz val="9"/>
            <color indexed="81"/>
            <rFont val="Tahoma"/>
            <family val="2"/>
          </rPr>
          <t xml:space="preserve">
No diligenciar</t>
        </r>
      </text>
    </comment>
  </commentList>
</comments>
</file>

<file path=xl/sharedStrings.xml><?xml version="1.0" encoding="utf-8"?>
<sst xmlns="http://schemas.openxmlformats.org/spreadsheetml/2006/main" count="447" uniqueCount="270">
  <si>
    <t>Item</t>
  </si>
  <si>
    <t>Observaciones</t>
  </si>
  <si>
    <t>Nombre del Proyecto</t>
  </si>
  <si>
    <t>Objetivo General del Proyecto (Resultado)</t>
  </si>
  <si>
    <t>Valor del Proyecto</t>
  </si>
  <si>
    <t>Fuente de Financiación</t>
  </si>
  <si>
    <t>Fecha de Inicio</t>
  </si>
  <si>
    <t>Fecha de Terminación</t>
  </si>
  <si>
    <t>% Avance fisico</t>
  </si>
  <si>
    <t>Avance Financiero $</t>
  </si>
  <si>
    <t>SECRETARIA DE PLANEACION DEPARTAMENTAL</t>
  </si>
  <si>
    <t>GOBERNACION DE BOLIVAR</t>
  </si>
  <si>
    <t>BANCO DE PROGRAMAS Y PROYECTOS INVERSION DEPARTAMENTAL</t>
  </si>
  <si>
    <t>Codigo de Registro del BPIN</t>
  </si>
  <si>
    <t>Fecha de inscripcion</t>
  </si>
  <si>
    <t>Nombre de la Dependencia</t>
  </si>
  <si>
    <t xml:space="preserve">RELACION DE PROYECTOS EJECUTADOS Y EN EJECUCION VIGENCIA 2025 </t>
  </si>
  <si>
    <t>APOYO AL FORTALECIMIENTO DE LA POLÍTICA PÚBLICA DE VICTIMAS EN TODOS SUS COMPONENTES EN EL DEPARTAMENTO DE
BOLIVAR</t>
  </si>
  <si>
    <t xml:space="preserve"> Implementar la política pública de victimas en todos sus componentes 
en el departamento de Bolivar </t>
  </si>
  <si>
    <t>ICLD</t>
  </si>
  <si>
    <t xml:space="preserve">la actividad que corresponde al avance financier es de:  Implementar la Politica Pública de Víctimas a través de profesionales de 
diferentes disciplinas e instrumentos para monitorear y evaluar el cumplimiento de 
la Gobernación frente al goce de los derechos de las víctimas del conflicto 
armado generando las condiciones óptimas para alcanzar la interoperabilidad con 
el SNARIV </t>
  </si>
  <si>
    <t>PROTECCIÓN Y PROMOCIÓN 2024 DE LAS MANIFESTACIONES DEL PATRIMONIO CULTURAL MATERIAL E INMATERIAL EN EL DEPARTAMENTO DE BOLÍVAR</t>
  </si>
  <si>
    <t>Promover la Apropiación de los Valores Culturales del Patrimonio Cultural Material e Inmaterial de los Bolivarenses</t>
  </si>
  <si>
    <t>IVA TELEFONIA MOVIL</t>
  </si>
  <si>
    <t>31/12/"024</t>
  </si>
  <si>
    <t>ZAMBRANO</t>
  </si>
  <si>
    <t>TIQUISIO</t>
  </si>
  <si>
    <t>NA</t>
  </si>
  <si>
    <t>FORTALECIMIENTO DE LA INFRAESTRUCTURA DEPORTIVA PARA UN BOLIVAR PRIMERO EN
DEPORTES EN EL DEPARTAMENTO DE BOLIVAR</t>
  </si>
  <si>
    <t>Construir Mantener Reparar y Adecuar los Escenarios Deportivos y Recreativos en los Diferentes Municipios del Departamento de Bolívar</t>
  </si>
  <si>
    <t>Dotación para Mejorar el Ambiente Escolar en los Establecimientos Educativos Construidos en el Marco del Plan de Infraestructura Educativa - Pie del Departamento de Bolívar</t>
  </si>
  <si>
    <t xml:space="preserve">Mejorar Condiciones para la Formación y el Desarrollo de Competencias Básicas y Sociales de la Población Escolar a Través de Dotación Básica y Especializada. en Establecimientos Educativos Oficiales con Infraestructura Nueva Focalizados </t>
  </si>
  <si>
    <t>SRG</t>
  </si>
  <si>
    <t>Transformación económica para el desarrollo productivo y comercial de Bolívar, partir de una estrategia de marca territorial y el fortalecimiento
del sector artesanal en el departamento de Bolívar</t>
  </si>
  <si>
    <t>Fortalecer el desarrollo productivo, económico y
cultural del departamento de Bolívar, a través de
la creación de una marca territorial que posicione
la región como destino de eventos, inversión y
turismo.</t>
  </si>
  <si>
    <t>Actuar</t>
  </si>
  <si>
    <t>obra</t>
  </si>
  <si>
    <t>Fortalecimiento DE CAPACIDADES ECONÓMICAS Y SOCIALES PARA LA PAZ Y LA RECONSTRUCCIÓN DEL TEJIDO SOCIAL A MUJERES EN LOS MUNICIPIOS DE El Carmen De Bolívar, San Jacinto, San Juan Nepomuceno, Mompós, Magangué</t>
  </si>
  <si>
    <t>Fortalecer las capacidades económicas y
sociales para la paz y la reconstrucción del tejido
social de mujeres en los municipios de Carmen
de Bolívar, San Jacinto, San Juan Nepomuceno,
Mompós y Magangué.</t>
  </si>
  <si>
    <t>granitos</t>
  </si>
  <si>
    <t>IMPLEMENTACIÓN DEL PROGRAMA DE INFRAESTRUCTURA DEPORTIVA A TRAVÉS DEL  MEJORAMIENTO, ADECUACIÓN Y MANTENIMIENTO DE ESCENARIOS DEPORTIVOS Y RECREATIVOS EN EL DEPARTAMENTO DE   BOLÍVAR</t>
  </si>
  <si>
    <t>Construir, mantener, reparar y adecuar los
escenarios deportivos y recreativos en los
diferentes municipios del Departamento de
Bolívar</t>
  </si>
  <si>
    <t>Rendimientos Financieros Fondo Cuenta de impuesto al consumo</t>
  </si>
  <si>
    <t xml:space="preserve">Idebol </t>
  </si>
  <si>
    <t>FORTALECIMIENTO A LAS ESCUELAS DE FORMACIÓN DEPORTIVAS COMO HERRAMIENTA DE DESARROLLO PARA MEJORAR LA CALIDAD DE VIDA EN EL DEPARTAMENTO DE BOLIVAR</t>
  </si>
  <si>
    <t>Desarrollar de forma continua el proceso de aprendizaje deportivo en los niños, niñas y adolescentes a través del fortalecimiento de las escuelas de formación deportiva.</t>
  </si>
  <si>
    <t>FORTALECIMIENTO DE LA CULTURA CIUDADANA ENTORNO AL TURISMO EN EL MUNICIPIO DE   SANTA CATALINA</t>
  </si>
  <si>
    <t xml:space="preserve">Mejorar la imagen turística del municipio de Santa Catalina - Bolívar  </t>
  </si>
  <si>
    <t xml:space="preserve">Implementación DE LA RUTA DE LA GOBERNANZA A TRAVÉS DEL DESARROLLO DE ESTRATEGIAS PARA EL FORTALECIMIENTO DELOS MECANISMOS DE DIÁLOGO CON LA CIUDADANÌA Y LA MATERIALIZACIÒN DE ACCIONES QUE GARANTICEN UNA MEJORA ENLOS INDICADORES  </t>
  </si>
  <si>
    <t>GENERAR CANALES INTERINSTITUCIONALES DE DISCUSIÓN, SOLUCIÓN Y ACERCAMIENTO ENTRE SECTORES QUE CONFLUYAN PARA LA SOLUCIÓN DE PROBLEMÁTICAS IDENTIFICADAS POR EL GOBERNADOR EN TERRITORIO, Y QUE
COLOQUEN LA INSTITUCIONALIDAD AL SERVICIO DE LA POBLACION</t>
  </si>
  <si>
    <t>Fortalecimiento a los procesos de Participación Ciudadana y comunitarios para un Bolivar Mejor en el departamento de Bolívar</t>
  </si>
  <si>
    <t>Fortalecer la Incidencia de los Ciudadanos en los Procesos de Participación para la Construcción de lo Público</t>
  </si>
  <si>
    <t>29/08/2024 </t>
  </si>
  <si>
    <t>colombiaton</t>
  </si>
  <si>
    <t>cordialidad</t>
  </si>
  <si>
    <t>27/08/2024 </t>
  </si>
  <si>
    <t>Villas de aranjuez</t>
  </si>
  <si>
    <t>las delicias</t>
  </si>
  <si>
    <t>POZON</t>
  </si>
  <si>
    <t>MARGARITAS</t>
  </si>
  <si>
    <t>CONQUISTA</t>
  </si>
  <si>
    <t xml:space="preserve"> 15/11/2024</t>
  </si>
  <si>
    <t>MEJORAMIENTO DEL ESTADIO DE FUTBOL 12 DE NOVIEMBRE EN EL MUNICIPIO DE EL CARMEN DE BOLÍVAR, EN EL DEPARTAMENTO DE BOLIVAR</t>
  </si>
  <si>
    <t>Aumentar los Niveles de Práctica Deportiva en el Municipio de el Carmen de bolívar</t>
  </si>
  <si>
    <t>FORTALECIMIENTO A LAS TRADICIONES EQUINAS PARA INTEGRAR A LA COMUNIDAD EN LA SANA CONVIVENCIA DEL MUNICIPIO DE TURBACO</t>
  </si>
  <si>
    <t>Fortalecer las Tradiciones Equinas como una Herramienta para Integrar a la Comunidad, Promoviendo la Sana Convivencia, la Preservación del Patrimonio Cultural y el Desarrollo Social y Económico Local.</t>
  </si>
  <si>
    <t>202400000007092</t>
  </si>
  <si>
    <t>DESARROLLO DE LA AGENDA CULTURAL, GASTRONÓMICA, ARTESANAL, LITERARIA, MUSICAL, DE PROMOCIÓN Y
CIRCULACIÓN DE LAS MANIFESTACIONES Y EXPRESIONES ARTÍSTICAS VIGENCIA 2025 DEL DEPARTAMENTO DE
BOLÍVAR</t>
  </si>
  <si>
    <t>Fortalecer la identidad cultural de los Bolivarenses asociada a la música, festivales y manifestaciones artísticas de los municipios
contemplados en la agenda cultural 2025 del departamento de Bolívar</t>
  </si>
  <si>
    <t>Fondo mixto 675792000</t>
  </si>
  <si>
    <t>Hay festival 22000000</t>
  </si>
  <si>
    <t>202400000007175</t>
  </si>
  <si>
    <t>Fortalecimiento DE LAS ESTRATEGIAS DE PROMOCIÓN Y MERCADEO DE LOS
DESTINOS TURÍSTICOS Y DE SUS MANIFESTACIONES CULTURALES, A TRAVÉS DE LA PARTICIPACIÓN EN LA XLIV VITRINA TURÍSTICA ANATO Y LA VISIBILIZACIÓN</t>
  </si>
  <si>
    <t>Promover y Divulgar la Información Turística de los Municipios Priorizados en el Departamento de Bolívar con esta Característica, en el Marco de Eventos, Ferias y Festividades Nacionales.</t>
  </si>
  <si>
    <t>anato</t>
  </si>
  <si>
    <t>2024002130268</t>
  </si>
  <si>
    <t>FORTALECIMIENTO AL DEPORTE MEDIANTE APOYOS Y/O ESTÍMULOS A DEPORTISTAS Y ENTRENADORES PARA EL FOMENTO AL DEPORTE DE ALTO RENDIMIENTO EN EL DEPARTAMENTO DE BOLIVAR.</t>
  </si>
  <si>
    <t>Fortalecer el Deporte Orientado Al Fomento del alto Rendimiento</t>
  </si>
  <si>
    <t>iderbol</t>
  </si>
  <si>
    <t>202500000018687</t>
  </si>
  <si>
    <t>Mantenimiento y Modernización del Estadio JAIME MORON Leon para el Fortalecimiento de la Competitividad Deportiva en el Departamentpo de Bolívar</t>
  </si>
  <si>
    <t>Ejecución de un Plan Integral de Mantenimiento, Modernización y Adecuación del Estadio, con el Objetivo de Restablecer su Funcionalidad, Garantizar la Seguridad de los Asistentes y Deportistas, y Mejorar su Capacidad para Albergar Eventos Deportivos</t>
  </si>
  <si>
    <t>EXCEDENTES PRODESARROLLO</t>
  </si>
  <si>
    <t>202500000003731</t>
  </si>
  <si>
    <t>Fortalecimiento a la circulación, intercambio de artistas, gestores y apoyo a los eventos culturales realizados en la vigencia 2025 del departamento de Bolívar</t>
  </si>
  <si>
    <t>Fortalecer la Identidad Cultural de los Bolivarenses a Través de la Circulación, Intercambio de Artistas, Gestores y Apoyo a los Eventos Culturales Realizados en la Vigencia 2025 del Departamento de Bolívar</t>
  </si>
  <si>
    <t>ICULTUR</t>
  </si>
  <si>
    <t>SEC. PRIVADA</t>
  </si>
  <si>
    <t>SEC. VICTIMAS Y RECONCILIACION</t>
  </si>
  <si>
    <t>Fortalecimiento DE LA GESTION DE LA SALUD AMBIENTAL, INSPECCIÓN, VIGILANCIA Y CONTROL SANITARIO EN EL DEPARTAMENTO  Bolívar</t>
  </si>
  <si>
    <t>DISMINUIR PORCENTAJE DE ENFERMEDADES ADQUIRIDAS POR FACTORES AMBIENTALES Y SANITARIOS EN LOS MUNICIPIOS DEL DEPARTAMENTO DE BOLÍVAR</t>
  </si>
  <si>
    <t>rentas cedidas, sgp</t>
  </si>
  <si>
    <t>rentas cedidas:1100121171
sgp:1828670678</t>
  </si>
  <si>
    <t>En ejecucion</t>
  </si>
  <si>
    <t>Fortalecimiento de la gestión de las enfermedades no trasmisibles en el Departamento de Bolívar</t>
  </si>
  <si>
    <t>FORTALECER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t>
  </si>
  <si>
    <t>SGP</t>
  </si>
  <si>
    <t>sgp 2037895247</t>
  </si>
  <si>
    <t>Fortalecimiento de las acciones de gestión integral de que minimicen los riesgos asociados a las salud menta y convivencia social en el departamento de  Bolívar</t>
  </si>
  <si>
    <t>FORTALECER LAS ACCIONES DE GESTIÓN INTEGRAL QUE MINIMICEN LOS RIESGOS ASOCIADOS A LA SALUD MENTAL Y CONVIVENCIA SOCIAL EN EL DEPARTAMENTO
DE BOLÍVAR</t>
  </si>
  <si>
    <t>sgp, rentas cedidas</t>
  </si>
  <si>
    <t>sgp: 2200000000
rentas cedidas: 360000000</t>
  </si>
  <si>
    <t>Apoyo A LA GESTIÓN PARA LA SALUD NUTRICIONAL EN NIÑOS, NIÑAS DE  0 A 59 MESES, MUJERES GESTANTES Y CALIDAD E INOCUIDAD DE ALIMENTOS Y BEBIDAS EN EL DEPARTAMENTO DE Bolívar</t>
  </si>
  <si>
    <t>Apoyar la adopción e implementación de estrategias, normas, lineamientos de salud nutricional en primera infancia, mujeres gestantes y acciones de Inspección Vigilancia y control sanitario de alimentos y bebidas en el departamento de Bolívar</t>
  </si>
  <si>
    <t>sgp:3550000000
renta cedida: 781650945</t>
  </si>
  <si>
    <t>Fortalecimiento de la autoridad  sanitaria local para el ejercicio de los derechos sexuales y reproductivos en el Departamento de Bolívar</t>
  </si>
  <si>
    <t>FORTALECER LA AUTORIDAD SANITARIA LOCAL PARA EL EJERCICIO DE LOS DERECHOS SEXUALES Y REPRODUCTIVOS EN EL DEPARTAMENTO DE BOLÍVAR</t>
  </si>
  <si>
    <t>rentas cedidas:87241129
sgp:4648550810</t>
  </si>
  <si>
    <t>Fortalecimiento DE LA ADOPCIÓN Y APLICACIÓN DE ESTRATEGIAS DE ATENCIÓN INTEGRAL EN SALUD EN EL DEPARTAMENTO DE BOLÍVAR POR EL AUMENTO EN LA MORBILIDAD Y LA PROPAGACIÓN DE ENFERMEDADES, INCLUYENDO LAS TRANSMITIDAS POR VECTORES Y ZOONÓTICAS, TUBERCULOSIS Y HANSEN, ADEMÁS EL CONTROL DE INFECCIONES Y RESISTENCIA A ANTIMICROBIANOS DEL DEPARTAMENTO DE  Bolívar</t>
  </si>
  <si>
    <t>RENTAS CEDIDAS, SGP, NACION CONTROL VECTORES. NACION LEPRA, NACION TUBERCULOSIS</t>
  </si>
  <si>
    <t>RENTAS CEDIDAS, SGP 6865703792  NACION CONTROL VECTORES 3889234997 NACION LEPRA 69484544 , NACION TUBERCULOSIS 271970842</t>
  </si>
  <si>
    <t>FORTALECIMIENTO A LA GESTIÓN Y ADMINISTRACIÓN DEL PROGRAMA AMPLIADO DE INMUNIZACION -PAI EN LOS 45 MUNICIPIOS DEL DEPARTAMENTO DE BOLÍVAR</t>
  </si>
  <si>
    <t>FORTALECER LA GESTIÓN ADMINISTRATIVA DEL PROGRAMA AMPLIADO DE INMUNIZACIONES (PAI) PARA LA DISMINUCIÓN DEL RIESGO DE PADECER ENFERMEDADES INMUNOPREVENIBLES EN LA POBLACIÓN OBJETO DEL PAI.</t>
  </si>
  <si>
    <t>SGP 3149000000
RENTAS CEDIDAS: 300000000</t>
  </si>
  <si>
    <t>Fortalecimiento DE LA AUTORIDAD SANITARIA EN LOS TERRITORIOS PARA DESARROLLAR ESTRATEGIAS DE SEGURIDAD Y SALUD EN EL TRABAJO EN POBLACION TRABAJADORA DEL SECTOR INFORMAL DE LA ECONOMÍA EN EL DEPARTAMENTO DE  Bolívar</t>
  </si>
  <si>
    <t xml:space="preserve">Fortalecer la autoridad sanitaria en los territorios para desarrollar estrategias de promoción de la salud y prevención de riesgos laborales en la población de los sectores informales de la economía en el departamento de Bolívar. </t>
  </si>
  <si>
    <t>renta cedida: 18921343
sgp: 780900000</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</si>
  <si>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</si>
  <si>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</si>
  <si>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RENTAS CEDIDAS 299100000
SGP 6459100000</t>
  </si>
  <si>
    <t>Fortalecimiento DE LA AUTORIDAD SANITARIA PARA LA GESTIÓN EN SALUD PÚBLICA EN EL DEPARTAMENTO DE Bolívar</t>
  </si>
  <si>
    <t>FORTALECER DE LA AUTORIDAD SANITARIA PARA LA GESTIÓN EN SALUD PÚBLICA EN EL DEPARTAMENTO DE BOLÍVAR</t>
  </si>
  <si>
    <t>RENTAS CEDIDAS:1717567351
SGP:8452696302</t>
  </si>
  <si>
    <t>FORTALECIMIENTO DE LA GESTIÓN DE LA SECRETARIA DE SALUD DEPARTAMENTAL DE BOLÍVAR</t>
  </si>
  <si>
    <t>FORTALECER TODOS LOS PROCESOS INSTITUCIONALES QUE PROMUEVAN UNA MEJORA CONTINUA Y CUMPLIR CON EFICIENCIA Y EFICACIA EN LAS COMPETENCIAS DE LA SECRETARÍA DE SALUD DEPARTAMENTAL DE BOLIVAR</t>
  </si>
  <si>
    <t>rentas cedidas</t>
  </si>
  <si>
    <t>renta cedidas: 14099037693,836</t>
  </si>
  <si>
    <t>FORTALECIMIENTO DE LA GESTIÓN DEL ASEGURAMIENTO EN SALUD EN EL DEPARTAMENTO DE BOLÍVAR</t>
  </si>
  <si>
    <t>FORTALECER LA GESTIÓN DEL ASEGURAMIENTO EN SALUD EN EL DEPARTAMENTO DE BOLIVAR</t>
  </si>
  <si>
    <t>rentas cedidas 85264304105</t>
  </si>
  <si>
    <t>Fortalecimiento DE LAS REDES INTEGRALES DE PRESTACION DE SERVICIOS DE SALUD CON ENFOQUE EN ATENCION PRIMARIA EN SALUD DEL DEPARTAMENTO DE  Bolívar</t>
  </si>
  <si>
    <t>Consolidar una red integrada de servicios de salud en el marco del Modelo de Atención Integral en Salud con Enfoque en la Atención Primaria, que permita garantizar la accesibilidad, calidad, oportunidad y eficiencia en la prestación de los servicios de salud en el departamento de Bolívar</t>
  </si>
  <si>
    <t>rentas cedidas 53034071631
sgp 10235864346</t>
  </si>
  <si>
    <t xml:space="preserve">Incremento  de la cobertura de acciones de inspección, vigilancia y control sanitario en el sistema general de seguridad social en salud en el Departamento de Bolívar </t>
  </si>
  <si>
    <t>Incrementar la cobertura de acciones de IVC al SGSSS, mediante el fortalecimiento del equipo técnico que permitan cumplir con su competencia de forma óptima en pro de respaldar una adecuada prestación de servicios de salud en Dpto. de Bolívar</t>
  </si>
  <si>
    <t>rentas cedidas: 4332003280</t>
  </si>
  <si>
    <t>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</si>
  <si>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FORTALECER LA IMPLEMENTACIÓN Y ADOPCIÓN DE ESTRATEGIAS, NORMAS Y LINEAMIENTOS ORIENTADOS A LA ATENCIÓN INTEGRAL EN SALUD DE LAS POBLACIONES VULNERABLES: PRIMERA INFANCIA, INFANCIA Y ADOLESCENCIA, ETNIAS, VÍCTIMAS DEL CONFLICTO ARMADO, ENVEJECIMIENTO Y DISCAPACIDAD, HABITANTE DE CALLE, MIGRANTES Y DIVERSIDAD SEXUAL DEL DEPARTAMENTO DE BOLÍVAR</t>
  </si>
  <si>
    <t>rentas cedidas, sgp, nacion, discapacidad</t>
  </si>
  <si>
    <t>rentas cedidas: 4205891093
sgp: 4508000000
nacion: 461111168</t>
  </si>
  <si>
    <t>SEC. DE SALUD</t>
  </si>
  <si>
    <t>Implementación casa refugio para la protección y restablecimientos de mujeres victimas de VBG y todas las manifestaciones de violencia en el Departamento de   Bolívar</t>
  </si>
  <si>
    <t>Fortalecer la respuesta institucional para la prevención, atención integral y sanción de las violencias contra las mujeres en el departamento
de Bolívar a través de la operación de la Casa Refugio para la protección y restablecimiento de derechos.</t>
  </si>
  <si>
    <t>Convenio 006 del 18 de Marzo de 2025, $1.428.571.429. Aporte de la Gobernación $1.000.000.000 y Aporte de la ESAL $428.571.429</t>
  </si>
  <si>
    <t>Administración de la nomina del año 2025, para grantizar la prestacion del servicio publico educativo en los municipios no certificados deldepartamento de  Bolívar</t>
  </si>
  <si>
    <t>Optimizar los recursos transferidos por el MEN para el pago de nómina y prestaciones sociales; y gastos de funcionamiento de la Secretaría de educación Dptal.</t>
  </si>
  <si>
    <t>Implementación del Programa de Alimentacion Escolar-PAE 2025-2026 Bolívar</t>
  </si>
  <si>
    <t>Incrementar los niveles de permanencia de los niños, niñas, adolescentes y jóvenes en la jornada académica que asisten a los
establecimientos educativos oficiales en la entidad territorial.</t>
  </si>
  <si>
    <t>ICLD-PGN-UAPA</t>
  </si>
  <si>
    <t>Mantenimiento de la cobertura educativa para el 2025 a través de la prestación del servicio con operadores privados para garantizar la continuidad de estudiantes en los municipios con insuficiencia del servicio educativo en Bolívar.</t>
  </si>
  <si>
    <t>Garantizar la prestación del servicio educativo en educación preescolar , básica secundaria y media, a través de la contratación de operadores privados para garantizar la continuidad de estudiantes en los municipios con insuficiencia del servicio.</t>
  </si>
  <si>
    <t>Fortalecimiento del servicio de Aseo y Vigilancia para el año 2025 en los establecimientos educativos oficiales de los 44 municipios no certificados del Deparatemento  Bolívar</t>
  </si>
  <si>
    <t>Aumentar las condiciones de higiene y seguridad en los establecimientos educativos oficiales de los municipios no certificados del 
departamento de Bolívar.</t>
  </si>
  <si>
    <t>Mejoramiento de las competencias básicas en los estudiantes de los establecimientos educativos oficiales de los municipios no certificados del departamento de Bolívar.</t>
  </si>
  <si>
    <t>Aunar esfuerzos para el mejoramiento de las competencias básicas de los estudiantes de los establecimientos educativos oficiales de los municipios no certificados del departamento de Bolívar.</t>
  </si>
  <si>
    <t>Suspención: 26-dic-2024
Reinicio: 12-feb-2025
Modificatorio: 17-feb-2025</t>
  </si>
  <si>
    <t>Estructurar la formulación del plan integral de gestión al cambio climático (PIGCC) del departamento de Bolívar"; el cual será desarrollado por el PNUD</t>
  </si>
  <si>
    <t>Convenio para lograr estructurar la formulación del plan integral de gestión al cambio climático (PIGCC) del departamento de Bolívar, el cual será desarrollado por el PNUD.</t>
  </si>
  <si>
    <t>ICLD – PNUD                                                                 Recursos propios ($550.000.000)
PNUD ($560.000.000)</t>
  </si>
  <si>
    <t>Avance proceso de formulación PIGCCT Bolívar
*Junio 2023. Se firma Acuerdo de Financiación entre Gobernación de Bolívar y PNUD. Línea de tiempo: 27 junio de 2023 a 30 junio de 2024
*Diciembre 2023. Desembolso de recursos de la Gobernación al PNUD por valor de $550.000.000. En consecuencia, el acuerdo inicia a partir de dicho desembolso.
*Enero - mayo 2024. Se avanzó en la etapa de alistamiento del PIGCCT Bolívar.
*Junio 2024. Se firma una enmienda 1 de extensión en tiempo (no de recursos) del Acuerdo, con nueva fecha de finalización el día 30 de abril de 2025.
*Septiembre 2024. Alianza con la Universidad Tecnológica de Bolívar (UTB)
*Noviembre 2024 – febrero 2025. Se realizan los talleres de co-creación para i) el perfil territorial y ii) análisis estratégico. En total 15 talleres en todos los ZODES de Bolívar.
*Febrero 2025. Se entrega a la Gobernación la propuesta de la fase I. Perfil territorial.
*Marzo 2025. Se espera la finalización de las medidas adscrita a la fase II de análisis estratégico.
De acuerdo con lo expresado, en el marco del Acuerdo de Financiación se ha avanzado en la fase i, fase ii y fase iii.
Fase i: Un documento de alistamiento revisado, validado y actualizado. Y anexo de metodología de los talleres de co-creación. 
Fase ii: 7 talleres de consulta en ZODES. Un documento de perfil territorial del Departamento de Bolívar. 
Fase iii: 8 talleres en ZODES y 1 en zona insular. Realización de fichas de medidas priorizadas e informe descriptivo del proceso de concertación.</t>
  </si>
  <si>
    <t>Implementación del Centro de Bienestar Animal El Guardián como estrategia de atención integral a animales en estado de vulnerabilidad en municipios priorizados del departamento de Bolívar</t>
  </si>
  <si>
    <t>Disminuir el estado de vulnerabilidad de los animales en municipios priorizados del Departamento de Bolívar, a través de la puesta en marcha del Centro de Bienestar Animal El Guardián</t>
  </si>
  <si>
    <t>Este proyecto contempla 7 actividades para su desarrollo, de las cuales se derivan varios contratos para su ejecución. En lo que respecta al periodo enero a marzo tenemos los siguientes avances:
*Se contrato un profesional en medios audiovisuales para la realización del diseño y ejecución de una estrategia de comunicaciones para la oferta y posicionamiento de un Centro de Bienestar Animal, por costo de $31.500.000. De este valor según el acta de inicio de los contratos, a la fecha los pagos a contratistas deberían sumar $4.500.000.
*Por otra parte, la Dirección de Función Pública realizó la contratación de personal idóneo para la atención integral y prestación de servicios del CBA El Guardián, por un valor de $332.800.000. De este valor según el acta de inicio de los contratos, a la fecha los pagos a contratistas deberían sumar $28.300.000.
*Desde la Secretaria General se adelantó un proceso contractual a través de la tienda virtual del SECOP II identificada como orden de compra N° 142887; mediante la cual se hizo la adquisición de material pedagógico y didáctico de la Dirección de Ambiente y Desarrollo Sostenible, para la realización de jornadas de capacitación en tenencia responsable de mascotas y de campañas que promuevan la cultura y el respecto hacia el cuidado animal, por valor de $39.994.000.</t>
  </si>
  <si>
    <t>202400000003864</t>
  </si>
  <si>
    <t xml:space="preserve">Fortalecimiento INSTITUCIONAL PARA DESARROLLAR EL PLAN ESTRATÉGICO DE TECNOLOGÍAS DE LA INFORMACIÓN (2025) DE LA GOBERNACIÓN DE   Bolívar </t>
  </si>
  <si>
    <t>Aumentar capacidades técnicas para el fortalecimiento institucional de la Gobernación Bolívar y gestionar el Plan Estratégico de Tecnología de la Información (PETI), promoviendo la transformación digital, la mejora en la prestación de servicios gubernamentales y el cumplimiento de la Política de Gobierno Digital en el departamento.</t>
  </si>
  <si>
    <t xml:space="preserve">Proyecto de inversión interno para contratación de ops. Al cierre del trimestre ya habían salido contratos por la suma de $533.646.000, pero aun no habían recibido pagos por lo que el avance financiero se deja en $0. </t>
  </si>
  <si>
    <t>Fortalecimiento en la vigencia 2025 de la Red de Bibliotecas Públicas en los 46 municipios del Departamento de Bolívar</t>
  </si>
  <si>
    <t>Mejorar la oferta de gestión social y servicios bibliotecarios de las bibliotecas públicas que conforman la Red de bibliotecas del Departamento de Bolívar.</t>
  </si>
  <si>
    <t>Estampilla Pro Cultura 10%</t>
  </si>
  <si>
    <t>Fortalecimiento de las actividades misionales y de apoyo a la gestión en la vigencia 2025 del Instituto de Cultura y Turismo de Bolívar</t>
  </si>
  <si>
    <t>Promover el desarrollo de programas de fortalecimiento, promoción y divulgación del sector cultura en los diferentes municipios del Departamento de Bolívar.</t>
  </si>
  <si>
    <t>1,5% Cerveza Nacional y Extranjera -                                     Estampilla Pro Cultura 10%</t>
  </si>
  <si>
    <t>CERVEZA: 3396000000         ESTAMPILLA: 2398645549</t>
  </si>
  <si>
    <t>Fortalecimiento DE LAS ESTRATEGIAS DE DIVULGACIÓN Y PROMOCIÓN EN LA VIGENCIA 2025 DE LAS MANIFESTACIONESCULTURALES EN EL DEPARTAMENTO DE Bolívar</t>
  </si>
  <si>
    <t>Fortalecer las estrategias de divulgación y promoción de las actividades culturales, manifestaciones artísticas y emprendimientos de los gestores culturales del Departamento de Bolívar</t>
  </si>
  <si>
    <t xml:space="preserve">  </t>
  </si>
  <si>
    <t>SEC. EDUCACION</t>
  </si>
  <si>
    <t>SEC. DES. ECONOMICO</t>
  </si>
  <si>
    <t>SEC. TIC'S</t>
  </si>
  <si>
    <t>SEC. MUJER</t>
  </si>
  <si>
    <t>CONSTRUCCIÓN DEL SISTEMA DE ALCANTARILLADO SANITARIO DEL CENTRO POBLADO - CORREGIMIENTO BOCA DE LA HONDA DEL MUNICIPIO DE MORALES BOLÍVAR</t>
  </si>
  <si>
    <t>Mejorar las condiciones para la disposición de las aguas residuales en el centro poblado</t>
  </si>
  <si>
    <t>Estampilla Prodesarrollo</t>
  </si>
  <si>
    <t>El proyecto incluye obra + interventoría</t>
  </si>
  <si>
    <t>CONSTRUCCION DEL SISTEMA DE ACUEDUCTO RURAL DEL CORREGIMIENTO DE SAN CAYETANO DEL MUNICIPIO DE REGIDOR DEL DEPARTAMENTO DE BOLIVAR</t>
  </si>
  <si>
    <t>Mejorar el suministro del servicio de agua potable en el centro poblado</t>
  </si>
  <si>
    <t>Suspendido</t>
  </si>
  <si>
    <t>CONSTRUCCIÓN DEL SISTEMA DE ALCANTARILLADO SANITARIO DEL CORREGIMIENTO GUALI EN EL MUNICIPIO DE HATILLO DE LOBA BOLÍVAR</t>
  </si>
  <si>
    <t>OPTIMIZACIÓN DEL SISTEMA DE ACUEDUCTO DEL MUNICIPIO DE ARENAL DEL SUR BOLIVAR</t>
  </si>
  <si>
    <t>Asistencia profesional tecnica, tecnologica y en salud a mineros para la vigencia 2025 en  Bolívar</t>
  </si>
  <si>
    <t>AUMENTAR LA COBERTURA EN ASISTENCIA PROFESIONAL, TECNICA, TECNOLOGICA Y EN SALUD A LOS MINEROS DE BOLIVAR</t>
  </si>
  <si>
    <t>28/02/2025</t>
  </si>
  <si>
    <t>28/31/2025</t>
  </si>
  <si>
    <t>Administración DE LA NOMINA DE LOS PENSIONADOS NACIONALIZADOS VIGENCIA 2025 DEL SECTOR EDUCATIVO DEL DEPARTAMENTO DE BOLIVAR CARTAGENA DE INDIAS CARTAGENA DE INDIAS</t>
  </si>
  <si>
    <t>Cumplir con el pago mensual oportuno de las mesadas a los pensionados y jubilados nacionalizados del sector educativo del departamento de Bolívar vigencia 2025.</t>
  </si>
  <si>
    <t>SGP EDUCACION</t>
  </si>
  <si>
    <t>Nominas pagadas: 3                                                       Mesadas: enero, febrero y marzo de 2025</t>
  </si>
  <si>
    <t>ADMINISTRACIÓN, FORTALECIMIENTO Y SOSTENIBILIDAD FINANCIERA EN EL DEPARTAMENTO DE BOLÍVAR</t>
  </si>
  <si>
    <t>Implementación de programas de saneamiento fiscal</t>
  </si>
  <si>
    <t>Recursos Propios</t>
  </si>
  <si>
    <t>Mejoramiento de procesos financieros, presupuestales, de recaudo de ingresos, contables y de tesorería</t>
  </si>
  <si>
    <t>Número de sistemas financieros y contables fortalecidos</t>
  </si>
  <si>
    <t>Tiene avance Fisíco pero aún no avance financiero</t>
  </si>
  <si>
    <t>Diseño e implementación de estrategias para consecución de recursos de crédito</t>
  </si>
  <si>
    <t>MEJORAMIENTO Y ADECUACIÓN DEL ESTADIO 16 DE AGOSTO DEL MUNICIPIO DE TALAIGUA NUEVO DEPARTAMENTO DE BOLÍVAR</t>
  </si>
  <si>
    <t>MEJORAMIENTO Y ADECUACIÓN DEL ESTADIO 16 DE AGOSTO DEL MUNICIPIO DE TALAIGUA NUEVO</t>
  </si>
  <si>
    <t>ADICIÓN CON RECURSOS PROPIOS</t>
  </si>
  <si>
    <t>CONSTRUCCIÓN DE OBRAS PARA EL CONTROL Y MITIGACIÓN DE LA EROSIÓN Y DEL NIVEL DE INUNDACIÓN DEL MARGEN IZQUIERDO DEL RÍO MAGDALENA EN EL MUNICIPIO DE MAGANGUÉ, DEPARTAMENTO DE BOLÍVAR</t>
  </si>
  <si>
    <t>CONSTRUCCIÓN DE OBRAS DE PROTECCIÓN DE LA MARGEN IZQUIERDA DEL RÍO MAGDALENA MEDIANTE TABAESTACAS Y MEJORAMIENTO DEL MUELLE PARA LA GENERACIÓN DEL ESPACIO PÚBLICO REQUERIDO PARA LA CONSTRUCCIÓN DEL MALECÓN, EN EL MUNICIPIO DE MAGANGUÉ</t>
  </si>
  <si>
    <t>PROPIOS -CRÉDITO</t>
  </si>
  <si>
    <t>MEJORAMIENTO EN CONCRETO ASFALTICO DE LA VÍA QUE CONDUCE DEL MUNICIPIO DE RIO VIEJO HASTA EL MUNICIPIO DE TIQUISIO, EN EL DEPARTAMENTO DE BOLÍVAR</t>
  </si>
  <si>
    <t>PAVIMENTACION EN CONCRETO ASFÁLTICO Y CONSTRUCCIÓN DE TRES PUENTES</t>
  </si>
  <si>
    <t>INVIAS</t>
  </si>
  <si>
    <t>NINGUNA</t>
  </si>
  <si>
    <t>IMPLEMENTACIÓN DE ACCIONES PARA DIVULGAR Y PROMOVER LOS MECANISMOS DE ATENCIÓN, PROTECCIÓN Y EJERCICIO DE LOS DERECHOS PARA UNA JUVENTUD EMPODERADA Y EL FORTALECIMIENTO DE LA POLITICA JUVENIL EN EL DEPARTAMENTO DE BOLÍVAR.</t>
  </si>
  <si>
    <t>Implementar acciones efectivas para divulgar y promover los mecanismos de atención, protección y ejercicio de los derechos juveniles en el departamento de Bolívar, fortaleciendo así la Política Juvenil en el marco del Estatuto de Ciudadanía Juvenil</t>
  </si>
  <si>
    <t>FORTALECIMIENTO DEL PROCESO DE CONOCIMIENTO DE LA GESTIÓN DEL RIESGO DEL DEPARTAMENTO DE BOLÍVAR</t>
  </si>
  <si>
    <t>Fortalecer la información a las Alcaldías Municipales acerca de la importancia del proceso de conocimiento de la Gestión del Riesgo.</t>
  </si>
  <si>
    <t>Esta en proceso de pago, se reportará el proximo trimestre</t>
  </si>
  <si>
    <t>APOYO ECONOMICO PARA SUBSIDIO DE ARRIENDO TEMPORAL A LAS FAMILIAS DAMNIFICADAS A CAUSA DE FENOMENOS NATURALES Y DESASTRES EN EL DEPARTAMENTO DE BOLIVAR</t>
  </si>
  <si>
    <t>Reducir los efectos generados por fenómenos naturales en el Departamento de Bolívar</t>
  </si>
  <si>
    <t>ADMINISTRACIÓN, OPERACIÓN,  MANTENIMIENTO Y FORTALECIMIENTO DEL BANCO DE MAQUINARIAS PARA LA ATENCION Y MANEJO DE DESASTRES EN EL DEPARTAMENTO DE BOLIVAR</t>
  </si>
  <si>
    <t>Reducir los niveles de afectaciones presentadas en los bienes de la población bolivarense</t>
  </si>
  <si>
    <t>FORTALECIMIENTO DEL COMPONENTE DE ATENCION DEL RIESGO DE LA GOBERNACION DE BOLIVAR</t>
  </si>
  <si>
    <t>Reducir los niveles de afectaciones presentadas en la totalidad del territorio Bolivarense por eventos de tipo climático de alto impacto en la población.</t>
  </si>
  <si>
    <t>Desarrollo de un programa para la cualificación de servidores públicos y promoción de liderazgos constructivos en el Departamento de Bolívar</t>
  </si>
  <si>
    <t>Desarrollar e implementar programas y estrategias que promuevan la cualificación de 
los servidores públicos, gobernanza territorial y liderazgos constructivos y 
complementarios para la población en general del departamento de Bolívar.</t>
  </si>
  <si>
    <t>Implementación de encuentros comunitarios para el fortalecimiento de la participación ciudadana en el Departamento de Bolívar</t>
  </si>
  <si>
    <t>Promover la integración social y fortalecer la cohesión comunitaria en Bolíva</t>
  </si>
  <si>
    <t>SEC. HACIENDA</t>
  </si>
  <si>
    <t>SEC. INFRAESTRUCTURA</t>
  </si>
  <si>
    <t>SEC. IGUALDAD</t>
  </si>
  <si>
    <t>OFICINA GESTION DEL RIESGO</t>
  </si>
  <si>
    <t>SEC. INTERIOR</t>
  </si>
  <si>
    <t>SEC. SERV. PUBLICOS</t>
  </si>
  <si>
    <t>SEC. MINAS</t>
  </si>
  <si>
    <t>Construcción plan maestro de alcantarillado de la zona urbana del municipio de San Estanislao de Kostka en el Departamento de Bolívar</t>
  </si>
  <si>
    <t>Aumento  número de beneficiarios con servicio de alcantarillado                                                                                           Aumento  Indicadores Sectoriales - Cabecera Municipal</t>
  </si>
  <si>
    <t>Nación 62,5%
SGP 22,4%
Municipios 15.1%</t>
  </si>
  <si>
    <t>Proyecto en ejecucion</t>
  </si>
  <si>
    <t>Construcción de la segunda fase del Alcantarillado sanitario de la cabecera del municipio de San Juan Nepomuceno – Departamento de Bolívar</t>
  </si>
  <si>
    <t>PGN 59,30%
DEPARTAMENTO 40,70%</t>
  </si>
  <si>
    <t>Construccion de la segunda fase del alcantarillado sanitario del municipio de Calamar departamento de Bolivar</t>
  </si>
  <si>
    <t>Nación PGN 2021 59%
Dpto SGP 27%
Dpto recursos propios 14%</t>
  </si>
  <si>
    <t>Construcción del sistema de acueducto de la cabecera del municipio de Altos del Rosario, departamento de Bolívar</t>
  </si>
  <si>
    <t>Aumento número de beneficiarios  con servicio de agua potable</t>
  </si>
  <si>
    <t xml:space="preserve">SGP departamento. </t>
  </si>
  <si>
    <t>Construcción del acueducto de las veredas La Unión y El Milagro en el corregimiento de Santo Domingo de Meza, municipio El Carmen de Bolívar, departamento de Bolívar</t>
  </si>
  <si>
    <t>Construcción del sistema de acueducto del corregimiento de Macayepo, municipio El Carmen de Bolívar, departamento de Bolívar</t>
  </si>
  <si>
    <t xml:space="preserve">Optimización de la linea de aducción del acuedcuto urbano del municipio de Norosi departamento de Bolivar </t>
  </si>
  <si>
    <t xml:space="preserve">Emprestito banco Santander </t>
  </si>
  <si>
    <t>Construcción de la planta de tratamiento de aguas residuales PTAR y optimización del sistema de alcantarillado sanitario (REDES Y EBAR) para el casco urbano en el municipio de Barranco de Loba-Bolivar</t>
  </si>
  <si>
    <t>Nación</t>
  </si>
  <si>
    <t>CONSTRUCCIÓN DEL SISTEMAS DE ACUEDUCTOS EN EL CORREGIMIENTO DE NICARAGUA EN EL MUNICIPIO DE PINILLOS DEPARTAMENTO DE BOLÍVAR</t>
  </si>
  <si>
    <t>SGP Municipio</t>
  </si>
  <si>
    <t>OPTIMIZACIÓN DE LA CONDUCCIÓN, ALMACENAMIENTO Y CIRCUITO HIDRÁULICO EN EL SECTOR LA GLORIA, DEL MUNICIPIO DE SAN JACINTO Y REPOSICIÓN DE TRAMOS DE LA ADUCCIÓN, REPARACIÓN, REFORZAMIENTO Y OPTIMIZACIÓN DE LA CAPTACIÓN DEL SISTEMA DEL ACUEDUCTO REGIONAL SAN JUAN - SAN JACINTO</t>
  </si>
  <si>
    <t>Emprestito Banco Occidente - SGP Departamento</t>
  </si>
  <si>
    <r>
      <t xml:space="preserve">A manera de informe, el proyecto en mención cuenta con dos componentes principales en ejecución: Aseo y Vigilancia. El componente de Aseo está siendo ejecutado por la empresa </t>
    </r>
    <r>
      <rPr>
        <b/>
        <sz val="8"/>
        <color theme="1"/>
        <rFont val="Arial"/>
        <family val="2"/>
      </rPr>
      <t>Don Aseo Ltda</t>
    </r>
    <r>
      <rPr>
        <sz val="8"/>
        <color theme="1"/>
        <rFont val="Arial"/>
        <family val="2"/>
      </rPr>
      <t>., con un contrato por valor de $</t>
    </r>
    <r>
      <rPr>
        <b/>
        <sz val="8"/>
        <color theme="1"/>
        <rFont val="Arial"/>
        <family val="2"/>
      </rPr>
      <t>1.261.728.033,00</t>
    </r>
    <r>
      <rPr>
        <sz val="8"/>
        <color theme="1"/>
        <rFont val="Arial"/>
        <family val="2"/>
      </rPr>
      <t xml:space="preserve">. A la fecha, este componente presenta un avance físico del 33,94%, mientras que su ejecución financiera se encuentra en 0%. Por su parte, el componente de Vigilancia está a cargo de la empresa </t>
    </r>
    <r>
      <rPr>
        <b/>
        <sz val="8"/>
        <color theme="1"/>
        <rFont val="Arial"/>
        <family val="2"/>
      </rPr>
      <t>DELTHAC 1 Seguridad Ltda</t>
    </r>
    <r>
      <rPr>
        <sz val="8"/>
        <color theme="1"/>
        <rFont val="Arial"/>
        <family val="2"/>
      </rPr>
      <t xml:space="preserve">., con un contrato por valor de </t>
    </r>
    <r>
      <rPr>
        <b/>
        <sz val="8"/>
        <color theme="1"/>
        <rFont val="Arial"/>
        <family val="2"/>
      </rPr>
      <t>$8.470.813.116,00</t>
    </r>
    <r>
      <rPr>
        <sz val="8"/>
        <color theme="1"/>
        <rFont val="Arial"/>
        <family val="2"/>
      </rPr>
      <t>, y reporta un avance físico del 33,73%, también con una ejecución financiera del 0%.
En términos globales, el valor total actualmente en ejecución del proyecto asciende a $9.732.541.149, lo que representa el 79,89% del valor total del proyecto, que está fijado en $12.182.198.813,00. Esto indica que, aunque ambos componentes presentan avances físicos cercanos al 34%, aún no se ha reflejado progreso en el aspecto financiero de su ejecución</t>
    </r>
  </si>
  <si>
    <t>AGUAS DE BOLIVAR</t>
  </si>
  <si>
    <t>CONSTRUCCION DE 31 MEJORAMIENTOS DE VIVIENDA EN EL MUNICIPIO DE SAN CRISTOBAL</t>
  </si>
  <si>
    <t>CONSTRUIR 31 MEJORAMIENTOS DE VIVIENDA EN EL MUNICIPIO DE SAN CRISTOBAL</t>
  </si>
  <si>
    <t>EN EJECUCION</t>
  </si>
  <si>
    <t>DIR. VIVIENDA</t>
  </si>
  <si>
    <t xml:space="preserve">	Fortalecimiento de la presencia institucional de la Gobernación de Bolívar a traves del programa guardianes de Bolívar en el Departamento de Bolívar</t>
  </si>
  <si>
    <t>Espacios y/o lugares públicos e institucionales mantenidos, adecuados, mejorados</t>
  </si>
  <si>
    <t>En ejecución</t>
  </si>
  <si>
    <t>Mantenimiento , Adecuación, y Restauración de los bienes muebles e inmuebles bajo la responsabilidad del Departamento de Bolívar</t>
  </si>
  <si>
    <t>Mejorar las condiciones físicas de los bienes muebles e inmuebles de la Gobernación de Bolívar.</t>
  </si>
  <si>
    <t>SEC.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</si>
</sst>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0;[Red]0"/>
    <numFmt numFmtId="167" formatCode="dd/mm/yyyy;@"/>
    <numFmt numFmtId="168" formatCode="&quot;$&quot;\ #,##0.00"/>
    <numFmt numFmtId="169" formatCode="&quot;$&quot;\ #,##0"/>
  </numFmts>
  <fonts count="9" x14ac:knownFonts="1">
    <font>
      <sz val="12"/>
      <color theme="1"/>
      <name val="Calibri"/>
      <family val="2"/>
      <scheme val="minor"/>
    </font>
    <font>
      <sz val="12"/>
      <color theme="1"/>
      <name val="Calibri"/>
      <family val="2"/>
      <scheme val="minor"/>
    </font>
    <font>
      <sz val="9"/>
      <color indexed="81"/>
      <name val="Tahoma"/>
      <family val="2"/>
    </font>
    <font>
      <b/>
      <sz val="9"/>
      <color indexed="81"/>
      <name val="Tahoma"/>
      <family val="2"/>
    </font>
    <font>
      <sz val="8"/>
      <color rgb="FF555555"/>
      <name val="Arial"/>
      <family val="2"/>
    </font>
    <font>
      <sz val="8"/>
      <name val="Arial"/>
      <family val="2"/>
    </font>
    <font>
      <sz val="8"/>
      <color theme="1"/>
      <name val="Arial"/>
      <family val="2"/>
    </font>
    <font>
      <b/>
      <sz val="8"/>
      <color theme="1"/>
      <name val="Arial"/>
      <family val="2"/>
    </font>
    <font>
      <sz val="8"/>
      <color rgb="FF000000"/>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2">
    <xf numFmtId="0" fontId="0"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88">
    <xf numFmtId="0" fontId="0" fillId="0" borderId="0" xfId="0"/>
    <xf numFmtId="166" fontId="5" fillId="0" borderId="1"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2" fontId="6" fillId="0" borderId="0" xfId="0" applyNumberFormat="1" applyFont="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1" fontId="5" fillId="0" borderId="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 fontId="5" fillId="0" borderId="1" xfId="2" applyNumberFormat="1" applyFont="1" applyFill="1" applyBorder="1" applyAlignment="1">
      <alignment horizontal="center" vertical="center" wrapText="1"/>
    </xf>
    <xf numFmtId="1" fontId="5" fillId="0" borderId="1" xfId="1" applyNumberFormat="1" applyFont="1" applyFill="1" applyBorder="1" applyAlignment="1">
      <alignment horizontal="center" vertical="center" wrapText="1"/>
    </xf>
    <xf numFmtId="166" fontId="5" fillId="0" borderId="0" xfId="0" applyNumberFormat="1" applyFont="1" applyAlignment="1">
      <alignment horizontal="center" vertical="center" wrapText="1"/>
    </xf>
    <xf numFmtId="14" fontId="5" fillId="0" borderId="1" xfId="4" applyNumberFormat="1" applyFont="1" applyFill="1" applyBorder="1" applyAlignment="1">
      <alignment horizontal="center" vertical="center" wrapText="1"/>
    </xf>
    <xf numFmtId="0" fontId="6" fillId="0" borderId="1" xfId="0" applyFont="1" applyBorder="1" applyAlignment="1">
      <alignment horizontal="left" vertical="center" wrapText="1"/>
    </xf>
    <xf numFmtId="14" fontId="5" fillId="0" borderId="1" xfId="0" applyNumberFormat="1" applyFont="1" applyBorder="1" applyAlignment="1">
      <alignment horizontal="center" vertical="center" wrapText="1"/>
    </xf>
    <xf numFmtId="166" fontId="5" fillId="0" borderId="1" xfId="0" applyNumberFormat="1" applyFont="1" applyBorder="1" applyAlignment="1">
      <alignment horizontal="left" vertical="center" wrapText="1"/>
    </xf>
    <xf numFmtId="0" fontId="5"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166" fontId="5" fillId="0" borderId="3" xfId="0" applyNumberFormat="1" applyFont="1" applyBorder="1" applyAlignment="1">
      <alignment horizontal="center" vertical="center" wrapText="1"/>
    </xf>
    <xf numFmtId="1" fontId="5" fillId="0" borderId="1" xfId="9" applyNumberFormat="1" applyFont="1" applyFill="1" applyBorder="1" applyAlignment="1">
      <alignment horizontal="center" vertical="center" wrapText="1"/>
    </xf>
    <xf numFmtId="1" fontId="6" fillId="0" borderId="1" xfId="2" applyNumberFormat="1" applyFont="1" applyFill="1" applyBorder="1" applyAlignment="1">
      <alignment horizontal="center" vertical="center" wrapText="1"/>
    </xf>
    <xf numFmtId="14" fontId="5" fillId="2" borderId="1" xfId="4" applyNumberFormat="1" applyFont="1" applyFill="1" applyBorder="1" applyAlignment="1">
      <alignment horizontal="center" vertical="center" wrapText="1"/>
    </xf>
    <xf numFmtId="166" fontId="5" fillId="2" borderId="1" xfId="0" applyNumberFormat="1" applyFont="1" applyFill="1" applyBorder="1" applyAlignment="1">
      <alignment horizontal="center" vertical="center" wrapText="1"/>
    </xf>
    <xf numFmtId="167" fontId="6" fillId="0" borderId="1" xfId="0" applyNumberFormat="1" applyFont="1" applyBorder="1" applyAlignment="1">
      <alignment horizontal="center" vertical="center" wrapText="1"/>
    </xf>
    <xf numFmtId="0" fontId="6" fillId="0" borderId="1" xfId="0" applyFont="1" applyBorder="1" applyAlignment="1">
      <alignment horizontal="center" vertical="top"/>
    </xf>
    <xf numFmtId="0" fontId="6" fillId="0" borderId="1" xfId="0" applyFont="1" applyBorder="1" applyAlignment="1">
      <alignment horizontal="center" vertical="top" wrapText="1"/>
    </xf>
    <xf numFmtId="1" fontId="6"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1" fontId="5" fillId="0" borderId="1" xfId="3"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166" fontId="5" fillId="0" borderId="1" xfId="0" applyNumberFormat="1" applyFont="1" applyBorder="1" applyAlignment="1">
      <alignment horizontal="left" vertical="top" wrapText="1"/>
    </xf>
    <xf numFmtId="0" fontId="6" fillId="0" borderId="1" xfId="0" applyFont="1" applyBorder="1" applyAlignment="1">
      <alignment horizontal="left" vertical="center"/>
    </xf>
    <xf numFmtId="1" fontId="5" fillId="0" borderId="0" xfId="0" applyNumberFormat="1" applyFont="1" applyAlignment="1">
      <alignment horizontal="center" vertical="center"/>
    </xf>
    <xf numFmtId="167" fontId="5" fillId="0" borderId="2" xfId="0" applyNumberFormat="1" applyFont="1" applyBorder="1" applyAlignment="1">
      <alignment horizontal="center" vertical="center" wrapText="1"/>
    </xf>
    <xf numFmtId="1" fontId="5" fillId="0" borderId="1" xfId="3" applyNumberFormat="1" applyFont="1" applyBorder="1" applyAlignment="1">
      <alignment horizontal="center" vertical="center" wrapText="1"/>
    </xf>
    <xf numFmtId="167" fontId="5" fillId="0" borderId="3"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1" fontId="5" fillId="0" borderId="3" xfId="2" applyNumberFormat="1" applyFont="1" applyBorder="1" applyAlignment="1">
      <alignment horizontal="center" vertical="center" wrapText="1"/>
    </xf>
    <xf numFmtId="49" fontId="6"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1" fontId="6" fillId="0" borderId="0" xfId="0" applyNumberFormat="1" applyFont="1" applyAlignment="1">
      <alignment horizontal="center" vertical="center" wrapText="1"/>
    </xf>
    <xf numFmtId="14" fontId="8" fillId="0" borderId="2" xfId="0" applyNumberFormat="1" applyFont="1" applyBorder="1" applyAlignment="1">
      <alignment horizontal="center" vertical="center" wrapText="1"/>
    </xf>
    <xf numFmtId="1" fontId="6" fillId="0" borderId="1" xfId="0" applyNumberFormat="1" applyFont="1" applyBorder="1" applyAlignment="1">
      <alignment horizontal="left" vertical="center" wrapText="1"/>
    </xf>
    <xf numFmtId="0" fontId="7" fillId="3" borderId="1" xfId="0" applyFont="1" applyFill="1" applyBorder="1" applyAlignment="1">
      <alignment horizontal="left" vertical="center" wrapText="1"/>
    </xf>
    <xf numFmtId="0" fontId="8" fillId="0" borderId="1" xfId="0" applyFont="1" applyBorder="1" applyAlignment="1">
      <alignment horizontal="left" vertical="center" wrapText="1"/>
    </xf>
    <xf numFmtId="0" fontId="5" fillId="0" borderId="0" xfId="0" applyFont="1" applyAlignment="1">
      <alignment horizontal="left" vertical="center" wrapText="1"/>
    </xf>
    <xf numFmtId="166" fontId="5" fillId="0" borderId="3" xfId="0" applyNumberFormat="1" applyFont="1" applyBorder="1" applyAlignment="1">
      <alignment horizontal="left" vertical="center" wrapText="1"/>
    </xf>
    <xf numFmtId="0" fontId="5" fillId="0" borderId="1" xfId="0" applyFont="1" applyBorder="1" applyAlignment="1">
      <alignment horizontal="left" vertical="top" wrapText="1"/>
    </xf>
    <xf numFmtId="0" fontId="6" fillId="0" borderId="1" xfId="0" applyFont="1" applyBorder="1" applyAlignment="1">
      <alignment horizontal="left" wrapText="1"/>
    </xf>
    <xf numFmtId="0" fontId="6" fillId="0" borderId="1" xfId="0" applyFont="1" applyBorder="1" applyAlignment="1">
      <alignment horizontal="left" vertical="top" wrapText="1"/>
    </xf>
    <xf numFmtId="1" fontId="5" fillId="0" borderId="1" xfId="9" applyNumberFormat="1" applyFont="1" applyFill="1" applyBorder="1" applyAlignment="1">
      <alignment horizontal="left" vertical="center" wrapText="1"/>
    </xf>
    <xf numFmtId="166" fontId="5" fillId="2" borderId="1" xfId="0" applyNumberFormat="1" applyFont="1" applyFill="1" applyBorder="1" applyAlignment="1">
      <alignment horizontal="left" vertical="center" wrapText="1"/>
    </xf>
    <xf numFmtId="0" fontId="6" fillId="0" borderId="1" xfId="0" applyFont="1" applyBorder="1" applyAlignment="1">
      <alignment horizontal="left" vertical="top"/>
    </xf>
    <xf numFmtId="14" fontId="6" fillId="2" borderId="1" xfId="0" applyNumberFormat="1" applyFont="1" applyFill="1" applyBorder="1" applyAlignment="1">
      <alignment horizontal="center" vertical="center" wrapText="1"/>
    </xf>
    <xf numFmtId="168" fontId="6" fillId="0" borderId="1" xfId="0" applyNumberFormat="1" applyFont="1" applyBorder="1" applyAlignment="1">
      <alignment horizontal="center" vertical="center" wrapText="1"/>
    </xf>
    <xf numFmtId="169" fontId="6" fillId="0" borderId="0" xfId="0" applyNumberFormat="1" applyFont="1" applyAlignment="1">
      <alignment horizontal="center" vertical="center"/>
    </xf>
    <xf numFmtId="169" fontId="5" fillId="0" borderId="0" xfId="0" applyNumberFormat="1" applyFont="1" applyAlignment="1">
      <alignment horizontal="center" vertical="center" wrapText="1"/>
    </xf>
    <xf numFmtId="169" fontId="6" fillId="0" borderId="0" xfId="0" applyNumberFormat="1" applyFont="1" applyAlignment="1">
      <alignment horizontal="center" vertical="center" wrapText="1"/>
    </xf>
    <xf numFmtId="1" fontId="6" fillId="0" borderId="0" xfId="0" applyNumberFormat="1" applyFont="1" applyAlignment="1">
      <alignment horizontal="center" vertical="center"/>
    </xf>
    <xf numFmtId="1" fontId="5" fillId="0" borderId="0" xfId="0" applyNumberFormat="1" applyFont="1" applyAlignment="1">
      <alignment horizontal="center" vertical="center" wrapText="1"/>
    </xf>
    <xf numFmtId="1" fontId="6" fillId="0" borderId="2" xfId="0" applyNumberFormat="1" applyFont="1" applyBorder="1" applyAlignment="1">
      <alignment horizontal="center" vertical="center" wrapText="1"/>
    </xf>
    <xf numFmtId="1" fontId="6" fillId="0" borderId="3" xfId="0" applyNumberFormat="1" applyFont="1" applyBorder="1" applyAlignment="1">
      <alignment horizontal="center" vertical="center" wrapText="1"/>
    </xf>
    <xf numFmtId="166" fontId="5" fillId="0" borderId="2" xfId="0" applyNumberFormat="1" applyFont="1" applyBorder="1" applyAlignment="1">
      <alignment horizontal="center" vertical="center" wrapText="1"/>
    </xf>
    <xf numFmtId="166" fontId="5" fillId="0" borderId="3" xfId="0" applyNumberFormat="1" applyFont="1" applyBorder="1" applyAlignment="1">
      <alignment horizontal="center" vertical="center" wrapText="1"/>
    </xf>
    <xf numFmtId="166" fontId="5" fillId="0" borderId="4" xfId="0" applyNumberFormat="1" applyFont="1" applyBorder="1" applyAlignment="1">
      <alignment horizontal="center" vertical="center" wrapText="1"/>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14" fontId="6" fillId="0" borderId="2" xfId="0" applyNumberFormat="1" applyFont="1" applyBorder="1" applyAlignment="1">
      <alignment horizontal="center" vertical="center"/>
    </xf>
    <xf numFmtId="14" fontId="6" fillId="0" borderId="4" xfId="0" applyNumberFormat="1" applyFont="1" applyBorder="1" applyAlignment="1">
      <alignment horizontal="center" vertical="center"/>
    </xf>
    <xf numFmtId="14" fontId="6" fillId="0" borderId="3" xfId="0" applyNumberFormat="1" applyFont="1" applyBorder="1" applyAlignment="1">
      <alignment horizontal="center" vertical="center"/>
    </xf>
    <xf numFmtId="0" fontId="6" fillId="0" borderId="4" xfId="0" applyFont="1" applyBorder="1" applyAlignment="1">
      <alignment horizontal="left" vertical="center" wrapText="1"/>
    </xf>
    <xf numFmtId="1" fontId="6" fillId="0" borderId="4" xfId="0" applyNumberFormat="1" applyFont="1" applyBorder="1" applyAlignment="1">
      <alignment horizontal="center" vertical="center" wrapText="1"/>
    </xf>
    <xf numFmtId="0" fontId="6" fillId="0" borderId="4" xfId="0" applyFont="1" applyBorder="1" applyAlignment="1">
      <alignment horizontal="center" vertical="center"/>
    </xf>
  </cellXfs>
  <cellStyles count="12">
    <cellStyle name="Millares" xfId="1" builtinId="3"/>
    <cellStyle name="Millares [0]" xfId="4" builtinId="6"/>
    <cellStyle name="Millares [0] 2" xfId="5" xr:uid="{00000000-0005-0000-0000-000002000000}"/>
    <cellStyle name="Millares 2" xfId="10" xr:uid="{0E614F31-163C-4D2E-B210-9E2F547C5BD4}"/>
    <cellStyle name="Moneda" xfId="3" builtinId="4"/>
    <cellStyle name="Moneda [0]" xfId="9" builtinId="7"/>
    <cellStyle name="Moneda [0] 2" xfId="7" xr:uid="{00000000-0005-0000-0000-000004000000}"/>
    <cellStyle name="Moneda 2" xfId="6" xr:uid="{00000000-0005-0000-0000-000005000000}"/>
    <cellStyle name="Moneda 3" xfId="8" xr:uid="{00000000-0005-0000-0000-000006000000}"/>
    <cellStyle name="Moneda 4" xfId="11" xr:uid="{C1197FD7-6DA0-4F3D-A81B-9475EBD9242A}"/>
    <cellStyle name="Normal" xfId="0" builtinId="0"/>
    <cellStyle name="Porcentaje" xfId="2" builtinId="5"/>
  </cellStyles>
  <dxfs count="1">
    <dxf>
      <font>
        <color auto="1"/>
      </font>
      <fill>
        <patternFill>
          <bgColor theme="8" tint="0.79998168889431442"/>
        </patternFill>
      </fill>
    </dxf>
  </dxfs>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U106"/>
  <sheetViews>
    <sheetView tabSelected="1" zoomScale="90" zoomScaleNormal="90" workbookViewId="0">
      <selection activeCell="D90" sqref="D90"/>
    </sheetView>
  </sheetViews>
  <sheetFormatPr baseColWidth="10" defaultRowHeight="11.25" x14ac:dyDescent="0.25"/>
  <cols>
    <col min="1" max="1" width="6.125" style="2" bestFit="1" customWidth="1"/>
    <col min="2" max="2" width="18.625" style="2" customWidth="1"/>
    <col min="3" max="3" width="12.5" style="2" customWidth="1"/>
    <col min="4" max="4" width="37.375" style="6" customWidth="1"/>
    <col min="5" max="5" width="37" style="6" customWidth="1"/>
    <col min="6" max="6" width="16.25" style="2" customWidth="1"/>
    <col min="7" max="7" width="20.25" style="2" customWidth="1"/>
    <col min="8" max="8" width="26.375" style="2" bestFit="1" customWidth="1"/>
    <col min="9" max="9" width="12.875" style="2" bestFit="1" customWidth="1"/>
    <col min="10" max="10" width="14.25" style="3" customWidth="1"/>
    <col min="11" max="11" width="12.875" style="4" bestFit="1" customWidth="1"/>
    <col min="12" max="12" width="16.125" style="2" bestFit="1" customWidth="1"/>
    <col min="13" max="13" width="36.5" style="6" customWidth="1"/>
    <col min="14" max="14" width="13.25" style="63" bestFit="1" customWidth="1"/>
    <col min="15" max="15" width="15.125" style="66" bestFit="1" customWidth="1"/>
    <col min="16" max="16" width="13.25" style="2" bestFit="1" customWidth="1"/>
    <col min="17" max="16384" width="11" style="2"/>
  </cols>
  <sheetData>
    <row r="2" spans="1:983" x14ac:dyDescent="0.25">
      <c r="D2" s="5" t="s">
        <v>16</v>
      </c>
      <c r="E2" s="5"/>
    </row>
    <row r="3" spans="1:983" x14ac:dyDescent="0.25">
      <c r="D3" s="5" t="s">
        <v>12</v>
      </c>
      <c r="E3" s="5"/>
    </row>
    <row r="4" spans="1:983" x14ac:dyDescent="0.25">
      <c r="D4" s="5" t="s">
        <v>10</v>
      </c>
      <c r="E4" s="5"/>
    </row>
    <row r="5" spans="1:983" x14ac:dyDescent="0.25">
      <c r="D5" s="5" t="s">
        <v>11</v>
      </c>
      <c r="E5" s="5"/>
    </row>
    <row r="6" spans="1:983" ht="16.5" customHeight="1" x14ac:dyDescent="0.25"/>
    <row r="7" spans="1:983" ht="45.75" customHeight="1" x14ac:dyDescent="0.25">
      <c r="A7" s="7" t="s">
        <v>0</v>
      </c>
      <c r="B7" s="7" t="s">
        <v>13</v>
      </c>
      <c r="C7" s="7" t="s">
        <v>14</v>
      </c>
      <c r="D7" s="51" t="s">
        <v>2</v>
      </c>
      <c r="E7" s="51" t="s">
        <v>3</v>
      </c>
      <c r="F7" s="7" t="s">
        <v>15</v>
      </c>
      <c r="G7" s="7" t="s">
        <v>4</v>
      </c>
      <c r="H7" s="7" t="s">
        <v>5</v>
      </c>
      <c r="I7" s="7" t="s">
        <v>6</v>
      </c>
      <c r="J7" s="7" t="s">
        <v>7</v>
      </c>
      <c r="K7" s="8" t="s">
        <v>8</v>
      </c>
      <c r="L7" s="7" t="s">
        <v>9</v>
      </c>
      <c r="M7" s="51" t="s">
        <v>1</v>
      </c>
    </row>
    <row r="8" spans="1:983" s="1" customFormat="1" ht="40.5" customHeight="1" x14ac:dyDescent="0.25">
      <c r="A8" s="1">
        <v>1</v>
      </c>
      <c r="B8" s="9">
        <v>202500000001551</v>
      </c>
      <c r="C8" s="10">
        <v>45665</v>
      </c>
      <c r="D8" s="17" t="s">
        <v>17</v>
      </c>
      <c r="E8" s="17" t="s">
        <v>18</v>
      </c>
      <c r="F8" s="1" t="s">
        <v>88</v>
      </c>
      <c r="G8" s="31">
        <v>1900000000</v>
      </c>
      <c r="H8" s="11" t="s">
        <v>19</v>
      </c>
      <c r="I8" s="12">
        <v>45692</v>
      </c>
      <c r="J8" s="12">
        <v>46022</v>
      </c>
      <c r="K8" s="13">
        <v>0</v>
      </c>
      <c r="L8" s="14">
        <v>295500000</v>
      </c>
      <c r="M8" s="35" t="s">
        <v>20</v>
      </c>
      <c r="N8" s="64"/>
      <c r="O8" s="67"/>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row>
    <row r="9" spans="1:983" s="1" customFormat="1" ht="39" customHeight="1" x14ac:dyDescent="0.25">
      <c r="A9" s="1">
        <v>2</v>
      </c>
      <c r="B9" s="1">
        <v>2024002130016</v>
      </c>
      <c r="C9" s="16">
        <v>45310</v>
      </c>
      <c r="D9" s="17" t="s">
        <v>21</v>
      </c>
      <c r="E9" s="17" t="s">
        <v>22</v>
      </c>
      <c r="F9" s="1" t="s">
        <v>87</v>
      </c>
      <c r="G9" s="31">
        <v>38030000</v>
      </c>
      <c r="H9" s="11" t="s">
        <v>23</v>
      </c>
      <c r="I9" s="18">
        <v>45573</v>
      </c>
      <c r="J9" s="18" t="s">
        <v>24</v>
      </c>
      <c r="K9" s="31">
        <v>100</v>
      </c>
      <c r="L9" s="14">
        <v>19015000</v>
      </c>
      <c r="M9" s="19" t="s">
        <v>25</v>
      </c>
      <c r="N9" s="64"/>
      <c r="O9" s="67"/>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c r="ACJ9" s="15"/>
      <c r="ACK9" s="15"/>
      <c r="ACL9" s="15"/>
      <c r="ACM9" s="15"/>
      <c r="ACN9" s="15"/>
      <c r="ACO9" s="15"/>
      <c r="ACP9" s="15"/>
      <c r="ACQ9" s="15"/>
      <c r="ACR9" s="15"/>
      <c r="ACS9" s="15"/>
      <c r="ACT9" s="15"/>
      <c r="ACU9" s="15"/>
      <c r="ACV9" s="15"/>
      <c r="ACW9" s="15"/>
      <c r="ACX9" s="15"/>
      <c r="ACY9" s="15"/>
      <c r="ACZ9" s="15"/>
      <c r="ADA9" s="15"/>
      <c r="ADB9" s="15"/>
      <c r="ADC9" s="15"/>
      <c r="ADD9" s="15"/>
      <c r="ADE9" s="15"/>
      <c r="ADF9" s="15"/>
      <c r="ADG9" s="15"/>
      <c r="ADH9" s="15"/>
      <c r="ADI9" s="15"/>
      <c r="ADJ9" s="15"/>
      <c r="ADK9" s="15"/>
      <c r="ADL9" s="15"/>
      <c r="ADM9" s="15"/>
      <c r="ADN9" s="15"/>
      <c r="ADO9" s="15"/>
      <c r="ADP9" s="15"/>
      <c r="ADQ9" s="15"/>
      <c r="ADR9" s="15"/>
      <c r="ADS9" s="15"/>
      <c r="ADT9" s="15"/>
      <c r="ADU9" s="15"/>
      <c r="ADV9" s="15"/>
      <c r="ADW9" s="15"/>
      <c r="ADX9" s="15"/>
      <c r="ADY9" s="15"/>
      <c r="ADZ9" s="15"/>
      <c r="AEA9" s="15"/>
      <c r="AEB9" s="15"/>
      <c r="AEC9" s="15"/>
      <c r="AED9" s="15"/>
      <c r="AEE9" s="15"/>
      <c r="AEF9" s="15"/>
      <c r="AEG9" s="15"/>
      <c r="AEH9" s="15"/>
      <c r="AEI9" s="15"/>
      <c r="AEJ9" s="15"/>
      <c r="AEK9" s="15"/>
      <c r="AEL9" s="15"/>
      <c r="AEM9" s="15"/>
      <c r="AEN9" s="15"/>
      <c r="AEO9" s="15"/>
      <c r="AEP9" s="15"/>
      <c r="AEQ9" s="15"/>
      <c r="AER9" s="15"/>
      <c r="AES9" s="15"/>
      <c r="AET9" s="15"/>
      <c r="AEU9" s="15"/>
      <c r="AEV9" s="15"/>
      <c r="AEW9" s="15"/>
      <c r="AEX9" s="15"/>
      <c r="AEY9" s="15"/>
      <c r="AEZ9" s="15"/>
      <c r="AFA9" s="15"/>
      <c r="AFB9" s="15"/>
      <c r="AFC9" s="15"/>
      <c r="AFD9" s="15"/>
      <c r="AFE9" s="15"/>
      <c r="AFF9" s="15"/>
      <c r="AFG9" s="15"/>
      <c r="AFH9" s="15"/>
      <c r="AFI9" s="15"/>
      <c r="AFJ9" s="15"/>
      <c r="AFK9" s="15"/>
      <c r="AFL9" s="15"/>
      <c r="AFM9" s="15"/>
      <c r="AFN9" s="15"/>
      <c r="AFO9" s="15"/>
      <c r="AFP9" s="15"/>
      <c r="AFQ9" s="15"/>
      <c r="AFR9" s="15"/>
      <c r="AFS9" s="15"/>
      <c r="AFT9" s="15"/>
      <c r="AFU9" s="15"/>
      <c r="AFV9" s="15"/>
      <c r="AFW9" s="15"/>
      <c r="AFX9" s="15"/>
      <c r="AFY9" s="15"/>
      <c r="AFZ9" s="15"/>
      <c r="AGA9" s="15"/>
      <c r="AGB9" s="15"/>
      <c r="AGC9" s="15"/>
      <c r="AGD9" s="15"/>
      <c r="AGE9" s="15"/>
      <c r="AGF9" s="15"/>
      <c r="AGG9" s="15"/>
      <c r="AGH9" s="15"/>
      <c r="AGI9" s="15"/>
      <c r="AGJ9" s="15"/>
      <c r="AGK9" s="15"/>
      <c r="AGL9" s="15"/>
      <c r="AGM9" s="15"/>
      <c r="AGN9" s="15"/>
      <c r="AGO9" s="15"/>
      <c r="AGP9" s="15"/>
      <c r="AGQ9" s="15"/>
      <c r="AGR9" s="15"/>
      <c r="AGS9" s="15"/>
      <c r="AGT9" s="15"/>
      <c r="AGU9" s="15"/>
      <c r="AGV9" s="15"/>
      <c r="AGW9" s="15"/>
      <c r="AGX9" s="15"/>
      <c r="AGY9" s="15"/>
      <c r="AGZ9" s="15"/>
      <c r="AHA9" s="15"/>
      <c r="AHB9" s="15"/>
      <c r="AHC9" s="15"/>
      <c r="AHD9" s="15"/>
      <c r="AHE9" s="15"/>
      <c r="AHF9" s="15"/>
      <c r="AHG9" s="15"/>
      <c r="AHH9" s="15"/>
      <c r="AHI9" s="15"/>
      <c r="AHJ9" s="15"/>
      <c r="AHK9" s="15"/>
      <c r="AHL9" s="15"/>
      <c r="AHM9" s="15"/>
      <c r="AHN9" s="15"/>
      <c r="AHO9" s="15"/>
      <c r="AHP9" s="15"/>
      <c r="AHQ9" s="15"/>
      <c r="AHR9" s="15"/>
      <c r="AHS9" s="15"/>
      <c r="AHT9" s="15"/>
      <c r="AHU9" s="15"/>
      <c r="AHV9" s="15"/>
      <c r="AHW9" s="15"/>
      <c r="AHX9" s="15"/>
      <c r="AHY9" s="15"/>
      <c r="AHZ9" s="15"/>
      <c r="AIA9" s="15"/>
      <c r="AIB9" s="15"/>
      <c r="AIC9" s="15"/>
      <c r="AID9" s="15"/>
      <c r="AIE9" s="15"/>
      <c r="AIF9" s="15"/>
      <c r="AIG9" s="15"/>
      <c r="AIH9" s="15"/>
      <c r="AII9" s="15"/>
      <c r="AIJ9" s="15"/>
      <c r="AIK9" s="15"/>
      <c r="AIL9" s="15"/>
      <c r="AIM9" s="15"/>
      <c r="AIN9" s="15"/>
      <c r="AIO9" s="15"/>
      <c r="AIP9" s="15"/>
      <c r="AIQ9" s="15"/>
      <c r="AIR9" s="15"/>
      <c r="AIS9" s="15"/>
      <c r="AIT9" s="15"/>
      <c r="AIU9" s="15"/>
      <c r="AIV9" s="15"/>
      <c r="AIW9" s="15"/>
      <c r="AIX9" s="15"/>
      <c r="AIY9" s="15"/>
      <c r="AIZ9" s="15"/>
      <c r="AJA9" s="15"/>
      <c r="AJB9" s="15"/>
      <c r="AJC9" s="15"/>
      <c r="AJD9" s="15"/>
      <c r="AJE9" s="15"/>
      <c r="AJF9" s="15"/>
      <c r="AJG9" s="15"/>
      <c r="AJH9" s="15"/>
      <c r="AJI9" s="15"/>
      <c r="AJJ9" s="15"/>
      <c r="AJK9" s="15"/>
      <c r="AJL9" s="15"/>
      <c r="AJM9" s="15"/>
      <c r="AJN9" s="15"/>
      <c r="AJO9" s="15"/>
      <c r="AJP9" s="15"/>
      <c r="AJQ9" s="15"/>
      <c r="AJR9" s="15"/>
      <c r="AJS9" s="15"/>
      <c r="AJT9" s="15"/>
      <c r="AJU9" s="15"/>
      <c r="AJV9" s="15"/>
      <c r="AJW9" s="15"/>
      <c r="AJX9" s="15"/>
      <c r="AJY9" s="15"/>
      <c r="AJZ9" s="15"/>
      <c r="AKA9" s="15"/>
      <c r="AKB9" s="15"/>
      <c r="AKC9" s="15"/>
      <c r="AKD9" s="15"/>
      <c r="AKE9" s="15"/>
      <c r="AKF9" s="15"/>
      <c r="AKG9" s="15"/>
      <c r="AKH9" s="15"/>
      <c r="AKI9" s="15"/>
      <c r="AKJ9" s="15"/>
      <c r="AKK9" s="15"/>
      <c r="AKL9" s="15"/>
      <c r="AKM9" s="15"/>
      <c r="AKN9" s="15"/>
      <c r="AKO9" s="15"/>
      <c r="AKP9" s="15"/>
      <c r="AKQ9" s="15"/>
      <c r="AKR9" s="15"/>
      <c r="AKS9" s="15"/>
      <c r="AKT9" s="15"/>
      <c r="AKU9" s="15"/>
    </row>
    <row r="10" spans="1:983" s="1" customFormat="1" ht="38.25" customHeight="1" x14ac:dyDescent="0.25">
      <c r="A10" s="1">
        <v>3</v>
      </c>
      <c r="B10" s="1">
        <v>2024002130016</v>
      </c>
      <c r="C10" s="16">
        <v>45310</v>
      </c>
      <c r="D10" s="17" t="s">
        <v>21</v>
      </c>
      <c r="E10" s="17" t="s">
        <v>22</v>
      </c>
      <c r="F10" s="1" t="s">
        <v>87</v>
      </c>
      <c r="G10" s="31">
        <v>70000000</v>
      </c>
      <c r="H10" s="11" t="s">
        <v>23</v>
      </c>
      <c r="I10" s="18">
        <v>45415</v>
      </c>
      <c r="J10" s="18">
        <v>45598</v>
      </c>
      <c r="K10" s="31">
        <v>0</v>
      </c>
      <c r="L10" s="14">
        <v>0</v>
      </c>
      <c r="M10" s="19"/>
      <c r="N10" s="64"/>
      <c r="O10" s="67"/>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row>
    <row r="11" spans="1:983" s="1" customFormat="1" ht="41.25" customHeight="1" x14ac:dyDescent="0.25">
      <c r="A11" s="1">
        <v>4</v>
      </c>
      <c r="B11" s="1">
        <v>2024002130016</v>
      </c>
      <c r="C11" s="16">
        <v>45310</v>
      </c>
      <c r="D11" s="17" t="s">
        <v>21</v>
      </c>
      <c r="E11" s="17" t="s">
        <v>22</v>
      </c>
      <c r="F11" s="1" t="s">
        <v>87</v>
      </c>
      <c r="G11" s="31">
        <v>54079103</v>
      </c>
      <c r="H11" s="11" t="s">
        <v>23</v>
      </c>
      <c r="I11" s="18">
        <v>45569</v>
      </c>
      <c r="J11" s="18">
        <v>45657</v>
      </c>
      <c r="K11" s="31">
        <v>100</v>
      </c>
      <c r="L11" s="14">
        <v>27039551.5</v>
      </c>
      <c r="M11" s="19" t="s">
        <v>26</v>
      </c>
      <c r="N11" s="64"/>
      <c r="O11" s="67"/>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row>
    <row r="12" spans="1:983" ht="43.5" customHeight="1" x14ac:dyDescent="0.25">
      <c r="A12" s="1">
        <v>5</v>
      </c>
      <c r="B12" s="1">
        <v>2024002130016</v>
      </c>
      <c r="C12" s="16">
        <v>45310</v>
      </c>
      <c r="D12" s="17" t="s">
        <v>21</v>
      </c>
      <c r="E12" s="17" t="s">
        <v>22</v>
      </c>
      <c r="F12" s="1" t="s">
        <v>87</v>
      </c>
      <c r="G12" s="31">
        <v>50100000</v>
      </c>
      <c r="H12" s="11" t="s">
        <v>23</v>
      </c>
      <c r="I12" s="12">
        <v>45439</v>
      </c>
      <c r="J12" s="12">
        <v>45657</v>
      </c>
      <c r="K12" s="31">
        <v>100</v>
      </c>
      <c r="L12" s="14">
        <v>25050000</v>
      </c>
      <c r="M12" s="19"/>
    </row>
    <row r="13" spans="1:983" ht="52.5" customHeight="1" x14ac:dyDescent="0.25">
      <c r="A13" s="1">
        <v>6</v>
      </c>
      <c r="B13" s="1">
        <v>2024002130016</v>
      </c>
      <c r="C13" s="16">
        <v>45310</v>
      </c>
      <c r="D13" s="17" t="s">
        <v>21</v>
      </c>
      <c r="E13" s="17" t="s">
        <v>22</v>
      </c>
      <c r="F13" s="1" t="s">
        <v>87</v>
      </c>
      <c r="G13" s="31">
        <v>49000000</v>
      </c>
      <c r="H13" s="11" t="s">
        <v>23</v>
      </c>
      <c r="I13" s="18" t="s">
        <v>27</v>
      </c>
      <c r="J13" s="18">
        <v>45657</v>
      </c>
      <c r="K13" s="31">
        <v>100</v>
      </c>
      <c r="L13" s="14">
        <v>24500000</v>
      </c>
      <c r="M13" s="19"/>
    </row>
    <row r="14" spans="1:983" ht="48" customHeight="1" x14ac:dyDescent="0.25">
      <c r="A14" s="1">
        <v>7</v>
      </c>
      <c r="B14" s="1">
        <v>2024002130016</v>
      </c>
      <c r="C14" s="16">
        <v>45310</v>
      </c>
      <c r="D14" s="17" t="s">
        <v>21</v>
      </c>
      <c r="E14" s="17" t="s">
        <v>22</v>
      </c>
      <c r="F14" s="1" t="s">
        <v>87</v>
      </c>
      <c r="G14" s="31">
        <v>39000000</v>
      </c>
      <c r="H14" s="11" t="s">
        <v>23</v>
      </c>
      <c r="I14" s="18">
        <v>45562</v>
      </c>
      <c r="J14" s="18">
        <v>45657</v>
      </c>
      <c r="K14" s="31">
        <v>100</v>
      </c>
      <c r="L14" s="14">
        <v>19500000</v>
      </c>
      <c r="M14" s="19"/>
    </row>
    <row r="15" spans="1:983" ht="48.75" customHeight="1" x14ac:dyDescent="0.25">
      <c r="A15" s="1">
        <v>8</v>
      </c>
      <c r="B15" s="1">
        <v>2024002130016</v>
      </c>
      <c r="C15" s="16">
        <v>45310</v>
      </c>
      <c r="D15" s="17" t="s">
        <v>21</v>
      </c>
      <c r="E15" s="17" t="s">
        <v>22</v>
      </c>
      <c r="F15" s="1" t="s">
        <v>87</v>
      </c>
      <c r="G15" s="31">
        <v>51237344</v>
      </c>
      <c r="H15" s="11" t="s">
        <v>23</v>
      </c>
      <c r="I15" s="18">
        <v>45572</v>
      </c>
      <c r="J15" s="18">
        <v>45657</v>
      </c>
      <c r="K15" s="31">
        <v>100</v>
      </c>
      <c r="L15" s="14">
        <v>25618672</v>
      </c>
      <c r="M15" s="19"/>
    </row>
    <row r="16" spans="1:983" ht="44.25" customHeight="1" x14ac:dyDescent="0.25">
      <c r="A16" s="1">
        <v>9</v>
      </c>
      <c r="B16" s="1">
        <v>2024002130016</v>
      </c>
      <c r="C16" s="16">
        <v>45310</v>
      </c>
      <c r="D16" s="17" t="s">
        <v>21</v>
      </c>
      <c r="E16" s="17" t="s">
        <v>22</v>
      </c>
      <c r="F16" s="1" t="s">
        <v>87</v>
      </c>
      <c r="G16" s="31">
        <v>14340000</v>
      </c>
      <c r="H16" s="11" t="s">
        <v>23</v>
      </c>
      <c r="I16" s="18">
        <v>45568</v>
      </c>
      <c r="J16" s="18">
        <v>45657</v>
      </c>
      <c r="K16" s="31">
        <v>100</v>
      </c>
      <c r="L16" s="14">
        <v>7170000</v>
      </c>
      <c r="M16" s="19"/>
    </row>
    <row r="17" spans="1:13" ht="45" x14ac:dyDescent="0.25">
      <c r="A17" s="1">
        <v>10</v>
      </c>
      <c r="B17" s="1">
        <v>2024002130016</v>
      </c>
      <c r="C17" s="16">
        <v>45310</v>
      </c>
      <c r="D17" s="17" t="s">
        <v>21</v>
      </c>
      <c r="E17" s="17" t="s">
        <v>22</v>
      </c>
      <c r="F17" s="1" t="s">
        <v>87</v>
      </c>
      <c r="G17" s="31">
        <v>49700000</v>
      </c>
      <c r="H17" s="11" t="s">
        <v>23</v>
      </c>
      <c r="I17" s="18">
        <v>45562</v>
      </c>
      <c r="J17" s="18">
        <v>45657</v>
      </c>
      <c r="K17" s="31">
        <v>100</v>
      </c>
      <c r="L17" s="14">
        <v>24850000</v>
      </c>
      <c r="M17" s="19"/>
    </row>
    <row r="18" spans="1:13" ht="33.75" x14ac:dyDescent="0.25">
      <c r="A18" s="1">
        <v>11</v>
      </c>
      <c r="B18" s="1">
        <v>2023002130111</v>
      </c>
      <c r="C18" s="18">
        <v>45124</v>
      </c>
      <c r="D18" s="19" t="s">
        <v>28</v>
      </c>
      <c r="E18" s="19" t="s">
        <v>29</v>
      </c>
      <c r="F18" s="1" t="s">
        <v>87</v>
      </c>
      <c r="G18" s="31">
        <v>2814532767.6100001</v>
      </c>
      <c r="H18" s="20" t="s">
        <v>19</v>
      </c>
      <c r="I18" s="18">
        <v>45405</v>
      </c>
      <c r="J18" s="18">
        <v>45619</v>
      </c>
      <c r="K18" s="31">
        <v>73.84</v>
      </c>
      <c r="L18" s="14">
        <v>2078188609.4000001</v>
      </c>
      <c r="M18" s="19"/>
    </row>
    <row r="19" spans="1:13" ht="56.25" x14ac:dyDescent="0.25">
      <c r="A19" s="1">
        <v>12</v>
      </c>
      <c r="B19" s="1">
        <v>2023002130131</v>
      </c>
      <c r="C19" s="21">
        <v>45124</v>
      </c>
      <c r="D19" s="17" t="s">
        <v>30</v>
      </c>
      <c r="E19" s="17" t="s">
        <v>31</v>
      </c>
      <c r="F19" s="1" t="s">
        <v>87</v>
      </c>
      <c r="G19" s="31">
        <v>19905266331</v>
      </c>
      <c r="H19" s="22" t="s">
        <v>32</v>
      </c>
      <c r="I19" s="21">
        <v>45253</v>
      </c>
      <c r="J19" s="12">
        <v>45465</v>
      </c>
      <c r="K19" s="46">
        <v>70</v>
      </c>
      <c r="L19" s="14">
        <v>13884536683.02</v>
      </c>
      <c r="M19" s="36"/>
    </row>
    <row r="20" spans="1:13" ht="14.25" customHeight="1" x14ac:dyDescent="0.25">
      <c r="A20" s="70">
        <v>13</v>
      </c>
      <c r="B20" s="70">
        <v>2024002130057</v>
      </c>
      <c r="C20" s="82">
        <v>45349</v>
      </c>
      <c r="D20" s="76" t="s">
        <v>33</v>
      </c>
      <c r="E20" s="76" t="s">
        <v>34</v>
      </c>
      <c r="F20" s="70" t="s">
        <v>87</v>
      </c>
      <c r="G20" s="68">
        <v>3909150000</v>
      </c>
      <c r="H20" s="80" t="s">
        <v>19</v>
      </c>
      <c r="I20" s="21">
        <v>45462</v>
      </c>
      <c r="J20" s="12">
        <v>45688</v>
      </c>
      <c r="K20" s="46">
        <v>100</v>
      </c>
      <c r="L20" s="14">
        <v>2312995000</v>
      </c>
      <c r="M20" s="36" t="s">
        <v>35</v>
      </c>
    </row>
    <row r="21" spans="1:13" ht="14.25" customHeight="1" x14ac:dyDescent="0.25">
      <c r="A21" s="71"/>
      <c r="B21" s="71"/>
      <c r="C21" s="84"/>
      <c r="D21" s="77"/>
      <c r="E21" s="77"/>
      <c r="F21" s="71"/>
      <c r="G21" s="69"/>
      <c r="H21" s="81"/>
      <c r="I21" s="21">
        <v>45489</v>
      </c>
      <c r="J21" s="12">
        <v>45569</v>
      </c>
      <c r="K21" s="46">
        <v>100</v>
      </c>
      <c r="L21" s="14">
        <v>627929576</v>
      </c>
      <c r="M21" s="36" t="s">
        <v>36</v>
      </c>
    </row>
    <row r="22" spans="1:13" ht="56.25" x14ac:dyDescent="0.25">
      <c r="A22" s="1">
        <v>14</v>
      </c>
      <c r="B22" s="1">
        <v>2024002130069</v>
      </c>
      <c r="C22" s="21">
        <v>45349</v>
      </c>
      <c r="D22" s="17" t="s">
        <v>37</v>
      </c>
      <c r="E22" s="17" t="s">
        <v>38</v>
      </c>
      <c r="F22" s="1" t="s">
        <v>87</v>
      </c>
      <c r="G22" s="31">
        <v>2182861468</v>
      </c>
      <c r="H22" s="22" t="s">
        <v>19</v>
      </c>
      <c r="I22" s="21">
        <v>45464</v>
      </c>
      <c r="J22" s="12">
        <v>45657</v>
      </c>
      <c r="K22" s="46">
        <v>100</v>
      </c>
      <c r="L22" s="14">
        <v>1100000000</v>
      </c>
      <c r="M22" s="36" t="s">
        <v>39</v>
      </c>
    </row>
    <row r="23" spans="1:13" ht="56.25" x14ac:dyDescent="0.25">
      <c r="A23" s="1">
        <v>15</v>
      </c>
      <c r="B23" s="1">
        <v>2024002130086</v>
      </c>
      <c r="C23" s="21">
        <v>45446</v>
      </c>
      <c r="D23" s="17" t="s">
        <v>40</v>
      </c>
      <c r="E23" s="17" t="s">
        <v>41</v>
      </c>
      <c r="F23" s="1" t="s">
        <v>87</v>
      </c>
      <c r="G23" s="31">
        <v>5050948109</v>
      </c>
      <c r="H23" s="11" t="s">
        <v>42</v>
      </c>
      <c r="I23" s="21">
        <v>45481</v>
      </c>
      <c r="J23" s="12">
        <v>45657</v>
      </c>
      <c r="K23" s="46">
        <v>75</v>
      </c>
      <c r="L23" s="14">
        <v>3788211082</v>
      </c>
      <c r="M23" s="36" t="s">
        <v>43</v>
      </c>
    </row>
    <row r="24" spans="1:13" ht="45" x14ac:dyDescent="0.25">
      <c r="A24" s="1">
        <v>16</v>
      </c>
      <c r="B24" s="1">
        <v>2024002130087</v>
      </c>
      <c r="C24" s="21">
        <v>45446</v>
      </c>
      <c r="D24" s="17" t="s">
        <v>44</v>
      </c>
      <c r="E24" s="17" t="s">
        <v>45</v>
      </c>
      <c r="F24" s="1" t="s">
        <v>87</v>
      </c>
      <c r="G24" s="31">
        <v>820000000</v>
      </c>
      <c r="H24" s="22" t="s">
        <v>19</v>
      </c>
      <c r="I24" s="21">
        <v>45516</v>
      </c>
      <c r="J24" s="12">
        <v>45657</v>
      </c>
      <c r="K24" s="46">
        <v>100</v>
      </c>
      <c r="L24" s="14">
        <v>410000000</v>
      </c>
      <c r="M24" s="36"/>
    </row>
    <row r="25" spans="1:13" ht="33.75" x14ac:dyDescent="0.25">
      <c r="A25" s="1">
        <v>17</v>
      </c>
      <c r="B25" s="1">
        <v>2024002130236</v>
      </c>
      <c r="C25" s="18">
        <v>45494</v>
      </c>
      <c r="D25" s="17" t="s">
        <v>46</v>
      </c>
      <c r="E25" s="17" t="s">
        <v>47</v>
      </c>
      <c r="F25" s="1" t="s">
        <v>87</v>
      </c>
      <c r="G25" s="31">
        <v>299980800</v>
      </c>
      <c r="H25" s="22" t="s">
        <v>19</v>
      </c>
      <c r="I25" s="21">
        <v>45586</v>
      </c>
      <c r="J25" s="12">
        <v>45688</v>
      </c>
      <c r="K25" s="46">
        <v>100</v>
      </c>
      <c r="L25" s="14">
        <v>299980800</v>
      </c>
      <c r="M25" s="36"/>
    </row>
    <row r="26" spans="1:13" ht="78.75" x14ac:dyDescent="0.25">
      <c r="A26" s="1">
        <v>18</v>
      </c>
      <c r="B26" s="1">
        <v>202400000007341</v>
      </c>
      <c r="C26" s="18">
        <v>45649</v>
      </c>
      <c r="D26" s="17" t="s">
        <v>48</v>
      </c>
      <c r="E26" s="17" t="s">
        <v>49</v>
      </c>
      <c r="F26" s="1" t="s">
        <v>87</v>
      </c>
      <c r="G26" s="31">
        <v>126100000</v>
      </c>
      <c r="H26" s="22" t="s">
        <v>19</v>
      </c>
      <c r="I26" s="21">
        <v>45658</v>
      </c>
      <c r="J26" s="12">
        <v>46022</v>
      </c>
      <c r="K26" s="46">
        <v>40</v>
      </c>
      <c r="L26" s="14">
        <v>0</v>
      </c>
      <c r="M26" s="36"/>
    </row>
    <row r="27" spans="1:13" ht="10.5" customHeight="1" x14ac:dyDescent="0.25">
      <c r="A27" s="70">
        <v>19</v>
      </c>
      <c r="B27" s="70">
        <v>2024002130220</v>
      </c>
      <c r="C27" s="82">
        <v>45490</v>
      </c>
      <c r="D27" s="76" t="s">
        <v>50</v>
      </c>
      <c r="E27" s="76" t="s">
        <v>51</v>
      </c>
      <c r="F27" s="70" t="s">
        <v>87</v>
      </c>
      <c r="G27" s="68">
        <v>2490620577</v>
      </c>
      <c r="H27" s="80" t="s">
        <v>19</v>
      </c>
      <c r="I27" s="21" t="s">
        <v>52</v>
      </c>
      <c r="J27" s="12">
        <v>45624</v>
      </c>
      <c r="K27" s="46">
        <v>100</v>
      </c>
      <c r="L27" s="14">
        <v>192296822</v>
      </c>
      <c r="M27" s="36" t="s">
        <v>53</v>
      </c>
    </row>
    <row r="28" spans="1:13" x14ac:dyDescent="0.25">
      <c r="A28" s="72"/>
      <c r="B28" s="72"/>
      <c r="C28" s="83"/>
      <c r="D28" s="85"/>
      <c r="E28" s="85"/>
      <c r="F28" s="72"/>
      <c r="G28" s="86"/>
      <c r="H28" s="87"/>
      <c r="I28" s="21">
        <v>45527</v>
      </c>
      <c r="J28" s="12">
        <v>45618</v>
      </c>
      <c r="K28" s="46">
        <v>100</v>
      </c>
      <c r="L28" s="14">
        <v>120590342</v>
      </c>
      <c r="M28" s="36" t="s">
        <v>54</v>
      </c>
    </row>
    <row r="29" spans="1:13" x14ac:dyDescent="0.25">
      <c r="A29" s="72"/>
      <c r="B29" s="72"/>
      <c r="C29" s="83"/>
      <c r="D29" s="85"/>
      <c r="E29" s="85"/>
      <c r="F29" s="72"/>
      <c r="G29" s="86"/>
      <c r="H29" s="87"/>
      <c r="I29" s="21" t="s">
        <v>55</v>
      </c>
      <c r="J29" s="12">
        <v>45623</v>
      </c>
      <c r="K29" s="46">
        <v>100</v>
      </c>
      <c r="L29" s="14">
        <v>120291036</v>
      </c>
      <c r="M29" s="36" t="s">
        <v>56</v>
      </c>
    </row>
    <row r="30" spans="1:13" x14ac:dyDescent="0.25">
      <c r="A30" s="72"/>
      <c r="B30" s="72"/>
      <c r="C30" s="83"/>
      <c r="D30" s="85"/>
      <c r="E30" s="85"/>
      <c r="F30" s="72"/>
      <c r="G30" s="86"/>
      <c r="H30" s="87"/>
      <c r="I30" s="21" t="s">
        <v>52</v>
      </c>
      <c r="J30" s="12">
        <v>45624</v>
      </c>
      <c r="K30" s="46">
        <v>100</v>
      </c>
      <c r="L30" s="14">
        <v>188655691</v>
      </c>
      <c r="M30" s="36" t="s">
        <v>57</v>
      </c>
    </row>
    <row r="31" spans="1:13" x14ac:dyDescent="0.25">
      <c r="A31" s="72"/>
      <c r="B31" s="72"/>
      <c r="C31" s="83"/>
      <c r="D31" s="85"/>
      <c r="E31" s="85"/>
      <c r="F31" s="72"/>
      <c r="G31" s="86"/>
      <c r="H31" s="87"/>
      <c r="I31" s="12">
        <v>45589</v>
      </c>
      <c r="J31" s="12">
        <v>45657</v>
      </c>
      <c r="K31" s="46">
        <v>0</v>
      </c>
      <c r="L31" s="14">
        <v>122082292</v>
      </c>
      <c r="M31" s="36" t="s">
        <v>58</v>
      </c>
    </row>
    <row r="32" spans="1:13" x14ac:dyDescent="0.25">
      <c r="A32" s="72"/>
      <c r="B32" s="72"/>
      <c r="C32" s="83"/>
      <c r="D32" s="85"/>
      <c r="E32" s="85"/>
      <c r="F32" s="72"/>
      <c r="G32" s="86"/>
      <c r="H32" s="87"/>
      <c r="I32" s="12">
        <v>45624</v>
      </c>
      <c r="J32" s="12">
        <v>45657</v>
      </c>
      <c r="K32" s="46">
        <v>100</v>
      </c>
      <c r="L32" s="14">
        <v>160503959</v>
      </c>
      <c r="M32" s="36"/>
    </row>
    <row r="33" spans="1:14" x14ac:dyDescent="0.25">
      <c r="A33" s="72"/>
      <c r="B33" s="72"/>
      <c r="C33" s="83"/>
      <c r="D33" s="85"/>
      <c r="E33" s="85"/>
      <c r="F33" s="72"/>
      <c r="G33" s="86"/>
      <c r="H33" s="87"/>
      <c r="I33" s="12">
        <v>45624</v>
      </c>
      <c r="J33" s="12">
        <v>45657</v>
      </c>
      <c r="K33" s="46">
        <v>100</v>
      </c>
      <c r="L33" s="14">
        <v>158852029</v>
      </c>
      <c r="M33" s="36"/>
    </row>
    <row r="34" spans="1:14" x14ac:dyDescent="0.25">
      <c r="A34" s="72"/>
      <c r="B34" s="72"/>
      <c r="C34" s="83"/>
      <c r="D34" s="85"/>
      <c r="E34" s="85"/>
      <c r="F34" s="72"/>
      <c r="G34" s="86"/>
      <c r="H34" s="87"/>
      <c r="I34" s="12">
        <v>45589</v>
      </c>
      <c r="J34" s="12">
        <v>45657</v>
      </c>
      <c r="K34" s="46">
        <v>100</v>
      </c>
      <c r="L34" s="14">
        <v>120927517</v>
      </c>
      <c r="M34" s="36"/>
    </row>
    <row r="35" spans="1:14" x14ac:dyDescent="0.25">
      <c r="A35" s="72"/>
      <c r="B35" s="72"/>
      <c r="C35" s="83"/>
      <c r="D35" s="85"/>
      <c r="E35" s="85"/>
      <c r="F35" s="72"/>
      <c r="G35" s="86"/>
      <c r="H35" s="87"/>
      <c r="I35" s="12">
        <v>45621</v>
      </c>
      <c r="J35" s="12">
        <v>45657</v>
      </c>
      <c r="K35" s="46">
        <v>0</v>
      </c>
      <c r="L35" s="14">
        <v>181355667</v>
      </c>
      <c r="M35" s="36" t="s">
        <v>59</v>
      </c>
    </row>
    <row r="36" spans="1:14" x14ac:dyDescent="0.25">
      <c r="A36" s="72"/>
      <c r="B36" s="72"/>
      <c r="C36" s="83"/>
      <c r="D36" s="85"/>
      <c r="E36" s="85"/>
      <c r="F36" s="72"/>
      <c r="G36" s="86"/>
      <c r="H36" s="87"/>
      <c r="I36" s="12">
        <v>45611</v>
      </c>
      <c r="J36" s="12">
        <v>45657</v>
      </c>
      <c r="K36" s="46">
        <v>100</v>
      </c>
      <c r="L36" s="14">
        <v>176433529</v>
      </c>
      <c r="M36" s="36"/>
    </row>
    <row r="37" spans="1:14" x14ac:dyDescent="0.25">
      <c r="A37" s="72"/>
      <c r="B37" s="72"/>
      <c r="C37" s="83"/>
      <c r="D37" s="85"/>
      <c r="E37" s="85"/>
      <c r="F37" s="72"/>
      <c r="G37" s="86"/>
      <c r="H37" s="87"/>
      <c r="I37" s="12">
        <v>45636</v>
      </c>
      <c r="J37" s="12">
        <v>45657</v>
      </c>
      <c r="K37" s="46">
        <v>0</v>
      </c>
      <c r="L37" s="14">
        <v>157918797</v>
      </c>
      <c r="M37" s="36" t="s">
        <v>60</v>
      </c>
    </row>
    <row r="38" spans="1:14" x14ac:dyDescent="0.25">
      <c r="A38" s="71"/>
      <c r="B38" s="71"/>
      <c r="C38" s="84"/>
      <c r="D38" s="77"/>
      <c r="E38" s="77"/>
      <c r="F38" s="71"/>
      <c r="G38" s="69"/>
      <c r="H38" s="81"/>
      <c r="I38" s="12" t="s">
        <v>61</v>
      </c>
      <c r="J38" s="12">
        <v>45657</v>
      </c>
      <c r="K38" s="46">
        <v>0</v>
      </c>
      <c r="L38" s="14">
        <v>217390352</v>
      </c>
      <c r="M38" s="36" t="s">
        <v>56</v>
      </c>
    </row>
    <row r="39" spans="1:14" ht="33.75" x14ac:dyDescent="0.25">
      <c r="A39" s="1">
        <v>20</v>
      </c>
      <c r="B39" s="46">
        <v>2024002130291</v>
      </c>
      <c r="C39" s="21">
        <v>45575</v>
      </c>
      <c r="D39" s="17" t="s">
        <v>62</v>
      </c>
      <c r="E39" s="17" t="s">
        <v>63</v>
      </c>
      <c r="F39" s="1" t="s">
        <v>87</v>
      </c>
      <c r="G39" s="31">
        <v>1100000000</v>
      </c>
      <c r="H39" s="22" t="s">
        <v>19</v>
      </c>
      <c r="I39" s="21">
        <v>45611</v>
      </c>
      <c r="J39" s="12">
        <v>45657</v>
      </c>
      <c r="K39" s="46">
        <v>100</v>
      </c>
      <c r="L39" s="14">
        <v>1045000000</v>
      </c>
      <c r="M39" s="36"/>
    </row>
    <row r="40" spans="1:14" ht="45" x14ac:dyDescent="0.25">
      <c r="A40" s="1">
        <v>21</v>
      </c>
      <c r="B40" s="46">
        <v>2024002130291</v>
      </c>
      <c r="C40" s="21">
        <v>45623</v>
      </c>
      <c r="D40" s="17" t="s">
        <v>64</v>
      </c>
      <c r="E40" s="17" t="s">
        <v>65</v>
      </c>
      <c r="F40" s="1" t="s">
        <v>87</v>
      </c>
      <c r="G40" s="31">
        <v>200000000</v>
      </c>
      <c r="H40" s="22" t="s">
        <v>19</v>
      </c>
      <c r="I40" s="21">
        <v>45645</v>
      </c>
      <c r="J40" s="12">
        <v>45657</v>
      </c>
      <c r="K40" s="46">
        <v>100</v>
      </c>
      <c r="L40" s="14">
        <v>200000000</v>
      </c>
      <c r="M40" s="36"/>
    </row>
    <row r="41" spans="1:14" ht="10.5" customHeight="1" x14ac:dyDescent="0.25">
      <c r="A41" s="70">
        <v>22</v>
      </c>
      <c r="B41" s="73" t="s">
        <v>66</v>
      </c>
      <c r="C41" s="75">
        <v>45644</v>
      </c>
      <c r="D41" s="76" t="s">
        <v>67</v>
      </c>
      <c r="E41" s="78" t="s">
        <v>68</v>
      </c>
      <c r="F41" s="70" t="s">
        <v>87</v>
      </c>
      <c r="G41" s="68">
        <v>895792000</v>
      </c>
      <c r="H41" s="80" t="s">
        <v>19</v>
      </c>
      <c r="I41" s="21">
        <v>45681</v>
      </c>
      <c r="J41" s="12">
        <v>45715</v>
      </c>
      <c r="K41" s="46">
        <v>0</v>
      </c>
      <c r="L41" s="14">
        <v>394856800</v>
      </c>
      <c r="M41" s="17" t="s">
        <v>69</v>
      </c>
    </row>
    <row r="42" spans="1:14" x14ac:dyDescent="0.25">
      <c r="A42" s="71"/>
      <c r="B42" s="74"/>
      <c r="C42" s="75"/>
      <c r="D42" s="77"/>
      <c r="E42" s="79"/>
      <c r="F42" s="71"/>
      <c r="G42" s="69"/>
      <c r="H42" s="81"/>
      <c r="I42" s="21">
        <v>45693</v>
      </c>
      <c r="J42" s="12">
        <v>45736</v>
      </c>
      <c r="K42" s="46">
        <v>0</v>
      </c>
      <c r="L42" s="14">
        <v>0</v>
      </c>
      <c r="M42" s="36" t="s">
        <v>70</v>
      </c>
    </row>
    <row r="43" spans="1:14" ht="56.25" x14ac:dyDescent="0.2">
      <c r="A43" s="1">
        <v>23</v>
      </c>
      <c r="B43" s="43" t="s">
        <v>71</v>
      </c>
      <c r="C43" s="21">
        <v>45651</v>
      </c>
      <c r="D43" s="17" t="s">
        <v>72</v>
      </c>
      <c r="E43" s="56" t="s">
        <v>73</v>
      </c>
      <c r="F43" s="1" t="s">
        <v>87</v>
      </c>
      <c r="G43" s="31">
        <v>374000000</v>
      </c>
      <c r="H43" s="22" t="s">
        <v>19</v>
      </c>
      <c r="I43" s="21">
        <v>45714</v>
      </c>
      <c r="J43" s="12">
        <v>45729</v>
      </c>
      <c r="K43" s="46">
        <v>100</v>
      </c>
      <c r="L43" s="14">
        <v>187000000</v>
      </c>
      <c r="M43" s="36" t="s">
        <v>74</v>
      </c>
    </row>
    <row r="44" spans="1:14" ht="45" x14ac:dyDescent="0.25">
      <c r="A44" s="1">
        <v>24</v>
      </c>
      <c r="B44" s="43" t="s">
        <v>75</v>
      </c>
      <c r="C44" s="21">
        <v>45653</v>
      </c>
      <c r="D44" s="17" t="s">
        <v>76</v>
      </c>
      <c r="E44" s="17" t="s">
        <v>77</v>
      </c>
      <c r="F44" s="1" t="s">
        <v>87</v>
      </c>
      <c r="G44" s="31">
        <v>200000000</v>
      </c>
      <c r="H44" s="22" t="s">
        <v>19</v>
      </c>
      <c r="I44" s="21">
        <v>45727</v>
      </c>
      <c r="J44" s="12">
        <v>46022</v>
      </c>
      <c r="K44" s="46">
        <v>0</v>
      </c>
      <c r="L44" s="14">
        <v>138676664</v>
      </c>
      <c r="M44" s="36" t="s">
        <v>78</v>
      </c>
    </row>
    <row r="45" spans="1:14" ht="56.25" x14ac:dyDescent="0.2">
      <c r="A45" s="1">
        <v>25</v>
      </c>
      <c r="B45" s="43" t="s">
        <v>79</v>
      </c>
      <c r="C45" s="21">
        <v>45720</v>
      </c>
      <c r="D45" s="17" t="s">
        <v>80</v>
      </c>
      <c r="E45" s="56" t="s">
        <v>81</v>
      </c>
      <c r="F45" s="1" t="s">
        <v>87</v>
      </c>
      <c r="G45" s="31">
        <v>250000000</v>
      </c>
      <c r="H45" s="11" t="s">
        <v>82</v>
      </c>
      <c r="I45" s="21">
        <v>45734</v>
      </c>
      <c r="J45" s="12">
        <v>46022</v>
      </c>
      <c r="K45" s="46">
        <v>0</v>
      </c>
      <c r="L45" s="14">
        <v>1100000</v>
      </c>
      <c r="M45" s="36" t="s">
        <v>78</v>
      </c>
    </row>
    <row r="46" spans="1:14" ht="45" x14ac:dyDescent="0.2">
      <c r="A46" s="1">
        <v>26</v>
      </c>
      <c r="B46" s="43" t="s">
        <v>83</v>
      </c>
      <c r="C46" s="21">
        <v>45720</v>
      </c>
      <c r="D46" s="17" t="s">
        <v>84</v>
      </c>
      <c r="E46" s="56" t="s">
        <v>85</v>
      </c>
      <c r="F46" s="1" t="s">
        <v>87</v>
      </c>
      <c r="G46" s="31">
        <v>650000000</v>
      </c>
      <c r="H46" s="22" t="s">
        <v>19</v>
      </c>
      <c r="I46" s="21">
        <v>45736</v>
      </c>
      <c r="J46" s="12">
        <v>46010</v>
      </c>
      <c r="K46" s="46">
        <v>0</v>
      </c>
      <c r="L46" s="14">
        <v>650000000</v>
      </c>
      <c r="M46" s="36" t="s">
        <v>86</v>
      </c>
    </row>
    <row r="47" spans="1:14" ht="45" x14ac:dyDescent="0.25">
      <c r="A47" s="1">
        <v>27</v>
      </c>
      <c r="B47" s="9">
        <v>202400000003728</v>
      </c>
      <c r="C47" s="10">
        <v>45636</v>
      </c>
      <c r="D47" s="32" t="s">
        <v>89</v>
      </c>
      <c r="E47" s="32" t="s">
        <v>90</v>
      </c>
      <c r="F47" s="1" t="s">
        <v>140</v>
      </c>
      <c r="G47" s="31">
        <v>2928791849.5776005</v>
      </c>
      <c r="H47" s="20" t="s">
        <v>91</v>
      </c>
      <c r="I47" s="18">
        <v>45659</v>
      </c>
      <c r="J47" s="18">
        <v>46022</v>
      </c>
      <c r="K47" s="46">
        <v>12</v>
      </c>
      <c r="L47" s="24">
        <v>338898502</v>
      </c>
      <c r="M47" s="32" t="s">
        <v>92</v>
      </c>
      <c r="N47" s="64"/>
    </row>
    <row r="48" spans="1:14" ht="90" x14ac:dyDescent="0.25">
      <c r="A48" s="1">
        <v>28</v>
      </c>
      <c r="B48" s="9">
        <v>202400000003562</v>
      </c>
      <c r="C48" s="10">
        <v>45635</v>
      </c>
      <c r="D48" s="32" t="s">
        <v>94</v>
      </c>
      <c r="E48" s="32" t="s">
        <v>95</v>
      </c>
      <c r="F48" s="1" t="s">
        <v>140</v>
      </c>
      <c r="G48" s="31">
        <v>2037895247</v>
      </c>
      <c r="H48" s="20" t="s">
        <v>96</v>
      </c>
      <c r="I48" s="18">
        <v>45659</v>
      </c>
      <c r="J48" s="18">
        <v>46022</v>
      </c>
      <c r="K48" s="46">
        <v>17</v>
      </c>
      <c r="L48" s="24">
        <v>349200000</v>
      </c>
      <c r="M48" s="19" t="s">
        <v>97</v>
      </c>
      <c r="N48" s="64"/>
    </row>
    <row r="49" spans="1:14" ht="45" x14ac:dyDescent="0.25">
      <c r="A49" s="1">
        <v>29</v>
      </c>
      <c r="B49" s="9">
        <v>202400000003674</v>
      </c>
      <c r="C49" s="10">
        <v>45636</v>
      </c>
      <c r="D49" s="32" t="s">
        <v>98</v>
      </c>
      <c r="E49" s="32" t="s">
        <v>99</v>
      </c>
      <c r="F49" s="1" t="s">
        <v>140</v>
      </c>
      <c r="G49" s="31">
        <v>2920000000</v>
      </c>
      <c r="H49" s="20" t="s">
        <v>100</v>
      </c>
      <c r="I49" s="18">
        <v>45659</v>
      </c>
      <c r="J49" s="18">
        <v>46022</v>
      </c>
      <c r="K49" s="46">
        <v>10</v>
      </c>
      <c r="L49" s="24">
        <v>306000000</v>
      </c>
      <c r="M49" s="19" t="s">
        <v>101</v>
      </c>
      <c r="N49" s="64"/>
    </row>
    <row r="50" spans="1:14" ht="56.25" x14ac:dyDescent="0.25">
      <c r="A50" s="1">
        <v>30</v>
      </c>
      <c r="B50" s="9">
        <v>202400000003734</v>
      </c>
      <c r="C50" s="10">
        <v>45631</v>
      </c>
      <c r="D50" s="32" t="s">
        <v>102</v>
      </c>
      <c r="E50" s="32" t="s">
        <v>103</v>
      </c>
      <c r="F50" s="1" t="s">
        <v>140</v>
      </c>
      <c r="G50" s="31">
        <v>4331650945</v>
      </c>
      <c r="H50" s="20" t="s">
        <v>91</v>
      </c>
      <c r="I50" s="18">
        <v>45659</v>
      </c>
      <c r="J50" s="18">
        <v>46022</v>
      </c>
      <c r="K50" s="46">
        <v>13</v>
      </c>
      <c r="L50" s="24">
        <v>560638579</v>
      </c>
      <c r="M50" s="19" t="s">
        <v>104</v>
      </c>
      <c r="N50" s="64"/>
    </row>
    <row r="51" spans="1:14" ht="33.75" x14ac:dyDescent="0.25">
      <c r="A51" s="1">
        <v>31</v>
      </c>
      <c r="B51" s="9">
        <v>202400000003671</v>
      </c>
      <c r="C51" s="10">
        <v>45636</v>
      </c>
      <c r="D51" s="32" t="s">
        <v>105</v>
      </c>
      <c r="E51" s="32" t="s">
        <v>106</v>
      </c>
      <c r="F51" s="1" t="s">
        <v>140</v>
      </c>
      <c r="G51" s="31">
        <v>4735791939</v>
      </c>
      <c r="H51" s="20" t="s">
        <v>91</v>
      </c>
      <c r="I51" s="18">
        <v>45659</v>
      </c>
      <c r="J51" s="18">
        <v>46022</v>
      </c>
      <c r="K51" s="46">
        <v>12</v>
      </c>
      <c r="L51" s="24">
        <v>568400000</v>
      </c>
      <c r="M51" s="32" t="s">
        <v>107</v>
      </c>
      <c r="N51" s="64"/>
    </row>
    <row r="52" spans="1:14" ht="90" x14ac:dyDescent="0.25">
      <c r="A52" s="1">
        <v>32</v>
      </c>
      <c r="B52" s="9">
        <v>202400000003669</v>
      </c>
      <c r="C52" s="10">
        <v>45636</v>
      </c>
      <c r="D52" s="32" t="s">
        <v>108</v>
      </c>
      <c r="E52" s="32" t="s">
        <v>95</v>
      </c>
      <c r="F52" s="1" t="s">
        <v>140</v>
      </c>
      <c r="G52" s="31">
        <v>11096394175</v>
      </c>
      <c r="H52" s="20" t="s">
        <v>109</v>
      </c>
      <c r="I52" s="18">
        <v>45659</v>
      </c>
      <c r="J52" s="18">
        <v>46022</v>
      </c>
      <c r="K52" s="46">
        <v>17</v>
      </c>
      <c r="L52" s="24">
        <v>1940773270</v>
      </c>
      <c r="M52" s="32" t="s">
        <v>110</v>
      </c>
      <c r="N52" s="64"/>
    </row>
    <row r="53" spans="1:14" ht="56.25" x14ac:dyDescent="0.25">
      <c r="A53" s="1">
        <v>33</v>
      </c>
      <c r="B53" s="9">
        <v>202400000004082</v>
      </c>
      <c r="C53" s="10">
        <v>45636</v>
      </c>
      <c r="D53" s="32" t="s">
        <v>111</v>
      </c>
      <c r="E53" s="32" t="s">
        <v>112</v>
      </c>
      <c r="F53" s="1" t="s">
        <v>140</v>
      </c>
      <c r="G53" s="31">
        <v>3449000000</v>
      </c>
      <c r="H53" s="20" t="s">
        <v>91</v>
      </c>
      <c r="I53" s="18">
        <v>45659</v>
      </c>
      <c r="J53" s="18">
        <v>46022</v>
      </c>
      <c r="K53" s="46">
        <v>14</v>
      </c>
      <c r="L53" s="24">
        <v>490500000</v>
      </c>
      <c r="M53" s="19" t="s">
        <v>113</v>
      </c>
      <c r="N53" s="64"/>
    </row>
    <row r="54" spans="1:14" ht="56.25" x14ac:dyDescent="0.25">
      <c r="A54" s="1">
        <v>34</v>
      </c>
      <c r="B54" s="9">
        <v>202400000003732</v>
      </c>
      <c r="C54" s="10">
        <v>45637</v>
      </c>
      <c r="D54" s="32" t="s">
        <v>114</v>
      </c>
      <c r="E54" s="32" t="s">
        <v>115</v>
      </c>
      <c r="F54" s="1" t="s">
        <v>140</v>
      </c>
      <c r="G54" s="31">
        <v>799821343</v>
      </c>
      <c r="H54" s="20" t="s">
        <v>91</v>
      </c>
      <c r="I54" s="18">
        <v>45659</v>
      </c>
      <c r="J54" s="18">
        <v>46022</v>
      </c>
      <c r="K54" s="46">
        <v>24</v>
      </c>
      <c r="L54" s="24">
        <v>192600000</v>
      </c>
      <c r="M54" s="19" t="s">
        <v>116</v>
      </c>
      <c r="N54" s="64"/>
    </row>
    <row r="55" spans="1:14" ht="56.25" x14ac:dyDescent="0.25">
      <c r="A55" s="1">
        <v>35</v>
      </c>
      <c r="B55" s="9">
        <v>202400000003668</v>
      </c>
      <c r="C55" s="10">
        <v>45636</v>
      </c>
      <c r="D55" s="32" t="s">
        <v>117</v>
      </c>
      <c r="E55" s="32" t="s">
        <v>118</v>
      </c>
      <c r="F55" s="1" t="s">
        <v>140</v>
      </c>
      <c r="G55" s="31">
        <v>6758200000</v>
      </c>
      <c r="H55" s="20" t="s">
        <v>91</v>
      </c>
      <c r="I55" s="18">
        <v>45659</v>
      </c>
      <c r="J55" s="18">
        <v>46022</v>
      </c>
      <c r="K55" s="46">
        <v>15</v>
      </c>
      <c r="L55" s="24">
        <v>1025700000</v>
      </c>
      <c r="M55" s="19" t="s">
        <v>119</v>
      </c>
      <c r="N55" s="64"/>
    </row>
    <row r="56" spans="1:14" ht="33.75" x14ac:dyDescent="0.25">
      <c r="A56" s="1">
        <v>36</v>
      </c>
      <c r="B56" s="9">
        <v>202400000003673</v>
      </c>
      <c r="C56" s="10">
        <v>45636</v>
      </c>
      <c r="D56" s="32" t="s">
        <v>120</v>
      </c>
      <c r="E56" s="32" t="s">
        <v>121</v>
      </c>
      <c r="F56" s="1" t="s">
        <v>140</v>
      </c>
      <c r="G56" s="31">
        <v>10170263653</v>
      </c>
      <c r="H56" s="20" t="s">
        <v>91</v>
      </c>
      <c r="I56" s="18">
        <v>45659</v>
      </c>
      <c r="J56" s="18">
        <v>46022</v>
      </c>
      <c r="K56" s="46">
        <v>32</v>
      </c>
      <c r="L56" s="24">
        <v>3256729581</v>
      </c>
      <c r="M56" s="19" t="s">
        <v>122</v>
      </c>
      <c r="N56" s="64"/>
    </row>
    <row r="57" spans="1:14" ht="56.25" x14ac:dyDescent="0.25">
      <c r="A57" s="1">
        <v>37</v>
      </c>
      <c r="B57" s="9">
        <v>202400000003301</v>
      </c>
      <c r="C57" s="10">
        <v>45632</v>
      </c>
      <c r="D57" s="32" t="s">
        <v>123</v>
      </c>
      <c r="E57" s="32" t="s">
        <v>124</v>
      </c>
      <c r="F57" s="1" t="s">
        <v>140</v>
      </c>
      <c r="G57" s="31">
        <v>14099037693.836</v>
      </c>
      <c r="H57" s="20" t="s">
        <v>125</v>
      </c>
      <c r="I57" s="18">
        <v>45659</v>
      </c>
      <c r="J57" s="18">
        <v>46022</v>
      </c>
      <c r="K57" s="46">
        <v>16</v>
      </c>
      <c r="L57" s="24">
        <v>2196516113</v>
      </c>
      <c r="M57" s="19" t="s">
        <v>126</v>
      </c>
      <c r="N57" s="64"/>
    </row>
    <row r="58" spans="1:14" ht="33.75" x14ac:dyDescent="0.25">
      <c r="A58" s="1">
        <v>38</v>
      </c>
      <c r="B58" s="9">
        <v>202400000003307</v>
      </c>
      <c r="C58" s="10">
        <v>45632</v>
      </c>
      <c r="D58" s="32" t="s">
        <v>127</v>
      </c>
      <c r="E58" s="32" t="s">
        <v>128</v>
      </c>
      <c r="F58" s="1" t="s">
        <v>140</v>
      </c>
      <c r="G58" s="31">
        <v>85264304105</v>
      </c>
      <c r="H58" s="20" t="s">
        <v>125</v>
      </c>
      <c r="I58" s="18">
        <v>45659</v>
      </c>
      <c r="J58" s="18">
        <v>46022</v>
      </c>
      <c r="K58" s="46">
        <v>16</v>
      </c>
      <c r="L58" s="24">
        <v>13439371957.109999</v>
      </c>
      <c r="M58" s="58" t="s">
        <v>129</v>
      </c>
      <c r="N58" s="64"/>
    </row>
    <row r="59" spans="1:14" ht="67.5" x14ac:dyDescent="0.25">
      <c r="A59" s="1">
        <v>39</v>
      </c>
      <c r="B59" s="9">
        <v>202400000003615</v>
      </c>
      <c r="C59" s="10">
        <v>45636</v>
      </c>
      <c r="D59" s="32" t="s">
        <v>130</v>
      </c>
      <c r="E59" s="32" t="s">
        <v>131</v>
      </c>
      <c r="F59" s="1" t="s">
        <v>140</v>
      </c>
      <c r="G59" s="31">
        <v>63269935977</v>
      </c>
      <c r="H59" s="20" t="s">
        <v>91</v>
      </c>
      <c r="I59" s="18">
        <v>45659</v>
      </c>
      <c r="J59" s="18">
        <v>46022</v>
      </c>
      <c r="K59" s="46">
        <v>4</v>
      </c>
      <c r="L59" s="24">
        <v>2741533191</v>
      </c>
      <c r="M59" s="19" t="s">
        <v>132</v>
      </c>
      <c r="N59" s="64"/>
    </row>
    <row r="60" spans="1:14" ht="56.25" x14ac:dyDescent="0.25">
      <c r="A60" s="1">
        <v>40</v>
      </c>
      <c r="B60" s="9">
        <v>202400000003022</v>
      </c>
      <c r="C60" s="10">
        <v>45631</v>
      </c>
      <c r="D60" s="32" t="s">
        <v>133</v>
      </c>
      <c r="E60" s="32" t="s">
        <v>134</v>
      </c>
      <c r="F60" s="1" t="s">
        <v>140</v>
      </c>
      <c r="G60" s="31">
        <v>4332003280</v>
      </c>
      <c r="H60" s="20" t="s">
        <v>125</v>
      </c>
      <c r="I60" s="18">
        <v>45659</v>
      </c>
      <c r="J60" s="18">
        <v>46022</v>
      </c>
      <c r="K60" s="46">
        <v>38</v>
      </c>
      <c r="L60" s="24">
        <v>1626664749.5</v>
      </c>
      <c r="M60" s="19" t="s">
        <v>135</v>
      </c>
      <c r="N60" s="64"/>
    </row>
    <row r="61" spans="1:14" ht="90" x14ac:dyDescent="0.25">
      <c r="A61" s="1">
        <v>41</v>
      </c>
      <c r="B61" s="9">
        <v>202400000003614</v>
      </c>
      <c r="C61" s="10">
        <v>45636</v>
      </c>
      <c r="D61" s="32" t="s">
        <v>136</v>
      </c>
      <c r="E61" s="32" t="s">
        <v>137</v>
      </c>
      <c r="F61" s="1" t="s">
        <v>140</v>
      </c>
      <c r="G61" s="31">
        <v>9175002261</v>
      </c>
      <c r="H61" s="20" t="s">
        <v>138</v>
      </c>
      <c r="I61" s="18">
        <v>45659</v>
      </c>
      <c r="J61" s="18">
        <v>46022</v>
      </c>
      <c r="K61" s="46">
        <v>10</v>
      </c>
      <c r="L61" s="24">
        <v>907412973</v>
      </c>
      <c r="M61" s="19" t="s">
        <v>139</v>
      </c>
      <c r="N61" s="64"/>
    </row>
    <row r="62" spans="1:14" ht="56.25" x14ac:dyDescent="0.25">
      <c r="A62" s="1">
        <v>42</v>
      </c>
      <c r="B62" s="44">
        <v>202400000006983</v>
      </c>
      <c r="C62" s="47">
        <v>45651</v>
      </c>
      <c r="D62" s="17" t="s">
        <v>141</v>
      </c>
      <c r="E62" s="17" t="s">
        <v>142</v>
      </c>
      <c r="F62" s="1" t="s">
        <v>180</v>
      </c>
      <c r="G62" s="31">
        <v>1428571429</v>
      </c>
      <c r="H62" s="11" t="s">
        <v>19</v>
      </c>
      <c r="I62" s="12">
        <v>45737</v>
      </c>
      <c r="J62" s="12">
        <v>45982</v>
      </c>
      <c r="K62" s="13">
        <v>100</v>
      </c>
      <c r="L62" s="1">
        <v>100</v>
      </c>
      <c r="M62" s="19" t="s">
        <v>143</v>
      </c>
    </row>
    <row r="63" spans="1:14" ht="33.75" x14ac:dyDescent="0.25">
      <c r="A63" s="1">
        <v>43</v>
      </c>
      <c r="B63" s="9">
        <v>2024002130295</v>
      </c>
      <c r="C63" s="26">
        <v>45588</v>
      </c>
      <c r="D63" s="52" t="s">
        <v>144</v>
      </c>
      <c r="E63" s="17" t="s">
        <v>145</v>
      </c>
      <c r="F63" s="27" t="s">
        <v>177</v>
      </c>
      <c r="G63" s="31">
        <v>1221170214808</v>
      </c>
      <c r="H63" s="11" t="s">
        <v>96</v>
      </c>
      <c r="I63" s="12">
        <v>45658</v>
      </c>
      <c r="J63" s="12">
        <v>46022</v>
      </c>
      <c r="K63" s="13">
        <v>19</v>
      </c>
      <c r="L63" s="24">
        <v>230213781074</v>
      </c>
      <c r="M63" s="19"/>
    </row>
    <row r="64" spans="1:14" ht="56.25" x14ac:dyDescent="0.25">
      <c r="A64" s="1">
        <v>44</v>
      </c>
      <c r="B64" s="9">
        <v>2024002130296</v>
      </c>
      <c r="C64" s="26">
        <v>45589</v>
      </c>
      <c r="D64" s="52" t="s">
        <v>146</v>
      </c>
      <c r="E64" s="17" t="s">
        <v>147</v>
      </c>
      <c r="F64" s="27" t="s">
        <v>177</v>
      </c>
      <c r="G64" s="31">
        <v>70038276003.5</v>
      </c>
      <c r="H64" s="11" t="s">
        <v>148</v>
      </c>
      <c r="I64" s="12">
        <v>45684</v>
      </c>
      <c r="J64" s="12">
        <v>45818</v>
      </c>
      <c r="K64" s="42">
        <v>45</v>
      </c>
      <c r="L64" s="24">
        <v>32633074767</v>
      </c>
      <c r="M64" s="19"/>
    </row>
    <row r="65" spans="1:13" ht="56.25" x14ac:dyDescent="0.25">
      <c r="A65" s="1">
        <v>45</v>
      </c>
      <c r="B65" s="9">
        <v>202400000003903</v>
      </c>
      <c r="C65" s="26">
        <v>45639</v>
      </c>
      <c r="D65" s="52" t="s">
        <v>149</v>
      </c>
      <c r="E65" s="17" t="s">
        <v>150</v>
      </c>
      <c r="F65" s="27" t="s">
        <v>177</v>
      </c>
      <c r="G65" s="31">
        <v>1872280301</v>
      </c>
      <c r="H65" s="11" t="s">
        <v>96</v>
      </c>
      <c r="I65" s="12">
        <v>45684</v>
      </c>
      <c r="J65" s="12">
        <v>45835</v>
      </c>
      <c r="K65" s="42">
        <v>24</v>
      </c>
      <c r="L65" s="24">
        <f>68505000*2</f>
        <v>137010000</v>
      </c>
      <c r="M65" s="19"/>
    </row>
    <row r="66" spans="1:13" ht="207" customHeight="1" x14ac:dyDescent="0.25">
      <c r="A66" s="1">
        <v>46</v>
      </c>
      <c r="B66" s="9">
        <v>2024002130290</v>
      </c>
      <c r="C66" s="26">
        <v>45589</v>
      </c>
      <c r="D66" s="52" t="s">
        <v>151</v>
      </c>
      <c r="E66" s="17" t="s">
        <v>152</v>
      </c>
      <c r="F66" s="27" t="s">
        <v>177</v>
      </c>
      <c r="G66" s="31">
        <v>12182198813</v>
      </c>
      <c r="H66" s="11" t="s">
        <v>96</v>
      </c>
      <c r="I66" s="12">
        <v>45658</v>
      </c>
      <c r="J66" s="12">
        <v>45838</v>
      </c>
      <c r="K66" s="42">
        <v>34</v>
      </c>
      <c r="L66" s="24">
        <v>0</v>
      </c>
      <c r="M66" s="19" t="s">
        <v>258</v>
      </c>
    </row>
    <row r="67" spans="1:13" ht="45" x14ac:dyDescent="0.25">
      <c r="A67" s="1">
        <v>47</v>
      </c>
      <c r="B67" s="9">
        <v>2024002130091</v>
      </c>
      <c r="C67" s="26">
        <v>45594</v>
      </c>
      <c r="D67" s="52" t="s">
        <v>153</v>
      </c>
      <c r="E67" s="17" t="s">
        <v>154</v>
      </c>
      <c r="F67" s="27" t="s">
        <v>177</v>
      </c>
      <c r="G67" s="31">
        <v>7096201398</v>
      </c>
      <c r="H67" s="11" t="s">
        <v>19</v>
      </c>
      <c r="I67" s="12">
        <v>45609</v>
      </c>
      <c r="J67" s="12">
        <v>45930</v>
      </c>
      <c r="K67" s="42">
        <v>50</v>
      </c>
      <c r="L67" s="24">
        <v>0</v>
      </c>
      <c r="M67" s="19" t="s">
        <v>155</v>
      </c>
    </row>
    <row r="68" spans="1:13" ht="393.75" customHeight="1" x14ac:dyDescent="0.25">
      <c r="A68" s="1">
        <v>48</v>
      </c>
      <c r="B68" s="9">
        <v>2022002130065</v>
      </c>
      <c r="C68" s="10">
        <v>44802</v>
      </c>
      <c r="D68" s="17" t="s">
        <v>156</v>
      </c>
      <c r="E68" s="17" t="s">
        <v>157</v>
      </c>
      <c r="F68" s="1" t="s">
        <v>178</v>
      </c>
      <c r="G68" s="31">
        <v>1110000000</v>
      </c>
      <c r="H68" s="11" t="s">
        <v>158</v>
      </c>
      <c r="I68" s="12">
        <v>45105</v>
      </c>
      <c r="J68" s="12">
        <v>45777</v>
      </c>
      <c r="K68" s="42">
        <v>63</v>
      </c>
      <c r="L68" s="22">
        <v>550000000</v>
      </c>
      <c r="M68" s="59" t="s">
        <v>159</v>
      </c>
    </row>
    <row r="69" spans="1:13" ht="326.25" x14ac:dyDescent="0.25">
      <c r="A69" s="1">
        <v>49</v>
      </c>
      <c r="B69" s="9">
        <v>202400000003967</v>
      </c>
      <c r="C69" s="10">
        <v>45636</v>
      </c>
      <c r="D69" s="17" t="s">
        <v>160</v>
      </c>
      <c r="E69" s="17" t="s">
        <v>161</v>
      </c>
      <c r="F69" s="1" t="s">
        <v>178</v>
      </c>
      <c r="G69" s="31">
        <v>1200000000</v>
      </c>
      <c r="H69" s="11" t="s">
        <v>19</v>
      </c>
      <c r="I69" s="12">
        <v>45707</v>
      </c>
      <c r="J69" s="12">
        <v>45941</v>
      </c>
      <c r="K69" s="42">
        <v>14</v>
      </c>
      <c r="L69" s="2">
        <v>404294000</v>
      </c>
      <c r="M69" s="19" t="s">
        <v>162</v>
      </c>
    </row>
    <row r="70" spans="1:13" ht="78.75" x14ac:dyDescent="0.25">
      <c r="A70" s="1">
        <v>50</v>
      </c>
      <c r="B70" s="22" t="s">
        <v>163</v>
      </c>
      <c r="C70" s="10">
        <v>45637</v>
      </c>
      <c r="D70" s="17" t="s">
        <v>164</v>
      </c>
      <c r="E70" s="17" t="s">
        <v>165</v>
      </c>
      <c r="F70" s="1" t="s">
        <v>179</v>
      </c>
      <c r="G70" s="31">
        <v>602000000</v>
      </c>
      <c r="H70" s="11" t="s">
        <v>19</v>
      </c>
      <c r="I70" s="12">
        <v>45720</v>
      </c>
      <c r="J70" s="12">
        <v>46022</v>
      </c>
      <c r="K70" s="42">
        <v>10</v>
      </c>
      <c r="L70" s="2">
        <v>0</v>
      </c>
      <c r="M70" s="19" t="s">
        <v>166</v>
      </c>
    </row>
    <row r="71" spans="1:13" ht="33.75" x14ac:dyDescent="0.25">
      <c r="A71" s="1">
        <v>51</v>
      </c>
      <c r="B71" s="37">
        <v>202400000005206</v>
      </c>
      <c r="C71" s="38">
        <v>46004</v>
      </c>
      <c r="D71" s="53" t="s">
        <v>167</v>
      </c>
      <c r="E71" s="17" t="s">
        <v>168</v>
      </c>
      <c r="F71" s="1" t="s">
        <v>86</v>
      </c>
      <c r="G71" s="31">
        <v>959458219.60000002</v>
      </c>
      <c r="H71" s="11" t="s">
        <v>169</v>
      </c>
      <c r="I71" s="12">
        <v>45678</v>
      </c>
      <c r="J71" s="12">
        <v>46022</v>
      </c>
      <c r="K71" s="42">
        <v>3</v>
      </c>
      <c r="L71" s="33">
        <v>23500000</v>
      </c>
      <c r="M71" s="19"/>
    </row>
    <row r="72" spans="1:13" ht="33.75" x14ac:dyDescent="0.25">
      <c r="A72" s="1">
        <v>52</v>
      </c>
      <c r="B72" s="9">
        <v>202400000005205</v>
      </c>
      <c r="C72" s="18">
        <v>46002</v>
      </c>
      <c r="D72" s="32" t="s">
        <v>170</v>
      </c>
      <c r="E72" s="32" t="s">
        <v>171</v>
      </c>
      <c r="F72" s="1" t="s">
        <v>86</v>
      </c>
      <c r="G72" s="31">
        <v>4355458219.9700003</v>
      </c>
      <c r="H72" s="20" t="s">
        <v>172</v>
      </c>
      <c r="I72" s="12">
        <v>45678</v>
      </c>
      <c r="J72" s="12">
        <v>46022</v>
      </c>
      <c r="K72" s="42">
        <v>13</v>
      </c>
      <c r="L72" s="39">
        <v>555158832.32999992</v>
      </c>
      <c r="M72" s="19" t="s">
        <v>173</v>
      </c>
    </row>
    <row r="73" spans="1:13" ht="45" x14ac:dyDescent="0.25">
      <c r="A73" s="1">
        <v>53</v>
      </c>
      <c r="B73" s="37">
        <v>202400000005204</v>
      </c>
      <c r="C73" s="10">
        <v>45996</v>
      </c>
      <c r="D73" s="53" t="s">
        <v>174</v>
      </c>
      <c r="E73" s="32" t="s">
        <v>175</v>
      </c>
      <c r="F73" s="1" t="s">
        <v>86</v>
      </c>
      <c r="G73" s="31">
        <v>479729109.80000001</v>
      </c>
      <c r="H73" s="11" t="s">
        <v>169</v>
      </c>
      <c r="I73" s="12">
        <v>45678</v>
      </c>
      <c r="J73" s="12">
        <v>46022</v>
      </c>
      <c r="K73" s="42">
        <v>7</v>
      </c>
      <c r="L73" s="39">
        <v>33000000</v>
      </c>
      <c r="M73" s="19" t="s">
        <v>176</v>
      </c>
    </row>
    <row r="74" spans="1:13" ht="45" x14ac:dyDescent="0.25">
      <c r="A74" s="1">
        <v>54</v>
      </c>
      <c r="B74" s="23">
        <v>20201301012551</v>
      </c>
      <c r="C74" s="40">
        <v>44692</v>
      </c>
      <c r="D74" s="54" t="s">
        <v>181</v>
      </c>
      <c r="E74" s="54" t="s">
        <v>182</v>
      </c>
      <c r="F74" s="23" t="s">
        <v>235</v>
      </c>
      <c r="G74" s="31">
        <f>6421083334.59+302574160</f>
        <v>6723657494.5900002</v>
      </c>
      <c r="H74" s="23" t="s">
        <v>183</v>
      </c>
      <c r="I74" s="41">
        <v>45042</v>
      </c>
      <c r="J74" s="41">
        <v>45460</v>
      </c>
      <c r="K74" s="42">
        <v>100</v>
      </c>
      <c r="L74" s="39">
        <f>1034161394.32+4102769382.54+241942470</f>
        <v>5378873246.8599997</v>
      </c>
      <c r="M74" s="19" t="s">
        <v>184</v>
      </c>
    </row>
    <row r="75" spans="1:13" ht="33.75" x14ac:dyDescent="0.25">
      <c r="A75" s="1">
        <v>55</v>
      </c>
      <c r="B75" s="31">
        <v>2022002130047</v>
      </c>
      <c r="C75" s="18">
        <v>44994</v>
      </c>
      <c r="D75" s="17" t="s">
        <v>185</v>
      </c>
      <c r="E75" s="19" t="s">
        <v>186</v>
      </c>
      <c r="F75" s="23" t="s">
        <v>235</v>
      </c>
      <c r="G75" s="31">
        <f>2291202688+185793420</f>
        <v>2476996108</v>
      </c>
      <c r="H75" s="1" t="s">
        <v>183</v>
      </c>
      <c r="I75" s="18">
        <v>45106</v>
      </c>
      <c r="J75" s="18" t="s">
        <v>187</v>
      </c>
      <c r="K75" s="13">
        <v>80</v>
      </c>
      <c r="L75" s="39">
        <f>855824445.66+68916072.72</f>
        <v>924740518.38</v>
      </c>
      <c r="M75" s="19" t="s">
        <v>184</v>
      </c>
    </row>
    <row r="76" spans="1:13" ht="33.75" x14ac:dyDescent="0.25">
      <c r="A76" s="1">
        <v>56</v>
      </c>
      <c r="B76" s="1">
        <v>2024002130217</v>
      </c>
      <c r="C76" s="18">
        <v>45518</v>
      </c>
      <c r="D76" s="19" t="s">
        <v>188</v>
      </c>
      <c r="E76" s="19" t="s">
        <v>182</v>
      </c>
      <c r="F76" s="23" t="s">
        <v>235</v>
      </c>
      <c r="G76" s="31">
        <f>5404386378+279260355</f>
        <v>5683646733</v>
      </c>
      <c r="H76" s="1" t="s">
        <v>183</v>
      </c>
      <c r="I76" s="18">
        <v>45552</v>
      </c>
      <c r="J76" s="18">
        <v>45777</v>
      </c>
      <c r="K76" s="1">
        <v>70</v>
      </c>
      <c r="L76" s="39">
        <v>2607301411</v>
      </c>
      <c r="M76" s="19" t="s">
        <v>184</v>
      </c>
    </row>
    <row r="77" spans="1:13" ht="22.5" x14ac:dyDescent="0.25">
      <c r="A77" s="1">
        <v>57</v>
      </c>
      <c r="B77" s="1">
        <v>2024002130208</v>
      </c>
      <c r="C77" s="18">
        <v>45518</v>
      </c>
      <c r="D77" s="19" t="s">
        <v>189</v>
      </c>
      <c r="E77" s="19" t="s">
        <v>186</v>
      </c>
      <c r="F77" s="23" t="s">
        <v>235</v>
      </c>
      <c r="G77" s="31">
        <v>4117377788.8000002</v>
      </c>
      <c r="H77" s="1" t="s">
        <v>183</v>
      </c>
      <c r="I77" s="18">
        <v>45590</v>
      </c>
      <c r="J77" s="18">
        <v>45807</v>
      </c>
      <c r="K77" s="1">
        <v>30</v>
      </c>
      <c r="L77" s="39">
        <v>1119193718</v>
      </c>
      <c r="M77" s="19" t="s">
        <v>184</v>
      </c>
    </row>
    <row r="78" spans="1:13" ht="33.75" x14ac:dyDescent="0.25">
      <c r="A78" s="1">
        <v>58</v>
      </c>
      <c r="B78" s="9">
        <v>2024002130287</v>
      </c>
      <c r="C78" s="10">
        <v>45583</v>
      </c>
      <c r="D78" s="17" t="s">
        <v>190</v>
      </c>
      <c r="E78" s="17" t="s">
        <v>191</v>
      </c>
      <c r="F78" s="1" t="s">
        <v>236</v>
      </c>
      <c r="G78" s="31">
        <v>1522529360</v>
      </c>
      <c r="H78" s="11" t="s">
        <v>19</v>
      </c>
      <c r="I78" s="12" t="s">
        <v>192</v>
      </c>
      <c r="J78" s="12" t="s">
        <v>193</v>
      </c>
      <c r="K78" s="1">
        <v>10</v>
      </c>
      <c r="L78" s="39">
        <f>G78*K78</f>
        <v>15225293600</v>
      </c>
      <c r="M78" s="19"/>
    </row>
    <row r="79" spans="1:13" ht="45" x14ac:dyDescent="0.25">
      <c r="A79" s="1">
        <v>59</v>
      </c>
      <c r="B79" s="9">
        <v>202400000005594</v>
      </c>
      <c r="C79" s="10">
        <v>45609</v>
      </c>
      <c r="D79" s="17" t="s">
        <v>194</v>
      </c>
      <c r="E79" s="17" t="s">
        <v>195</v>
      </c>
      <c r="F79" s="1" t="s">
        <v>230</v>
      </c>
      <c r="G79" s="31">
        <v>16631582101</v>
      </c>
      <c r="H79" s="11" t="s">
        <v>196</v>
      </c>
      <c r="I79" s="28">
        <v>45658</v>
      </c>
      <c r="J79" s="12">
        <v>46022</v>
      </c>
      <c r="K79" s="1">
        <v>21</v>
      </c>
      <c r="L79" s="39">
        <v>2870478318</v>
      </c>
      <c r="M79" s="19" t="s">
        <v>197</v>
      </c>
    </row>
    <row r="80" spans="1:13" ht="22.5" x14ac:dyDescent="0.25">
      <c r="A80" s="1">
        <v>60</v>
      </c>
      <c r="B80" s="1">
        <v>202500000001117</v>
      </c>
      <c r="C80" s="10">
        <v>45669</v>
      </c>
      <c r="D80" s="17" t="s">
        <v>198</v>
      </c>
      <c r="E80" s="17" t="s">
        <v>199</v>
      </c>
      <c r="F80" s="1" t="s">
        <v>230</v>
      </c>
      <c r="G80" s="31">
        <v>281820000</v>
      </c>
      <c r="H80" s="11" t="s">
        <v>200</v>
      </c>
      <c r="I80" s="28">
        <v>45658</v>
      </c>
      <c r="J80" s="12">
        <f>+J79</f>
        <v>46022</v>
      </c>
      <c r="K80" s="1">
        <v>87</v>
      </c>
      <c r="L80" s="39">
        <v>245750000</v>
      </c>
      <c r="M80" s="19"/>
    </row>
    <row r="81" spans="1:14" ht="22.5" x14ac:dyDescent="0.25">
      <c r="A81" s="1">
        <v>61</v>
      </c>
      <c r="B81" s="1">
        <v>202500000001117</v>
      </c>
      <c r="C81" s="10">
        <v>45669</v>
      </c>
      <c r="D81" s="17" t="s">
        <v>198</v>
      </c>
      <c r="E81" s="17" t="s">
        <v>201</v>
      </c>
      <c r="F81" s="1" t="s">
        <v>230</v>
      </c>
      <c r="G81" s="31">
        <v>1782714000.0000005</v>
      </c>
      <c r="H81" s="11" t="s">
        <v>200</v>
      </c>
      <c r="I81" s="28">
        <v>45658</v>
      </c>
      <c r="J81" s="12">
        <f t="shared" ref="J81:J83" si="0">+J80</f>
        <v>46022</v>
      </c>
      <c r="K81" s="1">
        <v>25</v>
      </c>
      <c r="L81" s="39">
        <v>452025000</v>
      </c>
      <c r="M81" s="19"/>
    </row>
    <row r="82" spans="1:14" ht="22.5" x14ac:dyDescent="0.25">
      <c r="A82" s="1">
        <v>62</v>
      </c>
      <c r="B82" s="1">
        <v>202500000001117</v>
      </c>
      <c r="C82" s="10">
        <v>45669</v>
      </c>
      <c r="D82" s="17" t="s">
        <v>198</v>
      </c>
      <c r="E82" s="17" t="s">
        <v>202</v>
      </c>
      <c r="F82" s="1" t="s">
        <v>230</v>
      </c>
      <c r="G82" s="31">
        <v>230000000</v>
      </c>
      <c r="H82" s="11" t="s">
        <v>200</v>
      </c>
      <c r="I82" s="28">
        <v>45658</v>
      </c>
      <c r="J82" s="12">
        <f t="shared" si="0"/>
        <v>46022</v>
      </c>
      <c r="K82" s="1">
        <v>25</v>
      </c>
      <c r="L82" s="14">
        <v>0</v>
      </c>
      <c r="M82" s="19" t="s">
        <v>203</v>
      </c>
    </row>
    <row r="83" spans="1:14" ht="22.5" x14ac:dyDescent="0.25">
      <c r="A83" s="1">
        <v>63</v>
      </c>
      <c r="B83" s="1">
        <v>202500000001117</v>
      </c>
      <c r="C83" s="10">
        <v>45669</v>
      </c>
      <c r="D83" s="17" t="s">
        <v>198</v>
      </c>
      <c r="E83" s="17" t="s">
        <v>204</v>
      </c>
      <c r="F83" s="1" t="s">
        <v>230</v>
      </c>
      <c r="G83" s="31">
        <v>999157999.99999952</v>
      </c>
      <c r="H83" s="11" t="s">
        <v>200</v>
      </c>
      <c r="I83" s="28">
        <v>45658</v>
      </c>
      <c r="J83" s="12">
        <f t="shared" si="0"/>
        <v>46022</v>
      </c>
      <c r="K83" s="1">
        <v>0.5</v>
      </c>
      <c r="L83" s="14">
        <v>0</v>
      </c>
      <c r="M83" s="19" t="s">
        <v>203</v>
      </c>
    </row>
    <row r="84" spans="1:14" ht="33.75" x14ac:dyDescent="0.25">
      <c r="A84" s="1">
        <v>64</v>
      </c>
      <c r="B84" s="45">
        <v>2022002130043</v>
      </c>
      <c r="C84" s="21">
        <v>45072</v>
      </c>
      <c r="D84" s="55" t="s">
        <v>205</v>
      </c>
      <c r="E84" s="57" t="s">
        <v>206</v>
      </c>
      <c r="F84" s="30" t="s">
        <v>231</v>
      </c>
      <c r="G84" s="31">
        <v>1005037042.74</v>
      </c>
      <c r="H84" s="29" t="s">
        <v>19</v>
      </c>
      <c r="I84" s="12">
        <v>45254</v>
      </c>
      <c r="J84" s="12">
        <v>45808</v>
      </c>
      <c r="K84" s="14">
        <v>0.72</v>
      </c>
      <c r="L84" s="14">
        <f>+K84*G84</f>
        <v>723626670.77279997</v>
      </c>
      <c r="M84" s="57" t="s">
        <v>207</v>
      </c>
    </row>
    <row r="85" spans="1:14" ht="67.5" x14ac:dyDescent="0.25">
      <c r="A85" s="1">
        <v>65</v>
      </c>
      <c r="B85" s="45">
        <v>20232401060039</v>
      </c>
      <c r="C85" s="21">
        <v>45273</v>
      </c>
      <c r="D85" s="55" t="s">
        <v>208</v>
      </c>
      <c r="E85" s="57" t="s">
        <v>209</v>
      </c>
      <c r="F85" s="30" t="s">
        <v>231</v>
      </c>
      <c r="G85" s="31">
        <v>3500000000</v>
      </c>
      <c r="H85" s="29" t="s">
        <v>210</v>
      </c>
      <c r="I85" s="12">
        <v>45422</v>
      </c>
      <c r="J85" s="12">
        <v>45879</v>
      </c>
      <c r="K85" s="14">
        <v>0.66</v>
      </c>
      <c r="L85" s="22">
        <f t="shared" ref="L85:L86" si="1">+K85*G85</f>
        <v>2310000000</v>
      </c>
      <c r="M85" s="57" t="s">
        <v>207</v>
      </c>
    </row>
    <row r="86" spans="1:14" ht="45" x14ac:dyDescent="0.25">
      <c r="A86" s="1">
        <v>66</v>
      </c>
      <c r="B86" s="45">
        <v>2019011000264</v>
      </c>
      <c r="C86" s="21">
        <v>45567</v>
      </c>
      <c r="D86" s="55" t="s">
        <v>211</v>
      </c>
      <c r="E86" s="57" t="s">
        <v>212</v>
      </c>
      <c r="F86" s="30" t="s">
        <v>231</v>
      </c>
      <c r="G86" s="31">
        <f>106043785253+9000000000</f>
        <v>115043785253</v>
      </c>
      <c r="H86" s="29" t="s">
        <v>213</v>
      </c>
      <c r="I86" s="12">
        <v>45156</v>
      </c>
      <c r="J86" s="12">
        <v>47347</v>
      </c>
      <c r="K86" s="14">
        <v>0.27</v>
      </c>
      <c r="L86" s="22">
        <f t="shared" si="1"/>
        <v>31061822018.310001</v>
      </c>
      <c r="M86" s="60" t="s">
        <v>214</v>
      </c>
    </row>
    <row r="87" spans="1:14" ht="56.25" x14ac:dyDescent="0.25">
      <c r="A87" s="1">
        <v>67</v>
      </c>
      <c r="B87" s="9">
        <v>202500000016816</v>
      </c>
      <c r="C87" s="10">
        <v>45714</v>
      </c>
      <c r="D87" s="17" t="s">
        <v>215</v>
      </c>
      <c r="E87" s="17" t="s">
        <v>216</v>
      </c>
      <c r="F87" s="1" t="s">
        <v>232</v>
      </c>
      <c r="G87" s="31">
        <v>300000000</v>
      </c>
      <c r="H87" s="11" t="s">
        <v>19</v>
      </c>
      <c r="I87" s="12">
        <v>45726</v>
      </c>
      <c r="J87" s="12">
        <v>46022</v>
      </c>
      <c r="K87" s="13">
        <v>10</v>
      </c>
      <c r="L87" s="14">
        <v>30000000</v>
      </c>
      <c r="M87" s="19"/>
    </row>
    <row r="88" spans="1:14" ht="33.75" x14ac:dyDescent="0.25">
      <c r="A88" s="1">
        <v>68</v>
      </c>
      <c r="B88" s="9">
        <v>202400000004364</v>
      </c>
      <c r="C88" s="10">
        <v>45635</v>
      </c>
      <c r="D88" s="17" t="s">
        <v>217</v>
      </c>
      <c r="E88" s="17" t="s">
        <v>218</v>
      </c>
      <c r="F88" s="1" t="s">
        <v>233</v>
      </c>
      <c r="G88" s="31">
        <v>500000000</v>
      </c>
      <c r="H88" s="11" t="s">
        <v>19</v>
      </c>
      <c r="I88" s="12">
        <v>45733</v>
      </c>
      <c r="J88" s="12">
        <v>46007</v>
      </c>
      <c r="K88" s="13">
        <v>95</v>
      </c>
      <c r="L88" s="14">
        <v>0</v>
      </c>
      <c r="M88" s="19" t="s">
        <v>219</v>
      </c>
    </row>
    <row r="89" spans="1:14" ht="45" x14ac:dyDescent="0.25">
      <c r="A89" s="1">
        <v>69</v>
      </c>
      <c r="B89" s="1">
        <v>202400000004365</v>
      </c>
      <c r="C89" s="10">
        <v>45635</v>
      </c>
      <c r="D89" s="17" t="s">
        <v>220</v>
      </c>
      <c r="E89" s="17" t="s">
        <v>221</v>
      </c>
      <c r="F89" s="1" t="s">
        <v>233</v>
      </c>
      <c r="G89" s="31">
        <v>200000000</v>
      </c>
      <c r="H89" s="11" t="s">
        <v>19</v>
      </c>
      <c r="I89" s="12">
        <v>45744</v>
      </c>
      <c r="J89" s="12">
        <v>45744</v>
      </c>
      <c r="K89" s="13">
        <v>25</v>
      </c>
      <c r="L89" s="1">
        <v>0</v>
      </c>
      <c r="M89" s="19" t="s">
        <v>219</v>
      </c>
    </row>
    <row r="90" spans="1:14" ht="45" x14ac:dyDescent="0.25">
      <c r="A90" s="1">
        <v>70</v>
      </c>
      <c r="B90" s="1">
        <v>202400000004366</v>
      </c>
      <c r="C90" s="10">
        <v>45635</v>
      </c>
      <c r="D90" s="17" t="s">
        <v>222</v>
      </c>
      <c r="E90" s="17" t="s">
        <v>223</v>
      </c>
      <c r="F90" s="1" t="s">
        <v>233</v>
      </c>
      <c r="G90" s="31">
        <v>2400000000</v>
      </c>
      <c r="H90" s="11" t="s">
        <v>19</v>
      </c>
      <c r="I90" s="12">
        <v>45734</v>
      </c>
      <c r="J90" s="12">
        <v>46008</v>
      </c>
      <c r="K90" s="13">
        <v>8</v>
      </c>
      <c r="L90" s="25">
        <v>0</v>
      </c>
      <c r="M90" s="19" t="s">
        <v>219</v>
      </c>
    </row>
    <row r="91" spans="1:14" ht="33.75" x14ac:dyDescent="0.25">
      <c r="A91" s="1">
        <v>71</v>
      </c>
      <c r="B91" s="1">
        <v>202400000004792</v>
      </c>
      <c r="C91" s="10">
        <v>45635</v>
      </c>
      <c r="D91" s="17" t="s">
        <v>224</v>
      </c>
      <c r="E91" s="17" t="s">
        <v>225</v>
      </c>
      <c r="F91" s="1" t="s">
        <v>233</v>
      </c>
      <c r="G91" s="31">
        <v>1000000000</v>
      </c>
      <c r="H91" s="11" t="s">
        <v>19</v>
      </c>
      <c r="I91" s="12">
        <v>45733</v>
      </c>
      <c r="J91" s="12">
        <v>46007</v>
      </c>
      <c r="K91" s="13">
        <v>49</v>
      </c>
      <c r="L91" s="25">
        <v>0</v>
      </c>
      <c r="M91" s="19" t="s">
        <v>219</v>
      </c>
    </row>
    <row r="92" spans="1:14" ht="67.5" x14ac:dyDescent="0.25">
      <c r="A92" s="1">
        <v>72</v>
      </c>
      <c r="B92" s="9">
        <v>202400000005485</v>
      </c>
      <c r="C92" s="10">
        <v>45643</v>
      </c>
      <c r="D92" s="17" t="s">
        <v>226</v>
      </c>
      <c r="E92" s="17" t="s">
        <v>227</v>
      </c>
      <c r="F92" s="1" t="s">
        <v>234</v>
      </c>
      <c r="G92" s="31">
        <v>400000000</v>
      </c>
      <c r="H92" s="11" t="s">
        <v>19</v>
      </c>
      <c r="I92" s="12">
        <v>45730</v>
      </c>
      <c r="J92" s="12">
        <v>46021</v>
      </c>
      <c r="K92" s="13">
        <v>32</v>
      </c>
      <c r="L92" s="33">
        <v>0</v>
      </c>
      <c r="M92" s="19"/>
    </row>
    <row r="93" spans="1:14" ht="33.75" x14ac:dyDescent="0.25">
      <c r="A93" s="1">
        <v>73</v>
      </c>
      <c r="B93" s="1">
        <v>202400000005486</v>
      </c>
      <c r="C93" s="18">
        <v>45643</v>
      </c>
      <c r="D93" s="32" t="s">
        <v>228</v>
      </c>
      <c r="E93" s="17" t="s">
        <v>229</v>
      </c>
      <c r="F93" s="1" t="s">
        <v>234</v>
      </c>
      <c r="G93" s="31">
        <v>600000000</v>
      </c>
      <c r="H93" s="11" t="s">
        <v>19</v>
      </c>
      <c r="I93" s="12">
        <v>45734</v>
      </c>
      <c r="J93" s="12">
        <v>46021</v>
      </c>
      <c r="K93" s="13">
        <v>29</v>
      </c>
      <c r="L93" s="39">
        <v>0</v>
      </c>
      <c r="M93" s="19"/>
    </row>
    <row r="94" spans="1:14" ht="45" x14ac:dyDescent="0.2">
      <c r="A94" s="1">
        <v>74</v>
      </c>
      <c r="B94" s="31">
        <v>2021002130168</v>
      </c>
      <c r="C94" s="34">
        <v>44498</v>
      </c>
      <c r="D94" s="56" t="s">
        <v>237</v>
      </c>
      <c r="E94" s="17" t="s">
        <v>238</v>
      </c>
      <c r="F94" s="20" t="s">
        <v>259</v>
      </c>
      <c r="G94" s="62">
        <v>28723177457.200001</v>
      </c>
      <c r="H94" s="11" t="s">
        <v>239</v>
      </c>
      <c r="I94" s="12">
        <v>44600</v>
      </c>
      <c r="J94" s="12">
        <v>45755</v>
      </c>
      <c r="K94" s="31">
        <v>57</v>
      </c>
      <c r="L94" s="22">
        <v>13787125179</v>
      </c>
      <c r="M94" s="19" t="s">
        <v>240</v>
      </c>
      <c r="N94" s="66"/>
    </row>
    <row r="95" spans="1:14" ht="45" x14ac:dyDescent="0.2">
      <c r="A95" s="1">
        <v>75</v>
      </c>
      <c r="B95" s="31">
        <v>2021002130167</v>
      </c>
      <c r="C95" s="34">
        <v>44516</v>
      </c>
      <c r="D95" s="56" t="s">
        <v>241</v>
      </c>
      <c r="E95" s="17" t="s">
        <v>238</v>
      </c>
      <c r="F95" s="20" t="s">
        <v>259</v>
      </c>
      <c r="G95" s="62">
        <v>30829844648</v>
      </c>
      <c r="H95" s="11" t="s">
        <v>242</v>
      </c>
      <c r="I95" s="12">
        <v>44589</v>
      </c>
      <c r="J95" s="12">
        <v>45742</v>
      </c>
      <c r="K95" s="31">
        <v>38</v>
      </c>
      <c r="L95" s="22">
        <v>11098744073</v>
      </c>
      <c r="M95" s="19" t="s">
        <v>240</v>
      </c>
      <c r="N95" s="66"/>
    </row>
    <row r="96" spans="1:14" ht="45" x14ac:dyDescent="0.2">
      <c r="A96" s="1">
        <v>76</v>
      </c>
      <c r="B96" s="31">
        <v>2020131400026</v>
      </c>
      <c r="C96" s="34">
        <v>44532</v>
      </c>
      <c r="D96" s="56" t="s">
        <v>243</v>
      </c>
      <c r="E96" s="17" t="s">
        <v>238</v>
      </c>
      <c r="F96" s="20" t="s">
        <v>259</v>
      </c>
      <c r="G96" s="31">
        <v>30135499600.669998</v>
      </c>
      <c r="H96" s="11" t="s">
        <v>244</v>
      </c>
      <c r="I96" s="12">
        <v>44685</v>
      </c>
      <c r="J96" s="12">
        <v>45813</v>
      </c>
      <c r="K96" s="31">
        <v>59</v>
      </c>
      <c r="L96" s="22">
        <v>17779944764</v>
      </c>
      <c r="M96" s="19" t="s">
        <v>240</v>
      </c>
      <c r="N96" s="66"/>
    </row>
    <row r="97" spans="1:16" ht="22.5" x14ac:dyDescent="0.2">
      <c r="A97" s="1">
        <v>77</v>
      </c>
      <c r="B97" s="31">
        <v>2023002130059</v>
      </c>
      <c r="C97" s="34">
        <v>45208</v>
      </c>
      <c r="D97" s="56" t="s">
        <v>245</v>
      </c>
      <c r="E97" s="19" t="s">
        <v>246</v>
      </c>
      <c r="F97" s="20" t="s">
        <v>259</v>
      </c>
      <c r="G97" s="31">
        <v>8215278434</v>
      </c>
      <c r="H97" s="11" t="s">
        <v>247</v>
      </c>
      <c r="I97" s="12">
        <v>45320</v>
      </c>
      <c r="J97" s="12">
        <v>45967</v>
      </c>
      <c r="K97" s="31">
        <v>32</v>
      </c>
      <c r="L97" s="22">
        <v>2546736315</v>
      </c>
      <c r="M97" s="19" t="s">
        <v>240</v>
      </c>
      <c r="N97" s="66"/>
    </row>
    <row r="98" spans="1:16" ht="33.75" x14ac:dyDescent="0.2">
      <c r="A98" s="1">
        <v>78</v>
      </c>
      <c r="B98" s="31">
        <v>2023002130038</v>
      </c>
      <c r="C98" s="34">
        <v>45272</v>
      </c>
      <c r="D98" s="56" t="s">
        <v>248</v>
      </c>
      <c r="E98" s="35" t="s">
        <v>246</v>
      </c>
      <c r="F98" s="20" t="s">
        <v>259</v>
      </c>
      <c r="G98" s="31">
        <v>1448761696.0799999</v>
      </c>
      <c r="H98" s="11" t="s">
        <v>247</v>
      </c>
      <c r="I98" s="61">
        <v>45351</v>
      </c>
      <c r="J98" s="12">
        <v>45744</v>
      </c>
      <c r="K98" s="31">
        <v>35</v>
      </c>
      <c r="L98" s="22">
        <v>231801871</v>
      </c>
      <c r="M98" s="19" t="s">
        <v>240</v>
      </c>
      <c r="N98" s="66"/>
    </row>
    <row r="99" spans="1:16" ht="33.75" x14ac:dyDescent="0.2">
      <c r="A99" s="1">
        <v>79</v>
      </c>
      <c r="B99" s="31">
        <v>2023002130070</v>
      </c>
      <c r="C99" s="34">
        <v>45289</v>
      </c>
      <c r="D99" s="56" t="s">
        <v>249</v>
      </c>
      <c r="E99" s="19" t="s">
        <v>246</v>
      </c>
      <c r="F99" s="20" t="s">
        <v>259</v>
      </c>
      <c r="G99" s="31">
        <v>4014641900.6999998</v>
      </c>
      <c r="H99" s="11" t="s">
        <v>247</v>
      </c>
      <c r="I99" s="12">
        <v>45393</v>
      </c>
      <c r="J99" s="12">
        <v>45758</v>
      </c>
      <c r="K99" s="31">
        <v>83</v>
      </c>
      <c r="L99" s="22">
        <v>3010981426</v>
      </c>
      <c r="M99" s="19" t="s">
        <v>240</v>
      </c>
      <c r="N99" s="66"/>
    </row>
    <row r="100" spans="1:16" ht="22.5" x14ac:dyDescent="0.2">
      <c r="A100" s="1">
        <v>80</v>
      </c>
      <c r="B100" s="31">
        <v>2023002130127</v>
      </c>
      <c r="C100" s="49">
        <v>45366</v>
      </c>
      <c r="D100" s="56" t="s">
        <v>250</v>
      </c>
      <c r="E100" s="17" t="s">
        <v>246</v>
      </c>
      <c r="F100" s="20" t="s">
        <v>259</v>
      </c>
      <c r="G100" s="31">
        <v>10900790654.959999</v>
      </c>
      <c r="H100" s="11" t="s">
        <v>251</v>
      </c>
      <c r="I100" s="12">
        <v>45534</v>
      </c>
      <c r="J100" s="12">
        <v>45777</v>
      </c>
      <c r="K100" s="31">
        <v>22</v>
      </c>
      <c r="L100" s="22">
        <v>654047439</v>
      </c>
      <c r="M100" s="19" t="s">
        <v>240</v>
      </c>
      <c r="N100" s="66"/>
    </row>
    <row r="101" spans="1:16" ht="45" x14ac:dyDescent="0.2">
      <c r="A101" s="1">
        <v>81</v>
      </c>
      <c r="B101" s="46"/>
      <c r="C101" s="34">
        <v>45336</v>
      </c>
      <c r="D101" s="56" t="s">
        <v>252</v>
      </c>
      <c r="E101" s="17" t="s">
        <v>238</v>
      </c>
      <c r="F101" s="20" t="s">
        <v>259</v>
      </c>
      <c r="G101" s="31">
        <v>39916096169</v>
      </c>
      <c r="H101" s="11" t="s">
        <v>253</v>
      </c>
      <c r="I101" s="12">
        <v>45369</v>
      </c>
      <c r="J101" s="12">
        <v>46086</v>
      </c>
      <c r="K101" s="31">
        <v>50</v>
      </c>
      <c r="L101" s="22">
        <v>19958048085</v>
      </c>
      <c r="M101" s="36" t="s">
        <v>93</v>
      </c>
      <c r="N101" s="66"/>
    </row>
    <row r="102" spans="1:16" ht="33.75" x14ac:dyDescent="0.2">
      <c r="A102" s="1">
        <v>84</v>
      </c>
      <c r="B102" s="31">
        <v>2023002130126</v>
      </c>
      <c r="C102" s="18">
        <v>45324</v>
      </c>
      <c r="D102" s="56" t="s">
        <v>254</v>
      </c>
      <c r="E102" s="19" t="s">
        <v>246</v>
      </c>
      <c r="F102" s="20" t="s">
        <v>259</v>
      </c>
      <c r="G102" s="31">
        <v>2315856213.3200002</v>
      </c>
      <c r="H102" s="11" t="s">
        <v>255</v>
      </c>
      <c r="I102" s="12">
        <v>45595</v>
      </c>
      <c r="J102" s="12">
        <v>45838</v>
      </c>
      <c r="K102" s="31">
        <v>41</v>
      </c>
      <c r="L102" s="46">
        <v>370536994</v>
      </c>
      <c r="M102" s="36" t="s">
        <v>93</v>
      </c>
      <c r="N102" s="66"/>
      <c r="P102" s="66"/>
    </row>
    <row r="103" spans="1:16" ht="67.5" x14ac:dyDescent="0.2">
      <c r="A103" s="1">
        <v>85</v>
      </c>
      <c r="B103" s="31">
        <v>2023002130061</v>
      </c>
      <c r="C103" s="21">
        <v>45666</v>
      </c>
      <c r="D103" s="56" t="s">
        <v>256</v>
      </c>
      <c r="E103" s="19" t="s">
        <v>246</v>
      </c>
      <c r="F103" s="20" t="s">
        <v>259</v>
      </c>
      <c r="G103" s="31">
        <v>18762613625.34</v>
      </c>
      <c r="H103" s="11" t="s">
        <v>257</v>
      </c>
      <c r="I103" s="12">
        <v>45666</v>
      </c>
      <c r="J103" s="12">
        <v>46211</v>
      </c>
      <c r="K103" s="31">
        <v>6</v>
      </c>
      <c r="L103" s="22">
        <v>0</v>
      </c>
      <c r="M103" s="36" t="s">
        <v>93</v>
      </c>
      <c r="N103" s="66"/>
    </row>
    <row r="104" spans="1:16" s="48" customFormat="1" ht="22.5" x14ac:dyDescent="0.25">
      <c r="A104" s="1">
        <v>86</v>
      </c>
      <c r="B104" s="31">
        <v>2024002130075</v>
      </c>
      <c r="C104" s="34">
        <v>45793</v>
      </c>
      <c r="D104" s="50" t="s">
        <v>260</v>
      </c>
      <c r="E104" s="50" t="s">
        <v>261</v>
      </c>
      <c r="F104" s="31" t="s">
        <v>263</v>
      </c>
      <c r="G104" s="31">
        <v>1289775890.5699999</v>
      </c>
      <c r="H104" s="31" t="s">
        <v>19</v>
      </c>
      <c r="I104" s="28">
        <v>45532</v>
      </c>
      <c r="J104" s="31" t="s">
        <v>262</v>
      </c>
      <c r="K104" s="31">
        <v>90</v>
      </c>
      <c r="L104" s="31">
        <v>1160798301</v>
      </c>
      <c r="M104" s="50"/>
      <c r="N104" s="65"/>
    </row>
    <row r="105" spans="1:16" ht="33.75" x14ac:dyDescent="0.25">
      <c r="A105" s="22">
        <v>87</v>
      </c>
      <c r="B105" s="46">
        <v>202400000006033</v>
      </c>
      <c r="C105" s="21">
        <v>45633</v>
      </c>
      <c r="D105" s="50" t="s">
        <v>264</v>
      </c>
      <c r="E105" s="50" t="s">
        <v>265</v>
      </c>
      <c r="F105" s="31" t="s">
        <v>269</v>
      </c>
      <c r="G105" s="31">
        <v>2837500000</v>
      </c>
      <c r="H105" s="31" t="s">
        <v>19</v>
      </c>
      <c r="I105" s="12">
        <v>45723</v>
      </c>
      <c r="J105" s="12">
        <v>46022</v>
      </c>
      <c r="K105" s="31">
        <v>39.700000000000003</v>
      </c>
      <c r="L105" s="50">
        <v>39.700000000000003</v>
      </c>
      <c r="M105" s="50" t="s">
        <v>266</v>
      </c>
    </row>
    <row r="106" spans="1:16" ht="33.75" x14ac:dyDescent="0.25">
      <c r="A106" s="22">
        <v>88</v>
      </c>
      <c r="B106" s="46">
        <v>202400000006032</v>
      </c>
      <c r="C106" s="21">
        <v>45632</v>
      </c>
      <c r="D106" s="50" t="s">
        <v>267</v>
      </c>
      <c r="E106" s="50" t="s">
        <v>268</v>
      </c>
      <c r="F106" s="31" t="s">
        <v>269</v>
      </c>
      <c r="G106" s="31">
        <v>2460000000</v>
      </c>
      <c r="H106" s="31" t="s">
        <v>19</v>
      </c>
      <c r="I106" s="12">
        <v>45726</v>
      </c>
      <c r="J106" s="12">
        <v>46022</v>
      </c>
      <c r="K106" s="31">
        <v>38.299999999999997</v>
      </c>
      <c r="L106" s="50">
        <v>38.299999999999997</v>
      </c>
      <c r="M106" s="50" t="s">
        <v>266</v>
      </c>
    </row>
  </sheetData>
  <mergeCells count="24">
    <mergeCell ref="H41:H42"/>
    <mergeCell ref="H20:H21"/>
    <mergeCell ref="B27:B38"/>
    <mergeCell ref="C27:C38"/>
    <mergeCell ref="D27:D38"/>
    <mergeCell ref="E27:E38"/>
    <mergeCell ref="G27:G38"/>
    <mergeCell ref="H27:H38"/>
    <mergeCell ref="B20:B21"/>
    <mergeCell ref="C20:C21"/>
    <mergeCell ref="D20:D21"/>
    <mergeCell ref="E20:E21"/>
    <mergeCell ref="G41:G42"/>
    <mergeCell ref="F41:F42"/>
    <mergeCell ref="A20:A21"/>
    <mergeCell ref="F27:F38"/>
    <mergeCell ref="B41:B42"/>
    <mergeCell ref="C41:C42"/>
    <mergeCell ref="D41:D42"/>
    <mergeCell ref="E41:E42"/>
    <mergeCell ref="A41:A42"/>
    <mergeCell ref="A27:A38"/>
    <mergeCell ref="F20:F21"/>
    <mergeCell ref="G20:G21"/>
  </mergeCells>
  <conditionalFormatting sqref="D84:D86">
    <cfRule type="expression" dxfId="0" priority="2">
      <formula>"Y(A4:DA4)"</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ENE-MARZO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Kattia Estela Bernal Florez</cp:lastModifiedBy>
  <cp:lastPrinted>2019-08-28T19:29:42Z</cp:lastPrinted>
  <dcterms:created xsi:type="dcterms:W3CDTF">2015-08-18T13:49:46Z</dcterms:created>
  <dcterms:modified xsi:type="dcterms:W3CDTF">2025-05-05T21:10:46Z</dcterms:modified>
</cp:coreProperties>
</file>