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howInkAnnotation="0" autoCompressPictures="0"/>
  <mc:AlternateContent xmlns:mc="http://schemas.openxmlformats.org/markup-compatibility/2006">
    <mc:Choice Requires="x15">
      <x15ac:absPath xmlns:x15ac="http://schemas.microsoft.com/office/spreadsheetml/2010/11/ac" url="C:\Users\ojulio\Documents\INFORMACION ACTUALIZADA 2023- HISTORICA\TRANSPARENCIA-2026\"/>
    </mc:Choice>
  </mc:AlternateContent>
  <xr:revisionPtr revIDLastSave="0" documentId="13_ncr:1_{9EF7C257-B05F-4FE6-8900-9DD74E1BFB9E}" xr6:coauthVersionLast="47" xr6:coauthVersionMax="47" xr10:uidLastSave="{00000000-0000-0000-0000-000000000000}"/>
  <bookViews>
    <workbookView xWindow="-120" yWindow="-120" windowWidth="29040" windowHeight="15720" tabRatio="668" xr2:uid="{00000000-000D-0000-FFFF-FFFF00000000}"/>
  </bookViews>
  <sheets>
    <sheet name="Transparencia- Trimestral" sheetId="8" r:id="rId1"/>
  </sheets>
  <definedNames>
    <definedName name="_xlnm._FilterDatabase" localSheetId="0" hidden="1">'Transparencia- Trimestral'!$A$8:$M$8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8" i="8" l="1"/>
  <c r="K117" i="8"/>
  <c r="K116" i="8"/>
  <c r="K114" i="8"/>
  <c r="K113" i="8"/>
  <c r="K112" i="8"/>
  <c r="K110" i="8"/>
  <c r="K68" i="8" l="1"/>
  <c r="K67" i="8"/>
  <c r="K66" i="8"/>
  <c r="K65" i="8"/>
  <c r="K64" i="8"/>
  <c r="K63" i="8"/>
  <c r="K62" i="8"/>
  <c r="K61" i="8"/>
  <c r="K60" i="8"/>
  <c r="K59" i="8"/>
  <c r="K58" i="8"/>
  <c r="K57" i="8"/>
  <c r="K56" i="8"/>
  <c r="K55" i="8"/>
  <c r="K54" i="8"/>
  <c r="K53" i="8"/>
  <c r="K52" i="8"/>
  <c r="K51" i="8"/>
  <c r="K50" i="8"/>
  <c r="L26" i="8"/>
  <c r="L25" i="8"/>
  <c r="L24" i="8"/>
  <c r="L23" i="8"/>
  <c r="L22" i="8"/>
  <c r="L2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tc={8AA23DD0-9D0B-4453-A461-9A1D6AC85275}</author>
  </authors>
  <commentList>
    <comment ref="J39" authorId="0" shapeId="0" xr:uid="{8AA23DD0-9D0B-4453-A461-9A1D6AC8527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terminacion del proyecto ( Fecha corta(D/M/A)</t>
      </text>
    </comment>
  </commentList>
</comments>
</file>

<file path=xl/sharedStrings.xml><?xml version="1.0" encoding="utf-8"?>
<sst xmlns="http://schemas.openxmlformats.org/spreadsheetml/2006/main" count="617" uniqueCount="332">
  <si>
    <t>Item</t>
  </si>
  <si>
    <t>Observaciones</t>
  </si>
  <si>
    <t>Nombre del Proyecto</t>
  </si>
  <si>
    <t>Objetivo General del Proyecto (Resultado)</t>
  </si>
  <si>
    <t>Valor del Proyecto</t>
  </si>
  <si>
    <t>Fuente de Financiación</t>
  </si>
  <si>
    <t>Fecha de Inicio</t>
  </si>
  <si>
    <t>Fecha de Terminación</t>
  </si>
  <si>
    <t>% Avance fisico</t>
  </si>
  <si>
    <t>Avance Financiero $</t>
  </si>
  <si>
    <t>SECRETARIA DE PLANEACION DEPARTAMENTAL</t>
  </si>
  <si>
    <t>GOBERNACION DE BOLIVAR</t>
  </si>
  <si>
    <t>BANCO DE PROGRAMAS Y PROYECTOS INVERSION DEPARTAMENTAL</t>
  </si>
  <si>
    <t>Codigo de Registro del BPIN</t>
  </si>
  <si>
    <t>Fecha de inscripcion</t>
  </si>
  <si>
    <t>Nombre de la Dependencia</t>
  </si>
  <si>
    <t>1ER TRIMESTRE ENERO - MARZO 2026</t>
  </si>
  <si>
    <t>En ejecución</t>
  </si>
  <si>
    <t>202500000042051</t>
  </si>
  <si>
    <t>Fortalecimiento del componente de atención del Riesgo de la Gobernación de  Bolívar</t>
  </si>
  <si>
    <t>Fortalecer el componente de manejo del riesgo en el Departamento de Bolívar, garantizando una respuesta oportuna, coordinada y efectiva ante emergencias y desastres</t>
  </si>
  <si>
    <t>202500000042050</t>
  </si>
  <si>
    <t>Fortalecimiento del proceso de reducción del riesgo de desastre en el Departamento de Bolívar</t>
  </si>
  <si>
    <t>Fortalecer de manera integral la capacidad institucional, comunitaria y técnica para reducir los riesgos de desastres en el Departamento de Bolívar</t>
  </si>
  <si>
    <t>202500000042048</t>
  </si>
  <si>
    <t>Fortalecimiento del componente de conocimiento del riesgo de la Gobernación de   Bolívar</t>
  </si>
  <si>
    <t>Fortalecer la información a las Alcaldías Municipales acerca de la importancia del proceso de conocimiento de la Gestión del Riesgo</t>
  </si>
  <si>
    <t>FORTALECIMIENTO INTEGRAL DE PEQUEÑOS PRODUCTORES RURALES MEDIANTE LA GESTION ESTRATEGICA Y ASISTENCIA TECNICA MULTIDISCIPLINARIA EN EL DEPARTAMENTO DE BOLIVAR</t>
  </si>
  <si>
    <t>400,000,000</t>
  </si>
  <si>
    <t>ICLD</t>
  </si>
  <si>
    <t>Este Proyecto corresponde al fortalecimiento de la Secretaria de Agricultura con el apoyo de los Profesionales. Los cuales son un Número de 25 profesionales, teniendo como referencia la primera Acta de Inicio de fecha 21 de Enero del 2026 y fecha de terminacion de la ultima Acta de Inicio 23 de Julio del 2026.</t>
  </si>
  <si>
    <t>Administración de la nómina del año 2026, para garantizar la prestación del servicio público educativo en los municipios no certificados del departamento de Bolívar</t>
  </si>
  <si>
    <t>Optimizar los recursos transferidos por el MEN para el pago de nómina y prestaciones sociales; y gastos de funcionamiento.</t>
  </si>
  <si>
    <t>SGP</t>
  </si>
  <si>
    <t>Fortalecimiento del Servicio de Aseo y Vigilancia para el año 2026 en los Establecimientos Educativos Oficiales de los 44 municipios no certificados del departamento de Bolívar</t>
  </si>
  <si>
    <t>Aumentar las condiciones de higiene y seguridad en los establecimientos educativos oficiales de los municipios no certificados del 
departamento de Bolívar.</t>
  </si>
  <si>
    <t>Fortalecimiento al seguimiento y verificación de las actividades misionales, técnicas y administrativas en los establecimientos educativos por parte de la secretaría de educación en la vigencia 2026 Bolívar</t>
  </si>
  <si>
    <t xml:space="preserve"> Fortalecer la capacidad técnica y humana en la Secretaría de Educación para realizar monitoreo efectivo en los Establecimientos Educativos</t>
  </si>
  <si>
    <t xml:space="preserve">Implementación del programa de gestión escolar como estrategia de disminución de deserción escolar para el año 2026 en instituciones educativas oficiales del departamento de Bolívar
</t>
  </si>
  <si>
    <t>Disminuir los índices de deserción escolar en el departamento de Bolívar.</t>
  </si>
  <si>
    <t xml:space="preserve">
SGP/RP</t>
  </si>
  <si>
    <t>Fortalecimiento de aulas inclusivas para la atención educativa de niños, niñas, jóvenes y adultos con discapacidad y talentos excepcionales en la vigencia 2026 departamento de Bolívar.</t>
  </si>
  <si>
    <t>Mejorar los procesos de inclusión mediante la implementación de estrategias que garanticen el derecho y el goce efectivo de la educación a los estudiantes con discapacidad y talentos excepcionales del departamento de Bolívar.</t>
  </si>
  <si>
    <t>Implementación del Programa de Alimentacion Escolar-PAE 2025-2026 Bolívar</t>
  </si>
  <si>
    <t>Incrementar los niveles de permanencia de los niños, niñas, adolescentes y jóvenes en la jornada académica que asisten a los
establecimientos educativos oficiales en la entidad territorial.</t>
  </si>
  <si>
    <t>ICLD-PGN-UAPA</t>
  </si>
  <si>
    <t>202500000041745</t>
  </si>
  <si>
    <t>Mantenimiento de la cobertura educativa para el 2026 a través de la prestación del servicio con operadores privados para garantizar la continuidad de estudiantes en los municipios con insuficiencia del servicio educativo  Bolívar</t>
  </si>
  <si>
    <t>Garantizar la prestación del servicio educativo en educación preescolar , básica secundaria y media, a través de la contratación de operadores privados para garantizar la continuidad de estudiantes en los municipios con insuficiencia del servicio.</t>
  </si>
  <si>
    <t>Valores de las actividades reportados estan basados en los informes de ejecucion del presupuesto de la SEDBOLIVAR</t>
  </si>
  <si>
    <t>El proyecto comprende dos (2) actividades: (i) la prestación del servicio de aseo en las instituciones educativas y (ii) la vigilancia de los establecimientos educativos oficiales del departamento. La primera actividad tiene un valor de $1.870.822.100,00 y la segunda asciende a $10.162.178.487,00. A la fecha, se han efectuado pagos por $297.706.631,00, correspondientes exclusivamente a la actividad de aseo.</t>
  </si>
  <si>
    <t>Hasta 30 de marzo de 2026 se realizaron pagos por valor de $168.500.000 según ejecución presupuestal de ese mismo mes.</t>
  </si>
  <si>
    <t>A través de Resolución No 0521 de 2026 la Secretaría de Educación de Bolívar ordenó transferencias de recursos a establecimientos educativos que atienden matrícula con la modalidad de internado, que corresponde a una de las actividades del proyecto.</t>
  </si>
  <si>
    <t xml:space="preserve">
El proyecto se inicia con la contratación del equipo de Aulas Inclusivas, esta acción se inició desde el día 19 de enero de 2026. </t>
  </si>
  <si>
    <t>MEJORAMIENTO EN CONCRETO ASFÁLTICO DE LA VÍA QUE CONDUCE DEL MUNICIPIO DE RÍO VIEJO HASTA EL MUNICIPIO DE TIQUISIO, EN EL DEPARTAMENTO DE BOLÍVAR</t>
  </si>
  <si>
    <t>Mejorar la intercomunicación terrestre entre el Municipio de Rio Viejo y el Municipio de Tiquisio, en el Departamento de Bolívar</t>
  </si>
  <si>
    <t>INVIAS</t>
  </si>
  <si>
    <t>EN EJECUCIÓN</t>
  </si>
  <si>
    <t>MEJORAMIENTO DE LA MALLA VIAL DEL CENTRO URBANO DEL MUNICIPIO DE MAGANGUE EN EL DEPARTAMENTO DE BOLÍVAR</t>
  </si>
  <si>
    <t>Mejorar la movilidad en el tránsito vehicular, en el centro urbano del municipio de Magangué, del Departamento de Bolívar</t>
  </si>
  <si>
    <t>MEJORAMIENTO INTEGRAL DE VIAS URBANAS Y REHABILITACIÓN DE PARQUES EN EL MUNICIPIO DE MOMPOX, DEPARTAMENTO DE BOLÍVAR</t>
  </si>
  <si>
    <t>Rehabilitar y modernizar la infraestructura vial y los espacios públicos de Mompox, Bolívar, para mejorar la movilidad, seguridad, y promover el desarrollo turístico y económico del municipio.</t>
  </si>
  <si>
    <t>MEJORAMIENTO DE LA MALLA VIAL EN EL DISTRITO DE CARTAGENA DE INDIAS</t>
  </si>
  <si>
    <t>Mejorar la infraestructura vial en Cartagena de Indias</t>
  </si>
  <si>
    <t>CONSTRUCCIÓN DE LA INFRAESTRUCTURA DE LA INSTITUCIÓN EDUCATIVA TECNICA AGROPECUARIA DE VILLANUEVA DEPARTAMENTO BOLÍVAR</t>
  </si>
  <si>
    <t>Intervenir y Mejorar las condiciones físicas en la sede educativa técnica agropecuaria de Villanueva focalizada y priorizada en el Zodes Norte Bolivarense del municipio no certificado del departamento Bolívar, garantizando ambientes adecuados</t>
  </si>
  <si>
    <t>REPOSICIÓN CONSTRUCCIÓN DE LA INFRAESTRUCTURA DE LA INSTITUCIÓN EDUCATIVA MARCOS FIDEL SUAREZ DEL MUNICIPIO DE TURBANA</t>
  </si>
  <si>
    <t>Intervenir y Mejorar las condiciones físicas en la Institución Educativa Marcos Fidel Suárez focalizada y priorizada en el Zodes Norte
Bolivarense del municipio no certificado del departamento Bolívar, garantizando ambientes adecuados(Aulas Escola</t>
  </si>
  <si>
    <t>IMPLEMENTACIÓN PARA LA TERMINACIÓN DE LOS CENTROS DE DESARROLLO INFANTIL EN BOLÍVAR</t>
  </si>
  <si>
    <t>Adecuar la infraestructura existente de los Centros de Desarrollo Integral (CDI) en los municipios de Hatillo de Loba, El Peñón, Santa Rosa del Sur, Morales, Barranco de Loba y Río Viejo</t>
  </si>
  <si>
    <t>CONSTRUCCIÓN DE CANCHA EN GRAMA SINTÉTICA EN EL BARRIO BELÉN EN EL MUNICIPIO DE SAN PABLO DEPARTAMENTO DE
BOLÍVAR</t>
  </si>
  <si>
    <t>Incrementar el desarrollo de actividades recreo deportivas individuales y en familia en el Municipio de San Pablo del Departamento de Bolívar.</t>
  </si>
  <si>
    <t>CONSTRUCCION DE UNIDAD DEPORTIVA EN EL MUNICIPIO DE CLEMENCIA EN EL DEPARTAMENTO DE BOLIVAR</t>
  </si>
  <si>
    <t>CONSTRUCCION DE UNIDAD DEPORTIVA EN EL MUNICIPIO DE SANTA ROSA DEL SUR EN EL DEPARTAMENTO DE BOLIVAR</t>
  </si>
  <si>
    <t>CONSTRUCCION DE ESTADIO DE FUTBOL PARA LA PRACTICA DEPORTIVA, RECREACTIVA Y DE ESPARCIMIENTO EN EL MUNICIPIO DE SANTA ROSA DE LIMA, DEPARTAMENTO DE BOLIVAR</t>
  </si>
  <si>
    <t>CONSTRUCCION DE PAVIMENTO EN CONCRETO HIDRAULICO DE LA CALLE PERIMETRAL A LA CIENAGA LA REDONDA Y CARRERA 4 DEL CORREGIMIENTO DE LOMA ARENA DEL MUNICIPIO DE SANTA CATALINA BOLIVAR</t>
  </si>
  <si>
    <t>Fortalecer la integracion regional y la promoción turistica del norte de Bolivar mediante la rehabilitacion de la infraestructura vial en el corregimiento de Loma arena, municipio de Bolivar</t>
  </si>
  <si>
    <t>CONSTRUCCION DE PARQUE LINEAL MAGANGUEY EN EL MUNICIPIO DE MAGANGUE, DEPARTAMENTO</t>
  </si>
  <si>
    <t>Incrementar el desarrollo de actividades recreativas individuales y en familia en el área urbana del municipio de Magangue - departamento de Bolivar</t>
  </si>
  <si>
    <t>CONSTRUCCIÓN EN PAVIMENTO RÍGIDO DE VÍAS URBANAS DEL MUNICIPIO DE MARIA LA BAJA - BOLIVAR</t>
  </si>
  <si>
    <t>Mejorar la infraestructura vial en el municipio de Marialabaja</t>
  </si>
  <si>
    <t>CONSTRUCCIÓN, REHABILITACIÓN Y RECUPERACIÓN INTEGRAL DEL PARQUE LAS AMÉRICAS EN EL MUNICIPIO DE MAGANGUÉ DEL DEPARTAMENTO DE BOLÍVAR</t>
  </si>
  <si>
    <t>CONSTRUCCION DEL CENTRO DE DESARROLLO SOCIAL PARA EL CAMBIO Y LA VIDA ACTIVATE YA MARIA LA BAJA, DEPARTAMENTO DE BOLIVAR</t>
  </si>
  <si>
    <t>Contribuir al desarrollo integral de la población juvenil del municipio de Marialabaja mediante la construcción y dotación de un Centro de desarrollo social que ofrezca espacios adecuados y seguros para la educación no formal, el deporte y cultura</t>
  </si>
  <si>
    <t>REMODELACION DE ESPACIOS DE CENTRO REGIONAL DE ATENCION Y REPARACION A LAS VICTIMAS EN EL DISTRITO DE CARTAGENA DE INDIAS</t>
  </si>
  <si>
    <t>Remodelar los daños estructurales, mal estado de acabados y presencia de humedades de espacios en el centro regional de atención y reparación a las víctimas en el distristo de Cartgena de Indias en el departamento de Bolívar</t>
  </si>
  <si>
    <t>CONSTRUCCIÓN DEL MALECÓN DE TODOS EN EL MUNICIPIO DE MAGANGUÉ, DEPARTAMENTO DE BOLÍVAR</t>
  </si>
  <si>
    <t>Incrementar el aprovechamiento del espacio público para el desarrollo de actividades recreacionales, individuales y en familia en el municipio de Magangué</t>
  </si>
  <si>
    <t>DESARROLLO DE UN PROGRAMA 
PARA LA CUALIFICACION DE SERVIDORES PUBLICOS Y PROMOCION DE LIDERAZGOS 
CONSTRUCTIVOS EN EL DEPARTAMENTO DE BOLIVAR</t>
  </si>
  <si>
    <t>Desarrollar e implementar programas y estrategias que promuevan la cualificación de 
los servidores públicos, gobernanza territorial y liderazgos constructivos y 
complementarios para la población en general del departamento de Bolívar</t>
  </si>
  <si>
    <t>Apoyo a las personas mayores con recursos de estampilla para el bienestar del adulto mayor en los centros de vida y centros de protección del Departamento de  Bolívar.</t>
  </si>
  <si>
    <t>Garantizar la atención integral a las personas mayores en los centros vida y Centros de Protección del Departamento de Bolívar.</t>
  </si>
  <si>
    <t>Implementación y fortalecimiento de la politica pública departamental para la garantia progresiva del derecho humano a la alimentaciónadecuada "alimentar para la vida 2021-2031", en madres con bajo peso gestacional y lactantes, y niños y niñas de 0 a 7 años con bajo peso oen riesgo de adquirir desnutrición, en 5 municipios del Departamento de  Bolívar.</t>
  </si>
  <si>
    <t>Fortalecer el estado nutricional y la seguridad alimentaria de niños y niñas menores de 7 años y madres gestantes y lactantes en municipios
priorizados del departamento de Bolívar mediante intervenciones integrales.</t>
  </si>
  <si>
    <t>Este proyecto esta en tramite para ser asignado su reporte a secretaría privada quienes son los que tienen la supervisión del mismo.</t>
  </si>
  <si>
    <t>202500000044050</t>
  </si>
  <si>
    <t>Fortalecimiento INSTITUCIONAL DE LA SECRETARIA DE PLANEACION DEL DEPARTAMENTO DE  Bolívar</t>
  </si>
  <si>
    <t>Fortalecer la capacidad institucional de la Secretaría de Planeación mediante la integración, actualización y gestión eficiente de los
sistemas de información territorial y socioeconómica; la asistencia técnica en ordenamiento territorial y legalizac</t>
  </si>
  <si>
    <t>N/A</t>
  </si>
  <si>
    <t>202500000044048</t>
  </si>
  <si>
    <t>Formulación de la Política Pública de Ciencia, Tecnología e Innovación en el Departamento de Bolívar, en cumplimiento de las metas establecidas en el Plan de Desarrollo 'Bolívar me Enamora 2024-2027' Cartagena de Indias Bolívar.  Cartagena de Indias</t>
  </si>
  <si>
    <t>202600000002499</t>
  </si>
  <si>
    <t>Prestación de servicios para la promoción del ordenamiento territorial en los territorios rurales del municipio de Magangué Departamento de   Bolívar</t>
  </si>
  <si>
    <t>Mejorar la planificación y desarrollo territorial entre Bolívar y sus Municipios</t>
  </si>
  <si>
    <t>FORTALECIMIENTO DE LA GESTIÓN DEL ASEGURAMIENTO EN SALUD EN EL DEPARTAMENTO DE BOLÍVAR</t>
  </si>
  <si>
    <t xml:space="preserve">FORTALECER LA GESTIÓN DEL ASEGURAMIENTO EN SALUD EN EL DEPARTAMENTO DE BOLÍVAR.
</t>
  </si>
  <si>
    <t>En ejecucion</t>
  </si>
  <si>
    <t>FORTALECIMIENTO DEL PROCESO DE REFERENCIA Y CONTRAREFERENCIA DE LA RED PRESTADORA DE SERVICIOS DE SALUD DEL DEPARTAMENTO DE BOLIVAR PARA LA ATENCION DE URGENCIAS, EMERGENCIAS Y DESASTRES A TRAVÉS DEL CENTRO REGULADOR DE URGENCIAS  EN EL DEPARTAMENTO DE   Bolívar</t>
  </si>
  <si>
    <t>FORTALECER LA GESTIÓN DEL PROCESO DE REFERENCIA Y CONTRARREFERENCIA EN LA RED DE PRESTADORES DE SERVICIOS DE SALUD DEL DEPARTAMENTO DE BOLÍVAR, PARA MEJORAR LA ARTICULACIÓN ENTRE LOS NIVELES DE ATENCIÓN Y GARANTIZAR UNA RESPUESTA OPORTUNA Y EFICIENTE ANTE URGENCIAS, EMERGENCIAS Y DESASTRES.</t>
  </si>
  <si>
    <t xml:space="preserve">FORTALECIMIENTO DE LAS REDES INTEGRALES DE PRESTACION DE SERVICIOS DE SALUD CON ENFOQUE EN ATENCION PRIMARIA EN SALUD DEL DEPARTAMENTO DE BOLIVAR </t>
  </si>
  <si>
    <t>CONSOLIDAR UNA RED INTEGRADA DE SERVICIOS DE SALUD EN EL MARCO DEL MODELO DE ATENCIÓN INTEGRAL EN SALUD CON ENFOQUE EN LA ATENCIÓN PRIMARIA, QUE PERMITA GARANTIZAR LA ACCESIBILIDAD, CALIDAD, OPORTUNIDAD Y EFICIENCIA EN LA PRESTACIÓN DE LOS SERVICIOS DE SALUD EN EL DEPARTAMENTO DE BOLÍVAR</t>
  </si>
  <si>
    <t xml:space="preserve">FORTALECIMIENTO DE LA GESTIÓN DE LA SECRETARIA DE SALUD DEPARTAMENTAL DE BOLÍVAR </t>
  </si>
  <si>
    <t>FORTALECER TODOS LOS PROCESOS INSTITUCIONALES, QUE PERMITAN PROMOVER UNA MEJORA CONTINUA Y CUMPLIR CON EFICIENCIA Y EFICACIA LAS COMPETENCIAS DE LA SECRETARÍA DE SALUD DEPARTAMENTAL DE BOLIVAR</t>
  </si>
  <si>
    <t>INCREMENTO DE LA COBERTURA DE ACCIONES DE INSPECCIÓN, VIGILANCIA Y CONTROL SANITARIO EN EL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</si>
  <si>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</si>
  <si>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FORTALECIMIENTO DE LA GESTIÓN PARA LA PLANEACIÓN INTEGRAL EN SALUD DE LA SECRETARIA DE SALUD DE BOLÍVAR</t>
  </si>
  <si>
    <t>OPTIMIZAR LOS PROCESOS DE GESTIÓN DE LA PLANEACIÓN INTEGRAL EN SALUD, PARA LOGARA EL CUMPLIMIENTO DE LAS METAS DEL PLAN TERRITORIAL DE SALUD DE LA SECRETARÍA DE SALUD EN EL DEPARTAMENTO DE BOLÍVAR</t>
  </si>
  <si>
    <t>FORTALECIMIENTO DE LA ADOPCIÓN Y ATENCION INTEGRAL PARA LA PREVENCION PROMOCION, VIGILANCIA Y CONTROL DE LAS ENFERMEDADES POR VECTORES Y ZOONOSIS EN EL DEPARTAMENTO DE BOLIVAR.</t>
  </si>
  <si>
    <t>FORTALECER LA ADOPCION, ADAPTACION E IMPLEMENTACION EN LAS ATENCIONES INDIVIDUALES, COLECTIVAS Y POBLACIONALES MEDIANTE EL DESARROLLO DE RUTAS DE ATENCIÓN INTEGRAL EN SALUD, PROMOCIÓN Y MANTENIMIENTO DE LA SALUD Y AQUELLAS ESPECÍFICAS PARA LAS ETV Y ZOONOSIS.</t>
  </si>
  <si>
    <t>FORTALECIMIENTO DE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 BOLIVAR</t>
  </si>
  <si>
    <t>FORTALECER LA ADOPCIÓN Y APLICACIÓN DE ESTRATEGIAS DE ATENCIÓN INTEGRAL EN SALUD EN EL DEPARTAMENTO DE BOLÍVAR, ENFOCÁNDOSE EN LA REDUCCIÓN DE LA MORBILIDAD A TRAVÉS DE LA MEJORA DE LOS SERVICIOS DEL LABORATORIO DE SALUD PÚBLICA, CON ESPECIAL ATENCIÓN EN LA TUBERCULOSIS Y LA ENFERMEDAD DE HANSEN, ASÍ COMO EN EL CONTROL DE INFECCIONES Y LA RESISTENCIA A ANTIMICROBIANOS.</t>
  </si>
  <si>
    <t>FORTALECIMIENTO A LA GESTIÓN Y ADMINISTRACIÓN DEL PROGRAMA AMPLIADO DE INMUNIZACIONES (PAI) EN LOS 45 MUNICIPIOS DEL DEPARTAMENTO DE BOLÍVAR</t>
  </si>
  <si>
    <t>FORTALECER LA GESTIÓN ADMINISTRATIVA DEL PROGRAMA AMPLIADO DE INMUNIZACIONES PARA EL LOGRO DE COBERTURAS ÚTILES EN LA POBLACIÓN OBJETO DEL PAI EN LOS MUNICIPIOS BAJO LA JURISDICCIÓN DEL DEPARTAMENTO DE BOLÍVAR</t>
  </si>
  <si>
    <t>FORTALECIMIENTO DE LAS ACCIONES DE INSPECCIÓN, VIGILANCIA Y CONTROL SANITARIO EN ALIMENTOS, MEDICAMENTOS Y SALUD AMBIENTAL EN EL DEPARTAMENTO DE BOLIVAR.</t>
  </si>
  <si>
    <t>MEJORAR LAS CONDICIONES SANITARIAS EN LOS ESTABLECIMIENTOS OBJETOS DE IVC EN LOS MUNICIPIOS  DEL DEPARTAMENTO DE BOLIVAR.</t>
  </si>
  <si>
    <t>FORTALECIMIENTO DEL PROCESO DE OPERACIONALIZACIÓN DEL PLAN DE INTERVENCIONES COLECTIVAS(PIC) Y DE LOS PROCESOS DE GESTIÓN DE SALUD PÚBLICA ENMARCADA EN LA RESOLUCIÓN 518 DE 2015 EN LAS ENTIDADES TERRITORIALES DE SALUD DEPARTAMENTAL Y MUNICIPAL DEL DEPARTAMENTO DE BOLÍVAR</t>
  </si>
  <si>
    <t>MEJORAR LA GESTION EN LA  OPERACIONALIZACION DEL PLAN INTERVECIONES COLECTIVAS (PIC) Y DE LOS  PROCESOS  DE LA  GESTION DE LA  SALUD PUBLICA EN EL  MARCO DE LA  GESTION DEL RIESGO COLECTIVO Y DE LA  SALUD PUBLICA</t>
  </si>
  <si>
    <t>FORTALECIMIENTO DE LA AUTORIDAD SANITARIA DE LOS TERRITORIOS PARA FOMENTAR LA SEGURIDAD Y SALUD EN EL TRABAJO EN POBLACION TRABAJADORA DEL SECTOR INFORMAL EN EL DEPARTAMENTO DE BOLÍVAR</t>
  </si>
  <si>
    <t>AUMENTAR LA  COBERTURA DE ACCIONES DE PROMOCIÓN DE LA SALUD Y PREVENCIÓN  DE RIESGOS LABORALES EN LA POBLACIÓN DEL SECTOR INFORMAL  DE LA ECONOMÍA EN EL DEPARTAMENTO DE BOLÍVAR.</t>
  </si>
  <si>
    <t>APOYO A LA GESTIÓN PARA LA IMPLEMENTACIÓN Y ADOPCIÓN DE ESTRATEGIAS, NORMAS Y LINEAMIENTOS ORIENTADOS AL DESARROLLO INTEGRAL DE NIÑAS, NIÑOS Y ADOLESCENTES, CON ÉNFASIS EN LA SALUD NUTRICIONAL DE LA PRIMERA INFANCIA (0 A 59 MESES) Y GESTANTES EN LOS MUNICIPIOS PRIORIZADOS DEL DEPARTAMENTO DE BOLÍVAR.</t>
  </si>
  <si>
    <t>APOYAR LA ADOPCIÓN E IMPLEMENTACIÓN DE ESTRATEGIAS, NORMAS, LINEAMIENTOS ORIENTADOS A LOGRAR EL ADECUADO MANEJO DE LA DESNUTRICIÓN AGUDA EN EL MENOR DE 5 AÑOS Y EL DESARROLLO INTEGRAL DE NIÑAS, NIÑOS Y ADOLESCENTES EN MUNICIPIOS PRIORIZADOS DEL DEPARTAMENTO DE BOLÍVAR</t>
  </si>
  <si>
    <t>IMPLEMENTACIÓN Y ADOPCIÓN DE ESTRATEGIAS, NORMAS Y LINEAMIENTOS ORIENTADOS A LA ATENCIÓN INTEGRAL EN SALUD DE LAS POBLACIONES CON ENFOQUE DIERENCIAL: ETNIAS, VÍCTIMAS DEL CONFLICTO ARMADO, HABITANTE DE CALLE, MIGRANTES Y POBLACION DIVERSA EN EL DEPARTAMENTO DE BOLÍVAR</t>
  </si>
  <si>
    <t>FORTALECER LA IMPLEMENTACIÓN Y ADOPCIÓN DE ESTRATEGIAS, NORMAS Y LINEAMIENTOS ORIENTADOS A LA ATENCIÓN INTEGRAL EN SALUD CON ENFOQUE DIFERENCIAL: ETNIAS, VÍCTIMAS DEL CONFLICTO ARMADO, HABITANTES DE CALLE, MIGRANTES Y POBLACIÓN DIVERSA EN EL DEPARTAMENTO DE BOLÍVAR</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</si>
  <si>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</si>
  <si>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</si>
  <si>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ASESORÍA DE LA AUTORIDAD SANITARIA LOCAL PARA EL EJERCICIO DE LOS DERECHOS SEXUALES Y REPRODUCTIVOS EN EL DEPARTAMENTO DE BOLÍVAR</t>
  </si>
  <si>
    <t xml:space="preserve">FORTALECER LA AUTORIDAD SANITARIA LOCAL PARA EL EJERCICIO DE LOS DERECHOS SEXUALES Y REPRODUCTIVOS EN EL DEPARTAMENTO DE BOLÍVAR  </t>
  </si>
  <si>
    <t>IMPLEMENTACIÓN Y ADOPCIÓN DE ESTRATEGIAS, NORMAS Y LINEAMIENTOS ORIENTADOS A LA ATENCIÓN INTEGRAL EN SALUD DE LAS POBLACIONES VULNERABLES: ENVEJECIMIENTO Y DISCAPACIDAD EN EL DEPARTAMENTO DE BOLÍVAR</t>
  </si>
  <si>
    <t>MEJORAR LA IMPLEMENTACIÓN Y ADOPCIÓN DE ESTRATEGIAS, NORMAS Y LINEAMIENTOS ORIENTADOS A LA ATENCIÓN INTEGRAL EN SALUD DE LAS POBLACIONES VULNERABLES: ENVEJECIMIENTO Y DISCAPACIDAD EN EL  DEPARTAMENTO DE BOLÍVAR.</t>
  </si>
  <si>
    <t>FORTALECIMIENTO DE LA GESTIÓN PARA LAS ENFERMEDADES NO TRANSMISIBLES EN EL DEPARTAMENTO DE BOLÍVAR</t>
  </si>
  <si>
    <t>AUMENTAR LA ADHERENCIA A LOS LINEAMIENTOS NACIONALES DE LAS ENFERMEDADES NO TRANSMISIBLES EN LOS MUNICIPIOS DEL DEPARTAMENTO DE BOLIVAR</t>
  </si>
  <si>
    <t>FORTALECIMIENTO DE LA AUTORIDAD SANITARIA PARA LA GESTIÓN EN SALUD PÚBLICA EN EL DEPARTAMENTO DE BOLÍVAR</t>
  </si>
  <si>
    <t>FORTALECER DE LA AUTORIDAD SANITARIA PARA LA GESTIÓN EN SALUD PÚBLICA EN EL DEPARTAMENTO DE BOLÍVAR</t>
  </si>
  <si>
    <t>202500000044371</t>
  </si>
  <si>
    <t>Generación de acciones en el marco del Programa de GUARDIANES DE BOLÍVAR para la Promoción de la Convivencia Ciudadana para la vigencia 2026 en el Departamento de  Bolívar</t>
  </si>
  <si>
    <t>Promover el buen comportamiento ciudadano en los eventos de participación e integración comunitaria y el sentido de pertenencia hacia los espacios públicos de Bolívar, mediante la participación activa de jóvenes como apoyo y orientadores en actividad</t>
  </si>
  <si>
    <t>202500000044373</t>
  </si>
  <si>
    <t>Desarrollo de las Estrategias, Programas y Acciones del Plan Integral de Seguridad y Convivencia Ciudadana -PISCC- en la vigencia 2026 en el departamento de  Bolívar</t>
  </si>
  <si>
    <t>Desarrollar las Actividades que permitan el logro de las Metas Trazadas en el PISCC 2024 - 2027 de Bolívar</t>
  </si>
  <si>
    <t>202500000044374</t>
  </si>
  <si>
    <t>Fortalecimiento institucional de la secretaría de seguridad en la vigencia 2026 del departamento de Bolívar</t>
  </si>
  <si>
    <t>Mejorar la efectividad en la prestación de los servicios y ampliando la cobertura territorial a través del fortalecimiento de la capacidad institucional de la Secretaría de Seguridad.</t>
  </si>
  <si>
    <t>202600000003986</t>
  </si>
  <si>
    <t xml:space="preserve">FORTALECIMIENTO DE LA SEGURIDAD CIUDADANA Y LA CONVIVENCIA PACÍFICA A TRAVÉS DE LA ARTICULACIÓN INTERINSTITUCIONAL Y LA PARTICIPACIÓN COMUNITARIA EN EL DEPARTAMENTO DE BOLÍVAR </t>
  </si>
  <si>
    <t>Fortalecer la articulación institucional y la participación comunitaria para reducir la criminalidad, la violencia y mejorar la convivencia pacífica en el Departamento de Bolívar.</t>
  </si>
  <si>
    <t>Fortalecimiento Institucional para Gestión de la Política de Gobierno Digital 2026 en la Gobernación de Bolívar</t>
  </si>
  <si>
    <t>Aumentar las capacidades institucionales de la Gobernación de Bolívar para la gestión, sostenibilidad y apropiación de la Política de
Gobierno Digital, garantizando la continuidad de la estrategia de transformación digital.</t>
  </si>
  <si>
    <t>Fortalecimiento de capacidades para la conectividad digital y operación de la infraestructura tecnológica del municipio de Santa Cruz de Mompox (2026) Mompox Inteligente en el Departamento de Bolívar</t>
  </si>
  <si>
    <t>Fortalecer las capacidades operativas y de conectividad para el funcionamiento del ecosistema digital y la consolidación de Mompox como
un territorio inteligente e inclusivo.</t>
  </si>
  <si>
    <t>FORTALECIMIENTO DE LA RED DE BIBLIOTECAS PÚBLICAS VIGENCIA 2026, EN LOS 46 MUNICIPIOS DEL DEPARTAMENTO DE BOLÍVAR</t>
  </si>
  <si>
    <t>Incrementar, estandarizar y sostener los procesos de promoción de lectura en la Red de Bibliotecas Públicas de Bolívar.</t>
  </si>
  <si>
    <t>FORTALECIMIENTO DE LAS ESTRATEGIAS DE DIVULGACIÓN Y PROMOCIÓN EN LA VIGENCIA 2026 DE LAS MANIFESTACIONES CULTURALES EN EL DEPARTAMENTO DE BOLÍVAR</t>
  </si>
  <si>
    <t>Aumentar la visibilidad y el reconocimiento de las manifestaciones culturales del Departamento de Bolívar durante la vigencia 2026</t>
  </si>
  <si>
    <t>FORTALECIMIENTO DE LAS ACTIVIDADES MISIONALES Y DE APOYO A LA GESTIÓN EN LA VIGENCIA 2026 DEL INSTITUTO DE CULTURA Y TURISMO DE BOLÍVAR</t>
  </si>
  <si>
    <t>Incrementar estrategias sistemáticas de promoción y divulgación del patrimonio y prácticas culturales en el departamento.</t>
  </si>
  <si>
    <t>12/16/2025</t>
  </si>
  <si>
    <t>FORTALECIMIENTO DEL PATRIMONIO CULTURAL INMATERIAL ASOCIADO A LA MÚSICA, FESTIVALES Y MANIFESTACIONES ARTÍSTICAS 2026 ENMARCADAS EN LA ORDENANZA 281 DE 2019 DEL DEPARTAMENTO DE BOLÍVAR</t>
  </si>
  <si>
    <t>Fortalecer el patrimonio cultural inmaterial asociado a la música, los festivales y las manifestaciones artísticas del Departamento de Bolívar.</t>
  </si>
  <si>
    <t>SECRETARIA PRIVADA - ICULTUR</t>
  </si>
  <si>
    <t xml:space="preserve">12/18/2025 </t>
  </si>
  <si>
    <t>FORTALECIMIENTO DE LAS MANIFESTACIONES CULTURALES INMATERIALES ASOCIADAS A LA MÚSICA, FESTIVALES Y EXPRESIONES ARTÍSTICAS DE LOS MUNICIPIOS CONTEMPLADOS EN LA ORDENANZA 344 DE 2022 EN LA VIGENCIA 2026 DEL DEPARTAMENTO DE BOLÍVAR</t>
  </si>
  <si>
    <t>Fortalecer la identidad cultural bolivarense mediante el impulso, sostenibilidad y promoción de las manifestaciones culturales inmateriales asociadas a la música, los festivales y las expresiones artísticas tradicionales de los municipios contemplado</t>
  </si>
  <si>
    <t>DESARROLLO DE LA AGENDA CULTURAL, GASTRONÓMICA, ARTESANAL, LITERARIA, MUSICAL, DE PROMOCIÓN Y CIRCULACIÓN DE LAS MANIFESTACIONES Y EXPRESIONES ARTÍSTICAS VIGENCIA 2026 DEL DEPARTAMENTO DE BOLÍVAR</t>
  </si>
  <si>
    <t>Fortalecer la promoción, circulación y acceso a las manifestaciones artísticas, culturales, gastronómicas, artesanales, literarias y musicales del Departamento de Bolívar</t>
  </si>
  <si>
    <t>FORTALECIMIENTO DE LAS ESTRATEGIAS DE PROMOCIÓN Y MERCADEO DE LOS DESTINOS TURÍSTICOS Y DE SUS MANIFESTACIONES CULTURALES, A TRAVÉS DE LA PARTICIPACIÓN EN LA XLIV VITRINA TURÍSTICA ANATO Y LA VISIBILIZACIÓN BOLÍVAR</t>
  </si>
  <si>
    <t>Fortalecer la visibilidad, promoción y comercialización de los destinos turísticos y las manifestaciones culturales del Departamento de Bolívar</t>
  </si>
  <si>
    <t>Implementación del Programa de Infraestructura en el Deporte y la Recreación en el Departamento de Bolívar</t>
  </si>
  <si>
    <t>Construir, mantener, reparar y adecuar los escenarios deportivos y recreativos en los diferentes municipios del Departamento de Bolívar</t>
  </si>
  <si>
    <t>IDERBOL</t>
  </si>
  <si>
    <t>Fortalecimiento del programa deporte social y comunitario, deporte formativo, escuela recreativa y juegos superate en el departamento de Bolívar</t>
  </si>
  <si>
    <t>Apoyar institucionalmente a los eventos deportivos del departamento de Bolívar</t>
  </si>
  <si>
    <t>Implementación del programa de altos logros en el departamento de Bolívar</t>
  </si>
  <si>
    <t xml:space="preserve">apoyar institucionalmente a los deportistas de alto rendimiento del Departamento de Bolívar para lograr un mayor nivel de competitividad deportiva y mantener el cuarto lugar en el medallero </t>
  </si>
  <si>
    <t>Implementación del programa de funcionamiento y operación institucional de Iderbol en el Departamento de Bolívar</t>
  </si>
  <si>
    <t>Apoyar institucionalmente a los deportistas del departamento de Bolívar para lograr mayor nivel de competitividad deportiva y ser un departamento competitivo</t>
  </si>
  <si>
    <t>Implementación del programa Hábitos y Estilos de Vida Saludable en el Departamento de Bolívar</t>
  </si>
  <si>
    <t>Aumentar la prevalencia de actividad física regular con el fin de combatir el sedentarismo, logrando así el mejoramiento de la calidad de vida, el bienestar, aprovechamiento del tiempo libre y la salud de la población bolivarense en los ámbitos común</t>
  </si>
  <si>
    <t>Construcción plan maestro de alcantarillado de la zona urbana del municipio de San Estanislao de Kostka en el Departamento de Bolívar</t>
  </si>
  <si>
    <t>Aumento  número de beneficiarios con servicio de alcantarillado                                                                                           Aumento  Indicadores Sectoriales - Cabecera Municipal</t>
  </si>
  <si>
    <t>Nación 625</t>
  </si>
  <si>
    <t xml:space="preserve">SGP 224
</t>
  </si>
  <si>
    <t>Municipios 151</t>
  </si>
  <si>
    <t>Construcción de la segunda fase del Alcantarillado sanitario de la cabecera del municipio de San Juan Nepomuceno – Departamento de Bolívar</t>
  </si>
  <si>
    <t xml:space="preserve">PGN 5930
</t>
  </si>
  <si>
    <t>Construccion de la segunda fase del alcantarillado sanitario del municipio de Calamar departamento de Bolivar</t>
  </si>
  <si>
    <t xml:space="preserve">Nación PGN 2021 59
</t>
  </si>
  <si>
    <t xml:space="preserve">Dpto SGP 27
</t>
  </si>
  <si>
    <t>Construcción del sistema de acueducto de la cabecera del municipio de Altos del Rosario, departamento de Bolívar</t>
  </si>
  <si>
    <t>Aumento número de beneficiarios  con servicio de agua potable</t>
  </si>
  <si>
    <t xml:space="preserve">SGP departamento. </t>
  </si>
  <si>
    <t>Construcción del acueducto de las veredas La Unión y El Milagro en el corregimiento de Santo Domingo de Meza, municipio El Carmen de Bolívar, departamento de Bolívar</t>
  </si>
  <si>
    <t xml:space="preserve">Optimización de la linea de aducción del acuedcuto urbano del municipio de Norosi departamento de Bolivar </t>
  </si>
  <si>
    <t>En suspensión</t>
  </si>
  <si>
    <t>Construcción de la planta de tratamiento de aguas residuales PTAR y optimización del sistema de alcantarillado sanitario (REDES Y EBAR) para el casco urbano en el municipio de Barranco de Loba-Bolivar</t>
  </si>
  <si>
    <t>Nación</t>
  </si>
  <si>
    <t>CONSTRUCCIÓN DEL SISTEMAS DE ACUEDUCTOS EN EL CORREGIMIENTO DE NICARAGUA EN EL MUNICIPIO DE PINILLOS DEPARTAMENTO DE BOLÍVAR</t>
  </si>
  <si>
    <t>SGP Municipio</t>
  </si>
  <si>
    <t>CONSTRUCCION DE LINEA DE CONDUCCION PARA EL SISTEMA DE ACUEDUCTO DE LA VEREDA LAS BRISAS ZONA RURAL DEL MUNICIPIO DE SAN JACINTO DEL CAUCA DEPARTAMENTO DE BOLIVAR</t>
  </si>
  <si>
    <t>N/a</t>
  </si>
  <si>
    <t>Suspendido</t>
  </si>
  <si>
    <t>OPTIMIZACIÓN DE LA CONDUCCIÓN, ALMACENAMIENTO Y CIRCUITO HIDRÁULICO EN EL SECTOR LA GLORIA, DEL MUNICIPIO DE SAN JACINTO Y REPOSICIÓN DE TRAMOS DE LA ADUCCIÓN, REPARACIÓN, REFORZAMIENTO Y OPTIMIZACIÓN DE LA CAPTACIÓN DEL SISTEMA DEL ACUEDUCTO REGIONAL SAN JUAN - SAN JACINTO</t>
  </si>
  <si>
    <t>CONSTRUCCIÓN DEL SISTEMAS DE ACUEDUCTOS DEL CORREGIMIENTO DE MAMPUJAN Y LAS REDES DE DISTRIBUCCIÓN DEL ACUEDUCTO DEL CORREGIMIENTO DE SAN JOSE DE PLAYON, MUNICIPIO DE MARIALABAJA, DEPARTAMENTO DE BOLÍVAR</t>
  </si>
  <si>
    <t>SGP Departamento - Regalias - Asignacion directa Departamento</t>
  </si>
  <si>
    <t>2024ER0027244</t>
  </si>
  <si>
    <t>CONSTRUCCION DEL SISTEMA DE ALCANTARILLADO SANITARIO DE PUERTO RICO, CABECERA MUNICIPAL DE TIQUISIO, DEPARTAMENTO DE BOLÍVAR</t>
  </si>
  <si>
    <t>Nacion Colombia Potencia Mundial de la vida</t>
  </si>
  <si>
    <t>OPTIMIZACIÓN DE LA PLANTA DE TRATAMIENTO DE AGUA POTABLE DEL SISTEMA DE ACUEDUCTO MUNICIPAL DE ZAMBRANO, DEPARTAMENTO DE BOLÍVAR</t>
  </si>
  <si>
    <t>OPTIMIZACION Y CONSTRUCCION DEL SISTEMA DE ACUEDUCTO DE LA CABECERA MUNICIPAL DE MARGARITA - BOLIVAR.</t>
  </si>
  <si>
    <t>CONSTRUCCION DEL SISTEMA DE ACUEDUCTO URBANO DEL MUNICIPIO DE SOPLAVIENTO, DEPARTAMENTO DE BOLIVAR</t>
  </si>
  <si>
    <t>Construcción Y OPTIMIZACION DEL SISTEMA DE ACUEDUCTO DEL CORREGIMIENTO DE LAS PIEDRAS, MUNICIPIO DE SAN ESTANISLAO DE KOSTKA, DEPARTAMENTO DE Bolívar</t>
  </si>
  <si>
    <t>En Ejecución</t>
  </si>
  <si>
    <t>ESTUDIOS Y DISEÑOS Y CONSTRUCCION DE OBRAS DE ESTABILIZACION DE LADERA POR MOVIMIENTO EN MASA EN EL PUNTO DE CAPTACION DEL SISTEMA DE ACUEDUCTO DEL MUNICIPIO DE MONTECRISTO DEPARTAMENTO DE BOLIVAR</t>
  </si>
  <si>
    <t>SGP Departamento - SGP Municipio</t>
  </si>
  <si>
    <t>CONSTRUCCIÓN Y OPTIMIZACIÓN DEL SISTEMA DE ALCANTARILLADO EN LA CABECERA MUNICIPAL DE EL GUAMO, BOLÍVAR.</t>
  </si>
  <si>
    <t>SEC EDUCACION</t>
  </si>
  <si>
    <t>SEC INFRAESTRUCTURA</t>
  </si>
  <si>
    <t>SEC INTERIOR</t>
  </si>
  <si>
    <t>SEC PLANEACION</t>
  </si>
  <si>
    <t>SEC SALUD</t>
  </si>
  <si>
    <t>OF. RIESGOS</t>
  </si>
  <si>
    <t>SEC AGRICULTURA</t>
  </si>
  <si>
    <t>SEC MUJER</t>
  </si>
  <si>
    <t>SEC SEGURIDAD</t>
  </si>
  <si>
    <t>SEC TIC</t>
  </si>
  <si>
    <t>ICULTUR</t>
  </si>
  <si>
    <t>AGUAS DE BOLIVAR</t>
  </si>
  <si>
    <t>Aumento número de beneficiarios con servicio de alcantarillado
Aumento  Indicadores Sectoriales - Cabecera Municipal</t>
  </si>
  <si>
    <t>Aumento  número de beneficiarios con servicio de alcantarillado
Aumento  Indicadores Sectoriales - Cabecera Municipal</t>
  </si>
  <si>
    <t>ICLD-EXCEDENTES</t>
  </si>
  <si>
    <t>Construcción DEL COLISEO DE FERIAS DEL NORTE PARA CONTRIBUIR CON EL FORTALECIMIENTO DE LOS PROCESOS DE
COMERCIALIZACIÓN DE PRODUCTOS AGRÍCOLAS Y PECUARIOS EN LOS MUNICIPIOS DE LAS ZODES NORTE, DIQUE Y MONTES
DE MARÍA EN EL DEPARTAMENTO DE Bolívar</t>
  </si>
  <si>
    <t>Fortalecer la comercialización de la producción agropecuaria de los municipios de las ZODES Norte, Dique y Montes de María del
departamento de Bolívar</t>
  </si>
  <si>
    <t>RECURSOS MINISTERIO DE AGRICULTURA Y DESARROLLO RURAL</t>
  </si>
  <si>
    <t>202500000041748</t>
  </si>
  <si>
    <t>Implementación DE LA RUTA DE LA GOBERNANZA A TRAVÉS DEL DESARROLLO DE ESTRATEGIAS PARA EL FORTALECIMIENTODELOS MECANISMOS DE DIÁLOGO CON LA CIUDADANÌA Y LA MATERIALIZACIÒN DE ACCIONES QUE GARANTICEN UNA MEJORAENLOS INDICADORES  Bolívar</t>
  </si>
  <si>
    <t>GENERAR CANALES INTERINSTITUCIONALES DE DISCUSIÓN, SOLUCIÓN Y ACERCAMIENTO ENTRE SECTORES QUE CONFLUYAN PARA LA SOLUCIÓN DE PROBLEMÁTICAS IDENTIFICADAS POR EL GOBERNADOR EN TERRITORIO, Y QUE COLOQUEN LA INSTITUCIONALIDAD AL SERVICIO DE LA POBLACIÓN</t>
  </si>
  <si>
    <t>202500000046188</t>
  </si>
  <si>
    <t>Inversiones económicas para el desarrollo productivo y comercial de Bolívar, partir de una estrategia de marca territorial y el fortalecimientodel
sector artesanal en el departamento de Bolívar</t>
  </si>
  <si>
    <t>Fortalecer el desarrollo productivo, económico y cultural del departamento de Bolívar, a través de la creación de una marca territorial que posicione la región como destino de eventos, inversión y turismo.</t>
  </si>
  <si>
    <t>202500000046195</t>
  </si>
  <si>
    <t>Fortalecimiento DEL SECTOR ARTESANAL A TRAVÉS DE UNA ESTRATEGIA TERRITORIAL, PARA EL DESARROLLO PRODUCTIVO Y
COMERCIAL DEL DEPARTAMENTO DE Bolívar</t>
  </si>
  <si>
    <t>Fortalecer el desarrollo productivo, económico y cultural del departamento de Bolívar, Colombia, a través de la asistencia técnica y
financiera de unidades productivas de moda</t>
  </si>
  <si>
    <t>202500000046855</t>
  </si>
  <si>
    <t>mplementación ARTISTICA PANACA VIAJERO EN EL MARCO DE LA MUESTRA DE LA CULTURA AGROPECUARIA Y RURAL A
REALIZARSE EN DOS MUNICIPIOS DEL DEPARTAMENTO DE Bolívar</t>
  </si>
  <si>
    <t>Promover la inserción de los productores agropecuarios y artesanales del departamento de Bolívar mediante la participación en la
presentación artística PANACA viajero a realizarse en los municipios de Arjona y Magangué Bolívar.</t>
  </si>
  <si>
    <t>Fortalecimiento Institucional de los Procesos de Participación Ciudadana y Organización Comunitaria en el Departamento de   Bolívar</t>
  </si>
  <si>
    <t>Fortalecimiento de los procesos de participación ciudadana y comunitaria en la construcción de lo público</t>
  </si>
  <si>
    <t>ICLD -  ACPM</t>
  </si>
  <si>
    <t>Implementación de estrategias de desarrollo y reactivación económica regional en comunidades urbanas y rurales del departamento de  Bolívar</t>
  </si>
  <si>
    <t>Diseñar e implementar un modelo de emprendimiento con el fin de que se incentive la creación de microempresas dentro las poblaciones del Distrito de Cartagena de Indias, buscando beneficiar principalmente a la población vulnerable y jóvenes visionari</t>
  </si>
  <si>
    <t>202600000007541</t>
  </si>
  <si>
    <t>Fortalecimiento  a las tradiciones equinas para integrar a la comunidad en la sana convivencia del municipio de   Bolívar</t>
  </si>
  <si>
    <t>Fortalecer las tradiciones equinas como una herramienta para integrar a la comunidad, promoviendo la sana convivencia, la preservación del patrimonio cultural y el desarrollo social y económico local.</t>
  </si>
  <si>
    <t>202600000007741</t>
  </si>
  <si>
    <t>Fortalecimiento al deporte mediante apoyos y/o estimulos a deportistas para el fomento al deporte de alto rendimiento en el departamento de
Bolívar</t>
  </si>
  <si>
    <t>Fortalecer el deporte orientado al fomento del Alto Rendimiento</t>
  </si>
  <si>
    <t>SEC PRIVADA</t>
  </si>
  <si>
    <t>ADMINISTRACIÓN, FORTALECIMIENTO Y SOSTENIBILIDAD FINANCIERA EN EL DEPARTAMENTO DE BOLÍVAR</t>
  </si>
  <si>
    <t>Número de sistemas financieros y contables fortalecidos</t>
  </si>
  <si>
    <t>Implementación de programas de saneamiento fiscal</t>
  </si>
  <si>
    <t>ADMINISTRACION RECURSOS PLAN ANTICONTRABANDO</t>
  </si>
  <si>
    <t>Cumplir con la gestión de apoyo al contrabando en el Departamento de Bolívar</t>
  </si>
  <si>
    <t>FND</t>
  </si>
  <si>
    <t>Mejoramiento de procesos financieros, presupuestales, de recaudo de ingresos, contables y de tesorería</t>
  </si>
  <si>
    <t>Diseño e implementación de estrategias para consecución de recursos de crédito</t>
  </si>
  <si>
    <t>ADMINISTRACIÓN DE LA NOMINA DE LOS PENSIONADOS NACIONALIZADOS VIGENCIA 2026 DEL SECTOR EDUCATIVO DEL DEPARTAMENTO DE BOLIVAR. CARTAGENA DE INDIAS</t>
  </si>
  <si>
    <t>Cumplir con el pago mensual oportuno de las mesadas a los pensionados y jubilados nacionalizados del sector educativo del departamento de Bolívar vigencia 2026.</t>
  </si>
  <si>
    <t>SGP EDUCACION</t>
  </si>
  <si>
    <t>Nominas pagadas 2026: 3                                                     Mesadas: enero, febrero, Marzo</t>
  </si>
  <si>
    <t>SEC HACIENDA</t>
  </si>
  <si>
    <t>Proyecto en ejecución</t>
  </si>
  <si>
    <t>Aunar esfuerzos tecnicos, administrativos y financieros para aumentar la cobertura del servicio de gas natural domiciliario en viviendas de estratos 1 y 2 de municipios del Departamento de Bolivar</t>
  </si>
  <si>
    <t>Aumentar la cobertura del servicio de gas natural domiciliario en viviendas de estratos 1 y 2 de municipios del departamento del Bolivar.</t>
  </si>
  <si>
    <t>SEC MINAS Y ENERGIA</t>
  </si>
  <si>
    <t>202500000043923</t>
  </si>
  <si>
    <t xml:space="preserve">	Generación de acciones para la superación de la pobreza y la desigualad en el departamento de  Bolívar</t>
  </si>
  <si>
    <t>Reducir la pobreza y la desigualdad en el departamento de Bolívar, garantizando condiciones de vida dignas y equitativas para toda la
población.</t>
  </si>
  <si>
    <t>202500000043924</t>
  </si>
  <si>
    <t>Contribución a las estrategias para el desarrollo integral de Jóvenes con futuro en el Departamento de  Bolívar</t>
  </si>
  <si>
    <t>Fortalecer la capacidad institucional y comunitaria para garantizar el desarrollo integral de la juventud en el departamento de Bolívar.</t>
  </si>
  <si>
    <t>202500000043925</t>
  </si>
  <si>
    <t>Consolidación del emprendimiento inclusivo y diverso en el departamento de   Bolívar</t>
  </si>
  <si>
    <t xml:space="preserve">Aumentar el acceso inclusivo y equitativo de las personas con orientación sexual e identidad de género diversa (OSIGD) del departamento de Bolívar a la educación superior y a oportunidades de inserción laboral. </t>
  </si>
  <si>
    <t>202500000043926</t>
  </si>
  <si>
    <t>Asistencia en derechos humanos con enfoque diferencial para la población vulnerable del departamento de   Bolívar</t>
  </si>
  <si>
    <t>Fortalecer la asistencia técnica, el acompañamiento psicosocial y los procesos de formación con enfoque diferencial para la población vulnerable del departamento de Bolívar.</t>
  </si>
  <si>
    <t>202500000043927</t>
  </si>
  <si>
    <t>Fortalecimiento operacional a la secretaría de la igualdad en la vigencia 2026 para la atención conjunta, articulada y eficiente en el departamento de  Bolívar</t>
  </si>
  <si>
    <t xml:space="preserve">Fortalecer la capacidad institucional y operacional para la atención conjunta, articulada y eficiente de las competencias asignadas a la Secretaría de la Igualdad en el Departamento de Bolívar. </t>
  </si>
  <si>
    <t>Consolidación del Centro de Observación e Investigación Social de Bolívar -COISBOL para el análisis estratégico de la convivencia social y la formulación de estrategias de seguridad, derechos humanos y justicia para Bolívar</t>
  </si>
  <si>
    <t>Fortalecer la capacidad analítica y operativa del COISBOL para generar información estratégica confiable y oportuna sobre la convivencia social, facilitando la formulación de estrategias innovadoras en seguridad, derechos humanos y justicia</t>
  </si>
  <si>
    <t>Contribución Especial</t>
  </si>
  <si>
    <t>Prevención del delito de la trata de personas a través de la estrategia "Bolívar sin Cadenas" en Bolívar</t>
  </si>
  <si>
    <t>Desarrollar e implementar un programa integral de prevención y sensibilización contra la trata de personas en el departamento de Bolívar, dirigido a la población bolivarense para fomentar un entorno seguro y concientizar sobre el delito.</t>
  </si>
  <si>
    <t>Consolidación y modernización del modelo departamental de acceso a la justicia Justo Bolívar para el fortalecimiento institucional y territorial en Bolívar</t>
  </si>
  <si>
    <t>Consolidar el acceso a la justicia en el departamento mediante la articulación efectiva de entidades e instituciones territoriales, fortaleciendo un ecosistema jurídico-social que promueva la resolución pacífica de conflictos y la confianza ciudadana</t>
  </si>
  <si>
    <t>Implementación de acciones para fortalecer la política pública de libertad religiosa y de cultos en Bolívar</t>
  </si>
  <si>
    <t>Implementar acciones estratégicas para el fortalecimiento de la política pública de libertad religiosa y de cultos, fomentando la participación ciudadana, la formación de actores clave y la socialización del marco normativo con enfoque territorial</t>
  </si>
  <si>
    <t>Fortalecimiento Institucional y de la Capacidad de Gestión de los Organismos de Acción Comunal en el Departamento de Bolívar</t>
  </si>
  <si>
    <t>implementar un proceso de asistencia y acompañamiento técnico dirigido a los ciudadanos afiliados a organismos comunales y a las alcaldías de los 45 municipios del Departamento de Bolívar, con el propósito de mejorar los procesos de gestión y adminis</t>
  </si>
  <si>
    <t>DESARROLLO DE UN PROGRAMA  PARA LA CUALIFICACION DE SERVIDORES PUBLICOS Y PROMOCION DE LIDERAZGOS CONSTRUCTIVOS EN EL DEPARTAMENTO DE BOLIVAR</t>
  </si>
  <si>
    <t>Desarrollar e implementar programas y estrategias que promuevan la cualificación de los servidores públicos, gobernanza territorial y liderazgos constructivos y  complementarios para la población en general del departamento de Bolívar</t>
  </si>
  <si>
    <t>SEC IGUALDAD</t>
  </si>
  <si>
    <t>Implementación del Centro de Bienestar Animal “El Guardián” para la atención integral a animales en estado de vulnerabilidad en municipios priorizados de  Bolívar</t>
  </si>
  <si>
    <t>Mejorar las condiciones de bienestar y tenencia responsable de los animales domésticos en el departamento de Bolívar.</t>
  </si>
  <si>
    <t xml:space="preserve">En el primer trimestre se reporta avance en la contratación del equipo de trabajo requerido para el desarrollo de las activdiades del proyecto. 
Adicionalmente, se registra avance del 11% en la meta de animales atendidos, para un total de 343 animales. </t>
  </si>
  <si>
    <t>202500000042839</t>
  </si>
  <si>
    <t>Implementación del Plan Institucional de Gestión Ambiental (PIGA) en el Centro Administrativo Departamental (CAD) y en las Sedes Externas (Casa de La Moneda y El Guardián) de la Gobernación de  Bolívar</t>
  </si>
  <si>
    <t>Fortalecer la gestión ambiental institucional en el Centro Administrativo Departamental – CAD y en las sedes externas (Casa de la Moneda y CBA El Guardián) de la gobernación de Bolívar</t>
  </si>
  <si>
    <t xml:space="preserve">En el primer trimestre se reporta avance en la contratación del equipo de trabajo requerido para el desarrollo de las activdiades del proyecto. </t>
  </si>
  <si>
    <t>202500000042840</t>
  </si>
  <si>
    <t>Implementación de Ferias y Ruedas de negocios para emprendedores de   Bolívar</t>
  </si>
  <si>
    <t>Fortalecer las oportunidades de desarrollo empresarial y la productividad de los emprendedores del departamento de Bolívar.</t>
  </si>
  <si>
    <t>202500000042841</t>
  </si>
  <si>
    <t>Fortalecimiento productivo y movilización empresarial para el desarrollo económico sostenible en el departamento de  Bolívar</t>
  </si>
  <si>
    <t>Fortalecer la implementación de procesos institucionales que permitan el desarrollo económico sostenible del Departamento de Bolívar.</t>
  </si>
  <si>
    <t>Fortalecimiento de la gestión empresarial de unidades de negocios gastronómicos, de la vía al mar, sector Lomita Arena,  Bolívar</t>
  </si>
  <si>
    <t>Fortalecer la gestión empresarial de las unidades gastronómicas del sector Lomita Arena en el departamento de Bolívar</t>
  </si>
  <si>
    <t xml:space="preserve">Este proyecto se ejecuta con un aliado Fundación Actuar por Bolívar, en el primer trimestre se registra ejecución al 100% de los recursos aportados por la Gobernación, teneindo en cuenta la programación de contratación del proyecto. </t>
  </si>
  <si>
    <t>SEC DES ECONOMICO</t>
  </si>
  <si>
    <t>Fortalecimiento institucional de la Secretaria de Minas y Energia de la Gobernacion de Bolívar</t>
  </si>
  <si>
    <t>Fortalecer la capacidad profesional, técnica y tecnológica de la Secretaria para garantizar una atención integral y oportuna a las necesidades de los sectores minero y energético, promoviendo la formalización, sostenibilidad y acceso equitativo.</t>
  </si>
  <si>
    <t>RELACION DE PROYECTOS EJECUTADOS Y EN EJECUCION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</si>
</sst>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dd/mm/yyyy;@"/>
  </numFmts>
  <fonts count="9"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font>
    <font>
      <sz val="11"/>
      <name val="Calibri"/>
      <family val="2"/>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3">
    <xf numFmtId="0" fontId="0" fillId="0" borderId="0"/>
    <xf numFmtId="165"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 fillId="0" borderId="0"/>
    <xf numFmtId="43" fontId="2"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cellStyleXfs>
  <cellXfs count="63">
    <xf numFmtId="0" fontId="0" fillId="0" borderId="0" xfId="0"/>
    <xf numFmtId="166" fontId="6" fillId="0" borderId="1" xfId="10" applyNumberFormat="1" applyFont="1" applyBorder="1" applyAlignment="1">
      <alignment horizontal="center" vertical="center" wrapText="1"/>
    </xf>
    <xf numFmtId="167" fontId="6" fillId="0" borderId="1" xfId="10" applyNumberFormat="1" applyFont="1" applyBorder="1" applyAlignment="1">
      <alignment horizontal="center" vertical="center" wrapText="1"/>
    </xf>
    <xf numFmtId="0" fontId="5" fillId="0" borderId="1" xfId="10" applyFont="1" applyBorder="1" applyAlignment="1">
      <alignment horizontal="center" vertical="center" wrapText="1"/>
    </xf>
    <xf numFmtId="167" fontId="5" fillId="0" borderId="1" xfId="10" applyNumberFormat="1" applyFont="1" applyBorder="1" applyAlignment="1">
      <alignment horizontal="center" vertical="center" wrapText="1"/>
    </xf>
    <xf numFmtId="166" fontId="6" fillId="0" borderId="1" xfId="10" applyNumberFormat="1" applyFont="1" applyBorder="1" applyAlignment="1">
      <alignment horizontal="left" vertical="center" wrapText="1"/>
    </xf>
    <xf numFmtId="0" fontId="5" fillId="0" borderId="1" xfId="10" applyFont="1" applyBorder="1" applyAlignment="1">
      <alignment horizontal="left" vertical="top" wrapText="1"/>
    </xf>
    <xf numFmtId="0" fontId="6" fillId="0" borderId="1" xfId="10" applyFont="1" applyBorder="1" applyAlignment="1">
      <alignment horizontal="left" vertical="top" wrapText="1"/>
    </xf>
    <xf numFmtId="166" fontId="6" fillId="0" borderId="1" xfId="10" applyNumberFormat="1" applyFont="1" applyBorder="1" applyAlignment="1">
      <alignment horizontal="left" vertical="top" wrapText="1"/>
    </xf>
    <xf numFmtId="0" fontId="2" fillId="0" borderId="0" xfId="0" applyFont="1" applyAlignment="1">
      <alignment horizontal="center" vertical="center"/>
    </xf>
    <xf numFmtId="0" fontId="4" fillId="0" borderId="0" xfId="0" applyFont="1" applyAlignment="1">
      <alignment horizontal="left" vertical="top"/>
    </xf>
    <xf numFmtId="0" fontId="2" fillId="0" borderId="0" xfId="0" applyFont="1" applyAlignment="1">
      <alignment horizontal="center" vertical="center" wrapText="1"/>
    </xf>
    <xf numFmtId="2" fontId="2" fillId="0" borderId="0" xfId="0" applyNumberFormat="1" applyFont="1" applyAlignment="1">
      <alignment horizontal="center" vertical="center"/>
    </xf>
    <xf numFmtId="0" fontId="2" fillId="0" borderId="0" xfId="0" applyFont="1" applyAlignment="1">
      <alignment horizontal="left" vertical="top"/>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2" fontId="4" fillId="3" borderId="1" xfId="0" applyNumberFormat="1" applyFont="1" applyFill="1" applyBorder="1" applyAlignment="1">
      <alignment horizontal="center" vertical="center" wrapText="1"/>
    </xf>
    <xf numFmtId="166" fontId="7"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7" fontId="7"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2" fillId="0" borderId="1" xfId="3"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7" fillId="0" borderId="1" xfId="2" applyNumberFormat="1" applyFont="1" applyFill="1" applyBorder="1" applyAlignment="1">
      <alignment horizontal="center" vertical="center" wrapText="1"/>
    </xf>
    <xf numFmtId="166" fontId="7" fillId="0" borderId="0" xfId="0" applyNumberFormat="1" applyFont="1" applyAlignment="1">
      <alignment horizontal="center" vertical="center" wrapText="1"/>
    </xf>
    <xf numFmtId="0" fontId="7" fillId="0" borderId="1" xfId="2"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7" fillId="0" borderId="1" xfId="1" applyNumberFormat="1" applyFont="1" applyFill="1" applyBorder="1" applyAlignment="1">
      <alignment horizontal="center" vertical="center" wrapText="1"/>
    </xf>
    <xf numFmtId="1" fontId="7" fillId="0" borderId="1" xfId="2" applyNumberFormat="1" applyFont="1" applyFill="1" applyBorder="1" applyAlignment="1">
      <alignment horizontal="center" vertical="center" wrapText="1"/>
    </xf>
    <xf numFmtId="166" fontId="7" fillId="0" borderId="1" xfId="0" applyNumberFormat="1" applyFont="1" applyBorder="1" applyAlignment="1">
      <alignment horizontal="justify" vertical="center" wrapText="1"/>
    </xf>
    <xf numFmtId="14" fontId="7" fillId="2" borderId="1" xfId="4" applyNumberFormat="1" applyFont="1" applyFill="1" applyBorder="1" applyAlignment="1">
      <alignment horizontal="center" vertical="center" wrapText="1"/>
    </xf>
    <xf numFmtId="1" fontId="7" fillId="0" borderId="1" xfId="0" applyNumberFormat="1" applyFont="1" applyBorder="1" applyAlignment="1">
      <alignment horizontal="center" vertical="center"/>
    </xf>
    <xf numFmtId="0" fontId="7" fillId="0" borderId="1" xfId="0" applyFont="1" applyBorder="1" applyAlignment="1">
      <alignment horizontal="left" vertical="top" wrapText="1"/>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1" fontId="2" fillId="0" borderId="1" xfId="0" applyNumberFormat="1" applyFont="1" applyBorder="1" applyAlignment="1">
      <alignment horizontal="left" vertical="center" wrapText="1"/>
    </xf>
    <xf numFmtId="0" fontId="2" fillId="0" borderId="1" xfId="0" applyFont="1" applyBorder="1" applyAlignment="1">
      <alignment horizontal="center" vertical="top" wrapText="1"/>
    </xf>
    <xf numFmtId="1" fontId="7" fillId="0" borderId="1" xfId="9" applyNumberFormat="1" applyFont="1" applyFill="1" applyBorder="1" applyAlignment="1">
      <alignment horizontal="center" vertical="center" wrapText="1"/>
    </xf>
    <xf numFmtId="0" fontId="7" fillId="0" borderId="1" xfId="0" applyFont="1" applyBorder="1" applyAlignment="1">
      <alignment horizontal="center" vertical="center" wrapText="1"/>
    </xf>
    <xf numFmtId="1" fontId="7" fillId="0" borderId="1" xfId="3" applyNumberFormat="1" applyFont="1" applyFill="1" applyBorder="1" applyAlignment="1">
      <alignment horizontal="center" vertical="center" wrapText="1"/>
    </xf>
    <xf numFmtId="1" fontId="2" fillId="0" borderId="1" xfId="2" applyNumberFormat="1" applyFont="1" applyFill="1" applyBorder="1" applyAlignment="1">
      <alignment horizontal="center" vertical="center" wrapText="1"/>
    </xf>
    <xf numFmtId="14" fontId="7" fillId="0" borderId="1" xfId="4" applyNumberFormat="1" applyFont="1" applyFill="1" applyBorder="1" applyAlignment="1">
      <alignment horizontal="center" vertical="center" wrapText="1"/>
    </xf>
    <xf numFmtId="166" fontId="7" fillId="0" borderId="1" xfId="0" applyNumberFormat="1" applyFont="1" applyBorder="1" applyAlignment="1">
      <alignment horizontal="left" vertical="top"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 fillId="0" borderId="1" xfId="2" applyNumberFormat="1" applyFont="1" applyFill="1" applyBorder="1" applyAlignment="1">
      <alignment horizontal="center" vertical="center" wrapText="1"/>
    </xf>
    <xf numFmtId="1" fontId="2" fillId="0" borderId="1" xfId="0" applyNumberFormat="1" applyFont="1" applyBorder="1" applyAlignment="1">
      <alignment horizontal="left" vertical="top" wrapText="1"/>
    </xf>
    <xf numFmtId="166" fontId="6" fillId="0" borderId="1" xfId="10" applyNumberFormat="1" applyFont="1" applyBorder="1" applyAlignment="1">
      <alignment horizontal="center" vertical="top"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166" fontId="7" fillId="0" borderId="2" xfId="0" applyNumberFormat="1" applyFont="1" applyBorder="1" applyAlignment="1">
      <alignment horizontal="center" vertical="center" wrapText="1"/>
    </xf>
    <xf numFmtId="166" fontId="7" fillId="0" borderId="3"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6" fontId="7" fillId="0" borderId="2" xfId="0" applyNumberFormat="1" applyFont="1" applyBorder="1" applyAlignment="1">
      <alignment horizontal="left" vertical="top" wrapText="1"/>
    </xf>
    <xf numFmtId="166" fontId="7" fillId="0" borderId="4" xfId="0" applyNumberFormat="1" applyFont="1" applyBorder="1" applyAlignment="1">
      <alignment horizontal="left" vertical="top" wrapText="1"/>
    </xf>
    <xf numFmtId="166" fontId="7" fillId="0" borderId="3" xfId="0" applyNumberFormat="1" applyFont="1" applyBorder="1" applyAlignment="1">
      <alignment horizontal="left" vertical="top" wrapText="1"/>
    </xf>
  </cellXfs>
  <cellStyles count="23">
    <cellStyle name="Millares" xfId="1" builtinId="3"/>
    <cellStyle name="Millares [0]" xfId="4" builtinId="6"/>
    <cellStyle name="Millares [0] 2" xfId="5" xr:uid="{00000000-0005-0000-0000-000002000000}"/>
    <cellStyle name="Millares [0] 2 2" xfId="14" xr:uid="{99CCDE78-049C-4C5B-B0BF-9568517F7D9E}"/>
    <cellStyle name="Millares [0] 2 3" xfId="19" xr:uid="{CEB112BE-4551-4E52-ADF8-8992C7E4087B}"/>
    <cellStyle name="Millares [0] 3" xfId="13" xr:uid="{F00C30A0-B70B-4AC2-9E91-D8C7998F1CFA}"/>
    <cellStyle name="Millares [0] 4" xfId="18" xr:uid="{97DE86A5-6845-4EF6-8B21-CDD4A896E154}"/>
    <cellStyle name="Millares 2" xfId="11" xr:uid="{D4C12560-8461-4FCC-848C-6732C4932EE9}"/>
    <cellStyle name="Millares 3" xfId="12" xr:uid="{4A83539F-0033-458A-B05C-1B74D8C869B0}"/>
    <cellStyle name="Moneda" xfId="3" builtinId="4"/>
    <cellStyle name="Moneda [0]" xfId="9" builtinId="7"/>
    <cellStyle name="Moneda [0] 2" xfId="7" xr:uid="{00000000-0005-0000-0000-000004000000}"/>
    <cellStyle name="Moneda [0] 2 2" xfId="16" xr:uid="{13459923-6B3F-4508-ABF4-34C0CAD8AA0F}"/>
    <cellStyle name="Moneda [0] 2 3" xfId="21" xr:uid="{8AE8E951-E5A9-46AE-8B89-9D0F5A3EBB17}"/>
    <cellStyle name="Moneda 2" xfId="6" xr:uid="{00000000-0005-0000-0000-000005000000}"/>
    <cellStyle name="Moneda 2 2" xfId="15" xr:uid="{9AFB39D8-64AB-4BCF-A7CA-948F5B1C7B1F}"/>
    <cellStyle name="Moneda 2 3" xfId="20" xr:uid="{1051DAB5-64D4-4358-B5D9-4A10CD5495C1}"/>
    <cellStyle name="Moneda 3" xfId="8" xr:uid="{00000000-0005-0000-0000-000006000000}"/>
    <cellStyle name="Moneda 3 2" xfId="17" xr:uid="{7E929700-A5DD-4069-9363-A111B0A49526}"/>
    <cellStyle name="Moneda 3 3" xfId="22" xr:uid="{605D5CAC-EE62-478B-AC96-B50C330E4646}"/>
    <cellStyle name="Normal" xfId="0" builtinId="0"/>
    <cellStyle name="Normal 2" xfId="10" xr:uid="{57083693-9140-47C0-8806-A6C0ADDE319D}"/>
    <cellStyle name="Porcentaje" xfId="2" builtinId="5"/>
  </cellStyles>
  <dxfs count="1">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ia Bernal" id="{19AF2F05-14BA-4B6E-BBE6-8176E412B576}" userId="S-1-5-21-293973292-4260650576-2172520239-142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39" dT="2023-10-02T15:54:27.66" personId="{19AF2F05-14BA-4B6E-BBE6-8176E412B576}" id="{8AA23DD0-9D0B-4453-A461-9A1D6AC85275}">
    <text>Fecha de terminacion del proyecto ( Fecha corta(D/M/A)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37"/>
  <sheetViews>
    <sheetView tabSelected="1" topLeftCell="A133" zoomScale="70" zoomScaleNormal="70" workbookViewId="0">
      <selection activeCell="D131" sqref="D131"/>
    </sheetView>
  </sheetViews>
  <sheetFormatPr baseColWidth="10" defaultRowHeight="15" x14ac:dyDescent="0.25"/>
  <cols>
    <col min="1" max="1" width="6.25" style="9" bestFit="1" customWidth="1"/>
    <col min="2" max="2" width="17.25" style="9" customWidth="1"/>
    <col min="3" max="3" width="12.5" style="9" customWidth="1"/>
    <col min="4" max="4" width="37.375" style="13" customWidth="1"/>
    <col min="5" max="5" width="37" style="13" customWidth="1"/>
    <col min="6" max="6" width="19.625" style="9" bestFit="1" customWidth="1"/>
    <col min="7" max="7" width="23" style="9" bestFit="1" customWidth="1"/>
    <col min="8" max="8" width="26.375" style="9" bestFit="1" customWidth="1"/>
    <col min="9" max="9" width="13" style="9" bestFit="1" customWidth="1"/>
    <col min="10" max="10" width="14.25" style="11" customWidth="1"/>
    <col min="11" max="11" width="13" style="12" bestFit="1" customWidth="1"/>
    <col min="12" max="12" width="20.125" style="9" bestFit="1" customWidth="1"/>
    <col min="13" max="13" width="22" style="9" customWidth="1"/>
    <col min="14" max="14" width="11" style="9"/>
    <col min="15" max="15" width="31.25" style="9" customWidth="1"/>
    <col min="16" max="16" width="11" style="9"/>
    <col min="17" max="17" width="13" style="9" bestFit="1" customWidth="1"/>
    <col min="18" max="16384" width="11" style="9"/>
  </cols>
  <sheetData>
    <row r="2" spans="1:983" ht="15.75" customHeight="1" x14ac:dyDescent="0.25">
      <c r="D2" s="10" t="s">
        <v>331</v>
      </c>
      <c r="E2" s="10"/>
    </row>
    <row r="3" spans="1:983" x14ac:dyDescent="0.25">
      <c r="D3" s="10" t="s">
        <v>12</v>
      </c>
      <c r="E3" s="10"/>
    </row>
    <row r="4" spans="1:983" ht="12.75" customHeight="1" x14ac:dyDescent="0.25">
      <c r="D4" s="10" t="s">
        <v>10</v>
      </c>
      <c r="E4" s="10"/>
    </row>
    <row r="5" spans="1:983" ht="15" customHeight="1" x14ac:dyDescent="0.25">
      <c r="D5" s="10" t="s">
        <v>11</v>
      </c>
      <c r="E5" s="10"/>
    </row>
    <row r="6" spans="1:983" ht="12" customHeight="1" x14ac:dyDescent="0.25">
      <c r="D6" s="10" t="s">
        <v>16</v>
      </c>
      <c r="E6" s="10"/>
    </row>
    <row r="7" spans="1:983" ht="16.5" customHeight="1" x14ac:dyDescent="0.25"/>
    <row r="8" spans="1:983" ht="45.75" customHeight="1" x14ac:dyDescent="0.25">
      <c r="A8" s="14" t="s">
        <v>0</v>
      </c>
      <c r="B8" s="14" t="s">
        <v>13</v>
      </c>
      <c r="C8" s="14" t="s">
        <v>14</v>
      </c>
      <c r="D8" s="15" t="s">
        <v>2</v>
      </c>
      <c r="E8" s="15" t="s">
        <v>3</v>
      </c>
      <c r="F8" s="14" t="s">
        <v>15</v>
      </c>
      <c r="G8" s="14" t="s">
        <v>4</v>
      </c>
      <c r="H8" s="14" t="s">
        <v>5</v>
      </c>
      <c r="I8" s="14" t="s">
        <v>6</v>
      </c>
      <c r="J8" s="14" t="s">
        <v>7</v>
      </c>
      <c r="K8" s="16" t="s">
        <v>8</v>
      </c>
      <c r="L8" s="14" t="s">
        <v>9</v>
      </c>
      <c r="M8" s="14" t="s">
        <v>1</v>
      </c>
    </row>
    <row r="9" spans="1:983" s="17" customFormat="1" ht="39" customHeight="1" x14ac:dyDescent="0.25">
      <c r="A9" s="17">
        <v>1</v>
      </c>
      <c r="B9" s="18" t="s">
        <v>18</v>
      </c>
      <c r="C9" s="19">
        <v>45973</v>
      </c>
      <c r="D9" s="20" t="s">
        <v>19</v>
      </c>
      <c r="E9" s="20" t="s">
        <v>20</v>
      </c>
      <c r="F9" s="18" t="s">
        <v>229</v>
      </c>
      <c r="G9" s="21">
        <v>500000000</v>
      </c>
      <c r="H9" s="18" t="s">
        <v>29</v>
      </c>
      <c r="I9" s="22">
        <v>46041</v>
      </c>
      <c r="J9" s="22">
        <v>46387</v>
      </c>
      <c r="K9" s="23">
        <v>27</v>
      </c>
      <c r="L9" s="21">
        <v>136500000</v>
      </c>
      <c r="M9" s="17" t="s">
        <v>17</v>
      </c>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4"/>
      <c r="IW9" s="24"/>
      <c r="IX9" s="24"/>
      <c r="IY9" s="24"/>
      <c r="IZ9" s="24"/>
      <c r="JA9" s="24"/>
      <c r="JB9" s="24"/>
      <c r="JC9" s="24"/>
      <c r="JD9" s="24"/>
      <c r="JE9" s="24"/>
      <c r="JF9" s="24"/>
      <c r="JG9" s="24"/>
      <c r="JH9" s="24"/>
      <c r="JI9" s="24"/>
      <c r="JJ9" s="24"/>
      <c r="JK9" s="24"/>
      <c r="JL9" s="24"/>
      <c r="JM9" s="24"/>
      <c r="JN9" s="24"/>
      <c r="JO9" s="24"/>
      <c r="JP9" s="24"/>
      <c r="JQ9" s="24"/>
      <c r="JR9" s="24"/>
      <c r="JS9" s="24"/>
      <c r="JT9" s="24"/>
      <c r="JU9" s="24"/>
      <c r="JV9" s="24"/>
      <c r="JW9" s="24"/>
      <c r="JX9" s="24"/>
      <c r="JY9" s="24"/>
      <c r="JZ9" s="24"/>
      <c r="KA9" s="24"/>
      <c r="KB9" s="24"/>
      <c r="KC9" s="24"/>
      <c r="KD9" s="24"/>
      <c r="KE9" s="24"/>
      <c r="KF9" s="24"/>
      <c r="KG9" s="24"/>
      <c r="KH9" s="24"/>
      <c r="KI9" s="24"/>
      <c r="KJ9" s="24"/>
      <c r="KK9" s="24"/>
      <c r="KL9" s="24"/>
      <c r="KM9" s="24"/>
      <c r="KN9" s="24"/>
      <c r="KO9" s="24"/>
      <c r="KP9" s="24"/>
      <c r="KQ9" s="24"/>
      <c r="KR9" s="24"/>
      <c r="KS9" s="24"/>
      <c r="KT9" s="24"/>
      <c r="KU9" s="24"/>
      <c r="KV9" s="24"/>
      <c r="KW9" s="24"/>
      <c r="KX9" s="24"/>
      <c r="KY9" s="24"/>
      <c r="KZ9" s="24"/>
      <c r="LA9" s="24"/>
      <c r="LB9" s="24"/>
      <c r="LC9" s="24"/>
      <c r="LD9" s="24"/>
      <c r="LE9" s="24"/>
      <c r="LF9" s="24"/>
      <c r="LG9" s="24"/>
      <c r="LH9" s="24"/>
      <c r="LI9" s="24"/>
      <c r="LJ9" s="24"/>
      <c r="LK9" s="24"/>
      <c r="LL9" s="24"/>
      <c r="LM9" s="24"/>
      <c r="LN9" s="24"/>
      <c r="LO9" s="24"/>
      <c r="LP9" s="24"/>
      <c r="LQ9" s="24"/>
      <c r="LR9" s="24"/>
      <c r="LS9" s="24"/>
      <c r="LT9" s="24"/>
      <c r="LU9" s="24"/>
      <c r="LV9" s="24"/>
      <c r="LW9" s="24"/>
      <c r="LX9" s="24"/>
      <c r="LY9" s="24"/>
      <c r="LZ9" s="24"/>
      <c r="MA9" s="24"/>
      <c r="MB9" s="24"/>
      <c r="MC9" s="24"/>
      <c r="MD9" s="24"/>
      <c r="ME9" s="24"/>
      <c r="MF9" s="24"/>
      <c r="MG9" s="24"/>
      <c r="MH9" s="24"/>
      <c r="MI9" s="24"/>
      <c r="MJ9" s="24"/>
      <c r="MK9" s="24"/>
      <c r="ML9" s="24"/>
      <c r="MM9" s="24"/>
      <c r="MN9" s="24"/>
      <c r="MO9" s="24"/>
      <c r="MP9" s="24"/>
      <c r="MQ9" s="24"/>
      <c r="MR9" s="24"/>
      <c r="MS9" s="24"/>
      <c r="MT9" s="24"/>
      <c r="MU9" s="24"/>
      <c r="MV9" s="24"/>
      <c r="MW9" s="24"/>
      <c r="MX9" s="24"/>
      <c r="MY9" s="24"/>
      <c r="MZ9" s="24"/>
      <c r="NA9" s="24"/>
      <c r="NB9" s="24"/>
      <c r="NC9" s="24"/>
      <c r="ND9" s="24"/>
      <c r="NE9" s="24"/>
      <c r="NF9" s="24"/>
      <c r="NG9" s="24"/>
      <c r="NH9" s="24"/>
      <c r="NI9" s="24"/>
      <c r="NJ9" s="24"/>
      <c r="NK9" s="24"/>
      <c r="NL9" s="24"/>
      <c r="NM9" s="24"/>
      <c r="NN9" s="24"/>
      <c r="NO9" s="24"/>
      <c r="NP9" s="24"/>
      <c r="NQ9" s="24"/>
      <c r="NR9" s="24"/>
      <c r="NS9" s="24"/>
      <c r="NT9" s="24"/>
      <c r="NU9" s="24"/>
      <c r="NV9" s="24"/>
      <c r="NW9" s="24"/>
      <c r="NX9" s="24"/>
      <c r="NY9" s="24"/>
      <c r="NZ9" s="24"/>
      <c r="OA9" s="24"/>
      <c r="OB9" s="24"/>
      <c r="OC9" s="24"/>
      <c r="OD9" s="24"/>
      <c r="OE9" s="24"/>
      <c r="OF9" s="24"/>
      <c r="OG9" s="24"/>
      <c r="OH9" s="24"/>
      <c r="OI9" s="24"/>
      <c r="OJ9" s="24"/>
      <c r="OK9" s="24"/>
      <c r="OL9" s="24"/>
      <c r="OM9" s="24"/>
      <c r="ON9" s="24"/>
      <c r="OO9" s="24"/>
      <c r="OP9" s="24"/>
      <c r="OQ9" s="24"/>
      <c r="OR9" s="24"/>
      <c r="OS9" s="24"/>
      <c r="OT9" s="24"/>
      <c r="OU9" s="24"/>
      <c r="OV9" s="24"/>
      <c r="OW9" s="24"/>
      <c r="OX9" s="24"/>
      <c r="OY9" s="24"/>
      <c r="OZ9" s="24"/>
      <c r="PA9" s="24"/>
      <c r="PB9" s="24"/>
      <c r="PC9" s="24"/>
      <c r="PD9" s="24"/>
      <c r="PE9" s="24"/>
      <c r="PF9" s="24"/>
      <c r="PG9" s="24"/>
      <c r="PH9" s="24"/>
      <c r="PI9" s="24"/>
      <c r="PJ9" s="24"/>
      <c r="PK9" s="24"/>
      <c r="PL9" s="24"/>
      <c r="PM9" s="24"/>
      <c r="PN9" s="24"/>
      <c r="PO9" s="24"/>
      <c r="PP9" s="24"/>
      <c r="PQ9" s="24"/>
      <c r="PR9" s="24"/>
      <c r="PS9" s="24"/>
      <c r="PT9" s="24"/>
      <c r="PU9" s="24"/>
      <c r="PV9" s="24"/>
      <c r="PW9" s="24"/>
      <c r="PX9" s="24"/>
      <c r="PY9" s="24"/>
      <c r="PZ9" s="24"/>
      <c r="QA9" s="24"/>
      <c r="QB9" s="24"/>
      <c r="QC9" s="24"/>
      <c r="QD9" s="24"/>
      <c r="QE9" s="24"/>
      <c r="QF9" s="24"/>
      <c r="QG9" s="24"/>
      <c r="QH9" s="24"/>
      <c r="QI9" s="24"/>
      <c r="QJ9" s="24"/>
      <c r="QK9" s="24"/>
      <c r="QL9" s="24"/>
      <c r="QM9" s="24"/>
      <c r="QN9" s="24"/>
      <c r="QO9" s="24"/>
      <c r="QP9" s="24"/>
      <c r="QQ9" s="24"/>
      <c r="QR9" s="24"/>
      <c r="QS9" s="24"/>
      <c r="QT9" s="24"/>
      <c r="QU9" s="24"/>
      <c r="QV9" s="24"/>
      <c r="QW9" s="24"/>
      <c r="QX9" s="24"/>
      <c r="QY9" s="24"/>
      <c r="QZ9" s="24"/>
      <c r="RA9" s="24"/>
      <c r="RB9" s="24"/>
      <c r="RC9" s="24"/>
      <c r="RD9" s="24"/>
      <c r="RE9" s="24"/>
      <c r="RF9" s="24"/>
      <c r="RG9" s="24"/>
      <c r="RH9" s="24"/>
      <c r="RI9" s="24"/>
      <c r="RJ9" s="24"/>
      <c r="RK9" s="24"/>
      <c r="RL9" s="24"/>
      <c r="RM9" s="24"/>
      <c r="RN9" s="24"/>
      <c r="RO9" s="24"/>
      <c r="RP9" s="24"/>
      <c r="RQ9" s="24"/>
      <c r="RR9" s="24"/>
      <c r="RS9" s="24"/>
      <c r="RT9" s="24"/>
      <c r="RU9" s="24"/>
      <c r="RV9" s="24"/>
      <c r="RW9" s="24"/>
      <c r="RX9" s="24"/>
      <c r="RY9" s="24"/>
      <c r="RZ9" s="24"/>
      <c r="SA9" s="24"/>
      <c r="SB9" s="24"/>
      <c r="SC9" s="24"/>
      <c r="SD9" s="24"/>
      <c r="SE9" s="24"/>
      <c r="SF9" s="24"/>
      <c r="SG9" s="24"/>
      <c r="SH9" s="24"/>
      <c r="SI9" s="24"/>
      <c r="SJ9" s="24"/>
      <c r="SK9" s="24"/>
      <c r="SL9" s="24"/>
      <c r="SM9" s="24"/>
      <c r="SN9" s="24"/>
      <c r="SO9" s="24"/>
      <c r="SP9" s="24"/>
      <c r="SQ9" s="24"/>
      <c r="SR9" s="24"/>
      <c r="SS9" s="24"/>
      <c r="ST9" s="24"/>
      <c r="SU9" s="24"/>
      <c r="SV9" s="24"/>
      <c r="SW9" s="24"/>
      <c r="SX9" s="24"/>
      <c r="SY9" s="24"/>
      <c r="SZ9" s="24"/>
      <c r="TA9" s="24"/>
      <c r="TB9" s="24"/>
      <c r="TC9" s="24"/>
      <c r="TD9" s="24"/>
      <c r="TE9" s="24"/>
      <c r="TF9" s="24"/>
      <c r="TG9" s="24"/>
      <c r="TH9" s="24"/>
      <c r="TI9" s="24"/>
      <c r="TJ9" s="24"/>
      <c r="TK9" s="24"/>
      <c r="TL9" s="24"/>
      <c r="TM9" s="24"/>
      <c r="TN9" s="24"/>
      <c r="TO9" s="24"/>
      <c r="TP9" s="24"/>
      <c r="TQ9" s="24"/>
      <c r="TR9" s="24"/>
      <c r="TS9" s="24"/>
      <c r="TT9" s="24"/>
      <c r="TU9" s="24"/>
      <c r="TV9" s="24"/>
      <c r="TW9" s="24"/>
      <c r="TX9" s="24"/>
      <c r="TY9" s="24"/>
      <c r="TZ9" s="24"/>
      <c r="UA9" s="24"/>
      <c r="UB9" s="24"/>
      <c r="UC9" s="24"/>
      <c r="UD9" s="24"/>
      <c r="UE9" s="24"/>
      <c r="UF9" s="24"/>
      <c r="UG9" s="24"/>
      <c r="UH9" s="24"/>
      <c r="UI9" s="24"/>
      <c r="UJ9" s="24"/>
      <c r="UK9" s="24"/>
      <c r="UL9" s="24"/>
      <c r="UM9" s="24"/>
      <c r="UN9" s="24"/>
      <c r="UO9" s="24"/>
      <c r="UP9" s="24"/>
      <c r="UQ9" s="24"/>
      <c r="UR9" s="24"/>
      <c r="US9" s="24"/>
      <c r="UT9" s="24"/>
      <c r="UU9" s="24"/>
      <c r="UV9" s="24"/>
      <c r="UW9" s="24"/>
      <c r="UX9" s="24"/>
      <c r="UY9" s="24"/>
      <c r="UZ9" s="24"/>
      <c r="VA9" s="24"/>
      <c r="VB9" s="24"/>
      <c r="VC9" s="24"/>
      <c r="VD9" s="24"/>
      <c r="VE9" s="24"/>
      <c r="VF9" s="24"/>
      <c r="VG9" s="24"/>
      <c r="VH9" s="24"/>
      <c r="VI9" s="24"/>
      <c r="VJ9" s="24"/>
      <c r="VK9" s="24"/>
      <c r="VL9" s="24"/>
      <c r="VM9" s="24"/>
      <c r="VN9" s="24"/>
      <c r="VO9" s="24"/>
      <c r="VP9" s="24"/>
      <c r="VQ9" s="24"/>
      <c r="VR9" s="24"/>
      <c r="VS9" s="24"/>
      <c r="VT9" s="24"/>
      <c r="VU9" s="24"/>
      <c r="VV9" s="24"/>
      <c r="VW9" s="24"/>
      <c r="VX9" s="24"/>
      <c r="VY9" s="24"/>
      <c r="VZ9" s="24"/>
      <c r="WA9" s="24"/>
      <c r="WB9" s="24"/>
      <c r="WC9" s="24"/>
      <c r="WD9" s="24"/>
      <c r="WE9" s="24"/>
      <c r="WF9" s="24"/>
      <c r="WG9" s="24"/>
      <c r="WH9" s="24"/>
      <c r="WI9" s="24"/>
      <c r="WJ9" s="24"/>
      <c r="WK9" s="24"/>
      <c r="WL9" s="24"/>
      <c r="WM9" s="24"/>
      <c r="WN9" s="24"/>
      <c r="WO9" s="24"/>
      <c r="WP9" s="24"/>
      <c r="WQ9" s="24"/>
      <c r="WR9" s="24"/>
      <c r="WS9" s="24"/>
      <c r="WT9" s="24"/>
      <c r="WU9" s="24"/>
      <c r="WV9" s="24"/>
      <c r="WW9" s="24"/>
      <c r="WX9" s="24"/>
      <c r="WY9" s="24"/>
      <c r="WZ9" s="24"/>
      <c r="XA9" s="24"/>
      <c r="XB9" s="24"/>
      <c r="XC9" s="24"/>
      <c r="XD9" s="24"/>
      <c r="XE9" s="24"/>
      <c r="XF9" s="24"/>
      <c r="XG9" s="24"/>
      <c r="XH9" s="24"/>
      <c r="XI9" s="24"/>
      <c r="XJ9" s="24"/>
      <c r="XK9" s="24"/>
      <c r="XL9" s="24"/>
      <c r="XM9" s="24"/>
      <c r="XN9" s="24"/>
      <c r="XO9" s="24"/>
      <c r="XP9" s="24"/>
      <c r="XQ9" s="24"/>
      <c r="XR9" s="24"/>
      <c r="XS9" s="24"/>
      <c r="XT9" s="24"/>
      <c r="XU9" s="24"/>
      <c r="XV9" s="24"/>
      <c r="XW9" s="24"/>
      <c r="XX9" s="24"/>
      <c r="XY9" s="24"/>
      <c r="XZ9" s="24"/>
      <c r="YA9" s="24"/>
      <c r="YB9" s="24"/>
      <c r="YC9" s="24"/>
      <c r="YD9" s="24"/>
      <c r="YE9" s="24"/>
      <c r="YF9" s="24"/>
      <c r="YG9" s="24"/>
      <c r="YH9" s="24"/>
      <c r="YI9" s="24"/>
      <c r="YJ9" s="24"/>
      <c r="YK9" s="24"/>
      <c r="YL9" s="24"/>
      <c r="YM9" s="24"/>
      <c r="YN9" s="24"/>
      <c r="YO9" s="24"/>
      <c r="YP9" s="24"/>
      <c r="YQ9" s="24"/>
      <c r="YR9" s="24"/>
      <c r="YS9" s="24"/>
      <c r="YT9" s="24"/>
      <c r="YU9" s="24"/>
      <c r="YV9" s="24"/>
      <c r="YW9" s="24"/>
      <c r="YX9" s="24"/>
      <c r="YY9" s="24"/>
      <c r="YZ9" s="24"/>
      <c r="ZA9" s="24"/>
      <c r="ZB9" s="24"/>
      <c r="ZC9" s="24"/>
      <c r="ZD9" s="24"/>
      <c r="ZE9" s="24"/>
      <c r="ZF9" s="24"/>
      <c r="ZG9" s="24"/>
      <c r="ZH9" s="24"/>
      <c r="ZI9" s="24"/>
      <c r="ZJ9" s="24"/>
      <c r="ZK9" s="24"/>
      <c r="ZL9" s="24"/>
      <c r="ZM9" s="24"/>
      <c r="ZN9" s="24"/>
      <c r="ZO9" s="24"/>
      <c r="ZP9" s="24"/>
      <c r="ZQ9" s="24"/>
      <c r="ZR9" s="24"/>
      <c r="ZS9" s="24"/>
      <c r="ZT9" s="24"/>
      <c r="ZU9" s="24"/>
      <c r="ZV9" s="24"/>
      <c r="ZW9" s="24"/>
      <c r="ZX9" s="24"/>
      <c r="ZY9" s="24"/>
      <c r="ZZ9" s="24"/>
      <c r="AAA9" s="24"/>
      <c r="AAB9" s="24"/>
      <c r="AAC9" s="24"/>
      <c r="AAD9" s="24"/>
      <c r="AAE9" s="24"/>
      <c r="AAF9" s="24"/>
      <c r="AAG9" s="24"/>
      <c r="AAH9" s="24"/>
      <c r="AAI9" s="24"/>
      <c r="AAJ9" s="24"/>
      <c r="AAK9" s="24"/>
      <c r="AAL9" s="24"/>
      <c r="AAM9" s="24"/>
      <c r="AAN9" s="24"/>
      <c r="AAO9" s="24"/>
      <c r="AAP9" s="24"/>
      <c r="AAQ9" s="24"/>
      <c r="AAR9" s="24"/>
      <c r="AAS9" s="24"/>
      <c r="AAT9" s="24"/>
      <c r="AAU9" s="24"/>
      <c r="AAV9" s="24"/>
      <c r="AAW9" s="24"/>
      <c r="AAX9" s="24"/>
      <c r="AAY9" s="24"/>
      <c r="AAZ9" s="24"/>
      <c r="ABA9" s="24"/>
      <c r="ABB9" s="24"/>
      <c r="ABC9" s="24"/>
      <c r="ABD9" s="24"/>
      <c r="ABE9" s="24"/>
      <c r="ABF9" s="24"/>
      <c r="ABG9" s="24"/>
      <c r="ABH9" s="24"/>
      <c r="ABI9" s="24"/>
      <c r="ABJ9" s="24"/>
      <c r="ABK9" s="24"/>
      <c r="ABL9" s="24"/>
      <c r="ABM9" s="24"/>
      <c r="ABN9" s="24"/>
      <c r="ABO9" s="24"/>
      <c r="ABP9" s="24"/>
      <c r="ABQ9" s="24"/>
      <c r="ABR9" s="24"/>
      <c r="ABS9" s="24"/>
      <c r="ABT9" s="24"/>
      <c r="ABU9" s="24"/>
      <c r="ABV9" s="24"/>
      <c r="ABW9" s="24"/>
      <c r="ABX9" s="24"/>
      <c r="ABY9" s="24"/>
      <c r="ABZ9" s="24"/>
      <c r="ACA9" s="24"/>
      <c r="ACB9" s="24"/>
      <c r="ACC9" s="24"/>
      <c r="ACD9" s="24"/>
      <c r="ACE9" s="24"/>
      <c r="ACF9" s="24"/>
      <c r="ACG9" s="24"/>
      <c r="ACH9" s="24"/>
      <c r="ACI9" s="24"/>
      <c r="ACJ9" s="24"/>
      <c r="ACK9" s="24"/>
      <c r="ACL9" s="24"/>
      <c r="ACM9" s="24"/>
      <c r="ACN9" s="24"/>
      <c r="ACO9" s="24"/>
      <c r="ACP9" s="24"/>
      <c r="ACQ9" s="24"/>
      <c r="ACR9" s="24"/>
      <c r="ACS9" s="24"/>
      <c r="ACT9" s="24"/>
      <c r="ACU9" s="24"/>
      <c r="ACV9" s="24"/>
      <c r="ACW9" s="24"/>
      <c r="ACX9" s="24"/>
      <c r="ACY9" s="24"/>
      <c r="ACZ9" s="24"/>
      <c r="ADA9" s="24"/>
      <c r="ADB9" s="24"/>
      <c r="ADC9" s="24"/>
      <c r="ADD9" s="24"/>
      <c r="ADE9" s="24"/>
      <c r="ADF9" s="24"/>
      <c r="ADG9" s="24"/>
      <c r="ADH9" s="24"/>
      <c r="ADI9" s="24"/>
      <c r="ADJ9" s="24"/>
      <c r="ADK9" s="24"/>
      <c r="ADL9" s="24"/>
      <c r="ADM9" s="24"/>
      <c r="ADN9" s="24"/>
      <c r="ADO9" s="24"/>
      <c r="ADP9" s="24"/>
      <c r="ADQ9" s="24"/>
      <c r="ADR9" s="24"/>
      <c r="ADS9" s="24"/>
      <c r="ADT9" s="24"/>
      <c r="ADU9" s="24"/>
      <c r="ADV9" s="24"/>
      <c r="ADW9" s="24"/>
      <c r="ADX9" s="24"/>
      <c r="ADY9" s="24"/>
      <c r="ADZ9" s="24"/>
      <c r="AEA9" s="24"/>
      <c r="AEB9" s="24"/>
      <c r="AEC9" s="24"/>
      <c r="AED9" s="24"/>
      <c r="AEE9" s="24"/>
      <c r="AEF9" s="24"/>
      <c r="AEG9" s="24"/>
      <c r="AEH9" s="24"/>
      <c r="AEI9" s="24"/>
      <c r="AEJ9" s="24"/>
      <c r="AEK9" s="24"/>
      <c r="AEL9" s="24"/>
      <c r="AEM9" s="24"/>
      <c r="AEN9" s="24"/>
      <c r="AEO9" s="24"/>
      <c r="AEP9" s="24"/>
      <c r="AEQ9" s="24"/>
      <c r="AER9" s="24"/>
      <c r="AES9" s="24"/>
      <c r="AET9" s="24"/>
      <c r="AEU9" s="24"/>
      <c r="AEV9" s="24"/>
      <c r="AEW9" s="24"/>
      <c r="AEX9" s="24"/>
      <c r="AEY9" s="24"/>
      <c r="AEZ9" s="24"/>
      <c r="AFA9" s="24"/>
      <c r="AFB9" s="24"/>
      <c r="AFC9" s="24"/>
      <c r="AFD9" s="24"/>
      <c r="AFE9" s="24"/>
      <c r="AFF9" s="24"/>
      <c r="AFG9" s="24"/>
      <c r="AFH9" s="24"/>
      <c r="AFI9" s="24"/>
      <c r="AFJ9" s="24"/>
      <c r="AFK9" s="24"/>
      <c r="AFL9" s="24"/>
      <c r="AFM9" s="24"/>
      <c r="AFN9" s="24"/>
      <c r="AFO9" s="24"/>
      <c r="AFP9" s="24"/>
      <c r="AFQ9" s="24"/>
      <c r="AFR9" s="24"/>
      <c r="AFS9" s="24"/>
      <c r="AFT9" s="24"/>
      <c r="AFU9" s="24"/>
      <c r="AFV9" s="24"/>
      <c r="AFW9" s="24"/>
      <c r="AFX9" s="24"/>
      <c r="AFY9" s="24"/>
      <c r="AFZ9" s="24"/>
      <c r="AGA9" s="24"/>
      <c r="AGB9" s="24"/>
      <c r="AGC9" s="24"/>
      <c r="AGD9" s="24"/>
      <c r="AGE9" s="24"/>
      <c r="AGF9" s="24"/>
      <c r="AGG9" s="24"/>
      <c r="AGH9" s="24"/>
      <c r="AGI9" s="24"/>
      <c r="AGJ9" s="24"/>
      <c r="AGK9" s="24"/>
      <c r="AGL9" s="24"/>
      <c r="AGM9" s="24"/>
      <c r="AGN9" s="24"/>
      <c r="AGO9" s="24"/>
      <c r="AGP9" s="24"/>
      <c r="AGQ9" s="24"/>
      <c r="AGR9" s="24"/>
      <c r="AGS9" s="24"/>
      <c r="AGT9" s="24"/>
      <c r="AGU9" s="24"/>
      <c r="AGV9" s="24"/>
      <c r="AGW9" s="24"/>
      <c r="AGX9" s="24"/>
      <c r="AGY9" s="24"/>
      <c r="AGZ9" s="24"/>
      <c r="AHA9" s="24"/>
      <c r="AHB9" s="24"/>
      <c r="AHC9" s="24"/>
      <c r="AHD9" s="24"/>
      <c r="AHE9" s="24"/>
      <c r="AHF9" s="24"/>
      <c r="AHG9" s="24"/>
      <c r="AHH9" s="24"/>
      <c r="AHI9" s="24"/>
      <c r="AHJ9" s="24"/>
      <c r="AHK9" s="24"/>
      <c r="AHL9" s="24"/>
      <c r="AHM9" s="24"/>
      <c r="AHN9" s="24"/>
      <c r="AHO9" s="24"/>
      <c r="AHP9" s="24"/>
      <c r="AHQ9" s="24"/>
      <c r="AHR9" s="24"/>
      <c r="AHS9" s="24"/>
      <c r="AHT9" s="24"/>
      <c r="AHU9" s="24"/>
      <c r="AHV9" s="24"/>
      <c r="AHW9" s="24"/>
      <c r="AHX9" s="24"/>
      <c r="AHY9" s="24"/>
      <c r="AHZ9" s="24"/>
      <c r="AIA9" s="24"/>
      <c r="AIB9" s="24"/>
      <c r="AIC9" s="24"/>
      <c r="AID9" s="24"/>
      <c r="AIE9" s="24"/>
      <c r="AIF9" s="24"/>
      <c r="AIG9" s="24"/>
      <c r="AIH9" s="24"/>
      <c r="AII9" s="24"/>
      <c r="AIJ9" s="24"/>
      <c r="AIK9" s="24"/>
      <c r="AIL9" s="24"/>
      <c r="AIM9" s="24"/>
      <c r="AIN9" s="24"/>
      <c r="AIO9" s="24"/>
      <c r="AIP9" s="24"/>
      <c r="AIQ9" s="24"/>
      <c r="AIR9" s="24"/>
      <c r="AIS9" s="24"/>
      <c r="AIT9" s="24"/>
      <c r="AIU9" s="24"/>
      <c r="AIV9" s="24"/>
      <c r="AIW9" s="24"/>
      <c r="AIX9" s="24"/>
      <c r="AIY9" s="24"/>
      <c r="AIZ9" s="24"/>
      <c r="AJA9" s="24"/>
      <c r="AJB9" s="24"/>
      <c r="AJC9" s="24"/>
      <c r="AJD9" s="24"/>
      <c r="AJE9" s="24"/>
      <c r="AJF9" s="24"/>
      <c r="AJG9" s="24"/>
      <c r="AJH9" s="24"/>
      <c r="AJI9" s="24"/>
      <c r="AJJ9" s="24"/>
      <c r="AJK9" s="24"/>
      <c r="AJL9" s="24"/>
      <c r="AJM9" s="24"/>
      <c r="AJN9" s="24"/>
      <c r="AJO9" s="24"/>
      <c r="AJP9" s="24"/>
      <c r="AJQ9" s="24"/>
      <c r="AJR9" s="24"/>
      <c r="AJS9" s="24"/>
      <c r="AJT9" s="24"/>
      <c r="AJU9" s="24"/>
      <c r="AJV9" s="24"/>
      <c r="AJW9" s="24"/>
      <c r="AJX9" s="24"/>
      <c r="AJY9" s="24"/>
      <c r="AJZ9" s="24"/>
      <c r="AKA9" s="24"/>
      <c r="AKB9" s="24"/>
      <c r="AKC9" s="24"/>
      <c r="AKD9" s="24"/>
      <c r="AKE9" s="24"/>
      <c r="AKF9" s="24"/>
      <c r="AKG9" s="24"/>
      <c r="AKH9" s="24"/>
      <c r="AKI9" s="24"/>
      <c r="AKJ9" s="24"/>
      <c r="AKK9" s="24"/>
      <c r="AKL9" s="24"/>
      <c r="AKM9" s="24"/>
      <c r="AKN9" s="24"/>
      <c r="AKO9" s="24"/>
      <c r="AKP9" s="24"/>
      <c r="AKQ9" s="24"/>
      <c r="AKR9" s="24"/>
      <c r="AKS9" s="24"/>
      <c r="AKT9" s="24"/>
      <c r="AKU9" s="24"/>
    </row>
    <row r="10" spans="1:983" s="17" customFormat="1" ht="38.25" customHeight="1" x14ac:dyDescent="0.25">
      <c r="A10" s="17">
        <v>2</v>
      </c>
      <c r="B10" s="18" t="s">
        <v>21</v>
      </c>
      <c r="C10" s="19">
        <v>45972</v>
      </c>
      <c r="D10" s="20" t="s">
        <v>22</v>
      </c>
      <c r="E10" s="20" t="s">
        <v>23</v>
      </c>
      <c r="F10" s="18" t="s">
        <v>229</v>
      </c>
      <c r="G10" s="21">
        <v>500000000</v>
      </c>
      <c r="H10" s="18" t="s">
        <v>29</v>
      </c>
      <c r="I10" s="22">
        <v>46041</v>
      </c>
      <c r="J10" s="22">
        <v>46387</v>
      </c>
      <c r="K10" s="23">
        <v>37</v>
      </c>
      <c r="L10" s="21">
        <v>183500000</v>
      </c>
      <c r="M10" s="17" t="s">
        <v>17</v>
      </c>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c r="MU10" s="24"/>
      <c r="MV10" s="24"/>
      <c r="MW10" s="24"/>
      <c r="MX10" s="24"/>
      <c r="MY10" s="24"/>
      <c r="MZ10" s="24"/>
      <c r="NA10" s="24"/>
      <c r="NB10" s="24"/>
      <c r="NC10" s="24"/>
      <c r="ND10" s="24"/>
      <c r="NE10" s="24"/>
      <c r="NF10" s="24"/>
      <c r="NG10" s="24"/>
      <c r="NH10" s="24"/>
      <c r="NI10" s="24"/>
      <c r="NJ10" s="24"/>
      <c r="NK10" s="24"/>
      <c r="NL10" s="24"/>
      <c r="NM10" s="24"/>
      <c r="NN10" s="24"/>
      <c r="NO10" s="24"/>
      <c r="NP10" s="24"/>
      <c r="NQ10" s="24"/>
      <c r="NR10" s="24"/>
      <c r="NS10" s="24"/>
      <c r="NT10" s="24"/>
      <c r="NU10" s="24"/>
      <c r="NV10" s="24"/>
      <c r="NW10" s="24"/>
      <c r="NX10" s="24"/>
      <c r="NY10" s="24"/>
      <c r="NZ10" s="24"/>
      <c r="OA10" s="24"/>
      <c r="OB10" s="24"/>
      <c r="OC10" s="24"/>
      <c r="OD10" s="24"/>
      <c r="OE10" s="24"/>
      <c r="OF10" s="24"/>
      <c r="OG10" s="24"/>
      <c r="OH10" s="24"/>
      <c r="OI10" s="24"/>
      <c r="OJ10" s="24"/>
      <c r="OK10" s="24"/>
      <c r="OL10" s="24"/>
      <c r="OM10" s="24"/>
      <c r="ON10" s="24"/>
      <c r="OO10" s="24"/>
      <c r="OP10" s="24"/>
      <c r="OQ10" s="24"/>
      <c r="OR10" s="24"/>
      <c r="OS10" s="24"/>
      <c r="OT10" s="24"/>
      <c r="OU10" s="24"/>
      <c r="OV10" s="24"/>
      <c r="OW10" s="24"/>
      <c r="OX10" s="24"/>
      <c r="OY10" s="24"/>
      <c r="OZ10" s="24"/>
      <c r="PA10" s="24"/>
      <c r="PB10" s="24"/>
      <c r="PC10" s="24"/>
      <c r="PD10" s="24"/>
      <c r="PE10" s="24"/>
      <c r="PF10" s="24"/>
      <c r="PG10" s="24"/>
      <c r="PH10" s="24"/>
      <c r="PI10" s="24"/>
      <c r="PJ10" s="24"/>
      <c r="PK10" s="24"/>
      <c r="PL10" s="24"/>
      <c r="PM10" s="24"/>
      <c r="PN10" s="24"/>
      <c r="PO10" s="24"/>
      <c r="PP10" s="24"/>
      <c r="PQ10" s="24"/>
      <c r="PR10" s="24"/>
      <c r="PS10" s="24"/>
      <c r="PT10" s="24"/>
      <c r="PU10" s="24"/>
      <c r="PV10" s="24"/>
      <c r="PW10" s="24"/>
      <c r="PX10" s="24"/>
      <c r="PY10" s="24"/>
      <c r="PZ10" s="24"/>
      <c r="QA10" s="24"/>
      <c r="QB10" s="24"/>
      <c r="QC10" s="24"/>
      <c r="QD10" s="24"/>
      <c r="QE10" s="24"/>
      <c r="QF10" s="24"/>
      <c r="QG10" s="24"/>
      <c r="QH10" s="24"/>
      <c r="QI10" s="24"/>
      <c r="QJ10" s="24"/>
      <c r="QK10" s="24"/>
      <c r="QL10" s="24"/>
      <c r="QM10" s="24"/>
      <c r="QN10" s="24"/>
      <c r="QO10" s="24"/>
      <c r="QP10" s="24"/>
      <c r="QQ10" s="24"/>
      <c r="QR10" s="24"/>
      <c r="QS10" s="24"/>
      <c r="QT10" s="24"/>
      <c r="QU10" s="24"/>
      <c r="QV10" s="24"/>
      <c r="QW10" s="24"/>
      <c r="QX10" s="24"/>
      <c r="QY10" s="24"/>
      <c r="QZ10" s="24"/>
      <c r="RA10" s="24"/>
      <c r="RB10" s="24"/>
      <c r="RC10" s="24"/>
      <c r="RD10" s="24"/>
      <c r="RE10" s="24"/>
      <c r="RF10" s="24"/>
      <c r="RG10" s="24"/>
      <c r="RH10" s="24"/>
      <c r="RI10" s="24"/>
      <c r="RJ10" s="24"/>
      <c r="RK10" s="24"/>
      <c r="RL10" s="24"/>
      <c r="RM10" s="24"/>
      <c r="RN10" s="24"/>
      <c r="RO10" s="24"/>
      <c r="RP10" s="24"/>
      <c r="RQ10" s="24"/>
      <c r="RR10" s="24"/>
      <c r="RS10" s="24"/>
      <c r="RT10" s="24"/>
      <c r="RU10" s="24"/>
      <c r="RV10" s="24"/>
      <c r="RW10" s="24"/>
      <c r="RX10" s="24"/>
      <c r="RY10" s="24"/>
      <c r="RZ10" s="24"/>
      <c r="SA10" s="24"/>
      <c r="SB10" s="24"/>
      <c r="SC10" s="24"/>
      <c r="SD10" s="24"/>
      <c r="SE10" s="24"/>
      <c r="SF10" s="24"/>
      <c r="SG10" s="24"/>
      <c r="SH10" s="24"/>
      <c r="SI10" s="24"/>
      <c r="SJ10" s="24"/>
      <c r="SK10" s="24"/>
      <c r="SL10" s="24"/>
      <c r="SM10" s="24"/>
      <c r="SN10" s="24"/>
      <c r="SO10" s="24"/>
      <c r="SP10" s="24"/>
      <c r="SQ10" s="24"/>
      <c r="SR10" s="24"/>
      <c r="SS10" s="24"/>
      <c r="ST10" s="24"/>
      <c r="SU10" s="24"/>
      <c r="SV10" s="24"/>
      <c r="SW10" s="24"/>
      <c r="SX10" s="24"/>
      <c r="SY10" s="24"/>
      <c r="SZ10" s="24"/>
      <c r="TA10" s="24"/>
      <c r="TB10" s="24"/>
      <c r="TC10" s="24"/>
      <c r="TD10" s="24"/>
      <c r="TE10" s="24"/>
      <c r="TF10" s="24"/>
      <c r="TG10" s="24"/>
      <c r="TH10" s="24"/>
      <c r="TI10" s="24"/>
      <c r="TJ10" s="24"/>
      <c r="TK10" s="24"/>
      <c r="TL10" s="24"/>
      <c r="TM10" s="24"/>
      <c r="TN10" s="24"/>
      <c r="TO10" s="24"/>
      <c r="TP10" s="24"/>
      <c r="TQ10" s="24"/>
      <c r="TR10" s="24"/>
      <c r="TS10" s="24"/>
      <c r="TT10" s="24"/>
      <c r="TU10" s="24"/>
      <c r="TV10" s="24"/>
      <c r="TW10" s="24"/>
      <c r="TX10" s="24"/>
      <c r="TY10" s="24"/>
      <c r="TZ10" s="24"/>
      <c r="UA10" s="24"/>
      <c r="UB10" s="24"/>
      <c r="UC10" s="24"/>
      <c r="UD10" s="24"/>
      <c r="UE10" s="24"/>
      <c r="UF10" s="24"/>
      <c r="UG10" s="24"/>
      <c r="UH10" s="24"/>
      <c r="UI10" s="24"/>
      <c r="UJ10" s="24"/>
      <c r="UK10" s="24"/>
      <c r="UL10" s="24"/>
      <c r="UM10" s="24"/>
      <c r="UN10" s="24"/>
      <c r="UO10" s="24"/>
      <c r="UP10" s="24"/>
      <c r="UQ10" s="24"/>
      <c r="UR10" s="24"/>
      <c r="US10" s="24"/>
      <c r="UT10" s="24"/>
      <c r="UU10" s="24"/>
      <c r="UV10" s="24"/>
      <c r="UW10" s="24"/>
      <c r="UX10" s="24"/>
      <c r="UY10" s="24"/>
      <c r="UZ10" s="24"/>
      <c r="VA10" s="24"/>
      <c r="VB10" s="24"/>
      <c r="VC10" s="24"/>
      <c r="VD10" s="24"/>
      <c r="VE10" s="24"/>
      <c r="VF10" s="24"/>
      <c r="VG10" s="24"/>
      <c r="VH10" s="24"/>
      <c r="VI10" s="24"/>
      <c r="VJ10" s="24"/>
      <c r="VK10" s="24"/>
      <c r="VL10" s="24"/>
      <c r="VM10" s="24"/>
      <c r="VN10" s="24"/>
      <c r="VO10" s="24"/>
      <c r="VP10" s="24"/>
      <c r="VQ10" s="24"/>
      <c r="VR10" s="24"/>
      <c r="VS10" s="24"/>
      <c r="VT10" s="24"/>
      <c r="VU10" s="24"/>
      <c r="VV10" s="24"/>
      <c r="VW10" s="24"/>
      <c r="VX10" s="24"/>
      <c r="VY10" s="24"/>
      <c r="VZ10" s="24"/>
      <c r="WA10" s="24"/>
      <c r="WB10" s="24"/>
      <c r="WC10" s="24"/>
      <c r="WD10" s="24"/>
      <c r="WE10" s="24"/>
      <c r="WF10" s="24"/>
      <c r="WG10" s="24"/>
      <c r="WH10" s="24"/>
      <c r="WI10" s="24"/>
      <c r="WJ10" s="24"/>
      <c r="WK10" s="24"/>
      <c r="WL10" s="24"/>
      <c r="WM10" s="24"/>
      <c r="WN10" s="24"/>
      <c r="WO10" s="24"/>
      <c r="WP10" s="24"/>
      <c r="WQ10" s="24"/>
      <c r="WR10" s="24"/>
      <c r="WS10" s="24"/>
      <c r="WT10" s="24"/>
      <c r="WU10" s="24"/>
      <c r="WV10" s="24"/>
      <c r="WW10" s="24"/>
      <c r="WX10" s="24"/>
      <c r="WY10" s="24"/>
      <c r="WZ10" s="24"/>
      <c r="XA10" s="24"/>
      <c r="XB10" s="24"/>
      <c r="XC10" s="24"/>
      <c r="XD10" s="24"/>
      <c r="XE10" s="24"/>
      <c r="XF10" s="24"/>
      <c r="XG10" s="24"/>
      <c r="XH10" s="24"/>
      <c r="XI10" s="24"/>
      <c r="XJ10" s="24"/>
      <c r="XK10" s="24"/>
      <c r="XL10" s="24"/>
      <c r="XM10" s="24"/>
      <c r="XN10" s="24"/>
      <c r="XO10" s="24"/>
      <c r="XP10" s="24"/>
      <c r="XQ10" s="24"/>
      <c r="XR10" s="24"/>
      <c r="XS10" s="24"/>
      <c r="XT10" s="24"/>
      <c r="XU10" s="24"/>
      <c r="XV10" s="24"/>
      <c r="XW10" s="24"/>
      <c r="XX10" s="24"/>
      <c r="XY10" s="24"/>
      <c r="XZ10" s="24"/>
      <c r="YA10" s="24"/>
      <c r="YB10" s="24"/>
      <c r="YC10" s="24"/>
      <c r="YD10" s="24"/>
      <c r="YE10" s="24"/>
      <c r="YF10" s="24"/>
      <c r="YG10" s="24"/>
      <c r="YH10" s="24"/>
      <c r="YI10" s="24"/>
      <c r="YJ10" s="24"/>
      <c r="YK10" s="24"/>
      <c r="YL10" s="24"/>
      <c r="YM10" s="24"/>
      <c r="YN10" s="24"/>
      <c r="YO10" s="24"/>
      <c r="YP10" s="24"/>
      <c r="YQ10" s="24"/>
      <c r="YR10" s="24"/>
      <c r="YS10" s="24"/>
      <c r="YT10" s="24"/>
      <c r="YU10" s="24"/>
      <c r="YV10" s="24"/>
      <c r="YW10" s="24"/>
      <c r="YX10" s="24"/>
      <c r="YY10" s="24"/>
      <c r="YZ10" s="24"/>
      <c r="ZA10" s="24"/>
      <c r="ZB10" s="24"/>
      <c r="ZC10" s="24"/>
      <c r="ZD10" s="24"/>
      <c r="ZE10" s="24"/>
      <c r="ZF10" s="24"/>
      <c r="ZG10" s="24"/>
      <c r="ZH10" s="24"/>
      <c r="ZI10" s="24"/>
      <c r="ZJ10" s="24"/>
      <c r="ZK10" s="24"/>
      <c r="ZL10" s="24"/>
      <c r="ZM10" s="24"/>
      <c r="ZN10" s="24"/>
      <c r="ZO10" s="24"/>
      <c r="ZP10" s="24"/>
      <c r="ZQ10" s="24"/>
      <c r="ZR10" s="24"/>
      <c r="ZS10" s="24"/>
      <c r="ZT10" s="24"/>
      <c r="ZU10" s="24"/>
      <c r="ZV10" s="24"/>
      <c r="ZW10" s="24"/>
      <c r="ZX10" s="24"/>
      <c r="ZY10" s="24"/>
      <c r="ZZ10" s="24"/>
      <c r="AAA10" s="24"/>
      <c r="AAB10" s="24"/>
      <c r="AAC10" s="24"/>
      <c r="AAD10" s="24"/>
      <c r="AAE10" s="24"/>
      <c r="AAF10" s="24"/>
      <c r="AAG10" s="24"/>
      <c r="AAH10" s="24"/>
      <c r="AAI10" s="24"/>
      <c r="AAJ10" s="24"/>
      <c r="AAK10" s="24"/>
      <c r="AAL10" s="24"/>
      <c r="AAM10" s="24"/>
      <c r="AAN10" s="24"/>
      <c r="AAO10" s="24"/>
      <c r="AAP10" s="24"/>
      <c r="AAQ10" s="24"/>
      <c r="AAR10" s="24"/>
      <c r="AAS10" s="24"/>
      <c r="AAT10" s="24"/>
      <c r="AAU10" s="24"/>
      <c r="AAV10" s="24"/>
      <c r="AAW10" s="24"/>
      <c r="AAX10" s="24"/>
      <c r="AAY10" s="24"/>
      <c r="AAZ10" s="24"/>
      <c r="ABA10" s="24"/>
      <c r="ABB10" s="24"/>
      <c r="ABC10" s="24"/>
      <c r="ABD10" s="24"/>
      <c r="ABE10" s="24"/>
      <c r="ABF10" s="24"/>
      <c r="ABG10" s="24"/>
      <c r="ABH10" s="24"/>
      <c r="ABI10" s="24"/>
      <c r="ABJ10" s="24"/>
      <c r="ABK10" s="24"/>
      <c r="ABL10" s="24"/>
      <c r="ABM10" s="24"/>
      <c r="ABN10" s="24"/>
      <c r="ABO10" s="24"/>
      <c r="ABP10" s="24"/>
      <c r="ABQ10" s="24"/>
      <c r="ABR10" s="24"/>
      <c r="ABS10" s="24"/>
      <c r="ABT10" s="24"/>
      <c r="ABU10" s="24"/>
      <c r="ABV10" s="24"/>
      <c r="ABW10" s="24"/>
      <c r="ABX10" s="24"/>
      <c r="ABY10" s="24"/>
      <c r="ABZ10" s="24"/>
      <c r="ACA10" s="24"/>
      <c r="ACB10" s="24"/>
      <c r="ACC10" s="24"/>
      <c r="ACD10" s="24"/>
      <c r="ACE10" s="24"/>
      <c r="ACF10" s="24"/>
      <c r="ACG10" s="24"/>
      <c r="ACH10" s="24"/>
      <c r="ACI10" s="24"/>
      <c r="ACJ10" s="24"/>
      <c r="ACK10" s="24"/>
      <c r="ACL10" s="24"/>
      <c r="ACM10" s="24"/>
      <c r="ACN10" s="24"/>
      <c r="ACO10" s="24"/>
      <c r="ACP10" s="24"/>
      <c r="ACQ10" s="24"/>
      <c r="ACR10" s="24"/>
      <c r="ACS10" s="24"/>
      <c r="ACT10" s="24"/>
      <c r="ACU10" s="24"/>
      <c r="ACV10" s="24"/>
      <c r="ACW10" s="24"/>
      <c r="ACX10" s="24"/>
      <c r="ACY10" s="24"/>
      <c r="ACZ10" s="24"/>
      <c r="ADA10" s="24"/>
      <c r="ADB10" s="24"/>
      <c r="ADC10" s="24"/>
      <c r="ADD10" s="24"/>
      <c r="ADE10" s="24"/>
      <c r="ADF10" s="24"/>
      <c r="ADG10" s="24"/>
      <c r="ADH10" s="24"/>
      <c r="ADI10" s="24"/>
      <c r="ADJ10" s="24"/>
      <c r="ADK10" s="24"/>
      <c r="ADL10" s="24"/>
      <c r="ADM10" s="24"/>
      <c r="ADN10" s="24"/>
      <c r="ADO10" s="24"/>
      <c r="ADP10" s="24"/>
      <c r="ADQ10" s="24"/>
      <c r="ADR10" s="24"/>
      <c r="ADS10" s="24"/>
      <c r="ADT10" s="24"/>
      <c r="ADU10" s="24"/>
      <c r="ADV10" s="24"/>
      <c r="ADW10" s="24"/>
      <c r="ADX10" s="24"/>
      <c r="ADY10" s="24"/>
      <c r="ADZ10" s="24"/>
      <c r="AEA10" s="24"/>
      <c r="AEB10" s="24"/>
      <c r="AEC10" s="24"/>
      <c r="AED10" s="24"/>
      <c r="AEE10" s="24"/>
      <c r="AEF10" s="24"/>
      <c r="AEG10" s="24"/>
      <c r="AEH10" s="24"/>
      <c r="AEI10" s="24"/>
      <c r="AEJ10" s="24"/>
      <c r="AEK10" s="24"/>
      <c r="AEL10" s="24"/>
      <c r="AEM10" s="24"/>
      <c r="AEN10" s="24"/>
      <c r="AEO10" s="24"/>
      <c r="AEP10" s="24"/>
      <c r="AEQ10" s="24"/>
      <c r="AER10" s="24"/>
      <c r="AES10" s="24"/>
      <c r="AET10" s="24"/>
      <c r="AEU10" s="24"/>
      <c r="AEV10" s="24"/>
      <c r="AEW10" s="24"/>
      <c r="AEX10" s="24"/>
      <c r="AEY10" s="24"/>
      <c r="AEZ10" s="24"/>
      <c r="AFA10" s="24"/>
      <c r="AFB10" s="24"/>
      <c r="AFC10" s="24"/>
      <c r="AFD10" s="24"/>
      <c r="AFE10" s="24"/>
      <c r="AFF10" s="24"/>
      <c r="AFG10" s="24"/>
      <c r="AFH10" s="24"/>
      <c r="AFI10" s="24"/>
      <c r="AFJ10" s="24"/>
      <c r="AFK10" s="24"/>
      <c r="AFL10" s="24"/>
      <c r="AFM10" s="24"/>
      <c r="AFN10" s="24"/>
      <c r="AFO10" s="24"/>
      <c r="AFP10" s="24"/>
      <c r="AFQ10" s="24"/>
      <c r="AFR10" s="24"/>
      <c r="AFS10" s="24"/>
      <c r="AFT10" s="24"/>
      <c r="AFU10" s="24"/>
      <c r="AFV10" s="24"/>
      <c r="AFW10" s="24"/>
      <c r="AFX10" s="24"/>
      <c r="AFY10" s="24"/>
      <c r="AFZ10" s="24"/>
      <c r="AGA10" s="24"/>
      <c r="AGB10" s="24"/>
      <c r="AGC10" s="24"/>
      <c r="AGD10" s="24"/>
      <c r="AGE10" s="24"/>
      <c r="AGF10" s="24"/>
      <c r="AGG10" s="24"/>
      <c r="AGH10" s="24"/>
      <c r="AGI10" s="24"/>
      <c r="AGJ10" s="24"/>
      <c r="AGK10" s="24"/>
      <c r="AGL10" s="24"/>
      <c r="AGM10" s="24"/>
      <c r="AGN10" s="24"/>
      <c r="AGO10" s="24"/>
      <c r="AGP10" s="24"/>
      <c r="AGQ10" s="24"/>
      <c r="AGR10" s="24"/>
      <c r="AGS10" s="24"/>
      <c r="AGT10" s="24"/>
      <c r="AGU10" s="24"/>
      <c r="AGV10" s="24"/>
      <c r="AGW10" s="24"/>
      <c r="AGX10" s="24"/>
      <c r="AGY10" s="24"/>
      <c r="AGZ10" s="24"/>
      <c r="AHA10" s="24"/>
      <c r="AHB10" s="24"/>
      <c r="AHC10" s="24"/>
      <c r="AHD10" s="24"/>
      <c r="AHE10" s="24"/>
      <c r="AHF10" s="24"/>
      <c r="AHG10" s="24"/>
      <c r="AHH10" s="24"/>
      <c r="AHI10" s="24"/>
      <c r="AHJ10" s="24"/>
      <c r="AHK10" s="24"/>
      <c r="AHL10" s="24"/>
      <c r="AHM10" s="24"/>
      <c r="AHN10" s="24"/>
      <c r="AHO10" s="24"/>
      <c r="AHP10" s="24"/>
      <c r="AHQ10" s="24"/>
      <c r="AHR10" s="24"/>
      <c r="AHS10" s="24"/>
      <c r="AHT10" s="24"/>
      <c r="AHU10" s="24"/>
      <c r="AHV10" s="24"/>
      <c r="AHW10" s="24"/>
      <c r="AHX10" s="24"/>
      <c r="AHY10" s="24"/>
      <c r="AHZ10" s="24"/>
      <c r="AIA10" s="24"/>
      <c r="AIB10" s="24"/>
      <c r="AIC10" s="24"/>
      <c r="AID10" s="24"/>
      <c r="AIE10" s="24"/>
      <c r="AIF10" s="24"/>
      <c r="AIG10" s="24"/>
      <c r="AIH10" s="24"/>
      <c r="AII10" s="24"/>
      <c r="AIJ10" s="24"/>
      <c r="AIK10" s="24"/>
      <c r="AIL10" s="24"/>
      <c r="AIM10" s="24"/>
      <c r="AIN10" s="24"/>
      <c r="AIO10" s="24"/>
      <c r="AIP10" s="24"/>
      <c r="AIQ10" s="24"/>
      <c r="AIR10" s="24"/>
      <c r="AIS10" s="24"/>
      <c r="AIT10" s="24"/>
      <c r="AIU10" s="24"/>
      <c r="AIV10" s="24"/>
      <c r="AIW10" s="24"/>
      <c r="AIX10" s="24"/>
      <c r="AIY10" s="24"/>
      <c r="AIZ10" s="24"/>
      <c r="AJA10" s="24"/>
      <c r="AJB10" s="24"/>
      <c r="AJC10" s="24"/>
      <c r="AJD10" s="24"/>
      <c r="AJE10" s="24"/>
      <c r="AJF10" s="24"/>
      <c r="AJG10" s="24"/>
      <c r="AJH10" s="24"/>
      <c r="AJI10" s="24"/>
      <c r="AJJ10" s="24"/>
      <c r="AJK10" s="24"/>
      <c r="AJL10" s="24"/>
      <c r="AJM10" s="24"/>
      <c r="AJN10" s="24"/>
      <c r="AJO10" s="24"/>
      <c r="AJP10" s="24"/>
      <c r="AJQ10" s="24"/>
      <c r="AJR10" s="24"/>
      <c r="AJS10" s="24"/>
      <c r="AJT10" s="24"/>
      <c r="AJU10" s="24"/>
      <c r="AJV10" s="24"/>
      <c r="AJW10" s="24"/>
      <c r="AJX10" s="24"/>
      <c r="AJY10" s="24"/>
      <c r="AJZ10" s="24"/>
      <c r="AKA10" s="24"/>
      <c r="AKB10" s="24"/>
      <c r="AKC10" s="24"/>
      <c r="AKD10" s="24"/>
      <c r="AKE10" s="24"/>
      <c r="AKF10" s="24"/>
      <c r="AKG10" s="24"/>
      <c r="AKH10" s="24"/>
      <c r="AKI10" s="24"/>
      <c r="AKJ10" s="24"/>
      <c r="AKK10" s="24"/>
      <c r="AKL10" s="24"/>
      <c r="AKM10" s="24"/>
      <c r="AKN10" s="24"/>
      <c r="AKO10" s="24"/>
      <c r="AKP10" s="24"/>
      <c r="AKQ10" s="24"/>
      <c r="AKR10" s="24"/>
      <c r="AKS10" s="24"/>
      <c r="AKT10" s="24"/>
      <c r="AKU10" s="24"/>
    </row>
    <row r="11" spans="1:983" s="17" customFormat="1" ht="41.25" customHeight="1" x14ac:dyDescent="0.25">
      <c r="A11" s="17">
        <v>3</v>
      </c>
      <c r="B11" s="18" t="s">
        <v>24</v>
      </c>
      <c r="C11" s="19">
        <v>45972</v>
      </c>
      <c r="D11" s="20" t="s">
        <v>25</v>
      </c>
      <c r="E11" s="20" t="s">
        <v>26</v>
      </c>
      <c r="F11" s="18" t="s">
        <v>229</v>
      </c>
      <c r="G11" s="21">
        <v>1000000000</v>
      </c>
      <c r="H11" s="18" t="s">
        <v>29</v>
      </c>
      <c r="I11" s="22">
        <v>46041</v>
      </c>
      <c r="J11" s="22">
        <v>46387</v>
      </c>
      <c r="K11" s="25">
        <v>23</v>
      </c>
      <c r="L11" s="21">
        <v>229533335</v>
      </c>
      <c r="M11" s="17" t="s">
        <v>17</v>
      </c>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row>
    <row r="12" spans="1:983" ht="48" customHeight="1" x14ac:dyDescent="0.25">
      <c r="A12" s="17">
        <v>4</v>
      </c>
      <c r="B12" s="27">
        <v>202500000043115</v>
      </c>
      <c r="C12" s="19">
        <v>45979</v>
      </c>
      <c r="D12" s="20" t="s">
        <v>27</v>
      </c>
      <c r="E12" s="20" t="s">
        <v>27</v>
      </c>
      <c r="F12" s="17" t="s">
        <v>230</v>
      </c>
      <c r="G12" s="28" t="s">
        <v>28</v>
      </c>
      <c r="H12" s="18" t="s">
        <v>29</v>
      </c>
      <c r="I12" s="22">
        <v>46043</v>
      </c>
      <c r="J12" s="22">
        <v>46226</v>
      </c>
      <c r="K12" s="25">
        <v>21</v>
      </c>
      <c r="L12" s="29">
        <v>85850000</v>
      </c>
      <c r="M12" s="17" t="s">
        <v>30</v>
      </c>
    </row>
    <row r="13" spans="1:983" ht="48.75" customHeight="1" x14ac:dyDescent="0.25">
      <c r="A13" s="17">
        <v>5</v>
      </c>
      <c r="B13" s="27">
        <v>202500000037449</v>
      </c>
      <c r="C13" s="19">
        <v>45939</v>
      </c>
      <c r="D13" s="20" t="s">
        <v>31</v>
      </c>
      <c r="E13" s="20" t="s">
        <v>32</v>
      </c>
      <c r="F13" s="17" t="s">
        <v>224</v>
      </c>
      <c r="G13" s="28">
        <v>1333138713713</v>
      </c>
      <c r="H13" s="18" t="s">
        <v>33</v>
      </c>
      <c r="I13" s="22">
        <v>46023</v>
      </c>
      <c r="J13" s="22">
        <v>46387</v>
      </c>
      <c r="K13" s="30">
        <v>33</v>
      </c>
      <c r="L13" s="29">
        <v>430995846739</v>
      </c>
      <c r="M13" s="17" t="s">
        <v>49</v>
      </c>
    </row>
    <row r="14" spans="1:983" ht="44.25" customHeight="1" x14ac:dyDescent="0.25">
      <c r="A14" s="17">
        <v>6</v>
      </c>
      <c r="B14" s="27">
        <v>202500000036637</v>
      </c>
      <c r="C14" s="19">
        <v>45994</v>
      </c>
      <c r="D14" s="20" t="s">
        <v>34</v>
      </c>
      <c r="E14" s="20" t="s">
        <v>35</v>
      </c>
      <c r="F14" s="17" t="s">
        <v>224</v>
      </c>
      <c r="G14" s="28">
        <v>15929000000</v>
      </c>
      <c r="H14" s="18" t="s">
        <v>33</v>
      </c>
      <c r="I14" s="22">
        <v>46023</v>
      </c>
      <c r="J14" s="22">
        <v>46387</v>
      </c>
      <c r="K14" s="30">
        <v>25</v>
      </c>
      <c r="L14" s="29">
        <v>297706631</v>
      </c>
      <c r="M14" s="17" t="s">
        <v>50</v>
      </c>
    </row>
    <row r="15" spans="1:983" ht="69.75" customHeight="1" x14ac:dyDescent="0.25">
      <c r="A15" s="17">
        <v>7</v>
      </c>
      <c r="B15" s="17">
        <v>202500000040395</v>
      </c>
      <c r="C15" s="19">
        <v>45994</v>
      </c>
      <c r="D15" s="20" t="s">
        <v>36</v>
      </c>
      <c r="E15" s="20" t="s">
        <v>37</v>
      </c>
      <c r="F15" s="17" t="s">
        <v>224</v>
      </c>
      <c r="G15" s="17">
        <v>875000000</v>
      </c>
      <c r="H15" s="18" t="s">
        <v>33</v>
      </c>
      <c r="I15" s="22">
        <v>46027</v>
      </c>
      <c r="J15" s="22">
        <v>46387</v>
      </c>
      <c r="K15" s="30">
        <v>19</v>
      </c>
      <c r="L15" s="17">
        <v>168500000</v>
      </c>
      <c r="M15" s="17" t="s">
        <v>51</v>
      </c>
    </row>
    <row r="16" spans="1:983" ht="52.5" customHeight="1" x14ac:dyDescent="0.25">
      <c r="A16" s="17">
        <v>8</v>
      </c>
      <c r="B16" s="27">
        <v>202500000040755</v>
      </c>
      <c r="C16" s="19">
        <v>45965</v>
      </c>
      <c r="D16" s="20" t="s">
        <v>38</v>
      </c>
      <c r="E16" s="20" t="s">
        <v>39</v>
      </c>
      <c r="F16" s="17" t="s">
        <v>224</v>
      </c>
      <c r="G16" s="28">
        <v>2396646384</v>
      </c>
      <c r="H16" s="18" t="s">
        <v>40</v>
      </c>
      <c r="I16" s="22">
        <v>46056</v>
      </c>
      <c r="J16" s="22">
        <v>46387</v>
      </c>
      <c r="K16" s="30">
        <v>10</v>
      </c>
      <c r="L16" s="17">
        <v>233102974</v>
      </c>
      <c r="M16" s="31" t="s">
        <v>52</v>
      </c>
    </row>
    <row r="17" spans="1:13" ht="90" x14ac:dyDescent="0.25">
      <c r="A17" s="17">
        <v>9</v>
      </c>
      <c r="B17" s="17">
        <v>202500000040929</v>
      </c>
      <c r="C17" s="26">
        <v>45965</v>
      </c>
      <c r="D17" s="20" t="s">
        <v>41</v>
      </c>
      <c r="E17" s="20" t="s">
        <v>42</v>
      </c>
      <c r="F17" s="17" t="s">
        <v>224</v>
      </c>
      <c r="G17" s="28">
        <v>2430841913</v>
      </c>
      <c r="H17" s="18" t="s">
        <v>33</v>
      </c>
      <c r="I17" s="22">
        <v>46056</v>
      </c>
      <c r="J17" s="22">
        <v>46387</v>
      </c>
      <c r="K17" s="30">
        <v>11</v>
      </c>
      <c r="L17" s="17">
        <v>265000000</v>
      </c>
      <c r="M17" s="31" t="s">
        <v>53</v>
      </c>
    </row>
    <row r="18" spans="1:13" ht="63" customHeight="1" x14ac:dyDescent="0.25">
      <c r="A18" s="17">
        <v>10</v>
      </c>
      <c r="B18" s="27">
        <v>2024002130296</v>
      </c>
      <c r="C18" s="32">
        <v>45589</v>
      </c>
      <c r="D18" s="20" t="s">
        <v>43</v>
      </c>
      <c r="E18" s="20" t="s">
        <v>44</v>
      </c>
      <c r="F18" s="17" t="s">
        <v>224</v>
      </c>
      <c r="G18" s="28">
        <v>71490235294.139999</v>
      </c>
      <c r="H18" s="18" t="s">
        <v>45</v>
      </c>
      <c r="I18" s="22">
        <v>46080</v>
      </c>
      <c r="J18" s="22">
        <v>45856</v>
      </c>
      <c r="K18" s="30">
        <v>24</v>
      </c>
      <c r="L18" s="17">
        <v>17696345550</v>
      </c>
      <c r="M18" s="17"/>
    </row>
    <row r="19" spans="1:13" ht="72" customHeight="1" x14ac:dyDescent="0.25">
      <c r="A19" s="17">
        <v>11</v>
      </c>
      <c r="B19" s="27" t="s">
        <v>46</v>
      </c>
      <c r="C19" s="32">
        <v>45972</v>
      </c>
      <c r="D19" s="20" t="s">
        <v>47</v>
      </c>
      <c r="E19" s="20" t="s">
        <v>48</v>
      </c>
      <c r="F19" s="17" t="s">
        <v>224</v>
      </c>
      <c r="G19" s="28">
        <v>2098372283</v>
      </c>
      <c r="H19" s="18" t="s">
        <v>33</v>
      </c>
      <c r="I19" s="22">
        <v>46048</v>
      </c>
      <c r="J19" s="22">
        <v>46363</v>
      </c>
      <c r="K19" s="30">
        <v>30</v>
      </c>
      <c r="L19" s="17">
        <v>1934865005</v>
      </c>
      <c r="M19" s="17"/>
    </row>
    <row r="20" spans="1:13" ht="60" x14ac:dyDescent="0.25">
      <c r="A20" s="17">
        <v>12</v>
      </c>
      <c r="B20" s="33">
        <v>2022002130088</v>
      </c>
      <c r="C20" s="26">
        <v>44796</v>
      </c>
      <c r="D20" s="34" t="s">
        <v>54</v>
      </c>
      <c r="E20" s="20" t="s">
        <v>55</v>
      </c>
      <c r="F20" s="35" t="s">
        <v>225</v>
      </c>
      <c r="G20" s="28">
        <v>115440000000</v>
      </c>
      <c r="H20" s="35" t="s">
        <v>56</v>
      </c>
      <c r="I20" s="22">
        <v>45156</v>
      </c>
      <c r="J20" s="22">
        <v>46387</v>
      </c>
      <c r="K20" s="17">
        <v>46</v>
      </c>
      <c r="L20" s="17">
        <v>39376211159</v>
      </c>
      <c r="M20" s="18" t="s">
        <v>57</v>
      </c>
    </row>
    <row r="21" spans="1:13" ht="60" x14ac:dyDescent="0.25">
      <c r="A21" s="17">
        <v>13</v>
      </c>
      <c r="B21" s="33">
        <v>2024002130245</v>
      </c>
      <c r="C21" s="26">
        <v>45582</v>
      </c>
      <c r="D21" s="34" t="s">
        <v>58</v>
      </c>
      <c r="E21" s="20" t="s">
        <v>59</v>
      </c>
      <c r="F21" s="35" t="s">
        <v>225</v>
      </c>
      <c r="G21" s="28">
        <v>26000000000</v>
      </c>
      <c r="H21" s="35" t="s">
        <v>29</v>
      </c>
      <c r="I21" s="22">
        <v>45744</v>
      </c>
      <c r="J21" s="22">
        <v>46201</v>
      </c>
      <c r="K21" s="17">
        <v>13</v>
      </c>
      <c r="L21" s="17">
        <f>3259925954.1+29000000</f>
        <v>3288925954.0999999</v>
      </c>
      <c r="M21" s="18" t="s">
        <v>57</v>
      </c>
    </row>
    <row r="22" spans="1:13" ht="75" x14ac:dyDescent="0.25">
      <c r="A22" s="17">
        <v>14</v>
      </c>
      <c r="B22" s="33">
        <v>2024002130125</v>
      </c>
      <c r="C22" s="26">
        <v>45426</v>
      </c>
      <c r="D22" s="34" t="s">
        <v>60</v>
      </c>
      <c r="E22" s="20" t="s">
        <v>61</v>
      </c>
      <c r="F22" s="35" t="s">
        <v>225</v>
      </c>
      <c r="G22" s="28">
        <v>35071600526</v>
      </c>
      <c r="H22" s="35" t="s">
        <v>29</v>
      </c>
      <c r="I22" s="22">
        <v>45742</v>
      </c>
      <c r="J22" s="22">
        <v>46290</v>
      </c>
      <c r="K22" s="17">
        <v>0.5</v>
      </c>
      <c r="L22" s="17">
        <f>17145180455+30000000</f>
        <v>17175180455</v>
      </c>
      <c r="M22" s="18" t="s">
        <v>57</v>
      </c>
    </row>
    <row r="23" spans="1:13" ht="30" x14ac:dyDescent="0.25">
      <c r="A23" s="17">
        <v>15</v>
      </c>
      <c r="B23" s="33">
        <v>2024002130233</v>
      </c>
      <c r="C23" s="26">
        <v>45489</v>
      </c>
      <c r="D23" s="34" t="s">
        <v>62</v>
      </c>
      <c r="E23" s="20" t="s">
        <v>63</v>
      </c>
      <c r="F23" s="35" t="s">
        <v>225</v>
      </c>
      <c r="G23" s="28">
        <v>62980792331</v>
      </c>
      <c r="H23" s="35" t="s">
        <v>29</v>
      </c>
      <c r="I23" s="22">
        <v>45721</v>
      </c>
      <c r="J23" s="22">
        <v>46086</v>
      </c>
      <c r="K23" s="17">
        <v>79</v>
      </c>
      <c r="L23" s="17">
        <f>45489945313.28+295561531.1</f>
        <v>45785506844.379997</v>
      </c>
      <c r="M23" s="18" t="s">
        <v>57</v>
      </c>
    </row>
    <row r="24" spans="1:13" ht="90" x14ac:dyDescent="0.25">
      <c r="A24" s="17">
        <v>16</v>
      </c>
      <c r="B24" s="33">
        <v>2024002130049</v>
      </c>
      <c r="C24" s="26">
        <v>45355</v>
      </c>
      <c r="D24" s="34" t="s">
        <v>64</v>
      </c>
      <c r="E24" s="20" t="s">
        <v>65</v>
      </c>
      <c r="F24" s="35" t="s">
        <v>225</v>
      </c>
      <c r="G24" s="28">
        <v>27183808868.41</v>
      </c>
      <c r="H24" s="35" t="s">
        <v>29</v>
      </c>
      <c r="I24" s="22">
        <v>45729</v>
      </c>
      <c r="J24" s="22">
        <v>46214</v>
      </c>
      <c r="K24" s="17">
        <v>38</v>
      </c>
      <c r="L24" s="17">
        <f>10780308910.06+20000000</f>
        <v>10800308910.059999</v>
      </c>
      <c r="M24" s="18" t="s">
        <v>57</v>
      </c>
    </row>
    <row r="25" spans="1:13" ht="90" x14ac:dyDescent="0.25">
      <c r="A25" s="17">
        <v>17</v>
      </c>
      <c r="B25" s="33">
        <v>2024002130048</v>
      </c>
      <c r="C25" s="26">
        <v>45365</v>
      </c>
      <c r="D25" s="34" t="s">
        <v>66</v>
      </c>
      <c r="E25" s="20" t="s">
        <v>67</v>
      </c>
      <c r="F25" s="35" t="s">
        <v>225</v>
      </c>
      <c r="G25" s="28">
        <v>16538669315.84</v>
      </c>
      <c r="H25" s="35" t="s">
        <v>29</v>
      </c>
      <c r="I25" s="22">
        <v>45729</v>
      </c>
      <c r="J25" s="22">
        <v>46214</v>
      </c>
      <c r="K25" s="17">
        <v>33</v>
      </c>
      <c r="L25" s="17">
        <f>6725618214.24+2817605110.82</f>
        <v>9543223325.0599995</v>
      </c>
      <c r="M25" s="18" t="s">
        <v>57</v>
      </c>
    </row>
    <row r="26" spans="1:13" ht="75" x14ac:dyDescent="0.25">
      <c r="A26" s="17">
        <v>18</v>
      </c>
      <c r="B26" s="33">
        <v>202500000003753</v>
      </c>
      <c r="C26" s="26">
        <v>45652</v>
      </c>
      <c r="D26" s="34" t="s">
        <v>68</v>
      </c>
      <c r="E26" s="20" t="s">
        <v>69</v>
      </c>
      <c r="F26" s="35" t="s">
        <v>225</v>
      </c>
      <c r="G26" s="28">
        <v>20000000000</v>
      </c>
      <c r="H26" s="35" t="s">
        <v>29</v>
      </c>
      <c r="I26" s="22">
        <v>45725</v>
      </c>
      <c r="J26" s="22">
        <v>46109</v>
      </c>
      <c r="K26" s="17">
        <v>9</v>
      </c>
      <c r="L26" s="17">
        <f>328100132.43+32000000</f>
        <v>360100132.43000001</v>
      </c>
      <c r="M26" s="18" t="s">
        <v>57</v>
      </c>
    </row>
    <row r="27" spans="1:13" ht="75" x14ac:dyDescent="0.25">
      <c r="A27" s="17">
        <v>19</v>
      </c>
      <c r="B27" s="33">
        <v>2024002130088</v>
      </c>
      <c r="C27" s="26">
        <v>45453</v>
      </c>
      <c r="D27" s="34" t="s">
        <v>70</v>
      </c>
      <c r="E27" s="20" t="s">
        <v>71</v>
      </c>
      <c r="F27" s="35" t="s">
        <v>225</v>
      </c>
      <c r="G27" s="28">
        <v>9183183275</v>
      </c>
      <c r="H27" s="35" t="s">
        <v>29</v>
      </c>
      <c r="I27" s="22">
        <v>45842</v>
      </c>
      <c r="J27" s="22">
        <v>46115</v>
      </c>
      <c r="K27" s="17">
        <v>73</v>
      </c>
      <c r="L27" s="17">
        <v>5662690516.6000004</v>
      </c>
      <c r="M27" s="18" t="s">
        <v>57</v>
      </c>
    </row>
    <row r="28" spans="1:13" ht="60" x14ac:dyDescent="0.25">
      <c r="A28" s="17">
        <v>20</v>
      </c>
      <c r="B28" s="36">
        <v>202500000018709</v>
      </c>
      <c r="C28" s="26">
        <v>45730</v>
      </c>
      <c r="D28" s="20" t="s">
        <v>72</v>
      </c>
      <c r="E28" s="20" t="s">
        <v>71</v>
      </c>
      <c r="F28" s="35" t="s">
        <v>225</v>
      </c>
      <c r="G28" s="28">
        <v>999997266.64999998</v>
      </c>
      <c r="H28" s="35" t="s">
        <v>29</v>
      </c>
      <c r="I28" s="22">
        <v>46014</v>
      </c>
      <c r="J28" s="22">
        <v>46257</v>
      </c>
      <c r="K28" s="17">
        <v>5</v>
      </c>
      <c r="L28" s="17">
        <v>0</v>
      </c>
      <c r="M28" s="35" t="s">
        <v>57</v>
      </c>
    </row>
    <row r="29" spans="1:13" ht="60" x14ac:dyDescent="0.25">
      <c r="A29" s="17">
        <v>21</v>
      </c>
      <c r="B29" s="28">
        <v>202500000018700</v>
      </c>
      <c r="C29" s="26">
        <v>45730</v>
      </c>
      <c r="D29" s="20" t="s">
        <v>73</v>
      </c>
      <c r="E29" s="20" t="s">
        <v>71</v>
      </c>
      <c r="F29" s="35" t="s">
        <v>225</v>
      </c>
      <c r="G29" s="28">
        <v>9988248882</v>
      </c>
      <c r="H29" s="35" t="s">
        <v>29</v>
      </c>
      <c r="I29" s="22">
        <v>45987</v>
      </c>
      <c r="J29" s="22">
        <v>46229</v>
      </c>
      <c r="K29" s="17">
        <v>23</v>
      </c>
      <c r="L29" s="17">
        <v>16000000</v>
      </c>
      <c r="M29" s="18" t="s">
        <v>57</v>
      </c>
    </row>
    <row r="30" spans="1:13" ht="60" x14ac:dyDescent="0.25">
      <c r="A30" s="17">
        <v>22</v>
      </c>
      <c r="B30" s="28">
        <v>202500000020380</v>
      </c>
      <c r="C30" s="26">
        <v>45749</v>
      </c>
      <c r="D30" s="20" t="s">
        <v>74</v>
      </c>
      <c r="E30" s="20" t="s">
        <v>71</v>
      </c>
      <c r="F30" s="35" t="s">
        <v>225</v>
      </c>
      <c r="G30" s="28">
        <v>9989384514</v>
      </c>
      <c r="H30" s="35" t="s">
        <v>29</v>
      </c>
      <c r="I30" s="22">
        <v>45973</v>
      </c>
      <c r="J30" s="22">
        <v>46246</v>
      </c>
      <c r="K30" s="17">
        <v>20</v>
      </c>
      <c r="L30" s="17">
        <v>10000000</v>
      </c>
      <c r="M30" s="18" t="s">
        <v>57</v>
      </c>
    </row>
    <row r="31" spans="1:13" ht="90" x14ac:dyDescent="0.25">
      <c r="A31" s="17">
        <v>23</v>
      </c>
      <c r="B31" s="28">
        <v>202500000022952</v>
      </c>
      <c r="C31" s="26">
        <v>45779</v>
      </c>
      <c r="D31" s="20" t="s">
        <v>75</v>
      </c>
      <c r="E31" s="20" t="s">
        <v>76</v>
      </c>
      <c r="F31" s="35" t="s">
        <v>225</v>
      </c>
      <c r="G31" s="28">
        <v>860956553</v>
      </c>
      <c r="H31" s="35" t="s">
        <v>29</v>
      </c>
      <c r="I31" s="22">
        <v>45996</v>
      </c>
      <c r="J31" s="22">
        <v>46269</v>
      </c>
      <c r="K31" s="17">
        <v>1</v>
      </c>
      <c r="L31" s="17">
        <v>0</v>
      </c>
      <c r="M31" s="18" t="s">
        <v>57</v>
      </c>
    </row>
    <row r="32" spans="1:13" ht="60" x14ac:dyDescent="0.25">
      <c r="A32" s="17">
        <v>24</v>
      </c>
      <c r="B32" s="28">
        <v>202500000023080</v>
      </c>
      <c r="C32" s="26">
        <v>45782</v>
      </c>
      <c r="D32" s="20" t="s">
        <v>77</v>
      </c>
      <c r="E32" s="20" t="s">
        <v>78</v>
      </c>
      <c r="F32" s="35" t="s">
        <v>225</v>
      </c>
      <c r="G32" s="28">
        <v>5997049276</v>
      </c>
      <c r="H32" s="35" t="s">
        <v>29</v>
      </c>
      <c r="I32" s="22">
        <v>45967</v>
      </c>
      <c r="J32" s="22">
        <v>46392</v>
      </c>
      <c r="K32" s="17">
        <v>1</v>
      </c>
      <c r="L32" s="17">
        <v>126273039</v>
      </c>
      <c r="M32" s="18" t="s">
        <v>57</v>
      </c>
    </row>
    <row r="33" spans="1:17" ht="45" x14ac:dyDescent="0.25">
      <c r="A33" s="17">
        <v>26</v>
      </c>
      <c r="B33" s="28">
        <v>202500000026315</v>
      </c>
      <c r="C33" s="26">
        <v>45821</v>
      </c>
      <c r="D33" s="20" t="s">
        <v>79</v>
      </c>
      <c r="E33" s="20" t="s">
        <v>80</v>
      </c>
      <c r="F33" s="35" t="s">
        <v>225</v>
      </c>
      <c r="G33" s="28">
        <v>9999964452</v>
      </c>
      <c r="H33" s="35" t="s">
        <v>29</v>
      </c>
      <c r="I33" s="22">
        <v>46063</v>
      </c>
      <c r="J33" s="22">
        <v>46305</v>
      </c>
      <c r="K33" s="17">
        <v>6</v>
      </c>
      <c r="L33" s="17">
        <v>0</v>
      </c>
      <c r="M33" s="18" t="s">
        <v>57</v>
      </c>
    </row>
    <row r="34" spans="1:17" ht="60" x14ac:dyDescent="0.25">
      <c r="A34" s="17">
        <v>28</v>
      </c>
      <c r="B34" s="36">
        <v>202500000019688</v>
      </c>
      <c r="C34" s="26">
        <v>45741</v>
      </c>
      <c r="D34" s="20" t="s">
        <v>81</v>
      </c>
      <c r="E34" s="20" t="s">
        <v>78</v>
      </c>
      <c r="F34" s="35" t="s">
        <v>225</v>
      </c>
      <c r="G34" s="28">
        <v>17896671147</v>
      </c>
      <c r="H34" s="35" t="s">
        <v>29</v>
      </c>
      <c r="I34" s="22">
        <v>46071</v>
      </c>
      <c r="J34" s="22">
        <v>46436</v>
      </c>
      <c r="K34" s="17">
        <v>3</v>
      </c>
      <c r="L34" s="17">
        <v>0</v>
      </c>
      <c r="M34" s="18" t="s">
        <v>57</v>
      </c>
    </row>
    <row r="35" spans="1:17" ht="65.25" customHeight="1" x14ac:dyDescent="0.25">
      <c r="A35" s="17">
        <v>29</v>
      </c>
      <c r="B35" s="36">
        <v>202500000030681</v>
      </c>
      <c r="C35" s="26">
        <v>45877</v>
      </c>
      <c r="D35" s="20" t="s">
        <v>82</v>
      </c>
      <c r="E35" s="20" t="s">
        <v>83</v>
      </c>
      <c r="F35" s="35" t="s">
        <v>225</v>
      </c>
      <c r="G35" s="28">
        <v>6980728183</v>
      </c>
      <c r="H35" s="35" t="s">
        <v>29</v>
      </c>
      <c r="I35" s="22">
        <v>46086</v>
      </c>
      <c r="J35" s="22">
        <v>46270</v>
      </c>
      <c r="K35" s="17">
        <v>0</v>
      </c>
      <c r="L35" s="17">
        <v>13500000</v>
      </c>
      <c r="M35" s="18" t="s">
        <v>57</v>
      </c>
    </row>
    <row r="36" spans="1:17" ht="65.25" customHeight="1" x14ac:dyDescent="0.25">
      <c r="A36" s="17">
        <v>30</v>
      </c>
      <c r="B36" s="36">
        <v>202500000030801</v>
      </c>
      <c r="C36" s="26">
        <v>45880</v>
      </c>
      <c r="D36" s="20" t="s">
        <v>84</v>
      </c>
      <c r="E36" s="20" t="s">
        <v>85</v>
      </c>
      <c r="F36" s="35" t="s">
        <v>225</v>
      </c>
      <c r="G36" s="28">
        <v>1500000000</v>
      </c>
      <c r="H36" s="35" t="s">
        <v>29</v>
      </c>
      <c r="I36" s="22">
        <v>46055</v>
      </c>
      <c r="J36" s="22">
        <v>46144</v>
      </c>
      <c r="K36" s="17">
        <v>30</v>
      </c>
      <c r="L36" s="17">
        <v>0</v>
      </c>
      <c r="M36" s="18" t="s">
        <v>57</v>
      </c>
    </row>
    <row r="37" spans="1:17" ht="60" x14ac:dyDescent="0.25">
      <c r="A37" s="17">
        <v>31</v>
      </c>
      <c r="B37" s="36">
        <v>202500000035846</v>
      </c>
      <c r="C37" s="26">
        <v>45933</v>
      </c>
      <c r="D37" s="20" t="s">
        <v>86</v>
      </c>
      <c r="E37" s="20" t="s">
        <v>87</v>
      </c>
      <c r="F37" s="35" t="s">
        <v>225</v>
      </c>
      <c r="G37" s="28">
        <v>21189806952.799999</v>
      </c>
      <c r="H37" s="35" t="s">
        <v>29</v>
      </c>
      <c r="I37" s="22">
        <v>46105</v>
      </c>
      <c r="J37" s="22">
        <v>46623</v>
      </c>
      <c r="K37" s="17">
        <v>0</v>
      </c>
      <c r="L37" s="17">
        <v>29715551</v>
      </c>
      <c r="M37" s="18" t="s">
        <v>57</v>
      </c>
    </row>
    <row r="38" spans="1:17" ht="90" x14ac:dyDescent="0.25">
      <c r="A38" s="17">
        <v>32</v>
      </c>
      <c r="B38" s="36">
        <v>202500000042704</v>
      </c>
      <c r="C38" s="36">
        <v>45982</v>
      </c>
      <c r="D38" s="48" t="s">
        <v>298</v>
      </c>
      <c r="E38" s="37" t="s">
        <v>299</v>
      </c>
      <c r="F38" s="17" t="s">
        <v>226</v>
      </c>
      <c r="G38" s="17">
        <v>4000000000</v>
      </c>
      <c r="H38" s="17" t="s">
        <v>300</v>
      </c>
      <c r="I38" s="22">
        <v>46092</v>
      </c>
      <c r="J38" s="22">
        <v>46356</v>
      </c>
      <c r="K38" s="17">
        <v>20</v>
      </c>
      <c r="L38" s="17">
        <v>466900000</v>
      </c>
      <c r="M38" s="17"/>
    </row>
    <row r="39" spans="1:17" ht="65.25" customHeight="1" x14ac:dyDescent="0.25">
      <c r="A39" s="17">
        <v>33</v>
      </c>
      <c r="B39" s="36">
        <v>202500000042705</v>
      </c>
      <c r="C39" s="36">
        <v>46023</v>
      </c>
      <c r="D39" s="48" t="s">
        <v>301</v>
      </c>
      <c r="E39" s="37" t="s">
        <v>302</v>
      </c>
      <c r="F39" s="17" t="s">
        <v>226</v>
      </c>
      <c r="G39" s="17">
        <v>250000000</v>
      </c>
      <c r="H39" s="17" t="s">
        <v>29</v>
      </c>
      <c r="I39" s="22">
        <v>46092</v>
      </c>
      <c r="J39" s="22">
        <v>46356</v>
      </c>
      <c r="K39" s="17">
        <v>15</v>
      </c>
      <c r="L39" s="17">
        <v>20000000</v>
      </c>
      <c r="M39" s="17"/>
    </row>
    <row r="40" spans="1:17" ht="90" x14ac:dyDescent="0.25">
      <c r="A40" s="17">
        <v>34</v>
      </c>
      <c r="B40" s="36">
        <v>202500000042709</v>
      </c>
      <c r="C40" s="36">
        <v>45975</v>
      </c>
      <c r="D40" s="48" t="s">
        <v>303</v>
      </c>
      <c r="E40" s="37" t="s">
        <v>304</v>
      </c>
      <c r="F40" s="17" t="s">
        <v>226</v>
      </c>
      <c r="G40" s="17">
        <v>1180000000</v>
      </c>
      <c r="H40" s="17" t="s">
        <v>29</v>
      </c>
      <c r="I40" s="22">
        <v>46092</v>
      </c>
      <c r="J40" s="22">
        <v>46356</v>
      </c>
      <c r="K40" s="17">
        <v>15</v>
      </c>
      <c r="L40" s="17">
        <v>46300000</v>
      </c>
      <c r="M40" s="17"/>
    </row>
    <row r="41" spans="1:17" ht="57.75" customHeight="1" x14ac:dyDescent="0.25">
      <c r="A41" s="17">
        <v>35</v>
      </c>
      <c r="B41" s="36">
        <v>202500000042810</v>
      </c>
      <c r="C41" s="36">
        <v>45975</v>
      </c>
      <c r="D41" s="48" t="s">
        <v>305</v>
      </c>
      <c r="E41" s="37" t="s">
        <v>306</v>
      </c>
      <c r="F41" s="17" t="s">
        <v>226</v>
      </c>
      <c r="G41" s="17">
        <v>180000000</v>
      </c>
      <c r="H41" s="17" t="s">
        <v>29</v>
      </c>
      <c r="I41" s="22">
        <v>46092</v>
      </c>
      <c r="J41" s="22">
        <v>46356</v>
      </c>
      <c r="K41" s="17">
        <v>10</v>
      </c>
      <c r="L41" s="17">
        <v>13000000</v>
      </c>
      <c r="M41" s="17"/>
    </row>
    <row r="42" spans="1:17" ht="90" x14ac:dyDescent="0.25">
      <c r="A42" s="17">
        <v>36</v>
      </c>
      <c r="B42" s="36">
        <v>202500000042703</v>
      </c>
      <c r="C42" s="36">
        <v>45971</v>
      </c>
      <c r="D42" s="48" t="s">
        <v>307</v>
      </c>
      <c r="E42" s="37" t="s">
        <v>308</v>
      </c>
      <c r="F42" s="17" t="s">
        <v>226</v>
      </c>
      <c r="G42" s="17">
        <v>535000000</v>
      </c>
      <c r="H42" s="17" t="s">
        <v>29</v>
      </c>
      <c r="I42" s="22">
        <v>46036</v>
      </c>
      <c r="J42" s="22">
        <v>46387</v>
      </c>
      <c r="K42" s="17">
        <v>35</v>
      </c>
      <c r="L42" s="17">
        <v>72500000</v>
      </c>
      <c r="M42" s="17"/>
    </row>
    <row r="43" spans="1:17" ht="90" x14ac:dyDescent="0.25">
      <c r="A43" s="17">
        <v>37</v>
      </c>
      <c r="B43" s="36">
        <v>202500000042710</v>
      </c>
      <c r="C43" s="36">
        <v>45981</v>
      </c>
      <c r="D43" s="48" t="s">
        <v>309</v>
      </c>
      <c r="E43" s="37" t="s">
        <v>310</v>
      </c>
      <c r="F43" s="17" t="s">
        <v>226</v>
      </c>
      <c r="G43" s="17">
        <v>419000000</v>
      </c>
      <c r="H43" s="17" t="s">
        <v>29</v>
      </c>
      <c r="I43" s="22">
        <v>46041</v>
      </c>
      <c r="J43" s="22">
        <v>46387</v>
      </c>
      <c r="K43" s="17">
        <v>18.5</v>
      </c>
      <c r="L43" s="17">
        <v>77500000</v>
      </c>
      <c r="M43" s="17"/>
    </row>
    <row r="44" spans="1:17" ht="90" x14ac:dyDescent="0.25">
      <c r="A44" s="17">
        <v>39</v>
      </c>
      <c r="B44" s="27">
        <v>202500000042710</v>
      </c>
      <c r="C44" s="26">
        <v>45981</v>
      </c>
      <c r="D44" s="20" t="s">
        <v>88</v>
      </c>
      <c r="E44" s="20" t="s">
        <v>89</v>
      </c>
      <c r="F44" s="17" t="s">
        <v>226</v>
      </c>
      <c r="G44" s="18">
        <v>419000000</v>
      </c>
      <c r="H44" s="38" t="s">
        <v>29</v>
      </c>
      <c r="I44" s="22">
        <v>46041</v>
      </c>
      <c r="J44" s="22">
        <v>46387</v>
      </c>
      <c r="K44" s="18">
        <v>1</v>
      </c>
      <c r="L44" s="18">
        <v>77500000</v>
      </c>
      <c r="M44" s="20"/>
    </row>
    <row r="45" spans="1:17" ht="60" x14ac:dyDescent="0.25">
      <c r="A45" s="17">
        <v>40</v>
      </c>
      <c r="B45" s="27">
        <v>202500000042054</v>
      </c>
      <c r="C45" s="26">
        <v>45973</v>
      </c>
      <c r="D45" s="20" t="s">
        <v>90</v>
      </c>
      <c r="E45" s="20" t="s">
        <v>91</v>
      </c>
      <c r="F45" s="18" t="s">
        <v>231</v>
      </c>
      <c r="G45" s="28">
        <v>12151000000</v>
      </c>
      <c r="H45" s="18" t="s">
        <v>29</v>
      </c>
      <c r="I45" s="22">
        <v>46031</v>
      </c>
      <c r="J45" s="22">
        <v>46380</v>
      </c>
      <c r="K45" s="30">
        <v>1</v>
      </c>
      <c r="L45" s="29">
        <v>364530000</v>
      </c>
      <c r="M45" s="17"/>
      <c r="Q45" s="12"/>
    </row>
    <row r="46" spans="1:17" ht="79.5" customHeight="1" x14ac:dyDescent="0.25">
      <c r="A46" s="17">
        <v>41</v>
      </c>
      <c r="B46" s="17">
        <v>202600000005242</v>
      </c>
      <c r="C46" s="26">
        <v>46042</v>
      </c>
      <c r="D46" s="34" t="s">
        <v>92</v>
      </c>
      <c r="E46" s="20" t="s">
        <v>93</v>
      </c>
      <c r="F46" s="18" t="s">
        <v>231</v>
      </c>
      <c r="G46" s="28">
        <v>3500000000</v>
      </c>
      <c r="H46" s="18" t="s">
        <v>29</v>
      </c>
      <c r="I46" s="22"/>
      <c r="J46" s="22">
        <v>0</v>
      </c>
      <c r="K46" s="30">
        <v>50</v>
      </c>
      <c r="L46" s="17">
        <v>1750000000</v>
      </c>
      <c r="M46" s="17" t="s">
        <v>94</v>
      </c>
    </row>
    <row r="47" spans="1:17" ht="79.5" customHeight="1" x14ac:dyDescent="0.25">
      <c r="A47" s="17">
        <v>42</v>
      </c>
      <c r="B47" s="18" t="s">
        <v>95</v>
      </c>
      <c r="C47" s="19">
        <v>46041</v>
      </c>
      <c r="D47" s="20" t="s">
        <v>96</v>
      </c>
      <c r="E47" s="20" t="s">
        <v>97</v>
      </c>
      <c r="F47" s="18" t="s">
        <v>227</v>
      </c>
      <c r="G47" s="28">
        <v>1030700000</v>
      </c>
      <c r="H47" s="18" t="s">
        <v>29</v>
      </c>
      <c r="I47" s="19">
        <v>46041</v>
      </c>
      <c r="J47" s="22">
        <v>46022</v>
      </c>
      <c r="K47" s="29">
        <v>15</v>
      </c>
      <c r="L47" s="17">
        <v>15460500000</v>
      </c>
      <c r="M47" s="17" t="s">
        <v>98</v>
      </c>
    </row>
    <row r="48" spans="1:17" ht="90" x14ac:dyDescent="0.25">
      <c r="A48" s="17">
        <v>43</v>
      </c>
      <c r="B48" s="18" t="s">
        <v>99</v>
      </c>
      <c r="C48" s="19">
        <v>46041</v>
      </c>
      <c r="D48" s="20" t="s">
        <v>100</v>
      </c>
      <c r="E48" s="20" t="s">
        <v>100</v>
      </c>
      <c r="F48" s="18" t="s">
        <v>227</v>
      </c>
      <c r="G48" s="28">
        <v>99000000</v>
      </c>
      <c r="H48" s="18" t="s">
        <v>29</v>
      </c>
      <c r="I48" s="19">
        <v>46041</v>
      </c>
      <c r="J48" s="22">
        <v>46022</v>
      </c>
      <c r="K48" s="29">
        <v>6</v>
      </c>
      <c r="L48" s="35">
        <v>5940000</v>
      </c>
      <c r="M48" s="17" t="s">
        <v>98</v>
      </c>
    </row>
    <row r="49" spans="1:14" ht="60" x14ac:dyDescent="0.25">
      <c r="A49" s="17">
        <v>44</v>
      </c>
      <c r="B49" s="18" t="s">
        <v>101</v>
      </c>
      <c r="C49" s="19">
        <v>46041</v>
      </c>
      <c r="D49" s="20" t="s">
        <v>102</v>
      </c>
      <c r="E49" s="20" t="s">
        <v>103</v>
      </c>
      <c r="F49" s="18" t="s">
        <v>227</v>
      </c>
      <c r="G49" s="28">
        <v>300000000</v>
      </c>
      <c r="H49" s="18" t="s">
        <v>29</v>
      </c>
      <c r="I49" s="19">
        <v>46041</v>
      </c>
      <c r="J49" s="22">
        <v>46022</v>
      </c>
      <c r="K49" s="29">
        <v>3</v>
      </c>
      <c r="L49" s="35">
        <v>9000000</v>
      </c>
      <c r="M49" s="17" t="s">
        <v>98</v>
      </c>
    </row>
    <row r="50" spans="1:14" ht="60" x14ac:dyDescent="0.25">
      <c r="A50" s="17">
        <v>45</v>
      </c>
      <c r="B50" s="27">
        <v>202500000043378</v>
      </c>
      <c r="C50" s="19">
        <v>45988</v>
      </c>
      <c r="D50" s="34" t="s">
        <v>104</v>
      </c>
      <c r="E50" s="34" t="s">
        <v>105</v>
      </c>
      <c r="F50" s="17" t="s">
        <v>228</v>
      </c>
      <c r="G50" s="39">
        <v>75372711971.820007</v>
      </c>
      <c r="H50" s="18" t="s">
        <v>29</v>
      </c>
      <c r="I50" s="26">
        <v>46024</v>
      </c>
      <c r="J50" s="26">
        <v>46387</v>
      </c>
      <c r="K50" s="29">
        <f t="shared" ref="K50:K68" si="0">(L50/G50)*100</f>
        <v>6.766374549328627E-2</v>
      </c>
      <c r="L50" s="39">
        <v>51000000</v>
      </c>
      <c r="M50" s="40"/>
      <c r="N50" s="24"/>
    </row>
    <row r="51" spans="1:14" ht="120" x14ac:dyDescent="0.25">
      <c r="A51" s="17">
        <v>46</v>
      </c>
      <c r="B51" s="27">
        <v>202500000043293</v>
      </c>
      <c r="C51" s="19">
        <v>45988</v>
      </c>
      <c r="D51" s="34" t="s">
        <v>107</v>
      </c>
      <c r="E51" s="34" t="s">
        <v>108</v>
      </c>
      <c r="F51" s="17" t="s">
        <v>228</v>
      </c>
      <c r="G51" s="39">
        <v>2254302386</v>
      </c>
      <c r="H51" s="18" t="s">
        <v>29</v>
      </c>
      <c r="I51" s="26">
        <v>46024</v>
      </c>
      <c r="J51" s="26">
        <v>46387</v>
      </c>
      <c r="K51" s="29">
        <f t="shared" si="0"/>
        <v>7.0443078526733194</v>
      </c>
      <c r="L51" s="39">
        <v>158800000</v>
      </c>
      <c r="M51" s="40"/>
      <c r="N51" s="24"/>
    </row>
    <row r="52" spans="1:14" ht="135" x14ac:dyDescent="0.25">
      <c r="A52" s="17">
        <v>47</v>
      </c>
      <c r="B52" s="27">
        <v>202500000043626</v>
      </c>
      <c r="C52" s="19">
        <v>45992</v>
      </c>
      <c r="D52" s="34" t="s">
        <v>109</v>
      </c>
      <c r="E52" s="34" t="s">
        <v>110</v>
      </c>
      <c r="F52" s="17" t="s">
        <v>228</v>
      </c>
      <c r="G52" s="39">
        <v>45258601565.690002</v>
      </c>
      <c r="H52" s="40" t="s">
        <v>33</v>
      </c>
      <c r="I52" s="26">
        <v>46024</v>
      </c>
      <c r="J52" s="26">
        <v>46387</v>
      </c>
      <c r="K52" s="29">
        <f t="shared" si="0"/>
        <v>1.1130864798569029</v>
      </c>
      <c r="L52" s="39">
        <v>503767375</v>
      </c>
      <c r="M52" s="17"/>
      <c r="N52" s="24"/>
    </row>
    <row r="53" spans="1:14" ht="90" x14ac:dyDescent="0.25">
      <c r="A53" s="17">
        <v>48</v>
      </c>
      <c r="B53" s="27">
        <v>202500000043379</v>
      </c>
      <c r="C53" s="19">
        <v>45988</v>
      </c>
      <c r="D53" s="34" t="s">
        <v>111</v>
      </c>
      <c r="E53" s="34" t="s">
        <v>112</v>
      </c>
      <c r="F53" s="17" t="s">
        <v>228</v>
      </c>
      <c r="G53" s="39">
        <v>19059488737</v>
      </c>
      <c r="H53" s="18" t="s">
        <v>29</v>
      </c>
      <c r="I53" s="26">
        <v>46024</v>
      </c>
      <c r="J53" s="26">
        <v>46387</v>
      </c>
      <c r="K53" s="29">
        <f t="shared" si="0"/>
        <v>11.375069981763069</v>
      </c>
      <c r="L53" s="39">
        <v>2168030182</v>
      </c>
      <c r="M53" s="17"/>
      <c r="N53" s="24"/>
    </row>
    <row r="54" spans="1:14" ht="105" x14ac:dyDescent="0.25">
      <c r="A54" s="17">
        <v>49</v>
      </c>
      <c r="B54" s="27">
        <v>202500000043296</v>
      </c>
      <c r="C54" s="19">
        <v>45988</v>
      </c>
      <c r="D54" s="34" t="s">
        <v>113</v>
      </c>
      <c r="E54" s="34" t="s">
        <v>114</v>
      </c>
      <c r="F54" s="17" t="s">
        <v>228</v>
      </c>
      <c r="G54" s="39">
        <v>4597564122</v>
      </c>
      <c r="H54" s="18" t="s">
        <v>29</v>
      </c>
      <c r="I54" s="26">
        <v>46024</v>
      </c>
      <c r="J54" s="26">
        <v>46387</v>
      </c>
      <c r="K54" s="29">
        <f t="shared" si="0"/>
        <v>12.703139390820226</v>
      </c>
      <c r="L54" s="39">
        <v>584034979</v>
      </c>
      <c r="M54" s="40"/>
      <c r="N54" s="24"/>
    </row>
    <row r="55" spans="1:14" ht="90" x14ac:dyDescent="0.25">
      <c r="A55" s="17">
        <v>50</v>
      </c>
      <c r="B55" s="27">
        <v>202500000043291</v>
      </c>
      <c r="C55" s="19">
        <v>45988</v>
      </c>
      <c r="D55" s="34" t="s">
        <v>115</v>
      </c>
      <c r="E55" s="34" t="s">
        <v>116</v>
      </c>
      <c r="F55" s="17" t="s">
        <v>228</v>
      </c>
      <c r="G55" s="39">
        <v>4234000000</v>
      </c>
      <c r="H55" s="40" t="s">
        <v>33</v>
      </c>
      <c r="I55" s="26">
        <v>46024</v>
      </c>
      <c r="J55" s="26">
        <v>46387</v>
      </c>
      <c r="K55" s="29">
        <f t="shared" si="0"/>
        <v>13.119981105337741</v>
      </c>
      <c r="L55" s="39">
        <v>555500000</v>
      </c>
      <c r="M55" s="40"/>
      <c r="N55" s="24"/>
    </row>
    <row r="56" spans="1:14" ht="120" x14ac:dyDescent="0.25">
      <c r="A56" s="17">
        <v>51</v>
      </c>
      <c r="B56" s="27">
        <v>202500000043380</v>
      </c>
      <c r="C56" s="19">
        <v>45988</v>
      </c>
      <c r="D56" s="34" t="s">
        <v>117</v>
      </c>
      <c r="E56" s="34" t="s">
        <v>118</v>
      </c>
      <c r="F56" s="17" t="s">
        <v>228</v>
      </c>
      <c r="G56" s="39">
        <v>6086594088</v>
      </c>
      <c r="H56" s="40" t="s">
        <v>33</v>
      </c>
      <c r="I56" s="26">
        <v>46024</v>
      </c>
      <c r="J56" s="26">
        <v>46387</v>
      </c>
      <c r="K56" s="29">
        <f t="shared" si="0"/>
        <v>13.969293412818759</v>
      </c>
      <c r="L56" s="39">
        <v>850254187</v>
      </c>
      <c r="M56" s="17"/>
      <c r="N56" s="24"/>
    </row>
    <row r="57" spans="1:14" ht="165" x14ac:dyDescent="0.25">
      <c r="A57" s="17">
        <v>52</v>
      </c>
      <c r="B57" s="27">
        <v>202500000043381</v>
      </c>
      <c r="C57" s="19">
        <v>45988</v>
      </c>
      <c r="D57" s="34" t="s">
        <v>119</v>
      </c>
      <c r="E57" s="34" t="s">
        <v>120</v>
      </c>
      <c r="F57" s="17" t="s">
        <v>228</v>
      </c>
      <c r="G57" s="39">
        <v>3897385990</v>
      </c>
      <c r="H57" s="40" t="s">
        <v>33</v>
      </c>
      <c r="I57" s="26">
        <v>46024</v>
      </c>
      <c r="J57" s="26">
        <v>46387</v>
      </c>
      <c r="K57" s="29">
        <f t="shared" si="0"/>
        <v>11.407646077159526</v>
      </c>
      <c r="L57" s="39">
        <v>444600000</v>
      </c>
      <c r="M57" s="17"/>
      <c r="N57" s="24"/>
    </row>
    <row r="58" spans="1:14" ht="105" x14ac:dyDescent="0.25">
      <c r="A58" s="17">
        <v>53</v>
      </c>
      <c r="B58" s="27">
        <v>202500000043256</v>
      </c>
      <c r="C58" s="19">
        <v>45988</v>
      </c>
      <c r="D58" s="34" t="s">
        <v>121</v>
      </c>
      <c r="E58" s="34" t="s">
        <v>122</v>
      </c>
      <c r="F58" s="17" t="s">
        <v>228</v>
      </c>
      <c r="G58" s="39">
        <v>2073068000</v>
      </c>
      <c r="H58" s="40" t="s">
        <v>33</v>
      </c>
      <c r="I58" s="26">
        <v>46024</v>
      </c>
      <c r="J58" s="26">
        <v>46387</v>
      </c>
      <c r="K58" s="29">
        <f t="shared" si="0"/>
        <v>5.2964977511591513</v>
      </c>
      <c r="L58" s="39">
        <v>109800000</v>
      </c>
      <c r="M58" s="17"/>
      <c r="N58" s="24"/>
    </row>
    <row r="59" spans="1:14" ht="75" x14ac:dyDescent="0.25">
      <c r="A59" s="17">
        <v>54</v>
      </c>
      <c r="B59" s="27">
        <v>202500000043257</v>
      </c>
      <c r="C59" s="19">
        <v>45988</v>
      </c>
      <c r="D59" s="34" t="s">
        <v>123</v>
      </c>
      <c r="E59" s="34" t="s">
        <v>124</v>
      </c>
      <c r="F59" s="17" t="s">
        <v>228</v>
      </c>
      <c r="G59" s="39">
        <v>3073228960</v>
      </c>
      <c r="H59" s="40" t="s">
        <v>33</v>
      </c>
      <c r="I59" s="26">
        <v>46024</v>
      </c>
      <c r="J59" s="26">
        <v>46387</v>
      </c>
      <c r="K59" s="29">
        <f t="shared" si="0"/>
        <v>12.504025635629828</v>
      </c>
      <c r="L59" s="39">
        <v>384277337</v>
      </c>
      <c r="M59" s="17"/>
      <c r="N59" s="24"/>
    </row>
    <row r="60" spans="1:14" ht="120" x14ac:dyDescent="0.25">
      <c r="A60" s="17">
        <v>55</v>
      </c>
      <c r="B60" s="27">
        <v>202500000043295</v>
      </c>
      <c r="C60" s="19">
        <v>45988</v>
      </c>
      <c r="D60" s="34" t="s">
        <v>125</v>
      </c>
      <c r="E60" s="34" t="s">
        <v>126</v>
      </c>
      <c r="F60" s="17" t="s">
        <v>228</v>
      </c>
      <c r="G60" s="39">
        <v>1471000000</v>
      </c>
      <c r="H60" s="40" t="s">
        <v>33</v>
      </c>
      <c r="I60" s="26">
        <v>46024</v>
      </c>
      <c r="J60" s="26">
        <v>46387</v>
      </c>
      <c r="K60" s="29">
        <f t="shared" si="0"/>
        <v>16.138681169272605</v>
      </c>
      <c r="L60" s="39">
        <v>237400000</v>
      </c>
      <c r="M60" s="17"/>
      <c r="N60" s="24"/>
    </row>
    <row r="61" spans="1:14" ht="90" x14ac:dyDescent="0.25">
      <c r="A61" s="17">
        <v>56</v>
      </c>
      <c r="B61" s="27">
        <v>202500000043258</v>
      </c>
      <c r="C61" s="19">
        <v>45988</v>
      </c>
      <c r="D61" s="34" t="s">
        <v>127</v>
      </c>
      <c r="E61" s="34" t="s">
        <v>128</v>
      </c>
      <c r="F61" s="17" t="s">
        <v>228</v>
      </c>
      <c r="G61" s="39">
        <v>690000000</v>
      </c>
      <c r="H61" s="40" t="s">
        <v>33</v>
      </c>
      <c r="I61" s="26">
        <v>46024</v>
      </c>
      <c r="J61" s="26">
        <v>46387</v>
      </c>
      <c r="K61" s="29">
        <f t="shared" si="0"/>
        <v>5.1304347826086953</v>
      </c>
      <c r="L61" s="39">
        <v>35400000</v>
      </c>
      <c r="M61" s="17"/>
      <c r="N61" s="24"/>
    </row>
    <row r="62" spans="1:14" ht="135" x14ac:dyDescent="0.25">
      <c r="A62" s="17">
        <v>57</v>
      </c>
      <c r="B62" s="27">
        <v>202500000043389</v>
      </c>
      <c r="C62" s="19">
        <v>45988</v>
      </c>
      <c r="D62" s="34" t="s">
        <v>129</v>
      </c>
      <c r="E62" s="34" t="s">
        <v>130</v>
      </c>
      <c r="F62" s="17" t="s">
        <v>228</v>
      </c>
      <c r="G62" s="39">
        <v>3069400000</v>
      </c>
      <c r="H62" s="40" t="s">
        <v>33</v>
      </c>
      <c r="I62" s="26">
        <v>46024</v>
      </c>
      <c r="J62" s="26">
        <v>46387</v>
      </c>
      <c r="K62" s="29">
        <f t="shared" si="0"/>
        <v>4.6405160617710299</v>
      </c>
      <c r="L62" s="39">
        <v>142436000</v>
      </c>
      <c r="M62" s="17"/>
      <c r="N62" s="24"/>
    </row>
    <row r="63" spans="1:14" ht="120" x14ac:dyDescent="0.25">
      <c r="A63" s="17">
        <v>58</v>
      </c>
      <c r="B63" s="27">
        <v>202500000043302</v>
      </c>
      <c r="C63" s="19">
        <v>45988</v>
      </c>
      <c r="D63" s="34" t="s">
        <v>131</v>
      </c>
      <c r="E63" s="34" t="s">
        <v>132</v>
      </c>
      <c r="F63" s="17" t="s">
        <v>228</v>
      </c>
      <c r="G63" s="39">
        <v>1185625350</v>
      </c>
      <c r="H63" s="40" t="s">
        <v>33</v>
      </c>
      <c r="I63" s="26">
        <v>46024</v>
      </c>
      <c r="J63" s="26">
        <v>46387</v>
      </c>
      <c r="K63" s="29">
        <f t="shared" si="0"/>
        <v>7.7781737696482294</v>
      </c>
      <c r="L63" s="39">
        <v>92219999.980000004</v>
      </c>
      <c r="M63" s="17"/>
      <c r="N63" s="24"/>
    </row>
    <row r="64" spans="1:14" ht="75" x14ac:dyDescent="0.25">
      <c r="A64" s="17">
        <v>59</v>
      </c>
      <c r="B64" s="27">
        <v>202500000043260</v>
      </c>
      <c r="C64" s="19">
        <v>45988</v>
      </c>
      <c r="D64" s="34" t="s">
        <v>133</v>
      </c>
      <c r="E64" s="34" t="s">
        <v>134</v>
      </c>
      <c r="F64" s="17" t="s">
        <v>228</v>
      </c>
      <c r="G64" s="39">
        <v>1872400000</v>
      </c>
      <c r="H64" s="40" t="s">
        <v>33</v>
      </c>
      <c r="I64" s="26">
        <v>46024</v>
      </c>
      <c r="J64" s="26">
        <v>46387</v>
      </c>
      <c r="K64" s="29">
        <f t="shared" si="0"/>
        <v>6.0457167271950443</v>
      </c>
      <c r="L64" s="39">
        <v>113200000</v>
      </c>
      <c r="M64" s="17"/>
      <c r="N64" s="24"/>
    </row>
    <row r="65" spans="1:14" ht="60" x14ac:dyDescent="0.25">
      <c r="A65" s="17">
        <v>60</v>
      </c>
      <c r="B65" s="27">
        <v>202500000043299</v>
      </c>
      <c r="C65" s="19">
        <v>45988</v>
      </c>
      <c r="D65" s="34" t="s">
        <v>135</v>
      </c>
      <c r="E65" s="34" t="s">
        <v>136</v>
      </c>
      <c r="F65" s="17" t="s">
        <v>228</v>
      </c>
      <c r="G65" s="39">
        <v>4354800000</v>
      </c>
      <c r="H65" s="40" t="s">
        <v>33</v>
      </c>
      <c r="I65" s="26">
        <v>46024</v>
      </c>
      <c r="J65" s="26">
        <v>46387</v>
      </c>
      <c r="K65" s="29">
        <f t="shared" si="0"/>
        <v>3.713144116836594</v>
      </c>
      <c r="L65" s="39">
        <v>161700000</v>
      </c>
      <c r="M65" s="17"/>
      <c r="N65" s="24"/>
    </row>
    <row r="66" spans="1:14" ht="90" x14ac:dyDescent="0.25">
      <c r="A66" s="17">
        <v>61</v>
      </c>
      <c r="B66" s="27">
        <v>202500000043261</v>
      </c>
      <c r="C66" s="19">
        <v>45988</v>
      </c>
      <c r="D66" s="34" t="s">
        <v>137</v>
      </c>
      <c r="E66" s="34" t="s">
        <v>138</v>
      </c>
      <c r="F66" s="17" t="s">
        <v>228</v>
      </c>
      <c r="G66" s="39">
        <v>3472281121</v>
      </c>
      <c r="H66" s="40" t="s">
        <v>33</v>
      </c>
      <c r="I66" s="26">
        <v>46024</v>
      </c>
      <c r="J66" s="26">
        <v>46387</v>
      </c>
      <c r="K66" s="29">
        <f t="shared" si="0"/>
        <v>1.240830983972625</v>
      </c>
      <c r="L66" s="39">
        <v>43085140</v>
      </c>
      <c r="M66" s="17"/>
      <c r="N66" s="24"/>
    </row>
    <row r="67" spans="1:14" ht="75" x14ac:dyDescent="0.25">
      <c r="A67" s="17">
        <v>62</v>
      </c>
      <c r="B67" s="27">
        <v>202500000043300</v>
      </c>
      <c r="C67" s="19">
        <v>45988</v>
      </c>
      <c r="D67" s="34" t="s">
        <v>139</v>
      </c>
      <c r="E67" s="34" t="s">
        <v>140</v>
      </c>
      <c r="F67" s="17" t="s">
        <v>228</v>
      </c>
      <c r="G67" s="39">
        <v>1688700000</v>
      </c>
      <c r="H67" s="40" t="s">
        <v>33</v>
      </c>
      <c r="I67" s="26">
        <v>46024</v>
      </c>
      <c r="J67" s="26">
        <v>46387</v>
      </c>
      <c r="K67" s="29">
        <f t="shared" si="0"/>
        <v>4.6663113637709479</v>
      </c>
      <c r="L67" s="39">
        <v>78800000</v>
      </c>
      <c r="M67" s="17"/>
      <c r="N67" s="24"/>
    </row>
    <row r="68" spans="1:14" ht="45" x14ac:dyDescent="0.25">
      <c r="A68" s="17">
        <v>63</v>
      </c>
      <c r="B68" s="27">
        <v>202500000043297</v>
      </c>
      <c r="C68" s="19">
        <v>45988</v>
      </c>
      <c r="D68" s="34" t="s">
        <v>141</v>
      </c>
      <c r="E68" s="34" t="s">
        <v>142</v>
      </c>
      <c r="F68" s="17" t="s">
        <v>228</v>
      </c>
      <c r="G68" s="39">
        <v>2271500000</v>
      </c>
      <c r="H68" s="40" t="s">
        <v>33</v>
      </c>
      <c r="I68" s="26">
        <v>46024</v>
      </c>
      <c r="J68" s="26">
        <v>46387</v>
      </c>
      <c r="K68" s="29">
        <f t="shared" si="0"/>
        <v>7.6920231565045132</v>
      </c>
      <c r="L68" s="39">
        <v>174724306</v>
      </c>
      <c r="M68" s="17"/>
      <c r="N68" s="24"/>
    </row>
    <row r="69" spans="1:14" ht="105" x14ac:dyDescent="0.25">
      <c r="A69" s="17">
        <v>64</v>
      </c>
      <c r="B69" s="27" t="s">
        <v>143</v>
      </c>
      <c r="C69" s="19">
        <v>45994</v>
      </c>
      <c r="D69" s="20" t="s">
        <v>144</v>
      </c>
      <c r="E69" s="20" t="s">
        <v>145</v>
      </c>
      <c r="F69" s="17" t="s">
        <v>232</v>
      </c>
      <c r="G69" s="28">
        <v>488600000</v>
      </c>
      <c r="H69" s="18" t="s">
        <v>29</v>
      </c>
      <c r="I69" s="19">
        <v>46024</v>
      </c>
      <c r="J69" s="22">
        <v>46387</v>
      </c>
      <c r="K69" s="29">
        <v>20</v>
      </c>
      <c r="L69" s="29">
        <v>437850000</v>
      </c>
      <c r="M69" s="17"/>
    </row>
    <row r="70" spans="1:14" ht="60" x14ac:dyDescent="0.25">
      <c r="A70" s="17">
        <v>65</v>
      </c>
      <c r="B70" s="27" t="s">
        <v>146</v>
      </c>
      <c r="C70" s="19">
        <v>45994</v>
      </c>
      <c r="D70" s="20" t="s">
        <v>147</v>
      </c>
      <c r="E70" s="20" t="s">
        <v>148</v>
      </c>
      <c r="F70" s="17" t="s">
        <v>232</v>
      </c>
      <c r="G70" s="28">
        <v>9813000000</v>
      </c>
      <c r="H70" s="18" t="s">
        <v>29</v>
      </c>
      <c r="I70" s="19">
        <v>46024</v>
      </c>
      <c r="J70" s="22">
        <v>46387</v>
      </c>
      <c r="K70" s="29">
        <v>20</v>
      </c>
      <c r="L70" s="29">
        <v>6912079421</v>
      </c>
      <c r="M70" s="17"/>
    </row>
    <row r="71" spans="1:14" ht="60" x14ac:dyDescent="0.25">
      <c r="A71" s="17">
        <v>66</v>
      </c>
      <c r="B71" s="27" t="s">
        <v>149</v>
      </c>
      <c r="C71" s="19">
        <v>45994</v>
      </c>
      <c r="D71" s="20" t="s">
        <v>150</v>
      </c>
      <c r="E71" s="20" t="s">
        <v>151</v>
      </c>
      <c r="F71" s="17" t="s">
        <v>232</v>
      </c>
      <c r="G71" s="28">
        <v>1511400000</v>
      </c>
      <c r="H71" s="18" t="s">
        <v>29</v>
      </c>
      <c r="I71" s="19">
        <v>46024</v>
      </c>
      <c r="J71" s="22">
        <v>46387</v>
      </c>
      <c r="K71" s="29">
        <v>50</v>
      </c>
      <c r="L71" s="29">
        <v>1415700000</v>
      </c>
      <c r="M71" s="17"/>
    </row>
    <row r="72" spans="1:14" ht="90" x14ac:dyDescent="0.25">
      <c r="A72" s="17">
        <v>67</v>
      </c>
      <c r="B72" s="27" t="s">
        <v>152</v>
      </c>
      <c r="C72" s="19">
        <v>46039</v>
      </c>
      <c r="D72" s="20" t="s">
        <v>153</v>
      </c>
      <c r="E72" s="20" t="s">
        <v>154</v>
      </c>
      <c r="F72" s="17" t="s">
        <v>232</v>
      </c>
      <c r="G72" s="28">
        <v>4000000000</v>
      </c>
      <c r="H72" s="18" t="s">
        <v>29</v>
      </c>
      <c r="I72" s="19">
        <v>46079</v>
      </c>
      <c r="J72" s="22">
        <v>46387</v>
      </c>
      <c r="K72" s="29">
        <v>25</v>
      </c>
      <c r="L72" s="29">
        <v>3929000000</v>
      </c>
      <c r="M72" s="17"/>
    </row>
    <row r="73" spans="1:14" ht="75" x14ac:dyDescent="0.25">
      <c r="A73" s="17">
        <v>68</v>
      </c>
      <c r="B73" s="27">
        <v>202500000040052</v>
      </c>
      <c r="C73" s="19">
        <v>45954</v>
      </c>
      <c r="D73" s="20" t="s">
        <v>155</v>
      </c>
      <c r="E73" s="20" t="s">
        <v>156</v>
      </c>
      <c r="F73" s="17" t="s">
        <v>233</v>
      </c>
      <c r="G73" s="28">
        <v>629999900</v>
      </c>
      <c r="H73" s="18" t="s">
        <v>29</v>
      </c>
      <c r="I73" s="19">
        <v>46027</v>
      </c>
      <c r="J73" s="19">
        <v>46387</v>
      </c>
      <c r="K73" s="29">
        <v>18</v>
      </c>
      <c r="L73" s="29">
        <v>113399982</v>
      </c>
      <c r="M73" s="17" t="s">
        <v>98</v>
      </c>
    </row>
    <row r="74" spans="1:14" ht="75" x14ac:dyDescent="0.25">
      <c r="A74" s="17">
        <v>69</v>
      </c>
      <c r="B74" s="17">
        <v>202500000045271</v>
      </c>
      <c r="C74" s="26">
        <v>45998</v>
      </c>
      <c r="D74" s="34" t="s">
        <v>157</v>
      </c>
      <c r="E74" s="20" t="s">
        <v>158</v>
      </c>
      <c r="F74" s="17" t="s">
        <v>233</v>
      </c>
      <c r="G74" s="28">
        <v>5089099360</v>
      </c>
      <c r="H74" s="18" t="s">
        <v>29</v>
      </c>
      <c r="I74" s="19">
        <v>46035</v>
      </c>
      <c r="J74" s="19">
        <v>46387</v>
      </c>
      <c r="K74" s="29">
        <v>18</v>
      </c>
      <c r="L74" s="29">
        <v>916037885</v>
      </c>
      <c r="M74" s="17" t="s">
        <v>98</v>
      </c>
    </row>
    <row r="75" spans="1:14" ht="45" x14ac:dyDescent="0.25">
      <c r="A75" s="17">
        <v>71</v>
      </c>
      <c r="B75" s="27">
        <v>202500000044040</v>
      </c>
      <c r="C75" s="19">
        <v>45700</v>
      </c>
      <c r="D75" s="20" t="s">
        <v>159</v>
      </c>
      <c r="E75" s="20" t="s">
        <v>160</v>
      </c>
      <c r="F75" s="17" t="s">
        <v>234</v>
      </c>
      <c r="G75" s="28">
        <v>1574260947</v>
      </c>
      <c r="H75" s="18" t="s">
        <v>29</v>
      </c>
      <c r="I75" s="22">
        <v>46023</v>
      </c>
      <c r="J75" s="22">
        <v>46387</v>
      </c>
      <c r="K75" s="29">
        <v>24</v>
      </c>
      <c r="L75" s="29">
        <v>90362578</v>
      </c>
      <c r="M75" s="17"/>
    </row>
    <row r="76" spans="1:14" ht="60" x14ac:dyDescent="0.25">
      <c r="A76" s="17">
        <v>72</v>
      </c>
      <c r="B76" s="17">
        <v>202500000044039</v>
      </c>
      <c r="C76" s="26">
        <v>45700</v>
      </c>
      <c r="D76" s="34" t="s">
        <v>161</v>
      </c>
      <c r="E76" s="20" t="s">
        <v>162</v>
      </c>
      <c r="F76" s="17" t="s">
        <v>234</v>
      </c>
      <c r="G76" s="41">
        <v>787130474</v>
      </c>
      <c r="H76" s="18" t="s">
        <v>29</v>
      </c>
      <c r="I76" s="22">
        <v>46023</v>
      </c>
      <c r="J76" s="22">
        <v>46387</v>
      </c>
      <c r="K76" s="29">
        <v>67</v>
      </c>
      <c r="L76" s="17">
        <v>113976492</v>
      </c>
      <c r="M76" s="17"/>
    </row>
    <row r="77" spans="1:14" ht="60" x14ac:dyDescent="0.25">
      <c r="A77" s="17">
        <v>73</v>
      </c>
      <c r="B77" s="17">
        <v>202500000044042</v>
      </c>
      <c r="C77" s="26">
        <v>45700</v>
      </c>
      <c r="D77" s="20" t="s">
        <v>163</v>
      </c>
      <c r="E77" s="20" t="s">
        <v>164</v>
      </c>
      <c r="F77" s="17" t="s">
        <v>234</v>
      </c>
      <c r="G77" s="17">
        <v>5083773331</v>
      </c>
      <c r="H77" s="18" t="s">
        <v>29</v>
      </c>
      <c r="I77" s="22">
        <v>46023</v>
      </c>
      <c r="J77" s="22">
        <v>46387</v>
      </c>
      <c r="K77" s="29">
        <v>45</v>
      </c>
      <c r="L77" s="17">
        <v>793577017</v>
      </c>
      <c r="M77" s="17"/>
    </row>
    <row r="78" spans="1:14" ht="90" x14ac:dyDescent="0.25">
      <c r="A78" s="17">
        <v>74</v>
      </c>
      <c r="B78" s="17">
        <v>202500000046114</v>
      </c>
      <c r="C78" s="19" t="s">
        <v>165</v>
      </c>
      <c r="D78" s="20" t="s">
        <v>166</v>
      </c>
      <c r="E78" s="20" t="s">
        <v>167</v>
      </c>
      <c r="F78" s="17" t="s">
        <v>168</v>
      </c>
      <c r="G78" s="28">
        <v>5993814282</v>
      </c>
      <c r="H78" s="18" t="s">
        <v>29</v>
      </c>
      <c r="I78" s="22">
        <v>46023</v>
      </c>
      <c r="J78" s="22">
        <v>46387</v>
      </c>
      <c r="K78" s="29">
        <v>14</v>
      </c>
      <c r="L78" s="42">
        <v>586794418</v>
      </c>
      <c r="M78" s="17"/>
    </row>
    <row r="79" spans="1:14" ht="105" x14ac:dyDescent="0.25">
      <c r="A79" s="17">
        <v>75</v>
      </c>
      <c r="B79" s="17">
        <v>202500000046834</v>
      </c>
      <c r="C79" s="43" t="s">
        <v>169</v>
      </c>
      <c r="D79" s="20" t="s">
        <v>170</v>
      </c>
      <c r="E79" s="20" t="s">
        <v>171</v>
      </c>
      <c r="F79" s="17" t="s">
        <v>168</v>
      </c>
      <c r="G79" s="28">
        <v>668601331</v>
      </c>
      <c r="H79" s="18" t="s">
        <v>29</v>
      </c>
      <c r="I79" s="22">
        <v>46023</v>
      </c>
      <c r="J79" s="22">
        <v>46387</v>
      </c>
      <c r="K79" s="29">
        <v>11</v>
      </c>
      <c r="L79" s="42">
        <v>62915385</v>
      </c>
      <c r="M79" s="17"/>
    </row>
    <row r="80" spans="1:14" ht="90" x14ac:dyDescent="0.25">
      <c r="A80" s="17">
        <v>76</v>
      </c>
      <c r="B80" s="17">
        <v>202500000046833</v>
      </c>
      <c r="C80" s="43" t="s">
        <v>169</v>
      </c>
      <c r="D80" s="20" t="s">
        <v>172</v>
      </c>
      <c r="E80" s="20" t="s">
        <v>173</v>
      </c>
      <c r="F80" s="17" t="s">
        <v>168</v>
      </c>
      <c r="G80" s="28">
        <v>4226351505</v>
      </c>
      <c r="H80" s="18" t="s">
        <v>29</v>
      </c>
      <c r="I80" s="22">
        <v>46023</v>
      </c>
      <c r="J80" s="22">
        <v>46387</v>
      </c>
      <c r="K80" s="29">
        <v>25</v>
      </c>
      <c r="L80" s="42">
        <v>1792395673</v>
      </c>
      <c r="M80" s="35"/>
    </row>
    <row r="81" spans="1:13" ht="90" x14ac:dyDescent="0.25">
      <c r="A81" s="17">
        <v>77</v>
      </c>
      <c r="B81" s="17">
        <v>202500000046835</v>
      </c>
      <c r="C81" s="43" t="s">
        <v>169</v>
      </c>
      <c r="D81" s="44" t="s">
        <v>174</v>
      </c>
      <c r="E81" s="44" t="s">
        <v>175</v>
      </c>
      <c r="F81" s="17" t="s">
        <v>168</v>
      </c>
      <c r="G81" s="41">
        <v>413325726</v>
      </c>
      <c r="H81" s="18" t="s">
        <v>29</v>
      </c>
      <c r="I81" s="22">
        <v>46023</v>
      </c>
      <c r="J81" s="22">
        <v>46387</v>
      </c>
      <c r="K81" s="29">
        <v>100</v>
      </c>
      <c r="L81" s="42">
        <v>206662863</v>
      </c>
      <c r="M81" s="17"/>
    </row>
    <row r="82" spans="1:13" ht="60" x14ac:dyDescent="0.25">
      <c r="A82" s="17">
        <v>78</v>
      </c>
      <c r="B82" s="27">
        <v>202500000042059</v>
      </c>
      <c r="C82" s="19">
        <v>45972</v>
      </c>
      <c r="D82" s="20" t="s">
        <v>176</v>
      </c>
      <c r="E82" s="20" t="s">
        <v>177</v>
      </c>
      <c r="F82" s="18" t="s">
        <v>178</v>
      </c>
      <c r="G82" s="41">
        <v>9000000000</v>
      </c>
      <c r="H82" s="18" t="s">
        <v>29</v>
      </c>
      <c r="I82" s="22">
        <v>46042</v>
      </c>
      <c r="J82" s="22">
        <v>46387</v>
      </c>
      <c r="K82" s="29">
        <v>3</v>
      </c>
      <c r="L82" s="42">
        <v>44100000</v>
      </c>
      <c r="M82" s="17" t="s">
        <v>17</v>
      </c>
    </row>
    <row r="83" spans="1:13" ht="60" x14ac:dyDescent="0.25">
      <c r="A83" s="17">
        <v>79</v>
      </c>
      <c r="B83" s="27">
        <v>202500000042058</v>
      </c>
      <c r="C83" s="19">
        <v>45972</v>
      </c>
      <c r="D83" s="20" t="s">
        <v>179</v>
      </c>
      <c r="E83" s="20" t="s">
        <v>180</v>
      </c>
      <c r="F83" s="18" t="s">
        <v>178</v>
      </c>
      <c r="G83" s="41">
        <v>2300000000</v>
      </c>
      <c r="H83" s="18" t="s">
        <v>29</v>
      </c>
      <c r="I83" s="22">
        <v>46042</v>
      </c>
      <c r="J83" s="22">
        <v>46387</v>
      </c>
      <c r="K83" s="29">
        <v>28</v>
      </c>
      <c r="L83" s="42">
        <v>197600000</v>
      </c>
      <c r="M83" s="17" t="s">
        <v>17</v>
      </c>
    </row>
    <row r="84" spans="1:13" ht="75" x14ac:dyDescent="0.25">
      <c r="A84" s="17">
        <v>80</v>
      </c>
      <c r="B84" s="27">
        <v>202500000043120</v>
      </c>
      <c r="C84" s="19">
        <v>45971</v>
      </c>
      <c r="D84" s="20" t="s">
        <v>181</v>
      </c>
      <c r="E84" s="20" t="s">
        <v>182</v>
      </c>
      <c r="F84" s="18" t="s">
        <v>178</v>
      </c>
      <c r="G84" s="41">
        <v>2000000000</v>
      </c>
      <c r="H84" s="18" t="s">
        <v>29</v>
      </c>
      <c r="I84" s="22">
        <v>46043</v>
      </c>
      <c r="J84" s="22">
        <v>46387</v>
      </c>
      <c r="K84" s="29">
        <v>30</v>
      </c>
      <c r="L84" s="42">
        <v>606560000</v>
      </c>
      <c r="M84" s="17" t="s">
        <v>17</v>
      </c>
    </row>
    <row r="85" spans="1:13" ht="60" x14ac:dyDescent="0.25">
      <c r="A85" s="17">
        <v>81</v>
      </c>
      <c r="B85" s="27">
        <v>202500000042044</v>
      </c>
      <c r="C85" s="19">
        <v>45971</v>
      </c>
      <c r="D85" s="20" t="s">
        <v>183</v>
      </c>
      <c r="E85" s="20" t="s">
        <v>184</v>
      </c>
      <c r="F85" s="18" t="s">
        <v>178</v>
      </c>
      <c r="G85" s="41">
        <v>8058891839.1400003</v>
      </c>
      <c r="H85" s="18" t="s">
        <v>29</v>
      </c>
      <c r="I85" s="22">
        <v>46042</v>
      </c>
      <c r="J85" s="22">
        <v>46387</v>
      </c>
      <c r="K85" s="29">
        <v>11</v>
      </c>
      <c r="L85" s="42">
        <v>876312601</v>
      </c>
      <c r="M85" s="17" t="s">
        <v>17</v>
      </c>
    </row>
    <row r="86" spans="1:13" ht="105" x14ac:dyDescent="0.25">
      <c r="A86" s="17">
        <v>82</v>
      </c>
      <c r="B86" s="27">
        <v>202500000042043</v>
      </c>
      <c r="C86" s="19">
        <v>45971</v>
      </c>
      <c r="D86" s="20" t="s">
        <v>185</v>
      </c>
      <c r="E86" s="20" t="s">
        <v>186</v>
      </c>
      <c r="F86" s="18" t="s">
        <v>178</v>
      </c>
      <c r="G86" s="41">
        <v>663108163</v>
      </c>
      <c r="H86" s="18" t="s">
        <v>29</v>
      </c>
      <c r="I86" s="22">
        <v>46042</v>
      </c>
      <c r="J86" s="22">
        <v>46387</v>
      </c>
      <c r="K86" s="29">
        <v>1</v>
      </c>
      <c r="L86" s="42">
        <v>7000000</v>
      </c>
      <c r="M86" s="17" t="s">
        <v>17</v>
      </c>
    </row>
    <row r="87" spans="1:13" x14ac:dyDescent="0.25">
      <c r="A87" s="17">
        <v>83</v>
      </c>
      <c r="B87" s="53">
        <v>2021002130168</v>
      </c>
      <c r="C87" s="56">
        <v>44498</v>
      </c>
      <c r="D87" s="60" t="s">
        <v>187</v>
      </c>
      <c r="E87" s="60" t="s">
        <v>237</v>
      </c>
      <c r="F87" s="53" t="s">
        <v>235</v>
      </c>
      <c r="G87" s="53">
        <v>28723177457.200001</v>
      </c>
      <c r="H87" s="18" t="s">
        <v>189</v>
      </c>
      <c r="I87" s="56">
        <v>44600</v>
      </c>
      <c r="J87" s="56">
        <v>46150</v>
      </c>
      <c r="K87" s="53">
        <v>85</v>
      </c>
      <c r="L87" s="53">
        <v>20680687769.183998</v>
      </c>
      <c r="M87" s="59" t="s">
        <v>106</v>
      </c>
    </row>
    <row r="88" spans="1:13" ht="30" x14ac:dyDescent="0.25">
      <c r="A88" s="17">
        <v>84</v>
      </c>
      <c r="B88" s="54"/>
      <c r="C88" s="57"/>
      <c r="D88" s="62"/>
      <c r="E88" s="62"/>
      <c r="F88" s="54"/>
      <c r="G88" s="54"/>
      <c r="H88" s="18" t="s">
        <v>190</v>
      </c>
      <c r="I88" s="57"/>
      <c r="J88" s="57"/>
      <c r="K88" s="54"/>
      <c r="L88" s="54"/>
      <c r="M88" s="59"/>
    </row>
    <row r="89" spans="1:13" x14ac:dyDescent="0.25">
      <c r="A89" s="17">
        <v>85</v>
      </c>
      <c r="B89" s="55"/>
      <c r="C89" s="58"/>
      <c r="D89" s="61"/>
      <c r="E89" s="61"/>
      <c r="F89" s="55"/>
      <c r="G89" s="55"/>
      <c r="H89" s="18" t="s">
        <v>191</v>
      </c>
      <c r="I89" s="58"/>
      <c r="J89" s="58"/>
      <c r="K89" s="55"/>
      <c r="L89" s="55"/>
      <c r="M89" s="59"/>
    </row>
    <row r="90" spans="1:13" ht="30" x14ac:dyDescent="0.25">
      <c r="A90" s="17">
        <v>86</v>
      </c>
      <c r="B90" s="53">
        <v>2021002130167</v>
      </c>
      <c r="C90" s="56">
        <v>44516</v>
      </c>
      <c r="D90" s="60" t="s">
        <v>192</v>
      </c>
      <c r="E90" s="60" t="s">
        <v>188</v>
      </c>
      <c r="F90" s="53" t="s">
        <v>235</v>
      </c>
      <c r="G90" s="53">
        <v>30829844648</v>
      </c>
      <c r="H90" s="18" t="s">
        <v>193</v>
      </c>
      <c r="I90" s="56">
        <v>44589</v>
      </c>
      <c r="J90" s="56">
        <v>46018</v>
      </c>
      <c r="K90" s="53">
        <v>78</v>
      </c>
      <c r="L90" s="53">
        <v>23402030112.200001</v>
      </c>
      <c r="M90" s="59" t="s">
        <v>106</v>
      </c>
    </row>
    <row r="91" spans="1:13" x14ac:dyDescent="0.25">
      <c r="A91" s="17">
        <v>87</v>
      </c>
      <c r="B91" s="55"/>
      <c r="C91" s="58"/>
      <c r="D91" s="61"/>
      <c r="E91" s="61"/>
      <c r="F91" s="55"/>
      <c r="G91" s="55"/>
      <c r="H91" s="18" t="s">
        <v>29</v>
      </c>
      <c r="I91" s="57"/>
      <c r="J91" s="57"/>
      <c r="K91" s="54"/>
      <c r="L91" s="54"/>
      <c r="M91" s="59"/>
    </row>
    <row r="92" spans="1:13" ht="30" x14ac:dyDescent="0.25">
      <c r="A92" s="17">
        <v>88</v>
      </c>
      <c r="B92" s="53">
        <v>2020131400026</v>
      </c>
      <c r="C92" s="56">
        <v>44532</v>
      </c>
      <c r="D92" s="60" t="s">
        <v>194</v>
      </c>
      <c r="E92" s="60" t="s">
        <v>237</v>
      </c>
      <c r="F92" s="53" t="s">
        <v>235</v>
      </c>
      <c r="G92" s="53">
        <v>30135499600.669998</v>
      </c>
      <c r="H92" s="18" t="s">
        <v>195</v>
      </c>
      <c r="I92" s="56">
        <v>44685</v>
      </c>
      <c r="J92" s="56">
        <v>46022</v>
      </c>
      <c r="K92" s="53">
        <v>78</v>
      </c>
      <c r="L92" s="53">
        <v>23505689688.522598</v>
      </c>
      <c r="M92" s="59" t="s">
        <v>106</v>
      </c>
    </row>
    <row r="93" spans="1:13" ht="30" x14ac:dyDescent="0.25">
      <c r="A93" s="17">
        <v>89</v>
      </c>
      <c r="B93" s="54"/>
      <c r="C93" s="57"/>
      <c r="D93" s="62"/>
      <c r="E93" s="62"/>
      <c r="F93" s="54"/>
      <c r="G93" s="54"/>
      <c r="H93" s="18" t="s">
        <v>196</v>
      </c>
      <c r="I93" s="57"/>
      <c r="J93" s="57"/>
      <c r="K93" s="54"/>
      <c r="L93" s="54"/>
      <c r="M93" s="59"/>
    </row>
    <row r="94" spans="1:13" x14ac:dyDescent="0.25">
      <c r="A94" s="17">
        <v>90</v>
      </c>
      <c r="B94" s="55"/>
      <c r="C94" s="58"/>
      <c r="D94" s="61"/>
      <c r="E94" s="61"/>
      <c r="F94" s="55"/>
      <c r="G94" s="55"/>
      <c r="H94" s="18" t="s">
        <v>29</v>
      </c>
      <c r="I94" s="58"/>
      <c r="J94" s="58"/>
      <c r="K94" s="55"/>
      <c r="L94" s="55"/>
      <c r="M94" s="59"/>
    </row>
    <row r="95" spans="1:13" ht="45" x14ac:dyDescent="0.25">
      <c r="A95" s="17">
        <v>91</v>
      </c>
      <c r="B95" s="28">
        <v>2023002130059</v>
      </c>
      <c r="C95" s="45">
        <v>45208</v>
      </c>
      <c r="D95" s="20" t="s">
        <v>197</v>
      </c>
      <c r="E95" s="44" t="s">
        <v>198</v>
      </c>
      <c r="F95" s="17" t="s">
        <v>235</v>
      </c>
      <c r="G95" s="46">
        <v>8215278434.0200005</v>
      </c>
      <c r="H95" s="18" t="s">
        <v>199</v>
      </c>
      <c r="I95" s="45">
        <v>45320</v>
      </c>
      <c r="J95" s="45">
        <v>46087</v>
      </c>
      <c r="K95" s="47">
        <v>63</v>
      </c>
      <c r="L95" s="47">
        <v>4025486432.6698003</v>
      </c>
      <c r="M95" s="35" t="s">
        <v>106</v>
      </c>
    </row>
    <row r="96" spans="1:13" ht="60" x14ac:dyDescent="0.25">
      <c r="A96" s="17">
        <v>92</v>
      </c>
      <c r="B96" s="28">
        <v>2023002130038</v>
      </c>
      <c r="C96" s="45">
        <v>45211</v>
      </c>
      <c r="D96" s="20" t="s">
        <v>200</v>
      </c>
      <c r="E96" s="44" t="s">
        <v>198</v>
      </c>
      <c r="F96" s="17" t="s">
        <v>235</v>
      </c>
      <c r="G96" s="46">
        <v>1448761696.0799999</v>
      </c>
      <c r="H96" s="18" t="s">
        <v>199</v>
      </c>
      <c r="I96" s="45">
        <v>45351</v>
      </c>
      <c r="J96" s="45">
        <v>45958</v>
      </c>
      <c r="K96" s="47">
        <v>100</v>
      </c>
      <c r="L96" s="47">
        <v>1303885526.4719999</v>
      </c>
      <c r="M96" s="35" t="s">
        <v>106</v>
      </c>
    </row>
    <row r="97" spans="1:13" ht="45" x14ac:dyDescent="0.25">
      <c r="A97" s="17">
        <v>93</v>
      </c>
      <c r="B97" s="28">
        <v>2023002130127</v>
      </c>
      <c r="C97" s="45">
        <v>45366</v>
      </c>
      <c r="D97" s="20" t="s">
        <v>201</v>
      </c>
      <c r="E97" s="44" t="s">
        <v>198</v>
      </c>
      <c r="F97" s="17" t="s">
        <v>235</v>
      </c>
      <c r="G97" s="46">
        <v>10900790654.959999</v>
      </c>
      <c r="H97" s="18" t="s">
        <v>29</v>
      </c>
      <c r="I97" s="45">
        <v>45534</v>
      </c>
      <c r="J97" s="45">
        <v>46050</v>
      </c>
      <c r="K97" s="47">
        <v>40</v>
      </c>
      <c r="L97" s="47">
        <v>4116628389</v>
      </c>
      <c r="M97" s="35" t="s">
        <v>202</v>
      </c>
    </row>
    <row r="98" spans="1:13" ht="75" x14ac:dyDescent="0.25">
      <c r="A98" s="17">
        <v>94</v>
      </c>
      <c r="B98" s="28">
        <v>2018011001151</v>
      </c>
      <c r="C98" s="45">
        <v>45336</v>
      </c>
      <c r="D98" s="20" t="s">
        <v>203</v>
      </c>
      <c r="E98" s="44" t="s">
        <v>237</v>
      </c>
      <c r="F98" s="17" t="s">
        <v>235</v>
      </c>
      <c r="G98" s="46">
        <v>39916096169</v>
      </c>
      <c r="H98" s="18" t="s">
        <v>204</v>
      </c>
      <c r="I98" s="45">
        <v>45369</v>
      </c>
      <c r="J98" s="45">
        <v>46086</v>
      </c>
      <c r="K98" s="47">
        <v>99</v>
      </c>
      <c r="L98" s="47">
        <v>35924486552</v>
      </c>
      <c r="M98" s="35" t="s">
        <v>106</v>
      </c>
    </row>
    <row r="99" spans="1:13" ht="60" x14ac:dyDescent="0.25">
      <c r="A99" s="17">
        <v>95</v>
      </c>
      <c r="B99" s="28">
        <v>2023002130126</v>
      </c>
      <c r="C99" s="45">
        <v>45565</v>
      </c>
      <c r="D99" s="20" t="s">
        <v>205</v>
      </c>
      <c r="E99" s="44" t="s">
        <v>198</v>
      </c>
      <c r="F99" s="17" t="s">
        <v>235</v>
      </c>
      <c r="G99" s="46">
        <v>2315856213.3200002</v>
      </c>
      <c r="H99" s="18" t="s">
        <v>206</v>
      </c>
      <c r="I99" s="45">
        <v>45595</v>
      </c>
      <c r="J99" s="45">
        <v>46109</v>
      </c>
      <c r="K99" s="47">
        <v>100</v>
      </c>
      <c r="L99" s="47">
        <v>2003211124</v>
      </c>
      <c r="M99" s="35" t="s">
        <v>106</v>
      </c>
    </row>
    <row r="100" spans="1:13" ht="75" x14ac:dyDescent="0.25">
      <c r="A100" s="17">
        <v>96</v>
      </c>
      <c r="B100" s="28">
        <v>2024002130023</v>
      </c>
      <c r="C100" s="45">
        <v>45541</v>
      </c>
      <c r="D100" s="20" t="s">
        <v>207</v>
      </c>
      <c r="E100" s="44" t="s">
        <v>198</v>
      </c>
      <c r="F100" s="17" t="s">
        <v>235</v>
      </c>
      <c r="G100" s="46">
        <v>865569490.78999996</v>
      </c>
      <c r="H100" s="18" t="s">
        <v>206</v>
      </c>
      <c r="I100" s="45">
        <v>45720</v>
      </c>
      <c r="J100" s="45" t="s">
        <v>208</v>
      </c>
      <c r="K100" s="47">
        <v>100</v>
      </c>
      <c r="L100" s="47">
        <v>763432290</v>
      </c>
      <c r="M100" s="35" t="s">
        <v>209</v>
      </c>
    </row>
    <row r="101" spans="1:13" ht="120" x14ac:dyDescent="0.25">
      <c r="A101" s="17">
        <v>97</v>
      </c>
      <c r="B101" s="28">
        <v>2023002130061</v>
      </c>
      <c r="C101" s="45">
        <v>45582</v>
      </c>
      <c r="D101" s="20" t="s">
        <v>210</v>
      </c>
      <c r="E101" s="44" t="s">
        <v>198</v>
      </c>
      <c r="F101" s="17" t="s">
        <v>235</v>
      </c>
      <c r="G101" s="46">
        <v>18762613625.34</v>
      </c>
      <c r="H101" s="18" t="s">
        <v>29</v>
      </c>
      <c r="I101" s="45">
        <v>45666</v>
      </c>
      <c r="J101" s="45">
        <v>46229</v>
      </c>
      <c r="K101" s="47">
        <v>58</v>
      </c>
      <c r="L101" s="47">
        <v>5501219514</v>
      </c>
      <c r="M101" s="35" t="s">
        <v>106</v>
      </c>
    </row>
    <row r="102" spans="1:13" ht="90" x14ac:dyDescent="0.25">
      <c r="A102" s="17">
        <v>98</v>
      </c>
      <c r="B102" s="28">
        <v>2024002130030</v>
      </c>
      <c r="C102" s="45">
        <v>45642</v>
      </c>
      <c r="D102" s="20" t="s">
        <v>211</v>
      </c>
      <c r="E102" s="44" t="s">
        <v>198</v>
      </c>
      <c r="F102" s="17" t="s">
        <v>235</v>
      </c>
      <c r="G102" s="46">
        <v>4083856704.8099999</v>
      </c>
      <c r="H102" s="18" t="s">
        <v>212</v>
      </c>
      <c r="I102" s="45">
        <v>45674</v>
      </c>
      <c r="J102" s="45">
        <v>46068</v>
      </c>
      <c r="K102" s="47">
        <v>100</v>
      </c>
      <c r="L102" s="47">
        <v>3675471034.329</v>
      </c>
      <c r="M102" s="35" t="s">
        <v>106</v>
      </c>
    </row>
    <row r="103" spans="1:13" ht="60" x14ac:dyDescent="0.25">
      <c r="A103" s="17">
        <v>99</v>
      </c>
      <c r="B103" s="28" t="s">
        <v>213</v>
      </c>
      <c r="C103" s="45">
        <v>45677</v>
      </c>
      <c r="D103" s="20" t="s">
        <v>214</v>
      </c>
      <c r="E103" s="44" t="s">
        <v>188</v>
      </c>
      <c r="F103" s="17" t="s">
        <v>235</v>
      </c>
      <c r="G103" s="46">
        <v>27644760116</v>
      </c>
      <c r="H103" s="18" t="s">
        <v>215</v>
      </c>
      <c r="I103" s="45">
        <v>45720</v>
      </c>
      <c r="J103" s="45">
        <v>46480</v>
      </c>
      <c r="K103" s="47">
        <v>9</v>
      </c>
      <c r="L103" s="47">
        <v>2488028410</v>
      </c>
      <c r="M103" s="35" t="s">
        <v>106</v>
      </c>
    </row>
    <row r="104" spans="1:13" ht="60" x14ac:dyDescent="0.25">
      <c r="A104" s="17">
        <v>100</v>
      </c>
      <c r="B104" s="28">
        <v>2024002130248</v>
      </c>
      <c r="C104" s="45">
        <v>45665</v>
      </c>
      <c r="D104" s="20" t="s">
        <v>216</v>
      </c>
      <c r="E104" s="44" t="s">
        <v>198</v>
      </c>
      <c r="F104" s="17" t="s">
        <v>235</v>
      </c>
      <c r="G104" s="46">
        <v>7585775111.75</v>
      </c>
      <c r="H104" s="18" t="s">
        <v>29</v>
      </c>
      <c r="I104" s="45">
        <v>45743</v>
      </c>
      <c r="J104" s="45">
        <v>46108</v>
      </c>
      <c r="K104" s="47">
        <v>55</v>
      </c>
      <c r="L104" s="47">
        <v>3028998883</v>
      </c>
      <c r="M104" s="35" t="s">
        <v>106</v>
      </c>
    </row>
    <row r="105" spans="1:13" ht="45" x14ac:dyDescent="0.25">
      <c r="A105" s="17">
        <v>101</v>
      </c>
      <c r="B105" s="28">
        <v>2024002130241</v>
      </c>
      <c r="C105" s="45">
        <v>45685</v>
      </c>
      <c r="D105" s="20" t="s">
        <v>217</v>
      </c>
      <c r="E105" s="44" t="s">
        <v>198</v>
      </c>
      <c r="F105" s="17" t="s">
        <v>235</v>
      </c>
      <c r="G105" s="46">
        <v>4645773390.7700005</v>
      </c>
      <c r="H105" s="18" t="s">
        <v>29</v>
      </c>
      <c r="I105" s="45">
        <v>45715</v>
      </c>
      <c r="J105" s="45">
        <v>46080</v>
      </c>
      <c r="K105" s="47">
        <v>100</v>
      </c>
      <c r="L105" s="47">
        <v>2072415132</v>
      </c>
      <c r="M105" s="35" t="s">
        <v>106</v>
      </c>
    </row>
    <row r="106" spans="1:13" ht="45" x14ac:dyDescent="0.25">
      <c r="A106" s="17">
        <v>102</v>
      </c>
      <c r="B106" s="28">
        <v>2023002130154</v>
      </c>
      <c r="C106" s="45">
        <v>45684</v>
      </c>
      <c r="D106" s="20" t="s">
        <v>218</v>
      </c>
      <c r="E106" s="44" t="s">
        <v>198</v>
      </c>
      <c r="F106" s="17" t="s">
        <v>235</v>
      </c>
      <c r="G106" s="46">
        <v>22230908097.599998</v>
      </c>
      <c r="H106" s="18" t="s">
        <v>29</v>
      </c>
      <c r="I106" s="45">
        <v>45728</v>
      </c>
      <c r="J106" s="45">
        <v>46214</v>
      </c>
      <c r="K106" s="47">
        <v>76</v>
      </c>
      <c r="L106" s="47">
        <v>13328536494</v>
      </c>
      <c r="M106" s="35" t="s">
        <v>106</v>
      </c>
    </row>
    <row r="107" spans="1:13" ht="60" x14ac:dyDescent="0.25">
      <c r="A107" s="17">
        <v>103</v>
      </c>
      <c r="B107" s="28">
        <v>2024002130099</v>
      </c>
      <c r="C107" s="45">
        <v>45691</v>
      </c>
      <c r="D107" s="20" t="s">
        <v>219</v>
      </c>
      <c r="E107" s="44" t="s">
        <v>198</v>
      </c>
      <c r="F107" s="17" t="s">
        <v>235</v>
      </c>
      <c r="G107" s="46">
        <v>15080812578.17</v>
      </c>
      <c r="H107" s="18" t="s">
        <v>29</v>
      </c>
      <c r="I107" s="45">
        <v>45728</v>
      </c>
      <c r="J107" s="45">
        <v>46092</v>
      </c>
      <c r="K107" s="47">
        <v>80</v>
      </c>
      <c r="L107" s="47">
        <v>9019833767</v>
      </c>
      <c r="M107" s="35" t="s">
        <v>220</v>
      </c>
    </row>
    <row r="108" spans="1:13" ht="90" x14ac:dyDescent="0.25">
      <c r="A108" s="17">
        <v>104</v>
      </c>
      <c r="B108" s="28">
        <v>202400000005411</v>
      </c>
      <c r="C108" s="45">
        <v>45686</v>
      </c>
      <c r="D108" s="20" t="s">
        <v>221</v>
      </c>
      <c r="E108" s="44" t="s">
        <v>198</v>
      </c>
      <c r="F108" s="17" t="s">
        <v>235</v>
      </c>
      <c r="G108" s="46">
        <v>1067999999.8</v>
      </c>
      <c r="H108" s="18" t="s">
        <v>222</v>
      </c>
      <c r="I108" s="45">
        <v>45707</v>
      </c>
      <c r="J108" s="45">
        <v>46113</v>
      </c>
      <c r="K108" s="47">
        <v>100</v>
      </c>
      <c r="L108" s="46">
        <v>1067999999.8</v>
      </c>
      <c r="M108" s="35" t="s">
        <v>106</v>
      </c>
    </row>
    <row r="109" spans="1:13" ht="60" x14ac:dyDescent="0.25">
      <c r="A109" s="17">
        <v>105</v>
      </c>
      <c r="B109" s="17">
        <v>2021002130077</v>
      </c>
      <c r="C109" s="17">
        <v>45803</v>
      </c>
      <c r="D109" s="44" t="s">
        <v>223</v>
      </c>
      <c r="E109" s="44" t="s">
        <v>236</v>
      </c>
      <c r="F109" s="17" t="s">
        <v>235</v>
      </c>
      <c r="G109" s="17">
        <v>18885884063.700001</v>
      </c>
      <c r="H109" s="17" t="s">
        <v>204</v>
      </c>
      <c r="I109" s="45">
        <v>45825</v>
      </c>
      <c r="J109" s="45">
        <v>46342</v>
      </c>
      <c r="K109" s="17">
        <v>61</v>
      </c>
      <c r="L109" s="17">
        <v>5665765219.1099997</v>
      </c>
      <c r="M109" s="17" t="s">
        <v>106</v>
      </c>
    </row>
    <row r="110" spans="1:13" ht="105" x14ac:dyDescent="0.25">
      <c r="A110" s="17">
        <v>106</v>
      </c>
      <c r="B110" s="17">
        <v>2021002130219</v>
      </c>
      <c r="C110" s="17">
        <v>44355</v>
      </c>
      <c r="D110" s="44" t="s">
        <v>239</v>
      </c>
      <c r="E110" s="44" t="s">
        <v>240</v>
      </c>
      <c r="F110" s="17" t="s">
        <v>265</v>
      </c>
      <c r="G110" s="17">
        <v>447618828.69999999</v>
      </c>
      <c r="H110" s="17" t="s">
        <v>241</v>
      </c>
      <c r="I110" s="45">
        <v>46023</v>
      </c>
      <c r="J110" s="45">
        <v>46387</v>
      </c>
      <c r="K110" s="17">
        <f t="shared" ref="K110" si="1">L110/G110</f>
        <v>1</v>
      </c>
      <c r="L110" s="17">
        <v>447618828.69999999</v>
      </c>
      <c r="M110" s="17"/>
    </row>
    <row r="111" spans="1:13" ht="120" x14ac:dyDescent="0.25">
      <c r="A111" s="17">
        <v>107</v>
      </c>
      <c r="B111" s="17" t="s">
        <v>242</v>
      </c>
      <c r="C111" s="17">
        <v>45971</v>
      </c>
      <c r="D111" s="44" t="s">
        <v>243</v>
      </c>
      <c r="E111" s="44" t="s">
        <v>244</v>
      </c>
      <c r="F111" s="17" t="s">
        <v>265</v>
      </c>
      <c r="G111" s="17">
        <v>1848000000</v>
      </c>
      <c r="H111" s="17" t="s">
        <v>29</v>
      </c>
      <c r="I111" s="45">
        <v>46023</v>
      </c>
      <c r="J111" s="45">
        <v>46387</v>
      </c>
      <c r="K111" s="17">
        <v>0.82</v>
      </c>
      <c r="L111" s="17">
        <v>1344050000</v>
      </c>
      <c r="M111" s="17"/>
    </row>
    <row r="112" spans="1:13" ht="90" x14ac:dyDescent="0.25">
      <c r="A112" s="17">
        <v>108</v>
      </c>
      <c r="B112" s="17" t="s">
        <v>245</v>
      </c>
      <c r="C112" s="17">
        <v>45982</v>
      </c>
      <c r="D112" s="44" t="s">
        <v>246</v>
      </c>
      <c r="E112" s="44" t="s">
        <v>247</v>
      </c>
      <c r="F112" s="17" t="s">
        <v>265</v>
      </c>
      <c r="G112" s="17">
        <v>2400000000</v>
      </c>
      <c r="H112" s="17" t="s">
        <v>29</v>
      </c>
      <c r="I112" s="45">
        <v>46023</v>
      </c>
      <c r="J112" s="45">
        <v>46387</v>
      </c>
      <c r="K112" s="17">
        <f t="shared" ref="K112:K113" si="2">L112/G112</f>
        <v>1</v>
      </c>
      <c r="L112" s="17">
        <v>2400000000</v>
      </c>
      <c r="M112" s="17"/>
    </row>
    <row r="113" spans="1:13" ht="75" x14ac:dyDescent="0.25">
      <c r="A113" s="17">
        <v>109</v>
      </c>
      <c r="B113" s="17" t="s">
        <v>248</v>
      </c>
      <c r="C113" s="17">
        <v>45988</v>
      </c>
      <c r="D113" s="44" t="s">
        <v>249</v>
      </c>
      <c r="E113" s="44" t="s">
        <v>250</v>
      </c>
      <c r="F113" s="17" t="s">
        <v>265</v>
      </c>
      <c r="G113" s="17">
        <v>800000000</v>
      </c>
      <c r="H113" s="17" t="s">
        <v>29</v>
      </c>
      <c r="I113" s="45">
        <v>46023</v>
      </c>
      <c r="J113" s="45">
        <v>46387</v>
      </c>
      <c r="K113" s="17">
        <f t="shared" si="2"/>
        <v>1</v>
      </c>
      <c r="L113" s="17">
        <v>800000000</v>
      </c>
      <c r="M113" s="17"/>
    </row>
    <row r="114" spans="1:13" ht="105" x14ac:dyDescent="0.25">
      <c r="A114" s="17">
        <v>110</v>
      </c>
      <c r="B114" s="17" t="s">
        <v>251</v>
      </c>
      <c r="C114" s="17">
        <v>45985</v>
      </c>
      <c r="D114" s="44" t="s">
        <v>252</v>
      </c>
      <c r="E114" s="44" t="s">
        <v>253</v>
      </c>
      <c r="F114" s="17" t="s">
        <v>265</v>
      </c>
      <c r="G114" s="17">
        <v>499800000</v>
      </c>
      <c r="H114" s="17" t="s">
        <v>29</v>
      </c>
      <c r="I114" s="45">
        <v>46023</v>
      </c>
      <c r="J114" s="45">
        <v>46387</v>
      </c>
      <c r="K114" s="17">
        <f>L114/G114</f>
        <v>0.5</v>
      </c>
      <c r="L114" s="17">
        <v>249900000</v>
      </c>
      <c r="M114" s="17"/>
    </row>
    <row r="115" spans="1:13" ht="45" x14ac:dyDescent="0.25">
      <c r="A115" s="17">
        <v>111</v>
      </c>
      <c r="B115" s="17">
        <v>202600000001200</v>
      </c>
      <c r="C115" s="17">
        <v>46029</v>
      </c>
      <c r="D115" s="44" t="s">
        <v>254</v>
      </c>
      <c r="E115" s="44" t="s">
        <v>255</v>
      </c>
      <c r="F115" s="17" t="s">
        <v>265</v>
      </c>
      <c r="G115" s="17">
        <v>14728037486.82</v>
      </c>
      <c r="H115" s="17" t="s">
        <v>256</v>
      </c>
      <c r="I115" s="45">
        <v>46023</v>
      </c>
      <c r="J115" s="45">
        <v>46387</v>
      </c>
      <c r="K115" s="17">
        <v>0.67</v>
      </c>
      <c r="L115" s="17">
        <v>9190155221.5100002</v>
      </c>
      <c r="M115" s="17"/>
    </row>
    <row r="116" spans="1:13" ht="105" x14ac:dyDescent="0.25">
      <c r="A116" s="17">
        <v>112</v>
      </c>
      <c r="B116" s="17">
        <v>202600000007375</v>
      </c>
      <c r="C116" s="17">
        <v>46048</v>
      </c>
      <c r="D116" s="44" t="s">
        <v>257</v>
      </c>
      <c r="E116" s="44" t="s">
        <v>258</v>
      </c>
      <c r="F116" s="17" t="s">
        <v>265</v>
      </c>
      <c r="G116" s="17">
        <v>1500000000</v>
      </c>
      <c r="H116" s="17" t="s">
        <v>238</v>
      </c>
      <c r="I116" s="45">
        <v>46023</v>
      </c>
      <c r="J116" s="45">
        <v>46387</v>
      </c>
      <c r="K116" s="17">
        <f t="shared" ref="K116:K118" si="3">L116/G116</f>
        <v>1</v>
      </c>
      <c r="L116" s="17">
        <v>1500000000</v>
      </c>
      <c r="M116" s="17"/>
    </row>
    <row r="117" spans="1:13" ht="75" x14ac:dyDescent="0.25">
      <c r="A117" s="17">
        <v>113</v>
      </c>
      <c r="B117" s="17" t="s">
        <v>259</v>
      </c>
      <c r="C117" s="17">
        <v>46051</v>
      </c>
      <c r="D117" s="44" t="s">
        <v>260</v>
      </c>
      <c r="E117" s="44" t="s">
        <v>261</v>
      </c>
      <c r="F117" s="17" t="s">
        <v>265</v>
      </c>
      <c r="G117" s="17">
        <v>150000000</v>
      </c>
      <c r="H117" s="17" t="s">
        <v>29</v>
      </c>
      <c r="I117" s="45">
        <v>46051</v>
      </c>
      <c r="J117" s="45">
        <v>46387</v>
      </c>
      <c r="K117" s="17">
        <f t="shared" si="3"/>
        <v>1</v>
      </c>
      <c r="L117" s="17">
        <v>150000000</v>
      </c>
      <c r="M117" s="17"/>
    </row>
    <row r="118" spans="1:13" ht="75" x14ac:dyDescent="0.25">
      <c r="A118" s="17">
        <v>114</v>
      </c>
      <c r="B118" s="17" t="s">
        <v>262</v>
      </c>
      <c r="C118" s="17">
        <v>46052</v>
      </c>
      <c r="D118" s="44" t="s">
        <v>263</v>
      </c>
      <c r="E118" s="44" t="s">
        <v>264</v>
      </c>
      <c r="F118" s="17" t="s">
        <v>265</v>
      </c>
      <c r="G118" s="17">
        <v>262010900</v>
      </c>
      <c r="H118" s="17" t="s">
        <v>238</v>
      </c>
      <c r="I118" s="45">
        <v>46052</v>
      </c>
      <c r="J118" s="45">
        <v>46387</v>
      </c>
      <c r="K118" s="17">
        <f t="shared" si="3"/>
        <v>1</v>
      </c>
      <c r="L118" s="17">
        <v>262010900</v>
      </c>
      <c r="M118" s="17"/>
    </row>
    <row r="119" spans="1:13" ht="45" x14ac:dyDescent="0.25">
      <c r="A119" s="17">
        <v>115</v>
      </c>
      <c r="B119" s="1">
        <v>202500000046083</v>
      </c>
      <c r="C119" s="2">
        <v>45669</v>
      </c>
      <c r="D119" s="6" t="s">
        <v>266</v>
      </c>
      <c r="E119" s="6" t="s">
        <v>267</v>
      </c>
      <c r="F119" s="3" t="s">
        <v>278</v>
      </c>
      <c r="G119" s="17">
        <v>200400000</v>
      </c>
      <c r="H119" s="17" t="s">
        <v>29</v>
      </c>
      <c r="I119" s="4">
        <v>46023</v>
      </c>
      <c r="J119" s="4">
        <v>46387</v>
      </c>
      <c r="K119" s="17">
        <v>87.574850299401191</v>
      </c>
      <c r="L119" s="17">
        <v>175500000</v>
      </c>
      <c r="M119" s="5"/>
    </row>
    <row r="120" spans="1:13" ht="45" x14ac:dyDescent="0.25">
      <c r="A120" s="17">
        <v>116</v>
      </c>
      <c r="B120" s="1">
        <v>202500000046083</v>
      </c>
      <c r="C120" s="2">
        <v>45669</v>
      </c>
      <c r="D120" s="6" t="s">
        <v>266</v>
      </c>
      <c r="E120" s="6" t="s">
        <v>268</v>
      </c>
      <c r="F120" s="3" t="s">
        <v>278</v>
      </c>
      <c r="G120" s="17">
        <v>366000000</v>
      </c>
      <c r="H120" s="17" t="s">
        <v>29</v>
      </c>
      <c r="I120" s="4">
        <v>46024</v>
      </c>
      <c r="J120" s="4">
        <v>46023</v>
      </c>
      <c r="K120" s="17">
        <v>87.759562841530055</v>
      </c>
      <c r="L120" s="17">
        <v>321200000</v>
      </c>
      <c r="M120" s="5"/>
    </row>
    <row r="121" spans="1:13" ht="30" x14ac:dyDescent="0.25">
      <c r="A121" s="17">
        <v>117</v>
      </c>
      <c r="B121" s="1">
        <v>202500000037875</v>
      </c>
      <c r="C121" s="2">
        <v>45669</v>
      </c>
      <c r="D121" s="6" t="s">
        <v>269</v>
      </c>
      <c r="E121" s="6" t="s">
        <v>270</v>
      </c>
      <c r="F121" s="3" t="s">
        <v>278</v>
      </c>
      <c r="G121" s="17">
        <v>360660088</v>
      </c>
      <c r="H121" s="3" t="s">
        <v>271</v>
      </c>
      <c r="I121" s="4">
        <v>46025</v>
      </c>
      <c r="J121" s="4">
        <v>46024</v>
      </c>
      <c r="K121" s="17">
        <v>52.681182731813671</v>
      </c>
      <c r="L121" s="17">
        <v>190000000</v>
      </c>
      <c r="M121" s="3"/>
    </row>
    <row r="122" spans="1:13" ht="45" x14ac:dyDescent="0.25">
      <c r="A122" s="17">
        <v>118</v>
      </c>
      <c r="B122" s="1">
        <v>202500000046083</v>
      </c>
      <c r="C122" s="2">
        <v>45669</v>
      </c>
      <c r="D122" s="6" t="s">
        <v>266</v>
      </c>
      <c r="E122" s="6" t="s">
        <v>272</v>
      </c>
      <c r="F122" s="3" t="s">
        <v>278</v>
      </c>
      <c r="G122" s="17">
        <v>576133245</v>
      </c>
      <c r="H122" s="17" t="s">
        <v>29</v>
      </c>
      <c r="I122" s="4">
        <v>46026</v>
      </c>
      <c r="J122" s="4">
        <v>46025</v>
      </c>
      <c r="K122" s="17">
        <v>84.91091327319603</v>
      </c>
      <c r="L122" s="17">
        <v>489200000</v>
      </c>
      <c r="M122" s="5"/>
    </row>
    <row r="123" spans="1:13" ht="45" x14ac:dyDescent="0.25">
      <c r="A123" s="17">
        <v>119</v>
      </c>
      <c r="B123" s="1">
        <v>202500000046083</v>
      </c>
      <c r="C123" s="2">
        <v>45669</v>
      </c>
      <c r="D123" s="6" t="s">
        <v>266</v>
      </c>
      <c r="E123" s="6" t="s">
        <v>273</v>
      </c>
      <c r="F123" s="3" t="s">
        <v>278</v>
      </c>
      <c r="G123" s="17">
        <v>872000000</v>
      </c>
      <c r="H123" s="17" t="s">
        <v>29</v>
      </c>
      <c r="I123" s="4">
        <v>46027</v>
      </c>
      <c r="J123" s="4">
        <v>46026</v>
      </c>
      <c r="K123" s="17">
        <v>84.942660550458712</v>
      </c>
      <c r="L123" s="17">
        <v>740700000</v>
      </c>
      <c r="M123" s="5"/>
    </row>
    <row r="124" spans="1:13" ht="75" x14ac:dyDescent="0.25">
      <c r="A124" s="17">
        <v>120</v>
      </c>
      <c r="B124" s="1">
        <v>202500000038655</v>
      </c>
      <c r="C124" s="2">
        <v>45965</v>
      </c>
      <c r="D124" s="7" t="s">
        <v>274</v>
      </c>
      <c r="E124" s="6" t="s">
        <v>275</v>
      </c>
      <c r="F124" s="3" t="s">
        <v>278</v>
      </c>
      <c r="G124" s="17">
        <v>15121023240</v>
      </c>
      <c r="H124" s="3" t="s">
        <v>276</v>
      </c>
      <c r="I124" s="4">
        <v>46023</v>
      </c>
      <c r="J124" s="4">
        <v>46387</v>
      </c>
      <c r="K124" s="17">
        <v>14.29</v>
      </c>
      <c r="L124" s="17">
        <v>2888802251</v>
      </c>
      <c r="M124" s="5" t="s">
        <v>277</v>
      </c>
    </row>
    <row r="125" spans="1:13" ht="90" x14ac:dyDescent="0.25">
      <c r="A125" s="17"/>
      <c r="B125" s="27">
        <v>202500000037646</v>
      </c>
      <c r="C125" s="2">
        <v>45947</v>
      </c>
      <c r="D125" s="52" t="s">
        <v>329</v>
      </c>
      <c r="E125" s="52" t="s">
        <v>330</v>
      </c>
      <c r="F125" s="17" t="s">
        <v>282</v>
      </c>
      <c r="G125" s="51">
        <v>2000000000</v>
      </c>
      <c r="H125" s="50" t="s">
        <v>29</v>
      </c>
      <c r="I125" s="4">
        <v>46041</v>
      </c>
      <c r="J125" s="4">
        <v>46375</v>
      </c>
      <c r="K125" s="17">
        <v>27</v>
      </c>
      <c r="L125" s="17">
        <v>540000000</v>
      </c>
      <c r="M125" s="17" t="s">
        <v>279</v>
      </c>
    </row>
    <row r="126" spans="1:13" ht="75" x14ac:dyDescent="0.25">
      <c r="A126" s="17">
        <v>121</v>
      </c>
      <c r="B126" s="1">
        <v>202500000020318</v>
      </c>
      <c r="C126" s="1">
        <v>45981</v>
      </c>
      <c r="D126" s="8" t="s">
        <v>280</v>
      </c>
      <c r="E126" s="8" t="s">
        <v>281</v>
      </c>
      <c r="F126" s="1" t="s">
        <v>282</v>
      </c>
      <c r="G126" s="17">
        <v>768406000</v>
      </c>
      <c r="H126" s="1" t="s">
        <v>29</v>
      </c>
      <c r="I126" s="4">
        <v>45995</v>
      </c>
      <c r="J126" s="4">
        <v>46279</v>
      </c>
      <c r="K126" s="1">
        <v>75</v>
      </c>
      <c r="L126" s="1">
        <v>576304500</v>
      </c>
      <c r="M126" s="1" t="s">
        <v>279</v>
      </c>
    </row>
    <row r="127" spans="1:13" ht="75" x14ac:dyDescent="0.25">
      <c r="A127" s="17">
        <v>122</v>
      </c>
      <c r="B127" s="1" t="s">
        <v>283</v>
      </c>
      <c r="C127" s="1">
        <v>46024</v>
      </c>
      <c r="D127" s="49" t="s">
        <v>284</v>
      </c>
      <c r="E127" s="1" t="s">
        <v>285</v>
      </c>
      <c r="F127" s="1" t="s">
        <v>311</v>
      </c>
      <c r="G127" s="1">
        <v>100000000</v>
      </c>
      <c r="H127" s="1" t="s">
        <v>29</v>
      </c>
      <c r="I127" s="4">
        <v>46024</v>
      </c>
      <c r="J127" s="4">
        <v>46387</v>
      </c>
      <c r="K127" s="1">
        <v>40</v>
      </c>
      <c r="L127" s="1">
        <v>30000000</v>
      </c>
      <c r="M127" s="1"/>
    </row>
    <row r="128" spans="1:13" ht="60" x14ac:dyDescent="0.25">
      <c r="A128" s="17">
        <v>123</v>
      </c>
      <c r="B128" s="1" t="s">
        <v>286</v>
      </c>
      <c r="C128" s="1">
        <v>46024</v>
      </c>
      <c r="D128" s="8" t="s">
        <v>287</v>
      </c>
      <c r="E128" s="1" t="s">
        <v>288</v>
      </c>
      <c r="F128" s="1" t="s">
        <v>311</v>
      </c>
      <c r="G128" s="1">
        <v>300000000</v>
      </c>
      <c r="H128" s="1" t="s">
        <v>29</v>
      </c>
      <c r="I128" s="4">
        <v>46024</v>
      </c>
      <c r="J128" s="4">
        <v>46387</v>
      </c>
      <c r="K128" s="1">
        <v>20</v>
      </c>
      <c r="L128" s="1">
        <v>300000000</v>
      </c>
      <c r="M128" s="1"/>
    </row>
    <row r="129" spans="1:13" ht="90" x14ac:dyDescent="0.25">
      <c r="A129" s="17">
        <v>124</v>
      </c>
      <c r="B129" s="1" t="s">
        <v>289</v>
      </c>
      <c r="C129" s="1">
        <v>46024</v>
      </c>
      <c r="D129" s="8" t="s">
        <v>290</v>
      </c>
      <c r="E129" s="1" t="s">
        <v>291</v>
      </c>
      <c r="F129" s="1" t="s">
        <v>311</v>
      </c>
      <c r="G129" s="1">
        <v>200000000</v>
      </c>
      <c r="H129" s="1" t="s">
        <v>29</v>
      </c>
      <c r="I129" s="4">
        <v>46024</v>
      </c>
      <c r="J129" s="4">
        <v>46387</v>
      </c>
      <c r="K129" s="1">
        <v>34</v>
      </c>
      <c r="L129" s="1">
        <v>200000000</v>
      </c>
      <c r="M129" s="1"/>
    </row>
    <row r="130" spans="1:13" ht="75" x14ac:dyDescent="0.25">
      <c r="A130" s="17">
        <v>125</v>
      </c>
      <c r="B130" s="1" t="s">
        <v>292</v>
      </c>
      <c r="C130" s="1">
        <v>46024</v>
      </c>
      <c r="D130" s="8" t="s">
        <v>293</v>
      </c>
      <c r="E130" s="1" t="s">
        <v>294</v>
      </c>
      <c r="F130" s="1" t="s">
        <v>311</v>
      </c>
      <c r="G130" s="1">
        <v>200000000</v>
      </c>
      <c r="H130" s="1" t="s">
        <v>29</v>
      </c>
      <c r="I130" s="4">
        <v>46024</v>
      </c>
      <c r="J130" s="4">
        <v>46387</v>
      </c>
      <c r="K130" s="1">
        <v>33</v>
      </c>
      <c r="L130" s="1">
        <v>196000000</v>
      </c>
      <c r="M130" s="1"/>
    </row>
    <row r="131" spans="1:13" ht="75" x14ac:dyDescent="0.25">
      <c r="A131" s="17">
        <v>126</v>
      </c>
      <c r="B131" s="1" t="s">
        <v>295</v>
      </c>
      <c r="C131" s="1">
        <v>46024</v>
      </c>
      <c r="D131" s="8" t="s">
        <v>296</v>
      </c>
      <c r="E131" s="1" t="s">
        <v>297</v>
      </c>
      <c r="F131" s="1" t="s">
        <v>311</v>
      </c>
      <c r="G131" s="1">
        <v>196000000</v>
      </c>
      <c r="H131" s="1" t="s">
        <v>29</v>
      </c>
      <c r="I131" s="4">
        <v>46024</v>
      </c>
      <c r="J131" s="4">
        <v>46387</v>
      </c>
      <c r="K131" s="1">
        <v>37</v>
      </c>
      <c r="L131" s="1">
        <v>185050000</v>
      </c>
      <c r="M131" s="1"/>
    </row>
    <row r="132" spans="1:13" ht="180" x14ac:dyDescent="0.25">
      <c r="A132" s="17">
        <v>127</v>
      </c>
      <c r="B132" s="1">
        <v>202500000042838</v>
      </c>
      <c r="C132" s="1">
        <v>45982</v>
      </c>
      <c r="D132" s="49" t="s">
        <v>312</v>
      </c>
      <c r="E132" s="1" t="s">
        <v>313</v>
      </c>
      <c r="F132" s="1" t="s">
        <v>328</v>
      </c>
      <c r="G132" s="1">
        <v>1300000000</v>
      </c>
      <c r="H132" s="1" t="s">
        <v>29</v>
      </c>
      <c r="I132" s="4">
        <v>46024</v>
      </c>
      <c r="J132" s="4">
        <v>46752</v>
      </c>
      <c r="K132" s="1">
        <v>11</v>
      </c>
      <c r="L132" s="1">
        <v>494000000</v>
      </c>
      <c r="M132" s="1" t="s">
        <v>314</v>
      </c>
    </row>
    <row r="133" spans="1:13" ht="90" x14ac:dyDescent="0.25">
      <c r="A133" s="17">
        <v>128</v>
      </c>
      <c r="B133" s="1" t="s">
        <v>315</v>
      </c>
      <c r="C133" s="1">
        <v>45982</v>
      </c>
      <c r="D133" s="49" t="s">
        <v>316</v>
      </c>
      <c r="E133" s="1" t="s">
        <v>317</v>
      </c>
      <c r="F133" s="1" t="s">
        <v>328</v>
      </c>
      <c r="G133" s="1">
        <v>300000000</v>
      </c>
      <c r="H133" s="1" t="s">
        <v>29</v>
      </c>
      <c r="I133" s="4">
        <v>46024</v>
      </c>
      <c r="J133" s="4">
        <v>46387</v>
      </c>
      <c r="K133" s="1">
        <v>5</v>
      </c>
      <c r="L133" s="1">
        <v>216000000</v>
      </c>
      <c r="M133" s="1" t="s">
        <v>318</v>
      </c>
    </row>
    <row r="134" spans="1:13" ht="77.25" customHeight="1" x14ac:dyDescent="0.25">
      <c r="A134" s="17">
        <v>129</v>
      </c>
      <c r="B134" s="1" t="s">
        <v>319</v>
      </c>
      <c r="C134" s="1">
        <v>45982</v>
      </c>
      <c r="D134" s="8" t="s">
        <v>320</v>
      </c>
      <c r="E134" s="1" t="s">
        <v>321</v>
      </c>
      <c r="F134" s="1" t="s">
        <v>328</v>
      </c>
      <c r="G134" s="1">
        <v>312000000</v>
      </c>
      <c r="H134" s="1" t="s">
        <v>29</v>
      </c>
      <c r="I134" s="4">
        <v>46024</v>
      </c>
      <c r="J134" s="4">
        <v>46752</v>
      </c>
      <c r="K134" s="1">
        <v>5</v>
      </c>
      <c r="L134" s="1">
        <v>124800000</v>
      </c>
      <c r="M134" s="1" t="s">
        <v>318</v>
      </c>
    </row>
    <row r="135" spans="1:13" ht="67.5" customHeight="1" x14ac:dyDescent="0.25">
      <c r="A135" s="17">
        <v>130</v>
      </c>
      <c r="B135" s="1" t="s">
        <v>319</v>
      </c>
      <c r="C135" s="1">
        <v>45982</v>
      </c>
      <c r="D135" s="8" t="s">
        <v>320</v>
      </c>
      <c r="E135" s="1" t="s">
        <v>321</v>
      </c>
      <c r="F135" s="1" t="s">
        <v>328</v>
      </c>
      <c r="G135" s="1">
        <v>200000000</v>
      </c>
      <c r="H135" s="1" t="s">
        <v>29</v>
      </c>
      <c r="I135" s="4">
        <v>46024</v>
      </c>
      <c r="J135" s="4">
        <v>46752</v>
      </c>
      <c r="K135" s="1">
        <v>5</v>
      </c>
      <c r="L135" s="1">
        <v>10000000</v>
      </c>
      <c r="M135" s="1" t="s">
        <v>318</v>
      </c>
    </row>
    <row r="136" spans="1:13" ht="90" x14ac:dyDescent="0.25">
      <c r="A136" s="17">
        <v>131</v>
      </c>
      <c r="B136" s="1" t="s">
        <v>322</v>
      </c>
      <c r="C136" s="1">
        <v>45982</v>
      </c>
      <c r="D136" s="8" t="s">
        <v>323</v>
      </c>
      <c r="E136" s="1" t="s">
        <v>324</v>
      </c>
      <c r="F136" s="1" t="s">
        <v>328</v>
      </c>
      <c r="G136" s="1">
        <v>800000000</v>
      </c>
      <c r="H136" s="1" t="s">
        <v>29</v>
      </c>
      <c r="I136" s="4">
        <v>46024</v>
      </c>
      <c r="J136" s="4">
        <v>46752</v>
      </c>
      <c r="K136" s="1">
        <v>5</v>
      </c>
      <c r="L136" s="1">
        <v>288000000</v>
      </c>
      <c r="M136" s="1" t="s">
        <v>318</v>
      </c>
    </row>
    <row r="137" spans="1:13" ht="63" customHeight="1" x14ac:dyDescent="0.25">
      <c r="A137" s="17">
        <v>132</v>
      </c>
      <c r="B137" s="1">
        <v>202600000004528</v>
      </c>
      <c r="C137" s="1">
        <v>46042</v>
      </c>
      <c r="D137" s="8" t="s">
        <v>325</v>
      </c>
      <c r="E137" s="1" t="s">
        <v>326</v>
      </c>
      <c r="F137" s="1" t="s">
        <v>328</v>
      </c>
      <c r="G137" s="1">
        <v>1200000000</v>
      </c>
      <c r="H137" s="1" t="s">
        <v>29</v>
      </c>
      <c r="I137" s="4">
        <v>46048</v>
      </c>
      <c r="J137" s="4">
        <v>46387</v>
      </c>
      <c r="K137" s="1">
        <v>5</v>
      </c>
      <c r="L137" s="1">
        <v>1200000000</v>
      </c>
      <c r="M137" s="1" t="s">
        <v>327</v>
      </c>
    </row>
  </sheetData>
  <mergeCells count="33">
    <mergeCell ref="J92:J94"/>
    <mergeCell ref="K92:K94"/>
    <mergeCell ref="L92:L94"/>
    <mergeCell ref="M92:M94"/>
    <mergeCell ref="K90:K91"/>
    <mergeCell ref="L90:L91"/>
    <mergeCell ref="M90:M91"/>
    <mergeCell ref="B92:B94"/>
    <mergeCell ref="C92:C94"/>
    <mergeCell ref="D92:D94"/>
    <mergeCell ref="E92:E94"/>
    <mergeCell ref="F92:F94"/>
    <mergeCell ref="G92:G94"/>
    <mergeCell ref="I92:I94"/>
    <mergeCell ref="L87:L89"/>
    <mergeCell ref="M87:M89"/>
    <mergeCell ref="B90:B91"/>
    <mergeCell ref="C90:C91"/>
    <mergeCell ref="D90:D91"/>
    <mergeCell ref="E90:E91"/>
    <mergeCell ref="F90:F91"/>
    <mergeCell ref="G90:G91"/>
    <mergeCell ref="I90:I91"/>
    <mergeCell ref="J90:J91"/>
    <mergeCell ref="B87:B89"/>
    <mergeCell ref="C87:C89"/>
    <mergeCell ref="D87:D89"/>
    <mergeCell ref="E87:E89"/>
    <mergeCell ref="F87:F89"/>
    <mergeCell ref="G87:G89"/>
    <mergeCell ref="I87:I89"/>
    <mergeCell ref="J87:J89"/>
    <mergeCell ref="K87:K89"/>
  </mergeCells>
  <conditionalFormatting sqref="C20:D20 D21:D27">
    <cfRule type="expression" dxfId="0" priority="1">
      <formula>"Y(A4:DA4)"</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Trimestral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Osvaldo Julio Rojas</cp:lastModifiedBy>
  <cp:lastPrinted>2019-08-28T19:29:42Z</cp:lastPrinted>
  <dcterms:created xsi:type="dcterms:W3CDTF">2015-08-18T13:49:46Z</dcterms:created>
  <dcterms:modified xsi:type="dcterms:W3CDTF">2026-04-28T19:41:59Z</dcterms:modified>
</cp:coreProperties>
</file>