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bolivargovco-my.sharepoint.com/personal/creyes_bolivar_gov_co/Documents/Documentos/SECRETARIA DE EDUCACION/RIESGOS DE GESTIÓN/1 semestre 2025/"/>
    </mc:Choice>
  </mc:AlternateContent>
  <xr:revisionPtr revIDLastSave="423" documentId="11_026D4B7CAFEA74C72630555E4286E7FF73E99454" xr6:coauthVersionLast="47" xr6:coauthVersionMax="47" xr10:uidLastSave="{F723F4C9-ADF2-4A4F-B52A-A0191DEC20DD}"/>
  <bookViews>
    <workbookView xWindow="-120" yWindow="-120" windowWidth="29040" windowHeight="15720" tabRatio="420" xr2:uid="{00000000-000D-0000-FFFF-FFFF00000000}"/>
  </bookViews>
  <sheets>
    <sheet name="EDUCACION" sheetId="1" r:id="rId1"/>
    <sheet name="Hoja2" sheetId="3" r:id="rId2"/>
    <sheet name="Hoja1" sheetId="2" r:id="rId3"/>
  </sheets>
  <definedNames>
    <definedName name="_xlnm.Print_Area" localSheetId="0">EDUCACION!$C$1:$Q$4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0" i="1" l="1"/>
  <c r="R32" i="1"/>
  <c r="R31" i="1"/>
  <c r="R29" i="1"/>
  <c r="R28" i="1"/>
  <c r="R27" i="1" l="1"/>
  <c r="R26" i="1"/>
  <c r="R24" i="1"/>
  <c r="R23" i="1" l="1"/>
  <c r="R22" i="1"/>
  <c r="R21" i="1"/>
  <c r="R20" i="1"/>
  <c r="R19" i="1"/>
  <c r="R18" i="1"/>
  <c r="R17" i="1"/>
  <c r="R16" i="1"/>
  <c r="R9" i="1"/>
  <c r="R10" i="1"/>
  <c r="R11" i="1"/>
  <c r="R15" i="1"/>
  <c r="R14" i="1"/>
  <c r="R13" i="1"/>
  <c r="R12" i="1"/>
  <c r="R8" i="1" l="1"/>
  <c r="R7" i="1"/>
  <c r="R5" i="1"/>
  <c r="R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Rubio</author>
  </authors>
  <commentList>
    <comment ref="G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Según guía Pagina 28.</t>
        </r>
      </text>
    </comment>
    <comment ref="G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Según guía Pagina 28.</t>
        </r>
      </text>
    </comment>
    <comment ref="G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Según guía Pagina 28.</t>
        </r>
      </text>
    </comment>
  </commentList>
</comments>
</file>

<file path=xl/sharedStrings.xml><?xml version="1.0" encoding="utf-8"?>
<sst xmlns="http://schemas.openxmlformats.org/spreadsheetml/2006/main" count="468" uniqueCount="298">
  <si>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</si>
  <si>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</si>
  <si>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</si>
  <si>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</si>
  <si>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</si>
  <si>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</si>
  <si>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</si>
  <si>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</si>
  <si>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</si>
  <si>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</si>
  <si>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</si>
  <si>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</si>
  <si>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</si>
  <si>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</si>
  <si>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</si>
  <si>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EVITAR EL RIESGO</t>
  </si>
  <si>
    <t xml:space="preserve">MAPA RIESGOS DE GESTION VIGENCIA 2020
GESTION DE EDUCACION </t>
  </si>
  <si>
    <t xml:space="preserve">ZONA DE RIESGO ALTO. </t>
  </si>
  <si>
    <t>PROBABLE</t>
  </si>
  <si>
    <t>MODERADO</t>
  </si>
  <si>
    <t>POSIBLE</t>
  </si>
  <si>
    <t>MENOR</t>
  </si>
  <si>
    <t xml:space="preserve">ZONA DE RIESGO MODERADO. </t>
  </si>
  <si>
    <t>MENSUAL</t>
  </si>
  <si>
    <t xml:space="preserve">ADMINISTRACION DE CARRERA </t>
  </si>
  <si>
    <t>GESTIÓN</t>
  </si>
  <si>
    <t>improbable</t>
  </si>
  <si>
    <t>insignificante</t>
  </si>
  <si>
    <t>ZONA RIESGO BAJA</t>
  </si>
  <si>
    <t>REDUCIR EL RIESGO</t>
  </si>
  <si>
    <t>Profesional Especializado   222-10 SGP</t>
  </si>
  <si>
    <t>probable</t>
  </si>
  <si>
    <t>TRIMESTRAL</t>
  </si>
  <si>
    <t>anual</t>
  </si>
  <si>
    <t>INPORTUNIDAD EN CONTAR CON LA PLANTA DE PERSONAL DOCENTE NECESARIA, PARA GARANTIZAR EL DERECHO A LA EDUCACIÓN</t>
  </si>
  <si>
    <t>MAYOR</t>
  </si>
  <si>
    <t xml:space="preserve">ZONA RIESGO EXTREMA </t>
  </si>
  <si>
    <t>Anual</t>
  </si>
  <si>
    <t>INOPORTUNIDAD EN LEGALIZAR LAS NOVEDADES ADMINISTRATIVAS DE LA PLANTA DOCENTE, MEDIANTE ACTO ADMINISTRATIVO MOTIVADO.</t>
  </si>
  <si>
    <t>Profesional Universitario 219-004 SGP</t>
  </si>
  <si>
    <t>Mayor</t>
  </si>
  <si>
    <t>Posible</t>
  </si>
  <si>
    <t xml:space="preserve">1 Año </t>
  </si>
  <si>
    <t>Rara vez</t>
  </si>
  <si>
    <t>FONDO DE PRESTACIONES</t>
  </si>
  <si>
    <t>IMPROBABLE</t>
  </si>
  <si>
    <t xml:space="preserve">Probable </t>
  </si>
  <si>
    <t>Moderado</t>
  </si>
  <si>
    <t>Menor</t>
  </si>
  <si>
    <t>N/A</t>
  </si>
  <si>
    <t>PROGRAMAS Y PROYECTOS</t>
  </si>
  <si>
    <t>ZONA RIESGO MODERADA</t>
  </si>
  <si>
    <t xml:space="preserve"> MEJORAMIENTO</t>
  </si>
  <si>
    <t>Incumplimiento en el Plan de Apoyo al Mejoramiento</t>
  </si>
  <si>
    <t>OPERATIVO</t>
  </si>
  <si>
    <t>Deficiencia en el  seguimiento periódico a acciones planeadas y evolución de indicadores</t>
  </si>
  <si>
    <t>Probable</t>
  </si>
  <si>
    <t>Profesional Especializado 219-012 SGP</t>
  </si>
  <si>
    <t xml:space="preserve">EVALUACION </t>
  </si>
  <si>
    <t>Desconocer las tendencias para el mejoramineto de la calidad educativa.</t>
  </si>
  <si>
    <t xml:space="preserve">Insuficientes  insumos para realizar los analisis para la caracterizacion y el perfil educativo. </t>
  </si>
  <si>
    <t>Informe Pruebas SABER</t>
  </si>
  <si>
    <t>Profesional  Especializado 219-010 SGP</t>
  </si>
  <si>
    <t xml:space="preserve">Carecer de  una ruta de mejoramiento institucional. </t>
  </si>
  <si>
    <t>ProfesionalEspecializado 219-010 SGP</t>
  </si>
  <si>
    <t>GESTION DE LA COBERTURA EDUCATIVA</t>
  </si>
  <si>
    <t>3-Afectación Moderada</t>
  </si>
  <si>
    <t>Director Tecnico  de Cobertura</t>
  </si>
  <si>
    <t>1 año</t>
  </si>
  <si>
    <t>1-Rara vez</t>
  </si>
  <si>
    <t xml:space="preserve">ZONA DE RIESGO MODERADA </t>
  </si>
  <si>
    <t xml:space="preserve">PROYECCION DE CUPOS </t>
  </si>
  <si>
    <t>INCUMPLIMIENTO PARA GARANTIZAR LA CONTINUIDAD AL ESTUDIANTE EN EL SERVICIO PUBLICO EDUCATIVO</t>
  </si>
  <si>
    <t>REGISTRAR MATRICULA</t>
  </si>
  <si>
    <t>DIFICULTADES  PARA GARANTIZAR LA MATRICULA DE LOS  ESTUDIANTES EN LOS ESTABLECIMIENTOS EDUCATIVOS OFICIALES DEL DEPARTAMENTO</t>
  </si>
  <si>
    <t>AUDITORIA DE MATRICULA</t>
  </si>
  <si>
    <t xml:space="preserve">INCUMPLIMIENTO DEL PROGRAMA DE AUDITORIA DE MATRICULA </t>
  </si>
  <si>
    <t>Improbable</t>
  </si>
  <si>
    <t>ATENCIÓN AL CIUDADANO</t>
  </si>
  <si>
    <t>ANUAL</t>
  </si>
  <si>
    <t>REGULAR</t>
  </si>
  <si>
    <t xml:space="preserve">ASUMIR EL RIESGO </t>
  </si>
  <si>
    <t xml:space="preserve">Elaborar el plan operativo de inspección y vigilancia.
Realizar Cronograma de visitas 
Procedimiento realizar evaluación para el control de los Establecimientos Educativo
</t>
  </si>
  <si>
    <t>BUENO</t>
  </si>
  <si>
    <t xml:space="preserve">GESTION DE LA INSPECCION Y VIGILANCIA </t>
  </si>
  <si>
    <t>Profesional universitario - contratos</t>
  </si>
  <si>
    <t>PROFESIONAL ESPECIALIZADO</t>
  </si>
  <si>
    <t xml:space="preserve">GESTION ESTRATEGICA </t>
  </si>
  <si>
    <t>Respuestas extemporáneas a Control Interno y/o a Entes de Control y partes
interesadas</t>
  </si>
  <si>
    <t>CONTROL INTERNO - ATENCIÓN ENTES DE CONTROL</t>
  </si>
  <si>
    <t>Error en la  reubicación  o ascenso a un docente a un grado de escalafón que no le corresponde por ley.</t>
  </si>
  <si>
    <t>Capacitaciones archivo Realizadas/Programadas</t>
  </si>
  <si>
    <t>Trimestral</t>
  </si>
  <si>
    <t xml:space="preserve">Los términos de respuesta y  la real disponibilidad de la información solicitada en ocasiones no son oportunos
</t>
  </si>
  <si>
    <t xml:space="preserve">ASUNTOS LEGALES </t>
  </si>
  <si>
    <t xml:space="preserve">Profesional especializado </t>
  </si>
  <si>
    <t xml:space="preserve">menor </t>
  </si>
  <si>
    <t>Diario</t>
  </si>
  <si>
    <t>TALENTO HUMANO</t>
  </si>
  <si>
    <t xml:space="preserve">EVITAR </t>
  </si>
  <si>
    <t>* Cruce de información entre la información registrada en el Sistema Humano y la planta de personal con la que cuenta el establecimiento educativo</t>
  </si>
  <si>
    <t>* Indebida manipulación del sistema por parte de los funcionarios responsables.</t>
  </si>
  <si>
    <t>DIRECTOR DE PLANTA
Tecnico Operativo 314-007 SGP</t>
  </si>
  <si>
    <t>* Desconocimiento de los tiempos de respuesta.</t>
  </si>
  <si>
    <t>ADMINISTRACION DE NOMINA.</t>
  </si>
  <si>
    <t>PLANTA</t>
  </si>
  <si>
    <t>Plan operativo anual de Inspección y Vigilancia</t>
  </si>
  <si>
    <t>GESTION FINANCIERA</t>
  </si>
  <si>
    <t>CONTABILIDAD</t>
  </si>
  <si>
    <t>Profesional Universitario Financiera - Contabilidad 219-004 SGP</t>
  </si>
  <si>
    <t xml:space="preserve">PRESUPUESTO </t>
  </si>
  <si>
    <t>INSIGNIFICANTE</t>
  </si>
  <si>
    <t>Profesional Especializado Financiera - Presupuesto SGP</t>
  </si>
  <si>
    <t xml:space="preserve">TESORERIA </t>
  </si>
  <si>
    <t>Extemporaneidad en los pagos</t>
  </si>
  <si>
    <t xml:space="preserve">Por informacion incompleta - Requisito para el pago </t>
  </si>
  <si>
    <t>Verificar lista de chequeo de los requisitos necesarios para el pago, Informes mensuales de seguimiento</t>
  </si>
  <si>
    <t>1.Lista de chequeo de cada uno de los requisitos necesarios para realizar un pago</t>
  </si>
  <si>
    <t>Profesional Especializado Financiera - Tesoreria SGP</t>
  </si>
  <si>
    <t xml:space="preserve">Realizar seguimiento periódico a acciones planeadas y evolución de indicadores de calidad.
</t>
  </si>
  <si>
    <t xml:space="preserve">
Analizar resultados de las pruebas SABER 11 para identificar oportunidades de mejoramiento en las cuatro competencias evaluadas y su relación con la gestión del PMI.</t>
  </si>
  <si>
    <t>DESARROLLO DE PEERSONAL</t>
  </si>
  <si>
    <t>Ingreso de novedades sin el debido soporte  y de manera extemporanea con el fin de brindar beneficios a un funcionario</t>
  </si>
  <si>
    <t>Ingreso irregular de las Horas Extras</t>
  </si>
  <si>
    <t>Recibir dádivas o beneficios por parte de los docentes o terceros para el tramite irregular de una novedad</t>
  </si>
  <si>
    <t>PROFESIONAL ESPECIALIZADO, PROFESIONAL UNIVERSITARIO Y TECNICO DE NOMINA ENCARGADOS DE LA NOVEDAD</t>
  </si>
  <si>
    <t>PROFESIONAL ESPECIALIZADO Y TÉCNICO OPERATIVO ENCARGADOS DE LA NOVEDAD</t>
  </si>
  <si>
    <t>1. Revision en el momento de ingreso de la novedad del archivo de  la Novedad de HE recibido por parte de la Direccion de Calidad y notificar en caso de detectar inconsistencias a los responsables de la informacion.</t>
  </si>
  <si>
    <t xml:space="preserve">Archivo de reporte de novedades con el detalle de cargue </t>
  </si>
  <si>
    <t>TÉCNICO OPERARIVO DE NOMINA ENCARGADO DE LA NOVEDAD</t>
  </si>
  <si>
    <t>Incumplimiento de las normas de archivo que regulan la disposición y consulta de la documentación que permanece en el archivo de gestión</t>
  </si>
  <si>
    <t xml:space="preserve">Desconocimiento de las normas de organización de expedientes </t>
  </si>
  <si>
    <t xml:space="preserve">Capacitacion a los funcionarios ancargados </t>
  </si>
  <si>
    <t>Listados de asistencia y actas</t>
  </si>
  <si>
    <t xml:space="preserve"> </t>
  </si>
  <si>
    <t>Falta de uso de la lista de chequeo o formato de sustanciación actualizado conforme a las normas</t>
  </si>
  <si>
    <t>Asesor de Despacho grado 2  - Directores y jefes de oficina</t>
  </si>
  <si>
    <t xml:space="preserve">GESTIÓN DE LA TECNOLOGÍA </t>
  </si>
  <si>
    <t>Falta de seguimiento a los indicadores  del  Plan de Acción sectorial</t>
  </si>
  <si>
    <t>1. Inexistencia de cronograma y un funcionario designado para este fin</t>
  </si>
  <si>
    <t>Matriz de seguimiento</t>
  </si>
  <si>
    <t xml:space="preserve">Seguimientos realizados / Seguimientos planeados </t>
  </si>
  <si>
    <t>Los proyectos viabilizados, no  presentan oportuno seguimieno  a su ejecución por  parte del area de laneación y de las   Direcciones estrategica responsables.</t>
  </si>
  <si>
    <t xml:space="preserve"> Baja apropiacion de los responsables de los proyectos  en cuanto a su monitreo y seguimiento.</t>
  </si>
  <si>
    <t>Enviar requerimiento a directores de unidad para realizar el seguimiento periodico oportuno .</t>
  </si>
  <si>
    <t xml:space="preserve">Requerimientos  enviados  (GOBOL y/o correo electronico) y dilignciamineto de Matriz de transparencia </t>
  </si>
  <si>
    <t>(Proyectos con seguimiento oportuno  / Proyectos viabilizados ) *100</t>
  </si>
  <si>
    <t>LOS EE NO REGISTRAN PROYECCION DE CUPOS Y NO SE GARANTIZA LA CONTINUIDAD DEL ESTUDIANTE</t>
  </si>
  <si>
    <t xml:space="preserve">LOS EE NO REGISTRAN DE MANERA OPORTUNA LA MATRICULA OFICIAL  EN EL SISTEMA INTEGRADO DE MATRICULA -SIMAT- </t>
  </si>
  <si>
    <t>AMIRA ROSA GONZALEZ</t>
  </si>
  <si>
    <t>EDESIO FONSECA</t>
  </si>
  <si>
    <t>DIDIER FLOREZ</t>
  </si>
  <si>
    <t>LUZ ESTELA PAYARES</t>
  </si>
  <si>
    <t>LINA RESTEPO</t>
  </si>
  <si>
    <t>DIANA DEL VALLE</t>
  </si>
  <si>
    <t>JOSÉ SUAREZ</t>
  </si>
  <si>
    <t>EDGARDO AHUMADA</t>
  </si>
  <si>
    <t>GESTION DE LA CALIDAD EDUCATIVA</t>
  </si>
  <si>
    <t>JORGE HERRÁN</t>
  </si>
  <si>
    <t>JOHN MADRIGAL</t>
  </si>
  <si>
    <t>FARIDES ALCALÁ</t>
  </si>
  <si>
    <t>VANESSA DE LA CRUZ</t>
  </si>
  <si>
    <t>ERICK CASTRO</t>
  </si>
  <si>
    <t>JOSÉ GREGORIO HOYOS</t>
  </si>
  <si>
    <t>MANUEL VERGARA</t>
  </si>
  <si>
    <t>KATHERINE MONTERROSA</t>
  </si>
  <si>
    <t>LEO NAZIR JIMENEZ</t>
  </si>
  <si>
    <t>Planilla de trabajo en sitio con cada uno de los funcionarios responsables de la radicacion de las PQR</t>
  </si>
  <si>
    <t>EDWIN CAMACHO</t>
  </si>
  <si>
    <t>Plan de Desarrollo</t>
  </si>
  <si>
    <t>Mapa de riesgos</t>
  </si>
  <si>
    <t>DEPENDENCIA</t>
  </si>
  <si>
    <t>FUNCIONARIO</t>
  </si>
  <si>
    <t>DIRECCION DE PLANTA</t>
  </si>
  <si>
    <t xml:space="preserve">Reporte embargos
Reporte Horas Extra
Listado Cesantias </t>
  </si>
  <si>
    <t>Matriz control Escalafón</t>
  </si>
  <si>
    <t>Planta de personal vigente
Matriz control actos adm.</t>
  </si>
  <si>
    <t>Matriz actividades plan de bienestar</t>
  </si>
  <si>
    <t>Pantallazos de error 
Matriz Incapacidades
Nombramientos periodo</t>
  </si>
  <si>
    <t>Matriz Transparencia</t>
  </si>
  <si>
    <t>UNIDAD DE PLANEACION</t>
  </si>
  <si>
    <t>DIRECCION ADMINISTRATIVA</t>
  </si>
  <si>
    <t>Reportes a MEN
Formato Mantenimiento</t>
  </si>
  <si>
    <t>Formato PAM 2024
Analisis Pruebas Saber
Actas Asistencia Tecnica</t>
  </si>
  <si>
    <t>CRIJULIETH RAMOS
ADRIANO GOMEZ</t>
  </si>
  <si>
    <t>DIRECCION DE CALIDAD</t>
  </si>
  <si>
    <t>DIRECCION DE INSPECCION</t>
  </si>
  <si>
    <t>CESAR REYES</t>
  </si>
  <si>
    <t>Plan Operativo 
Cronograma de visitas</t>
  </si>
  <si>
    <t>MONICA BARRIOS</t>
  </si>
  <si>
    <t>Evidencia a remitir</t>
  </si>
  <si>
    <t>Matriz Plan de acción</t>
  </si>
  <si>
    <t>OFICINA ASESORA JURIDICA</t>
  </si>
  <si>
    <t>MARGY BAYTER</t>
  </si>
  <si>
    <t>Matriz Entes de Control</t>
  </si>
  <si>
    <t>Retefuentes
Envio informacion contable
Ajustes presupuestales
Seguimiento a proyectos
Indicadores de tesorería</t>
  </si>
  <si>
    <t xml:space="preserve">DIDIER FLOREZ - </t>
  </si>
  <si>
    <t>YAMILE
DIANA JULIO</t>
  </si>
  <si>
    <t>GESTION</t>
  </si>
  <si>
    <t>1. No ingreso de las novedades de embargos dentro del cronograma de nomina establecido y la no verificacionde  la Documentación, , 3. elaborar acto administrativo de vacciones sin el cumplimiento de los requisitos.</t>
  </si>
  <si>
    <t>Ingreso de las novedades reportadas por la Direccion de Planta sin el debido soporte o ingreso extemporaneo de las novedades</t>
  </si>
  <si>
    <t>Solicitar oficios de reportes de retiros y pagos autorizados por la dirección de planta para el periodo</t>
  </si>
  <si>
    <t>Numero de Oficios/ numero de periodos con novedad</t>
  </si>
  <si>
    <t>Numero de solicitudes rechazadas/numero de novedades radicadas con inconsistencia</t>
  </si>
  <si>
    <t xml:space="preserve">Reporte de los embargos y desembargos ingresados en el sistema. </t>
  </si>
  <si>
    <t>Verificar la firma electronica del desembargo  en caso de que el soporte no provenga del correo elctronico del juzgado ,2,ingresar todas las novedades  recibidas por el sistema de transparencia documental y Direccion de Planta</t>
  </si>
  <si>
    <t>Numero de Novedades de embargo ingresadas / Numero novedades Radicadas</t>
  </si>
  <si>
    <t xml:space="preserve">Oficios recibidos.  (Se recibrn 3 oficios por vigencia: Retiros, pagos y bonificaciones por dificil acceso) </t>
  </si>
  <si>
    <t>Formato de sustanciación o lista de chequeo  elaborado - Matriz de seguimiento</t>
  </si>
  <si>
    <t xml:space="preserve">Actualización e implementación de 2 Formatos de sustanciación (lista de chequeo)  donde se verifique el cumplimiento de cada uno de los requisitos de ley.  Diligenciamiento de matriz de seguimiento a movimientos de escalafón.      </t>
  </si>
  <si>
    <t>% formatos elaborados
1 matriz de seguimiento trimestral.</t>
  </si>
  <si>
    <t>Planta de personal vigente</t>
  </si>
  <si>
    <t>Seguimiento a actos administrativos en matriz de registro</t>
  </si>
  <si>
    <t>1 matriz de seguimiento trimestral diligenciada</t>
  </si>
  <si>
    <t xml:space="preserve">Desmotivación del personal </t>
  </si>
  <si>
    <t>NO ejecución de actividades de Bienestar</t>
  </si>
  <si>
    <t>1 plan de bienestar
1 informe de ejecución</t>
  </si>
  <si>
    <t>Plan de bienestar
Informe de ejecución</t>
  </si>
  <si>
    <t>Elaboración delplan de bienestar e informe de seguimiento al mismo</t>
  </si>
  <si>
    <t>1 planta de personal vigente</t>
  </si>
  <si>
    <t>Medición</t>
  </si>
  <si>
    <t>Demoras en los tramites del fondo de pensiones</t>
  </si>
  <si>
    <t>Desconocimiento de los tramites por usuarios</t>
  </si>
  <si>
    <t>Actualizar tramites en SUIT</t>
  </si>
  <si>
    <t>Tramites actualizados en SUIT</t>
  </si>
  <si>
    <t>Tramites actualizados/Tramites registrados</t>
  </si>
  <si>
    <t>ARCHIVO</t>
  </si>
  <si>
    <t>WUILLYS PEREZ</t>
  </si>
  <si>
    <t>Sedes educativas sin conectividad</t>
  </si>
  <si>
    <t>No contratacón de operador conectividad</t>
  </si>
  <si>
    <t>Realizar proyecto de conectividad</t>
  </si>
  <si>
    <t>Informe de ejecución de proyecto</t>
  </si>
  <si>
    <t>Herramienta de seguimiento a simulacros pruebas saber</t>
  </si>
  <si>
    <t>1 herramienta elaborada</t>
  </si>
  <si>
    <t>Elaborar una GUIA para rectores sobre el proceso de EDL.</t>
  </si>
  <si>
    <t>Guia Elaborada</t>
  </si>
  <si>
    <t>El proceso de evaluación no esta estandarizado</t>
  </si>
  <si>
    <t>1 Guia elaborada</t>
  </si>
  <si>
    <t>Falta seguimiento a proceso de matriculla en aplicativo oficial.</t>
  </si>
  <si>
    <t>Seguimiento al detallado de matricula</t>
  </si>
  <si>
    <t>Elaborar proyección de cupos</t>
  </si>
  <si>
    <t>Realizar auditoria a la matricula</t>
  </si>
  <si>
    <t>Reporte Proyección de cupos</t>
  </si>
  <si>
    <t>Datallado SIMAT</t>
  </si>
  <si>
    <t>Matriz Auditoría</t>
  </si>
  <si>
    <t>1 detallado SIMAT</t>
  </si>
  <si>
    <t>1 proyección de cupos</t>
  </si>
  <si>
    <t>1 matriz de auditoria diligenciada</t>
  </si>
  <si>
    <t xml:space="preserve">
 PQRSD no respondidas oportunamente por los responsables</t>
  </si>
  <si>
    <t>Poco seguimiento a respuestas a PQRS</t>
  </si>
  <si>
    <t>Elaboración de matriz de seguimiento a PQRS</t>
  </si>
  <si>
    <t>% informes trimestrales elaborados</t>
  </si>
  <si>
    <t>No existe una programación de actividades de inspección y vigilancia</t>
  </si>
  <si>
    <t>Poca eficacia en la inspección y vigilancia de los establecimientos educativos</t>
  </si>
  <si>
    <t>1 plan elaborado.  2 Informes de seguimiento presentados.</t>
  </si>
  <si>
    <t>Bajo seguimiento a programas vigilados por la dirección.</t>
  </si>
  <si>
    <t>Entidades vigiladas funcionando sin control de la dirección</t>
  </si>
  <si>
    <t xml:space="preserve">Elaborar herramienta de seguimiento a entidades vigiladas </t>
  </si>
  <si>
    <t>Acceso a heramienta PwBI</t>
  </si>
  <si>
    <t>Tecnico Operativo -007 SGP</t>
  </si>
  <si>
    <t>1 herrmienta elaborada</t>
  </si>
  <si>
    <t>Retrasos o inoportunidad en la contratación de bienes y servicios</t>
  </si>
  <si>
    <t>Poco control sobre los procesos existentes.</t>
  </si>
  <si>
    <t>Elaboración de matriz de seguimiuento a procesos contractuales</t>
  </si>
  <si>
    <t>1 matriz actualizada</t>
  </si>
  <si>
    <t>Informes de seguimiento a indicadores</t>
  </si>
  <si>
    <t>Matriz de seguimiento a requerimientos</t>
  </si>
  <si>
    <t>Elaboracion de herramienta de seguimiento</t>
  </si>
  <si>
    <t>Matriz de seguimiento PQRS</t>
  </si>
  <si>
    <t>Matriz seguimiento a contratos</t>
  </si>
  <si>
    <t>NA</t>
  </si>
  <si>
    <t>RAMIRO MARTINEZ</t>
  </si>
  <si>
    <t>Matirz procesos jurídicos</t>
  </si>
  <si>
    <t>Desviaciones en el presupuesto de ingresos y gastos</t>
  </si>
  <si>
    <t>Desfinanciación de recursos e incumplimiento de metas</t>
  </si>
  <si>
    <t>Seguimiento al presupuesto de ingresos y gastos</t>
  </si>
  <si>
    <t>Archivo ejecución presupuestal</t>
  </si>
  <si>
    <t>Numero de ejecuciones/4 trimestres</t>
  </si>
  <si>
    <t>Procedimiento implementado en sistema</t>
  </si>
  <si>
    <t>Problemas de verificación, flujo de caja</t>
  </si>
  <si>
    <t>Escaso control en procedimientos del área</t>
  </si>
  <si>
    <t>Archivo de medición de indicadores de procedimiento</t>
  </si>
  <si>
    <t>Medicioón periodica de indicadores de gestón de procedimientos</t>
  </si>
  <si>
    <t>Matrices presentadas/Trimestres a evaluar</t>
  </si>
  <si>
    <t>GESTION ADMINISTRATIVA DE BIENES Y SERVICIOS</t>
  </si>
  <si>
    <t>MARCIAL GUERRERO</t>
  </si>
  <si>
    <t>Proyectos ejecutados/Proyectos programados</t>
  </si>
  <si>
    <t>DIRECCION DE COBERTURA</t>
  </si>
  <si>
    <t>Archivo plano de seguimiento</t>
  </si>
  <si>
    <t>Retrasos en registro de información contable</t>
  </si>
  <si>
    <t xml:space="preserve">Generar archivo plano de seguimietno </t>
  </si>
  <si>
    <t>Falta de seguimiento</t>
  </si>
  <si>
    <t>Archivos generados/periodos transcurridos</t>
  </si>
  <si>
    <t>Necesidad de un mecanismo de supervisión y control de los procesos juridicos que se encuentran en tramite</t>
  </si>
  <si>
    <t>Posibles desacatos, arrestos, sanciones entre otros</t>
  </si>
  <si>
    <t>Implementación de herramienta de seguimiento y control de las acciones de tutela</t>
  </si>
  <si>
    <t xml:space="preserve">Acceso a herramienta de seguimiento de las acciones de tutela </t>
  </si>
  <si>
    <t>! Herrmienta implementada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</si>
</sst>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6"/>
      <color indexed="81"/>
      <name val="Tahoma"/>
      <family val="2"/>
    </font>
    <font>
      <b/>
      <sz val="9"/>
      <color indexed="81"/>
      <name val="Tahoma"/>
      <family val="2"/>
    </font>
    <font>
      <sz val="11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name val="Verdana"/>
      <family val="2"/>
    </font>
    <font>
      <sz val="12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8" borderId="0" applyNumberFormat="0" applyBorder="0" applyAlignment="0" applyProtection="0"/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5" borderId="0" applyNumberFormat="0" applyBorder="0" applyAlignment="0" applyProtection="0"/>
    <xf numFmtId="0" fontId="10" fillId="11" borderId="2" applyNumberFormat="0" applyAlignment="0" applyProtection="0"/>
    <xf numFmtId="0" fontId="11" fillId="7" borderId="0" applyNumberFormat="0" applyBorder="0" applyAlignment="0" applyProtection="0"/>
    <xf numFmtId="0" fontId="12" fillId="26" borderId="0" applyNumberFormat="0" applyBorder="0" applyAlignment="0" applyProtection="0"/>
    <xf numFmtId="0" fontId="2" fillId="0" borderId="0"/>
    <xf numFmtId="0" fontId="2" fillId="27" borderId="5" applyNumberFormat="0" applyFont="0" applyAlignment="0" applyProtection="0"/>
    <xf numFmtId="9" fontId="2" fillId="0" borderId="0" applyFont="0" applyFill="0" applyBorder="0" applyAlignment="0" applyProtection="0"/>
    <xf numFmtId="0" fontId="13" fillId="20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10" applyNumberFormat="0" applyFill="0" applyAlignment="0" applyProtection="0"/>
    <xf numFmtId="43" fontId="2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112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20" fillId="0" borderId="1" xfId="1" applyFont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center" vertical="center" wrapText="1"/>
    </xf>
    <xf numFmtId="0" fontId="20" fillId="29" borderId="1" xfId="0" applyFont="1" applyFill="1" applyBorder="1" applyAlignment="1">
      <alignment horizontal="center" vertical="center" wrapText="1"/>
    </xf>
    <xf numFmtId="0" fontId="1" fillId="3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2" fillId="28" borderId="1" xfId="0" applyFont="1" applyFill="1" applyBorder="1" applyAlignment="1">
      <alignment horizontal="center" vertical="center" textRotation="90"/>
    </xf>
    <xf numFmtId="0" fontId="22" fillId="3" borderId="1" xfId="0" applyFont="1" applyFill="1" applyBorder="1" applyAlignment="1">
      <alignment horizontal="center" vertical="center" wrapText="1"/>
    </xf>
    <xf numFmtId="0" fontId="22" fillId="28" borderId="1" xfId="0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3" fillId="0" borderId="1" xfId="0" applyFont="1" applyBorder="1"/>
    <xf numFmtId="0" fontId="21" fillId="0" borderId="1" xfId="0" applyFont="1" applyBorder="1" applyAlignment="1">
      <alignment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7" fillId="0" borderId="1" xfId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justify" vertical="center" wrapText="1"/>
    </xf>
    <xf numFmtId="0" fontId="2" fillId="0" borderId="1" xfId="1" applyBorder="1" applyAlignment="1">
      <alignment horizontal="left" vertical="center"/>
    </xf>
    <xf numFmtId="0" fontId="24" fillId="31" borderId="1" xfId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justify" vertical="center"/>
    </xf>
    <xf numFmtId="0" fontId="2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/>
    </xf>
    <xf numFmtId="0" fontId="23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 wrapText="1"/>
    </xf>
    <xf numFmtId="0" fontId="31" fillId="0" borderId="0" xfId="0" applyFont="1"/>
    <xf numFmtId="0" fontId="0" fillId="4" borderId="0" xfId="0" applyFill="1"/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9" fontId="33" fillId="0" borderId="1" xfId="46" applyFont="1" applyFill="1" applyBorder="1" applyAlignment="1">
      <alignment horizontal="center" vertical="center" wrapText="1"/>
    </xf>
    <xf numFmtId="9" fontId="33" fillId="0" borderId="1" xfId="0" applyNumberFormat="1" applyFont="1" applyBorder="1" applyAlignment="1">
      <alignment horizontal="center" vertical="center" wrapText="1"/>
    </xf>
    <xf numFmtId="0" fontId="23" fillId="31" borderId="1" xfId="0" applyFont="1" applyFill="1" applyBorder="1" applyAlignment="1">
      <alignment vertical="center" wrapText="1"/>
    </xf>
    <xf numFmtId="0" fontId="28" fillId="0" borderId="1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textRotation="90" wrapText="1"/>
    </xf>
    <xf numFmtId="0" fontId="24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textRotation="90"/>
    </xf>
    <xf numFmtId="0" fontId="24" fillId="5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1" xfId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textRotation="90"/>
    </xf>
    <xf numFmtId="0" fontId="28" fillId="0" borderId="12" xfId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3" fillId="30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3" fillId="30" borderId="12" xfId="0" applyFont="1" applyFill="1" applyBorder="1" applyAlignment="1">
      <alignment horizontal="center" vertical="center" wrapText="1"/>
    </xf>
    <xf numFmtId="0" fontId="34" fillId="0" borderId="11" xfId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/>
    </xf>
    <xf numFmtId="0" fontId="1" fillId="31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9" fontId="27" fillId="0" borderId="1" xfId="46" applyFont="1" applyBorder="1" applyAlignment="1">
      <alignment horizontal="center" vertical="center" wrapText="1"/>
    </xf>
    <xf numFmtId="9" fontId="20" fillId="0" borderId="1" xfId="46" applyFont="1" applyBorder="1" applyAlignment="1">
      <alignment horizontal="center" vertical="center" wrapText="1"/>
    </xf>
    <xf numFmtId="9" fontId="1" fillId="0" borderId="1" xfId="46" applyFont="1" applyBorder="1" applyAlignment="1">
      <alignment horizontal="center" vertical="center" wrapText="1"/>
    </xf>
    <xf numFmtId="9" fontId="21" fillId="0" borderId="1" xfId="46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textRotation="90" wrapText="1"/>
    </xf>
    <xf numFmtId="0" fontId="2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47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o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1 2" xfId="41" xr:uid="{00000000-0005-0000-0000-000016000000}"/>
    <cellStyle name="Encabezado 4 2" xfId="24" xr:uid="{00000000-0005-0000-0000-000017000000}"/>
    <cellStyle name="Énfasis1 2" xfId="25" xr:uid="{00000000-0005-0000-0000-000018000000}"/>
    <cellStyle name="Énfasis2 2" xfId="26" xr:uid="{00000000-0005-0000-0000-000019000000}"/>
    <cellStyle name="Énfasis3 2" xfId="27" xr:uid="{00000000-0005-0000-0000-00001A000000}"/>
    <cellStyle name="Énfasis4 2" xfId="28" xr:uid="{00000000-0005-0000-0000-00001B000000}"/>
    <cellStyle name="Énfasis5 2" xfId="29" xr:uid="{00000000-0005-0000-0000-00001C000000}"/>
    <cellStyle name="Énfasis6 2" xfId="30" xr:uid="{00000000-0005-0000-0000-00001D000000}"/>
    <cellStyle name="Entrada 2" xfId="31" xr:uid="{00000000-0005-0000-0000-00001E000000}"/>
    <cellStyle name="Incorrecto 2" xfId="32" xr:uid="{00000000-0005-0000-0000-00001F000000}"/>
    <cellStyle name="Millares 2" xfId="45" xr:uid="{00000000-0005-0000-0000-000020000000}"/>
    <cellStyle name="Neutral 2" xfId="33" xr:uid="{00000000-0005-0000-0000-000021000000}"/>
    <cellStyle name="Nor}al" xfId="34" xr:uid="{00000000-0005-0000-0000-000022000000}"/>
    <cellStyle name="Normal" xfId="0" builtinId="0"/>
    <cellStyle name="Normal 2" xfId="1" xr:uid="{00000000-0005-0000-0000-000024000000}"/>
    <cellStyle name="Notas 2" xfId="35" xr:uid="{00000000-0005-0000-0000-000025000000}"/>
    <cellStyle name="Porcentaje" xfId="46" builtinId="5"/>
    <cellStyle name="Porcentaje 2" xfId="36" xr:uid="{00000000-0005-0000-0000-000027000000}"/>
    <cellStyle name="Salida 2" xfId="37" xr:uid="{00000000-0005-0000-0000-000028000000}"/>
    <cellStyle name="Texto de advertencia 2" xfId="38" xr:uid="{00000000-0005-0000-0000-000029000000}"/>
    <cellStyle name="Texto explicativo 2" xfId="39" xr:uid="{00000000-0005-0000-0000-00002A000000}"/>
    <cellStyle name="Título 2 2" xfId="42" xr:uid="{00000000-0005-0000-0000-00002B000000}"/>
    <cellStyle name="Título 3 2" xfId="43" xr:uid="{00000000-0005-0000-0000-00002C000000}"/>
    <cellStyle name="Título 4" xfId="40" xr:uid="{00000000-0005-0000-0000-00002D000000}"/>
    <cellStyle name="Total 2" xfId="44" xr:uid="{00000000-0005-0000-0000-00002E000000}"/>
  </cellStyles>
  <dxfs count="50"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C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C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C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631031</xdr:colOff>
      <xdr:row>1</xdr:row>
      <xdr:rowOff>107156</xdr:rowOff>
    </xdr:from>
    <xdr:to>
      <xdr:col>16</xdr:col>
      <xdr:colOff>2222933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5671006" y="288131"/>
          <a:ext cx="2569936" cy="10591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55"/>
  <sheetViews>
    <sheetView tabSelected="1" topLeftCell="A4" zoomScale="55" zoomScaleNormal="55" zoomScaleSheetLayoutView="100" workbookViewId="0">
      <pane xSplit="5" ySplit="1" topLeftCell="F26" activePane="bottomRight" state="frozen"/>
      <selection activeCell="A4" sqref="A4"/>
      <selection pane="topRight" activeCell="F4" sqref="F4"/>
      <selection pane="bottomLeft" activeCell="A5" sqref="A5"/>
      <selection pane="bottomRight" activeCell="D30" sqref="D30"/>
    </sheetView>
  </sheetViews>
  <sheetFormatPr baseColWidth="10" defaultRowHeight="14.25" x14ac:dyDescent="0.25"/>
  <cols>
    <col min="1" max="1" width="11.42578125" style="5"/>
    <col min="2" max="2" width="22.5703125" style="5" customWidth="1"/>
    <col min="3" max="4" width="27" style="5" customWidth="1"/>
    <col min="5" max="5" width="4.85546875" style="5" customWidth="1"/>
    <col min="6" max="6" width="61.7109375" style="5" customWidth="1"/>
    <col min="7" max="7" width="19.140625" style="5" bestFit="1" customWidth="1"/>
    <col min="8" max="8" width="37.28515625" style="5" customWidth="1"/>
    <col min="9" max="9" width="14.42578125" style="5" customWidth="1"/>
    <col min="10" max="10" width="10.5703125" style="5" customWidth="1"/>
    <col min="11" max="11" width="23.140625" style="5" customWidth="1"/>
    <col min="12" max="12" width="24.5703125" style="5" customWidth="1"/>
    <col min="13" max="13" width="75.42578125" style="5" customWidth="1"/>
    <col min="14" max="14" width="52.42578125" style="5" customWidth="1"/>
    <col min="15" max="15" width="56" style="5" customWidth="1"/>
    <col min="16" max="16" width="14.5703125" style="5" customWidth="1"/>
    <col min="17" max="17" width="37.5703125" style="5" customWidth="1"/>
    <col min="18" max="18" width="15" style="5" bestFit="1" customWidth="1"/>
    <col min="19" max="19" width="27.85546875" style="5" customWidth="1"/>
    <col min="20" max="20" width="30.42578125" style="5" customWidth="1"/>
    <col min="21" max="21" width="35.140625" style="5" hidden="1" customWidth="1"/>
    <col min="22" max="16384" width="11.42578125" style="5"/>
  </cols>
  <sheetData>
    <row r="2" spans="2:21" x14ac:dyDescent="0.25"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2:21" ht="83.25" customHeight="1" x14ac:dyDescent="0.25">
      <c r="B3" s="102" t="s">
        <v>16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32"/>
      <c r="S3" s="32"/>
      <c r="T3" s="32"/>
      <c r="U3" s="32"/>
    </row>
    <row r="4" spans="2:21" ht="102" customHeight="1" x14ac:dyDescent="0.25">
      <c r="B4" s="103" t="s">
        <v>0</v>
      </c>
      <c r="C4" s="103"/>
      <c r="D4" s="47" t="s">
        <v>1</v>
      </c>
      <c r="E4" s="47" t="s">
        <v>2</v>
      </c>
      <c r="F4" s="19" t="s">
        <v>3</v>
      </c>
      <c r="G4" s="47" t="s">
        <v>4</v>
      </c>
      <c r="H4" s="47" t="s">
        <v>5</v>
      </c>
      <c r="I4" s="19" t="s">
        <v>6</v>
      </c>
      <c r="J4" s="19" t="s">
        <v>7</v>
      </c>
      <c r="K4" s="20" t="s">
        <v>8</v>
      </c>
      <c r="L4" s="20" t="s">
        <v>9</v>
      </c>
      <c r="M4" s="21" t="s">
        <v>10</v>
      </c>
      <c r="N4" s="21" t="s">
        <v>11</v>
      </c>
      <c r="O4" s="21" t="s">
        <v>12</v>
      </c>
      <c r="P4" s="19" t="s">
        <v>13</v>
      </c>
      <c r="Q4" s="21" t="s">
        <v>14</v>
      </c>
      <c r="R4" s="21" t="s">
        <v>220</v>
      </c>
      <c r="S4" s="21" t="s">
        <v>171</v>
      </c>
      <c r="T4" s="21" t="s">
        <v>172</v>
      </c>
      <c r="U4" s="21" t="s">
        <v>190</v>
      </c>
    </row>
    <row r="5" spans="2:21" ht="102" customHeight="1" x14ac:dyDescent="0.25">
      <c r="B5" s="108" t="s">
        <v>98</v>
      </c>
      <c r="C5" s="108"/>
      <c r="D5" s="101" t="s">
        <v>104</v>
      </c>
      <c r="E5" s="46">
        <v>1</v>
      </c>
      <c r="F5" s="109" t="s">
        <v>122</v>
      </c>
      <c r="G5" s="106" t="s">
        <v>198</v>
      </c>
      <c r="H5" s="109" t="s">
        <v>199</v>
      </c>
      <c r="I5" s="106" t="s">
        <v>18</v>
      </c>
      <c r="J5" s="106" t="s">
        <v>19</v>
      </c>
      <c r="K5" s="107" t="s">
        <v>17</v>
      </c>
      <c r="L5" s="104" t="s">
        <v>15</v>
      </c>
      <c r="M5" s="109" t="s">
        <v>205</v>
      </c>
      <c r="N5" s="109" t="s">
        <v>204</v>
      </c>
      <c r="O5" s="109" t="s">
        <v>125</v>
      </c>
      <c r="P5" s="104" t="s">
        <v>23</v>
      </c>
      <c r="Q5" s="105" t="s">
        <v>206</v>
      </c>
      <c r="R5" s="89">
        <f>340/340</f>
        <v>1</v>
      </c>
      <c r="S5" s="95" t="s">
        <v>173</v>
      </c>
      <c r="T5" s="95" t="s">
        <v>149</v>
      </c>
      <c r="U5" s="95" t="s">
        <v>174</v>
      </c>
    </row>
    <row r="6" spans="2:21" ht="44.25" hidden="1" customHeight="1" x14ac:dyDescent="0.25">
      <c r="B6" s="108"/>
      <c r="C6" s="108"/>
      <c r="D6" s="101"/>
      <c r="E6" s="46"/>
      <c r="F6" s="109"/>
      <c r="G6" s="106"/>
      <c r="H6" s="109"/>
      <c r="I6" s="106"/>
      <c r="J6" s="106"/>
      <c r="K6" s="107"/>
      <c r="L6" s="104"/>
      <c r="M6" s="109"/>
      <c r="N6" s="109"/>
      <c r="O6" s="109"/>
      <c r="P6" s="104"/>
      <c r="Q6" s="105"/>
      <c r="R6" s="70"/>
      <c r="S6" s="96"/>
      <c r="T6" s="96"/>
      <c r="U6" s="96"/>
    </row>
    <row r="7" spans="2:21" ht="67.5" customHeight="1" x14ac:dyDescent="0.25">
      <c r="B7" s="108"/>
      <c r="C7" s="108"/>
      <c r="D7" s="101"/>
      <c r="E7" s="46">
        <v>2</v>
      </c>
      <c r="F7" s="3" t="s">
        <v>122</v>
      </c>
      <c r="G7" s="64" t="s">
        <v>25</v>
      </c>
      <c r="H7" s="12" t="s">
        <v>200</v>
      </c>
      <c r="I7" s="62" t="s">
        <v>18</v>
      </c>
      <c r="J7" s="62" t="s">
        <v>21</v>
      </c>
      <c r="K7" s="65" t="s">
        <v>17</v>
      </c>
      <c r="L7" s="3" t="s">
        <v>15</v>
      </c>
      <c r="M7" s="39" t="s">
        <v>201</v>
      </c>
      <c r="N7" s="3" t="s">
        <v>207</v>
      </c>
      <c r="O7" s="3" t="s">
        <v>126</v>
      </c>
      <c r="P7" s="3" t="s">
        <v>23</v>
      </c>
      <c r="Q7" s="70" t="s">
        <v>202</v>
      </c>
      <c r="R7" s="89">
        <f>15/15</f>
        <v>1</v>
      </c>
      <c r="S7" s="96"/>
      <c r="T7" s="96"/>
      <c r="U7" s="96"/>
    </row>
    <row r="8" spans="2:21" ht="79.5" customHeight="1" x14ac:dyDescent="0.25">
      <c r="B8" s="108"/>
      <c r="C8" s="108"/>
      <c r="D8" s="101"/>
      <c r="E8" s="46">
        <v>3</v>
      </c>
      <c r="F8" s="3" t="s">
        <v>123</v>
      </c>
      <c r="G8" s="64" t="s">
        <v>25</v>
      </c>
      <c r="H8" s="3" t="s">
        <v>124</v>
      </c>
      <c r="I8" s="62" t="s">
        <v>20</v>
      </c>
      <c r="J8" s="62" t="s">
        <v>21</v>
      </c>
      <c r="K8" s="63" t="s">
        <v>22</v>
      </c>
      <c r="L8" s="7" t="s">
        <v>15</v>
      </c>
      <c r="M8" s="3" t="s">
        <v>127</v>
      </c>
      <c r="N8" s="3" t="s">
        <v>128</v>
      </c>
      <c r="O8" s="3" t="s">
        <v>129</v>
      </c>
      <c r="P8" s="3" t="s">
        <v>23</v>
      </c>
      <c r="Q8" s="70" t="s">
        <v>203</v>
      </c>
      <c r="R8" s="89">
        <f>62/62</f>
        <v>1</v>
      </c>
      <c r="S8" s="97"/>
      <c r="T8" s="97"/>
      <c r="U8" s="97"/>
    </row>
    <row r="9" spans="2:21" ht="54" x14ac:dyDescent="0.25">
      <c r="B9" s="108"/>
      <c r="C9" s="108"/>
      <c r="D9" s="40" t="s">
        <v>24</v>
      </c>
      <c r="E9" s="46">
        <v>1</v>
      </c>
      <c r="F9" s="9" t="s">
        <v>90</v>
      </c>
      <c r="G9" s="2" t="s">
        <v>25</v>
      </c>
      <c r="H9" s="3" t="s">
        <v>135</v>
      </c>
      <c r="I9" s="3" t="s">
        <v>26</v>
      </c>
      <c r="J9" s="3" t="s">
        <v>27</v>
      </c>
      <c r="K9" s="16" t="s">
        <v>28</v>
      </c>
      <c r="L9" s="46" t="s">
        <v>29</v>
      </c>
      <c r="M9" s="3" t="s">
        <v>209</v>
      </c>
      <c r="N9" s="3" t="s">
        <v>208</v>
      </c>
      <c r="O9" s="3" t="s">
        <v>30</v>
      </c>
      <c r="P9" s="3" t="s">
        <v>32</v>
      </c>
      <c r="Q9" s="3" t="s">
        <v>210</v>
      </c>
      <c r="R9" s="90">
        <f>2/4</f>
        <v>0.5</v>
      </c>
      <c r="S9" s="56" t="s">
        <v>173</v>
      </c>
      <c r="T9" s="56" t="s">
        <v>150</v>
      </c>
      <c r="U9" s="56" t="s">
        <v>175</v>
      </c>
    </row>
    <row r="10" spans="2:21" ht="54" customHeight="1" x14ac:dyDescent="0.25">
      <c r="B10" s="108"/>
      <c r="C10" s="108"/>
      <c r="D10" s="101" t="s">
        <v>105</v>
      </c>
      <c r="E10" s="76">
        <v>1</v>
      </c>
      <c r="F10" s="73" t="s">
        <v>34</v>
      </c>
      <c r="G10" s="41" t="s">
        <v>25</v>
      </c>
      <c r="H10" s="66" t="s">
        <v>101</v>
      </c>
      <c r="I10" s="41" t="s">
        <v>31</v>
      </c>
      <c r="J10" s="41" t="s">
        <v>35</v>
      </c>
      <c r="K10" s="77" t="s">
        <v>36</v>
      </c>
      <c r="L10" s="76" t="s">
        <v>29</v>
      </c>
      <c r="M10" s="29" t="s">
        <v>100</v>
      </c>
      <c r="N10" s="29" t="s">
        <v>211</v>
      </c>
      <c r="O10" s="29" t="s">
        <v>102</v>
      </c>
      <c r="P10" s="3" t="s">
        <v>32</v>
      </c>
      <c r="Q10" s="66" t="s">
        <v>219</v>
      </c>
      <c r="R10" s="91">
        <f>2/4</f>
        <v>0.5</v>
      </c>
      <c r="S10" s="95" t="s">
        <v>173</v>
      </c>
      <c r="T10" s="95" t="s">
        <v>196</v>
      </c>
      <c r="U10" s="95" t="s">
        <v>176</v>
      </c>
    </row>
    <row r="11" spans="2:21" ht="82.5" customHeight="1" x14ac:dyDescent="0.25">
      <c r="B11" s="108"/>
      <c r="C11" s="108"/>
      <c r="D11" s="101"/>
      <c r="E11" s="46">
        <v>2</v>
      </c>
      <c r="F11" s="61" t="s">
        <v>38</v>
      </c>
      <c r="G11" s="2" t="s">
        <v>25</v>
      </c>
      <c r="H11" s="40" t="s">
        <v>103</v>
      </c>
      <c r="I11" s="2" t="s">
        <v>18</v>
      </c>
      <c r="J11" s="2" t="s">
        <v>19</v>
      </c>
      <c r="K11" s="65" t="s">
        <v>17</v>
      </c>
      <c r="L11" s="46" t="s">
        <v>29</v>
      </c>
      <c r="M11" s="29" t="s">
        <v>212</v>
      </c>
      <c r="N11" s="29" t="s">
        <v>140</v>
      </c>
      <c r="O11" s="29" t="s">
        <v>64</v>
      </c>
      <c r="P11" s="3" t="s">
        <v>32</v>
      </c>
      <c r="Q11" s="24" t="s">
        <v>213</v>
      </c>
      <c r="R11" s="91">
        <f>2/4</f>
        <v>0.5</v>
      </c>
      <c r="S11" s="96"/>
      <c r="T11" s="96"/>
      <c r="U11" s="96"/>
    </row>
    <row r="12" spans="2:21" ht="54" x14ac:dyDescent="0.25">
      <c r="B12" s="108"/>
      <c r="C12" s="108"/>
      <c r="D12" s="40" t="s">
        <v>121</v>
      </c>
      <c r="E12" s="46">
        <v>1</v>
      </c>
      <c r="F12" s="7" t="s">
        <v>214</v>
      </c>
      <c r="G12" s="2" t="s">
        <v>25</v>
      </c>
      <c r="H12" s="40" t="s">
        <v>215</v>
      </c>
      <c r="I12" s="1" t="s">
        <v>41</v>
      </c>
      <c r="J12" s="46" t="s">
        <v>40</v>
      </c>
      <c r="K12" s="48" t="s">
        <v>17</v>
      </c>
      <c r="L12" s="46" t="s">
        <v>29</v>
      </c>
      <c r="M12" s="40" t="s">
        <v>218</v>
      </c>
      <c r="N12" s="40" t="s">
        <v>217</v>
      </c>
      <c r="O12" s="10" t="s">
        <v>39</v>
      </c>
      <c r="P12" s="46" t="s">
        <v>42</v>
      </c>
      <c r="Q12" s="40" t="s">
        <v>216</v>
      </c>
      <c r="R12" s="91">
        <f>1/1</f>
        <v>1</v>
      </c>
      <c r="S12" s="57" t="s">
        <v>173</v>
      </c>
      <c r="T12" s="57" t="s">
        <v>152</v>
      </c>
      <c r="U12" s="57" t="s">
        <v>177</v>
      </c>
    </row>
    <row r="13" spans="2:21" ht="70.5" x14ac:dyDescent="0.25">
      <c r="B13" s="108"/>
      <c r="C13" s="108"/>
      <c r="D13" s="40" t="s">
        <v>44</v>
      </c>
      <c r="E13" s="46">
        <v>1</v>
      </c>
      <c r="F13" s="9" t="s">
        <v>221</v>
      </c>
      <c r="G13" s="2" t="s">
        <v>25</v>
      </c>
      <c r="H13" s="40" t="s">
        <v>222</v>
      </c>
      <c r="I13" s="2" t="s">
        <v>18</v>
      </c>
      <c r="J13" s="2" t="s">
        <v>19</v>
      </c>
      <c r="K13" s="65" t="s">
        <v>17</v>
      </c>
      <c r="L13" s="46" t="s">
        <v>29</v>
      </c>
      <c r="M13" s="40" t="s">
        <v>223</v>
      </c>
      <c r="N13" s="40" t="s">
        <v>224</v>
      </c>
      <c r="O13" s="10" t="s">
        <v>39</v>
      </c>
      <c r="P13" s="46" t="s">
        <v>33</v>
      </c>
      <c r="Q13" s="40" t="s">
        <v>225</v>
      </c>
      <c r="R13" s="91">
        <f>7/7</f>
        <v>1</v>
      </c>
      <c r="S13" s="67" t="s">
        <v>173</v>
      </c>
      <c r="T13" s="67" t="s">
        <v>197</v>
      </c>
      <c r="U13" s="67" t="s">
        <v>178</v>
      </c>
    </row>
    <row r="14" spans="2:21" ht="54" x14ac:dyDescent="0.25">
      <c r="B14" s="108"/>
      <c r="C14" s="108"/>
      <c r="D14" s="40" t="s">
        <v>226</v>
      </c>
      <c r="E14" s="46">
        <v>1</v>
      </c>
      <c r="F14" s="40" t="s">
        <v>130</v>
      </c>
      <c r="G14" s="2" t="s">
        <v>25</v>
      </c>
      <c r="H14" s="40" t="s">
        <v>131</v>
      </c>
      <c r="I14" s="1" t="s">
        <v>20</v>
      </c>
      <c r="J14" s="46" t="s">
        <v>20</v>
      </c>
      <c r="K14" s="15" t="s">
        <v>22</v>
      </c>
      <c r="L14" s="40" t="s">
        <v>29</v>
      </c>
      <c r="M14" s="40" t="s">
        <v>132</v>
      </c>
      <c r="N14" s="46" t="s">
        <v>133</v>
      </c>
      <c r="O14" s="22" t="s">
        <v>39</v>
      </c>
      <c r="P14" s="46" t="s">
        <v>37</v>
      </c>
      <c r="Q14" s="40" t="s">
        <v>91</v>
      </c>
      <c r="R14" s="91">
        <f>1/1</f>
        <v>1</v>
      </c>
      <c r="S14" s="67" t="s">
        <v>173</v>
      </c>
      <c r="T14" s="68" t="s">
        <v>227</v>
      </c>
      <c r="U14" s="68"/>
    </row>
    <row r="15" spans="2:21" ht="54" x14ac:dyDescent="0.25">
      <c r="B15" s="101" t="s">
        <v>50</v>
      </c>
      <c r="C15" s="101"/>
      <c r="D15" s="46" t="s">
        <v>49</v>
      </c>
      <c r="E15" s="40">
        <v>1</v>
      </c>
      <c r="F15" s="40" t="s">
        <v>142</v>
      </c>
      <c r="G15" s="1" t="s">
        <v>25</v>
      </c>
      <c r="H15" s="40" t="s">
        <v>143</v>
      </c>
      <c r="I15" s="1" t="s">
        <v>46</v>
      </c>
      <c r="J15" s="40" t="s">
        <v>47</v>
      </c>
      <c r="K15" s="48" t="s">
        <v>17</v>
      </c>
      <c r="L15" s="40" t="s">
        <v>29</v>
      </c>
      <c r="M15" s="40" t="s">
        <v>144</v>
      </c>
      <c r="N15" s="40" t="s">
        <v>145</v>
      </c>
      <c r="O15" s="40" t="s">
        <v>39</v>
      </c>
      <c r="P15" s="40" t="s">
        <v>32</v>
      </c>
      <c r="Q15" s="40" t="s">
        <v>146</v>
      </c>
      <c r="R15" s="91">
        <f>2/4</f>
        <v>0.5</v>
      </c>
      <c r="S15" s="58" t="s">
        <v>180</v>
      </c>
      <c r="T15" s="58" t="s">
        <v>155</v>
      </c>
      <c r="U15" s="58" t="s">
        <v>179</v>
      </c>
    </row>
    <row r="16" spans="2:21" ht="54" x14ac:dyDescent="0.25">
      <c r="B16" s="101" t="s">
        <v>137</v>
      </c>
      <c r="C16" s="101"/>
      <c r="D16" s="46" t="s">
        <v>49</v>
      </c>
      <c r="E16" s="40">
        <v>1</v>
      </c>
      <c r="F16" s="28" t="s">
        <v>228</v>
      </c>
      <c r="G16" s="1" t="s">
        <v>25</v>
      </c>
      <c r="H16" s="40" t="s">
        <v>229</v>
      </c>
      <c r="I16" s="2" t="s">
        <v>20</v>
      </c>
      <c r="J16" s="2" t="s">
        <v>21</v>
      </c>
      <c r="K16" s="27" t="s">
        <v>51</v>
      </c>
      <c r="L16" s="46" t="s">
        <v>29</v>
      </c>
      <c r="M16" s="28" t="s">
        <v>230</v>
      </c>
      <c r="N16" s="40" t="s">
        <v>231</v>
      </c>
      <c r="O16" s="28" t="s">
        <v>39</v>
      </c>
      <c r="P16" s="28" t="s">
        <v>79</v>
      </c>
      <c r="Q16" s="28" t="s">
        <v>286</v>
      </c>
      <c r="R16" s="89">
        <f>1/1</f>
        <v>1</v>
      </c>
      <c r="S16" s="78" t="s">
        <v>181</v>
      </c>
      <c r="T16" s="78" t="s">
        <v>156</v>
      </c>
      <c r="U16" s="78" t="s">
        <v>182</v>
      </c>
    </row>
    <row r="17" spans="2:25" ht="99.75" customHeight="1" x14ac:dyDescent="0.25">
      <c r="B17" s="101" t="s">
        <v>157</v>
      </c>
      <c r="C17" s="101"/>
      <c r="D17" s="110" t="s">
        <v>52</v>
      </c>
      <c r="E17" s="46">
        <v>1</v>
      </c>
      <c r="F17" s="3" t="s">
        <v>53</v>
      </c>
      <c r="G17" s="2" t="s">
        <v>54</v>
      </c>
      <c r="H17" s="40" t="s">
        <v>55</v>
      </c>
      <c r="I17" s="1" t="s">
        <v>56</v>
      </c>
      <c r="J17" s="46" t="s">
        <v>40</v>
      </c>
      <c r="K17" s="17" t="s">
        <v>36</v>
      </c>
      <c r="L17" s="7" t="s">
        <v>29</v>
      </c>
      <c r="M17" s="3" t="s">
        <v>119</v>
      </c>
      <c r="N17" s="40" t="s">
        <v>232</v>
      </c>
      <c r="O17" s="11" t="s">
        <v>57</v>
      </c>
      <c r="P17" s="46" t="s">
        <v>79</v>
      </c>
      <c r="Q17" s="40" t="s">
        <v>233</v>
      </c>
      <c r="R17" s="91">
        <f>1/1</f>
        <v>1</v>
      </c>
      <c r="S17" s="95" t="s">
        <v>185</v>
      </c>
      <c r="T17" s="95" t="s">
        <v>184</v>
      </c>
      <c r="U17" s="95" t="s">
        <v>183</v>
      </c>
      <c r="X17" s="53"/>
      <c r="Y17" s="53"/>
    </row>
    <row r="18" spans="2:25" ht="59.25" x14ac:dyDescent="0.25">
      <c r="B18" s="101"/>
      <c r="C18" s="101"/>
      <c r="D18" s="111"/>
      <c r="E18" s="46">
        <v>2</v>
      </c>
      <c r="F18" s="3" t="s">
        <v>59</v>
      </c>
      <c r="G18" s="2" t="s">
        <v>25</v>
      </c>
      <c r="H18" s="3" t="s">
        <v>60</v>
      </c>
      <c r="I18" s="1" t="s">
        <v>77</v>
      </c>
      <c r="J18" s="46" t="s">
        <v>40</v>
      </c>
      <c r="K18" s="48" t="s">
        <v>17</v>
      </c>
      <c r="L18" s="7" t="s">
        <v>29</v>
      </c>
      <c r="M18" s="3" t="s">
        <v>120</v>
      </c>
      <c r="N18" s="4" t="s">
        <v>61</v>
      </c>
      <c r="O18" s="11" t="s">
        <v>62</v>
      </c>
      <c r="P18" s="46" t="s">
        <v>79</v>
      </c>
      <c r="Q18" s="40" t="s">
        <v>233</v>
      </c>
      <c r="R18" s="91">
        <f>1/1</f>
        <v>1</v>
      </c>
      <c r="S18" s="96"/>
      <c r="T18" s="96"/>
      <c r="U18" s="96"/>
      <c r="X18" s="53"/>
      <c r="Y18" s="53"/>
    </row>
    <row r="19" spans="2:25" ht="59.25" x14ac:dyDescent="0.25">
      <c r="B19" s="101"/>
      <c r="C19" s="101"/>
      <c r="D19" s="31" t="s">
        <v>58</v>
      </c>
      <c r="E19" s="46">
        <v>1</v>
      </c>
      <c r="F19" s="40" t="s">
        <v>63</v>
      </c>
      <c r="G19" s="2" t="s">
        <v>25</v>
      </c>
      <c r="H19" s="40" t="s">
        <v>236</v>
      </c>
      <c r="I19" s="1" t="s">
        <v>77</v>
      </c>
      <c r="J19" s="46" t="s">
        <v>40</v>
      </c>
      <c r="K19" s="48" t="s">
        <v>17</v>
      </c>
      <c r="L19" s="7" t="s">
        <v>15</v>
      </c>
      <c r="M19" s="3" t="s">
        <v>234</v>
      </c>
      <c r="N19" s="4" t="s">
        <v>235</v>
      </c>
      <c r="O19" s="11" t="s">
        <v>64</v>
      </c>
      <c r="P19" s="46" t="s">
        <v>79</v>
      </c>
      <c r="Q19" s="33" t="s">
        <v>237</v>
      </c>
      <c r="R19" s="91">
        <f>1/1</f>
        <v>1</v>
      </c>
      <c r="S19" s="97"/>
      <c r="T19" s="97"/>
      <c r="U19" s="97"/>
      <c r="X19" s="53"/>
      <c r="Y19" s="53"/>
    </row>
    <row r="20" spans="2:25" ht="75.75" customHeight="1" x14ac:dyDescent="0.25">
      <c r="B20" s="101" t="s">
        <v>65</v>
      </c>
      <c r="C20" s="101"/>
      <c r="D20" s="45" t="s">
        <v>71</v>
      </c>
      <c r="E20" s="46">
        <v>1</v>
      </c>
      <c r="F20" s="3" t="s">
        <v>72</v>
      </c>
      <c r="G20" s="41" t="s">
        <v>25</v>
      </c>
      <c r="H20" s="52" t="s">
        <v>147</v>
      </c>
      <c r="I20" s="1" t="s">
        <v>69</v>
      </c>
      <c r="J20" s="8" t="s">
        <v>66</v>
      </c>
      <c r="K20" s="18" t="s">
        <v>70</v>
      </c>
      <c r="L20" s="43" t="s">
        <v>29</v>
      </c>
      <c r="M20" s="44" t="s">
        <v>240</v>
      </c>
      <c r="N20" s="13" t="s">
        <v>242</v>
      </c>
      <c r="O20" s="51" t="s">
        <v>67</v>
      </c>
      <c r="P20" s="46" t="s">
        <v>68</v>
      </c>
      <c r="Q20" s="33" t="s">
        <v>246</v>
      </c>
      <c r="R20" s="91">
        <f>0/1</f>
        <v>0</v>
      </c>
      <c r="S20" s="98" t="s">
        <v>287</v>
      </c>
      <c r="T20" s="98" t="s">
        <v>285</v>
      </c>
      <c r="U20" s="98"/>
    </row>
    <row r="21" spans="2:25" ht="69.75" customHeight="1" x14ac:dyDescent="0.25">
      <c r="B21" s="101"/>
      <c r="C21" s="101"/>
      <c r="D21" s="45" t="s">
        <v>73</v>
      </c>
      <c r="E21" s="46">
        <v>1</v>
      </c>
      <c r="F21" s="3" t="s">
        <v>74</v>
      </c>
      <c r="G21" s="41" t="s">
        <v>25</v>
      </c>
      <c r="H21" s="52" t="s">
        <v>148</v>
      </c>
      <c r="I21" s="1" t="s">
        <v>69</v>
      </c>
      <c r="J21" s="8" t="s">
        <v>66</v>
      </c>
      <c r="K21" s="18" t="s">
        <v>70</v>
      </c>
      <c r="L21" s="43" t="s">
        <v>29</v>
      </c>
      <c r="M21" s="44" t="s">
        <v>239</v>
      </c>
      <c r="N21" s="13" t="s">
        <v>243</v>
      </c>
      <c r="O21" s="51" t="s">
        <v>67</v>
      </c>
      <c r="P21" s="46" t="s">
        <v>92</v>
      </c>
      <c r="Q21" s="33" t="s">
        <v>245</v>
      </c>
      <c r="R21" s="91">
        <f>2/4</f>
        <v>0.5</v>
      </c>
      <c r="S21" s="98"/>
      <c r="T21" s="98"/>
      <c r="U21" s="98"/>
    </row>
    <row r="22" spans="2:25" ht="63" customHeight="1" x14ac:dyDescent="0.25">
      <c r="B22" s="101"/>
      <c r="C22" s="101"/>
      <c r="D22" s="45" t="s">
        <v>75</v>
      </c>
      <c r="E22" s="46">
        <v>1</v>
      </c>
      <c r="F22" s="3" t="s">
        <v>76</v>
      </c>
      <c r="G22" s="2" t="s">
        <v>25</v>
      </c>
      <c r="H22" s="3" t="s">
        <v>238</v>
      </c>
      <c r="I22" s="1" t="s">
        <v>69</v>
      </c>
      <c r="J22" s="8" t="s">
        <v>66</v>
      </c>
      <c r="K22" s="18" t="s">
        <v>70</v>
      </c>
      <c r="L22" s="7" t="s">
        <v>29</v>
      </c>
      <c r="M22" s="12" t="s">
        <v>241</v>
      </c>
      <c r="N22" s="14" t="s">
        <v>244</v>
      </c>
      <c r="O22" s="51" t="s">
        <v>67</v>
      </c>
      <c r="P22" s="46" t="s">
        <v>68</v>
      </c>
      <c r="Q22" s="33" t="s">
        <v>247</v>
      </c>
      <c r="R22" s="91">
        <f>1/1</f>
        <v>1</v>
      </c>
      <c r="S22" s="99"/>
      <c r="T22" s="99"/>
      <c r="U22" s="99"/>
    </row>
    <row r="23" spans="2:25" ht="118.5" x14ac:dyDescent="0.25">
      <c r="B23" s="101" t="s">
        <v>78</v>
      </c>
      <c r="C23" s="101"/>
      <c r="D23" s="46" t="s">
        <v>49</v>
      </c>
      <c r="E23" s="46">
        <v>1</v>
      </c>
      <c r="F23" s="9" t="s">
        <v>248</v>
      </c>
      <c r="G23" s="2" t="s">
        <v>25</v>
      </c>
      <c r="H23" s="40" t="s">
        <v>249</v>
      </c>
      <c r="I23" s="1" t="s">
        <v>69</v>
      </c>
      <c r="J23" s="8" t="s">
        <v>66</v>
      </c>
      <c r="K23" s="18" t="s">
        <v>70</v>
      </c>
      <c r="L23" s="7" t="s">
        <v>29</v>
      </c>
      <c r="M23" s="40" t="s">
        <v>250</v>
      </c>
      <c r="N23" s="40" t="s">
        <v>167</v>
      </c>
      <c r="O23" s="11" t="s">
        <v>62</v>
      </c>
      <c r="P23" s="46" t="s">
        <v>92</v>
      </c>
      <c r="Q23" s="40" t="s">
        <v>251</v>
      </c>
      <c r="R23" s="91">
        <f>2/4</f>
        <v>0.5</v>
      </c>
      <c r="S23" s="67" t="s">
        <v>181</v>
      </c>
      <c r="T23" s="67" t="s">
        <v>160</v>
      </c>
      <c r="U23" s="67" t="s">
        <v>268</v>
      </c>
    </row>
    <row r="24" spans="2:25" ht="39.75" customHeight="1" x14ac:dyDescent="0.25">
      <c r="B24" s="101" t="s">
        <v>84</v>
      </c>
      <c r="C24" s="101"/>
      <c r="D24" s="108" t="s">
        <v>49</v>
      </c>
      <c r="E24" s="46">
        <v>1</v>
      </c>
      <c r="F24" s="3" t="s">
        <v>253</v>
      </c>
      <c r="G24" s="2" t="s">
        <v>25</v>
      </c>
      <c r="H24" s="3" t="s">
        <v>252</v>
      </c>
      <c r="I24" s="1" t="s">
        <v>69</v>
      </c>
      <c r="J24" s="46" t="s">
        <v>48</v>
      </c>
      <c r="K24" s="81" t="s">
        <v>80</v>
      </c>
      <c r="L24" s="46" t="s">
        <v>81</v>
      </c>
      <c r="M24" s="3" t="s">
        <v>82</v>
      </c>
      <c r="N24" s="46" t="s">
        <v>106</v>
      </c>
      <c r="O24" s="10" t="s">
        <v>39</v>
      </c>
      <c r="P24" s="46" t="s">
        <v>92</v>
      </c>
      <c r="Q24" s="40" t="s">
        <v>254</v>
      </c>
      <c r="R24" s="91">
        <f>1/3</f>
        <v>0.33333333333333331</v>
      </c>
      <c r="S24" s="95" t="s">
        <v>186</v>
      </c>
      <c r="T24" s="95" t="s">
        <v>271</v>
      </c>
      <c r="U24" s="95" t="s">
        <v>188</v>
      </c>
    </row>
    <row r="25" spans="2:25" ht="54" x14ac:dyDescent="0.25">
      <c r="B25" s="101"/>
      <c r="C25" s="101"/>
      <c r="D25" s="108"/>
      <c r="E25" s="46">
        <v>2</v>
      </c>
      <c r="F25" s="40" t="s">
        <v>256</v>
      </c>
      <c r="G25" s="2" t="s">
        <v>25</v>
      </c>
      <c r="H25" s="40" t="s">
        <v>255</v>
      </c>
      <c r="I25" s="46" t="s">
        <v>45</v>
      </c>
      <c r="J25" s="46" t="s">
        <v>19</v>
      </c>
      <c r="K25" s="18" t="s">
        <v>83</v>
      </c>
      <c r="L25" s="46" t="s">
        <v>81</v>
      </c>
      <c r="M25" s="7" t="s">
        <v>257</v>
      </c>
      <c r="N25" s="46" t="s">
        <v>258</v>
      </c>
      <c r="O25" s="10" t="s">
        <v>259</v>
      </c>
      <c r="P25" s="46" t="s">
        <v>92</v>
      </c>
      <c r="Q25" s="46" t="s">
        <v>260</v>
      </c>
      <c r="R25" s="91">
        <v>1</v>
      </c>
      <c r="S25" s="97"/>
      <c r="T25" s="97"/>
      <c r="U25" s="97"/>
    </row>
    <row r="26" spans="2:25" ht="54" x14ac:dyDescent="0.25">
      <c r="B26" s="101" t="s">
        <v>284</v>
      </c>
      <c r="C26" s="101"/>
      <c r="D26" s="46" t="s">
        <v>49</v>
      </c>
      <c r="E26" s="46">
        <v>1</v>
      </c>
      <c r="F26" s="40" t="s">
        <v>261</v>
      </c>
      <c r="G26" s="2" t="s">
        <v>25</v>
      </c>
      <c r="H26" s="3" t="s">
        <v>262</v>
      </c>
      <c r="I26" s="46" t="s">
        <v>18</v>
      </c>
      <c r="J26" s="46" t="s">
        <v>48</v>
      </c>
      <c r="K26" s="49" t="s">
        <v>17</v>
      </c>
      <c r="L26" s="46" t="s">
        <v>15</v>
      </c>
      <c r="M26" s="40" t="s">
        <v>263</v>
      </c>
      <c r="N26" s="46" t="s">
        <v>140</v>
      </c>
      <c r="O26" s="46" t="s">
        <v>85</v>
      </c>
      <c r="P26" s="40" t="s">
        <v>92</v>
      </c>
      <c r="Q26" s="40" t="s">
        <v>264</v>
      </c>
      <c r="R26" s="91">
        <f>1/1</f>
        <v>1</v>
      </c>
      <c r="S26" s="59" t="s">
        <v>181</v>
      </c>
      <c r="T26" s="59" t="s">
        <v>189</v>
      </c>
      <c r="U26" s="59" t="s">
        <v>269</v>
      </c>
    </row>
    <row r="27" spans="2:25" ht="75.75" customHeight="1" x14ac:dyDescent="0.25">
      <c r="B27" s="108" t="s">
        <v>87</v>
      </c>
      <c r="C27" s="108"/>
      <c r="D27" s="46" t="s">
        <v>49</v>
      </c>
      <c r="E27" s="46">
        <v>1</v>
      </c>
      <c r="F27" s="40" t="s">
        <v>138</v>
      </c>
      <c r="G27" s="2" t="s">
        <v>25</v>
      </c>
      <c r="H27" s="3" t="s">
        <v>139</v>
      </c>
      <c r="I27" s="80" t="s">
        <v>18</v>
      </c>
      <c r="J27" s="80" t="s">
        <v>20</v>
      </c>
      <c r="K27" s="65" t="s">
        <v>17</v>
      </c>
      <c r="L27" s="82" t="s">
        <v>99</v>
      </c>
      <c r="M27" s="83" t="s">
        <v>265</v>
      </c>
      <c r="N27" s="84" t="s">
        <v>140</v>
      </c>
      <c r="O27" s="85" t="s">
        <v>86</v>
      </c>
      <c r="P27" s="40" t="s">
        <v>92</v>
      </c>
      <c r="Q27" s="69" t="s">
        <v>141</v>
      </c>
      <c r="R27" s="92">
        <f>2/4</f>
        <v>0.5</v>
      </c>
      <c r="S27" s="79" t="s">
        <v>180</v>
      </c>
      <c r="T27" s="79" t="s">
        <v>187</v>
      </c>
      <c r="U27" s="79" t="s">
        <v>191</v>
      </c>
    </row>
    <row r="28" spans="2:25" ht="44.25" customHeight="1" x14ac:dyDescent="0.25">
      <c r="B28" s="101" t="s">
        <v>89</v>
      </c>
      <c r="C28" s="101"/>
      <c r="D28" s="46" t="s">
        <v>49</v>
      </c>
      <c r="E28" s="46">
        <v>1</v>
      </c>
      <c r="F28" s="40" t="s">
        <v>93</v>
      </c>
      <c r="G28" s="2" t="s">
        <v>25</v>
      </c>
      <c r="H28" s="40" t="s">
        <v>88</v>
      </c>
      <c r="I28" s="40" t="s">
        <v>20</v>
      </c>
      <c r="J28" s="40" t="s">
        <v>35</v>
      </c>
      <c r="K28" s="48" t="s">
        <v>17</v>
      </c>
      <c r="L28" s="40" t="s">
        <v>15</v>
      </c>
      <c r="M28" s="40" t="s">
        <v>267</v>
      </c>
      <c r="N28" s="40" t="s">
        <v>266</v>
      </c>
      <c r="O28" s="51" t="s">
        <v>136</v>
      </c>
      <c r="P28" s="40" t="s">
        <v>92</v>
      </c>
      <c r="Q28" s="40" t="s">
        <v>264</v>
      </c>
      <c r="R28" s="91">
        <f>1/1</f>
        <v>1</v>
      </c>
      <c r="S28" s="57" t="s">
        <v>181</v>
      </c>
      <c r="T28" s="57" t="s">
        <v>189</v>
      </c>
      <c r="U28" s="57" t="s">
        <v>194</v>
      </c>
    </row>
    <row r="29" spans="2:25" ht="30" x14ac:dyDescent="0.25">
      <c r="B29" s="108" t="s">
        <v>94</v>
      </c>
      <c r="C29" s="108"/>
      <c r="D29" s="74" t="s">
        <v>270</v>
      </c>
      <c r="E29" s="25">
        <v>1</v>
      </c>
      <c r="F29" s="23" t="s">
        <v>293</v>
      </c>
      <c r="G29" s="31" t="s">
        <v>25</v>
      </c>
      <c r="H29" s="26" t="s">
        <v>294</v>
      </c>
      <c r="I29" s="40" t="s">
        <v>41</v>
      </c>
      <c r="J29" s="40" t="s">
        <v>96</v>
      </c>
      <c r="K29" s="60" t="s">
        <v>70</v>
      </c>
      <c r="L29" s="40" t="s">
        <v>81</v>
      </c>
      <c r="M29" s="86" t="s">
        <v>295</v>
      </c>
      <c r="N29" s="86" t="s">
        <v>296</v>
      </c>
      <c r="O29" s="87" t="s">
        <v>95</v>
      </c>
      <c r="P29" s="88" t="s">
        <v>97</v>
      </c>
      <c r="Q29" s="24" t="s">
        <v>297</v>
      </c>
      <c r="R29" s="91">
        <f>1/1</f>
        <v>1</v>
      </c>
      <c r="S29" s="67" t="s">
        <v>192</v>
      </c>
      <c r="T29" s="67" t="s">
        <v>161</v>
      </c>
      <c r="U29" s="67" t="s">
        <v>272</v>
      </c>
    </row>
    <row r="30" spans="2:25" ht="70.5" x14ac:dyDescent="0.25">
      <c r="B30" s="101" t="s">
        <v>107</v>
      </c>
      <c r="C30" s="101"/>
      <c r="D30" s="46" t="s">
        <v>108</v>
      </c>
      <c r="E30" s="42">
        <v>1</v>
      </c>
      <c r="F30" s="50" t="s">
        <v>289</v>
      </c>
      <c r="G30" s="2" t="s">
        <v>25</v>
      </c>
      <c r="H30" s="34" t="s">
        <v>291</v>
      </c>
      <c r="I30" s="2" t="s">
        <v>43</v>
      </c>
      <c r="J30" s="2" t="s">
        <v>19</v>
      </c>
      <c r="K30" s="30" t="s">
        <v>51</v>
      </c>
      <c r="L30" s="35" t="s">
        <v>15</v>
      </c>
      <c r="M30" s="34" t="s">
        <v>290</v>
      </c>
      <c r="N30" s="24" t="s">
        <v>288</v>
      </c>
      <c r="O30" s="40" t="s">
        <v>109</v>
      </c>
      <c r="P30" s="40" t="s">
        <v>92</v>
      </c>
      <c r="Q30" s="24" t="s">
        <v>292</v>
      </c>
      <c r="R30" s="91">
        <f>2/4</f>
        <v>0.5</v>
      </c>
      <c r="S30" s="93" t="s">
        <v>181</v>
      </c>
      <c r="T30" s="94" t="s">
        <v>193</v>
      </c>
      <c r="U30" s="93" t="s">
        <v>195</v>
      </c>
    </row>
    <row r="31" spans="2:25" ht="89.25" x14ac:dyDescent="0.25">
      <c r="B31" s="101"/>
      <c r="C31" s="101"/>
      <c r="D31" s="46" t="s">
        <v>110</v>
      </c>
      <c r="E31" s="42">
        <v>1</v>
      </c>
      <c r="F31" s="50" t="s">
        <v>274</v>
      </c>
      <c r="G31" s="2" t="s">
        <v>25</v>
      </c>
      <c r="H31" s="34" t="s">
        <v>273</v>
      </c>
      <c r="I31" s="2" t="s">
        <v>41</v>
      </c>
      <c r="J31" s="2" t="s">
        <v>111</v>
      </c>
      <c r="K31" s="36" t="s">
        <v>28</v>
      </c>
      <c r="L31" s="35" t="s">
        <v>29</v>
      </c>
      <c r="M31" s="24" t="s">
        <v>275</v>
      </c>
      <c r="N31" s="24" t="s">
        <v>276</v>
      </c>
      <c r="O31" s="40" t="s">
        <v>112</v>
      </c>
      <c r="P31" s="40" t="s">
        <v>92</v>
      </c>
      <c r="Q31" s="24" t="s">
        <v>277</v>
      </c>
      <c r="R31" s="91">
        <f>2/4</f>
        <v>0.5</v>
      </c>
      <c r="S31" s="93"/>
      <c r="T31" s="94"/>
      <c r="U31" s="94"/>
    </row>
    <row r="32" spans="2:25" ht="70.5" x14ac:dyDescent="0.25">
      <c r="B32" s="101"/>
      <c r="C32" s="101"/>
      <c r="D32" s="108" t="s">
        <v>113</v>
      </c>
      <c r="E32" s="42">
        <v>1</v>
      </c>
      <c r="F32" s="29" t="s">
        <v>114</v>
      </c>
      <c r="G32" s="2" t="s">
        <v>25</v>
      </c>
      <c r="H32" s="24" t="s">
        <v>115</v>
      </c>
      <c r="I32" s="2" t="s">
        <v>77</v>
      </c>
      <c r="J32" s="2" t="s">
        <v>19</v>
      </c>
      <c r="K32" s="30" t="s">
        <v>51</v>
      </c>
      <c r="L32" s="37" t="s">
        <v>29</v>
      </c>
      <c r="M32" s="24" t="s">
        <v>116</v>
      </c>
      <c r="N32" s="24" t="s">
        <v>117</v>
      </c>
      <c r="O32" s="40" t="s">
        <v>118</v>
      </c>
      <c r="P32" s="40" t="s">
        <v>37</v>
      </c>
      <c r="Q32" s="24" t="s">
        <v>278</v>
      </c>
      <c r="R32" s="91">
        <f>1/1</f>
        <v>1</v>
      </c>
      <c r="S32" s="93"/>
      <c r="T32" s="94"/>
      <c r="U32" s="94"/>
    </row>
    <row r="33" spans="2:21" ht="54" x14ac:dyDescent="0.25">
      <c r="B33" s="101"/>
      <c r="C33" s="101"/>
      <c r="D33" s="108"/>
      <c r="E33" s="42">
        <v>2</v>
      </c>
      <c r="F33" s="38" t="s">
        <v>279</v>
      </c>
      <c r="G33" s="2" t="s">
        <v>25</v>
      </c>
      <c r="H33" s="24" t="s">
        <v>280</v>
      </c>
      <c r="I33" s="2" t="s">
        <v>43</v>
      </c>
      <c r="J33" s="2" t="s">
        <v>21</v>
      </c>
      <c r="K33" s="36" t="s">
        <v>28</v>
      </c>
      <c r="L33" s="37" t="s">
        <v>15</v>
      </c>
      <c r="M33" s="24" t="s">
        <v>282</v>
      </c>
      <c r="N33" s="24" t="s">
        <v>281</v>
      </c>
      <c r="O33" s="40" t="s">
        <v>118</v>
      </c>
      <c r="P33" s="40" t="s">
        <v>92</v>
      </c>
      <c r="Q33" s="24" t="s">
        <v>283</v>
      </c>
      <c r="R33" s="91">
        <f>1/1</f>
        <v>1</v>
      </c>
      <c r="S33" s="93"/>
      <c r="T33" s="94"/>
      <c r="U33" s="94"/>
    </row>
    <row r="36" spans="2:21" x14ac:dyDescent="0.25">
      <c r="Q36" s="5" t="s">
        <v>134</v>
      </c>
    </row>
    <row r="39" spans="2:21" x14ac:dyDescent="0.25">
      <c r="C39" s="100"/>
      <c r="D39" s="40"/>
    </row>
    <row r="40" spans="2:21" x14ac:dyDescent="0.25">
      <c r="C40" s="100"/>
      <c r="D40" s="40"/>
    </row>
    <row r="41" spans="2:21" x14ac:dyDescent="0.25">
      <c r="C41" s="100"/>
      <c r="D41" s="40"/>
    </row>
    <row r="42" spans="2:21" x14ac:dyDescent="0.25">
      <c r="C42" s="100"/>
      <c r="D42" s="40"/>
    </row>
    <row r="43" spans="2:21" x14ac:dyDescent="0.25">
      <c r="C43" s="100"/>
      <c r="D43" s="40"/>
    </row>
    <row r="44" spans="2:21" x14ac:dyDescent="0.25">
      <c r="C44" s="100"/>
      <c r="D44" s="40"/>
    </row>
    <row r="45" spans="2:21" x14ac:dyDescent="0.25">
      <c r="D45" s="40"/>
    </row>
    <row r="46" spans="2:21" x14ac:dyDescent="0.25">
      <c r="D46" s="40"/>
    </row>
    <row r="47" spans="2:21" x14ac:dyDescent="0.25">
      <c r="D47" s="40"/>
    </row>
    <row r="48" spans="2:21" x14ac:dyDescent="0.25">
      <c r="D48" s="40"/>
    </row>
    <row r="49" spans="4:4" x14ac:dyDescent="0.25">
      <c r="D49" s="40"/>
    </row>
    <row r="50" spans="4:4" x14ac:dyDescent="0.25">
      <c r="D50" s="40"/>
    </row>
    <row r="51" spans="4:4" x14ac:dyDescent="0.25">
      <c r="D51" s="40"/>
    </row>
    <row r="52" spans="4:4" x14ac:dyDescent="0.25">
      <c r="D52" s="40"/>
    </row>
    <row r="53" spans="4:4" x14ac:dyDescent="0.25">
      <c r="D53" s="40"/>
    </row>
    <row r="54" spans="4:4" x14ac:dyDescent="0.25">
      <c r="D54" s="40"/>
    </row>
    <row r="55" spans="4:4" x14ac:dyDescent="0.25">
      <c r="D55" s="40"/>
    </row>
  </sheetData>
  <mergeCells count="50">
    <mergeCell ref="M5:M6"/>
    <mergeCell ref="N5:N6"/>
    <mergeCell ref="O5:O6"/>
    <mergeCell ref="D17:D18"/>
    <mergeCell ref="B16:C16"/>
    <mergeCell ref="I5:I6"/>
    <mergeCell ref="F5:F6"/>
    <mergeCell ref="G5:G6"/>
    <mergeCell ref="H5:H6"/>
    <mergeCell ref="B3:Q3"/>
    <mergeCell ref="B4:C4"/>
    <mergeCell ref="B15:C15"/>
    <mergeCell ref="B24:C25"/>
    <mergeCell ref="P5:P6"/>
    <mergeCell ref="Q5:Q6"/>
    <mergeCell ref="J5:J6"/>
    <mergeCell ref="K5:K6"/>
    <mergeCell ref="L5:L6"/>
    <mergeCell ref="D24:D25"/>
    <mergeCell ref="B17:C19"/>
    <mergeCell ref="B20:C22"/>
    <mergeCell ref="B23:C23"/>
    <mergeCell ref="B5:C14"/>
    <mergeCell ref="D5:D8"/>
    <mergeCell ref="D10:D11"/>
    <mergeCell ref="U20:U22"/>
    <mergeCell ref="U24:U25"/>
    <mergeCell ref="C39:C44"/>
    <mergeCell ref="B26:C26"/>
    <mergeCell ref="B28:C28"/>
    <mergeCell ref="B30:C33"/>
    <mergeCell ref="D32:D33"/>
    <mergeCell ref="B27:C27"/>
    <mergeCell ref="B29:C29"/>
    <mergeCell ref="U30:U33"/>
    <mergeCell ref="S5:S8"/>
    <mergeCell ref="S10:S11"/>
    <mergeCell ref="S17:S19"/>
    <mergeCell ref="S20:S22"/>
    <mergeCell ref="S24:S25"/>
    <mergeCell ref="T24:T25"/>
    <mergeCell ref="T30:T33"/>
    <mergeCell ref="S30:S33"/>
    <mergeCell ref="T5:T8"/>
    <mergeCell ref="T10:T11"/>
    <mergeCell ref="T17:T19"/>
    <mergeCell ref="T20:T22"/>
    <mergeCell ref="U5:U8"/>
    <mergeCell ref="U10:U11"/>
    <mergeCell ref="U17:U19"/>
  </mergeCells>
  <conditionalFormatting sqref="K5">
    <cfRule type="cellIs" dxfId="49" priority="129" stopIfTrue="1" operator="equal">
      <formula>"IMPORTANTE"</formula>
    </cfRule>
    <cfRule type="cellIs" dxfId="48" priority="128" stopIfTrue="1" operator="equal">
      <formula>"INACEPTABLE"</formula>
    </cfRule>
    <cfRule type="cellIs" dxfId="47" priority="127" stopIfTrue="1" operator="equal">
      <formula>"TOLERABLE"</formula>
    </cfRule>
    <cfRule type="cellIs" dxfId="46" priority="126" stopIfTrue="1" operator="equal">
      <formula>"ZONA RIESGO EXTREMA"</formula>
    </cfRule>
    <cfRule type="cellIs" dxfId="45" priority="125" stopIfTrue="1" operator="equal">
      <formula>"ZONA RIESGO ALTA"</formula>
    </cfRule>
    <cfRule type="cellIs" dxfId="44" priority="130" stopIfTrue="1" operator="equal">
      <formula>"MODERADO"</formula>
    </cfRule>
    <cfRule type="cellIs" dxfId="43" priority="123" stopIfTrue="1" operator="equal">
      <formula>"ZONA RIESGO BAJA"</formula>
    </cfRule>
    <cfRule type="cellIs" dxfId="42" priority="122" stopIfTrue="1" operator="equal">
      <formula>"ZONA RIESGO ALTA"</formula>
    </cfRule>
    <cfRule type="cellIs" dxfId="41" priority="121" stopIfTrue="1" operator="equal">
      <formula>"ZONA RIESGO MODERADA"</formula>
    </cfRule>
    <cfRule type="cellIs" dxfId="40" priority="124" stopIfTrue="1" operator="equal">
      <formula>"ZONA RIESGO MODERADA"</formula>
    </cfRule>
  </conditionalFormatting>
  <conditionalFormatting sqref="K7:K8">
    <cfRule type="cellIs" dxfId="39" priority="108" stopIfTrue="1" operator="equal">
      <formula>"INACEPTABLE"</formula>
    </cfRule>
    <cfRule type="cellIs" dxfId="38" priority="110" stopIfTrue="1" operator="equal">
      <formula>"MODERADO"</formula>
    </cfRule>
    <cfRule type="cellIs" dxfId="37" priority="109" stopIfTrue="1" operator="equal">
      <formula>"IMPORTANTE"</formula>
    </cfRule>
    <cfRule type="cellIs" dxfId="36" priority="107" stopIfTrue="1" operator="equal">
      <formula>"TOLERABLE"</formula>
    </cfRule>
    <cfRule type="cellIs" dxfId="35" priority="106" stopIfTrue="1" operator="equal">
      <formula>"ZONA RIESGO EXTREMA"</formula>
    </cfRule>
    <cfRule type="cellIs" dxfId="34" priority="105" stopIfTrue="1" operator="equal">
      <formula>"ZONA RIESGO ALTA"</formula>
    </cfRule>
    <cfRule type="cellIs" dxfId="33" priority="104" stopIfTrue="1" operator="equal">
      <formula>"ZONA RIESGO MODERADA"</formula>
    </cfRule>
    <cfRule type="cellIs" dxfId="32" priority="103" stopIfTrue="1" operator="equal">
      <formula>"ZONA RIESGO BAJA"</formula>
    </cfRule>
    <cfRule type="cellIs" dxfId="31" priority="101" stopIfTrue="1" operator="equal">
      <formula>"ZONA RIESGO MODERADA"</formula>
    </cfRule>
    <cfRule type="cellIs" dxfId="30" priority="102" stopIfTrue="1" operator="equal">
      <formula>"ZONA RIESGO ALTA"</formula>
    </cfRule>
  </conditionalFormatting>
  <conditionalFormatting sqref="K11:K15">
    <cfRule type="cellIs" dxfId="29" priority="61" stopIfTrue="1" operator="equal">
      <formula>"ZONA RIESGO MODERADA"</formula>
    </cfRule>
    <cfRule type="cellIs" dxfId="28" priority="62" stopIfTrue="1" operator="equal">
      <formula>"ZONA RIESGO ALTA"</formula>
    </cfRule>
    <cfRule type="cellIs" dxfId="27" priority="63" stopIfTrue="1" operator="equal">
      <formula>"ZONA RIESGO BAJA"</formula>
    </cfRule>
    <cfRule type="cellIs" dxfId="26" priority="64" stopIfTrue="1" operator="equal">
      <formula>"ZONA RIESGO MODERADA"</formula>
    </cfRule>
    <cfRule type="cellIs" dxfId="25" priority="65" stopIfTrue="1" operator="equal">
      <formula>"ZONA RIESGO ALTA"</formula>
    </cfRule>
    <cfRule type="cellIs" dxfId="24" priority="66" stopIfTrue="1" operator="equal">
      <formula>"ZONA RIESGO EXTREMA"</formula>
    </cfRule>
    <cfRule type="cellIs" dxfId="23" priority="67" stopIfTrue="1" operator="equal">
      <formula>"TOLERABLE"</formula>
    </cfRule>
    <cfRule type="cellIs" dxfId="22" priority="68" stopIfTrue="1" operator="equal">
      <formula>"INACEPTABLE"</formula>
    </cfRule>
    <cfRule type="cellIs" dxfId="21" priority="69" stopIfTrue="1" operator="equal">
      <formula>"IMPORTANTE"</formula>
    </cfRule>
    <cfRule type="cellIs" dxfId="20" priority="70" stopIfTrue="1" operator="equal">
      <formula>"MODERADO"</formula>
    </cfRule>
  </conditionalFormatting>
  <conditionalFormatting sqref="K18:K19">
    <cfRule type="cellIs" dxfId="19" priority="10" stopIfTrue="1" operator="equal">
      <formula>"MODERADO"</formula>
    </cfRule>
    <cfRule type="cellIs" dxfId="18" priority="9" stopIfTrue="1" operator="equal">
      <formula>"IMPORTANTE"</formula>
    </cfRule>
    <cfRule type="cellIs" dxfId="17" priority="8" stopIfTrue="1" operator="equal">
      <formula>"INACEPTABLE"</formula>
    </cfRule>
    <cfRule type="cellIs" dxfId="16" priority="7" stopIfTrue="1" operator="equal">
      <formula>"TOLERABLE"</formula>
    </cfRule>
    <cfRule type="cellIs" dxfId="15" priority="6" stopIfTrue="1" operator="equal">
      <formula>"ZONA RIESGO EXTREMA"</formula>
    </cfRule>
    <cfRule type="cellIs" dxfId="14" priority="5" stopIfTrue="1" operator="equal">
      <formula>"ZONA RIESGO ALTA"</formula>
    </cfRule>
    <cfRule type="cellIs" dxfId="13" priority="4" stopIfTrue="1" operator="equal">
      <formula>"ZONA RIESGO MODERADA"</formula>
    </cfRule>
    <cfRule type="cellIs" dxfId="12" priority="3" stopIfTrue="1" operator="equal">
      <formula>"ZONA RIESGO BAJA"</formula>
    </cfRule>
    <cfRule type="cellIs" dxfId="11" priority="2" stopIfTrue="1" operator="equal">
      <formula>"ZONA RIESGO ALTA"</formula>
    </cfRule>
    <cfRule type="cellIs" dxfId="10" priority="1" stopIfTrue="1" operator="equal">
      <formula>"ZONA RIESGO MODERADA"</formula>
    </cfRule>
  </conditionalFormatting>
  <conditionalFormatting sqref="K27:K28">
    <cfRule type="cellIs" dxfId="9" priority="39" stopIfTrue="1" operator="equal">
      <formula>"IMPORTANTE"</formula>
    </cfRule>
    <cfRule type="cellIs" dxfId="8" priority="40" stopIfTrue="1" operator="equal">
      <formula>"MODERADO"</formula>
    </cfRule>
    <cfRule type="cellIs" dxfId="7" priority="38" stopIfTrue="1" operator="equal">
      <formula>"INACEPTABLE"</formula>
    </cfRule>
    <cfRule type="cellIs" dxfId="6" priority="37" stopIfTrue="1" operator="equal">
      <formula>"TOLERABLE"</formula>
    </cfRule>
    <cfRule type="cellIs" dxfId="5" priority="36" stopIfTrue="1" operator="equal">
      <formula>"ZONA RIESGO EXTREMA"</formula>
    </cfRule>
    <cfRule type="cellIs" dxfId="4" priority="35" stopIfTrue="1" operator="equal">
      <formula>"ZONA RIESGO ALTA"</formula>
    </cfRule>
    <cfRule type="cellIs" dxfId="3" priority="34" stopIfTrue="1" operator="equal">
      <formula>"ZONA RIESGO MODERADA"</formula>
    </cfRule>
    <cfRule type="cellIs" dxfId="2" priority="33" stopIfTrue="1" operator="equal">
      <formula>"ZONA RIESGO BAJA"</formula>
    </cfRule>
    <cfRule type="cellIs" dxfId="1" priority="32" stopIfTrue="1" operator="equal">
      <formula>"ZONA RIESGO ALTA"</formula>
    </cfRule>
    <cfRule type="cellIs" dxfId="0" priority="31" stopIfTrue="1" operator="equal">
      <formula>"ZONA RIESGO MODERADA"</formula>
    </cfRule>
  </conditionalFormatting>
  <dataValidations count="6">
    <dataValidation errorStyle="warning" allowBlank="1" showInputMessage="1" showErrorMessage="1" errorTitle="CUIDADO !!!!" error="Usted esta ingresando un Riesgo Relacionado no clasificado en la lista de fuentes, por favor inclúyalo en la hoja FUENTES, en la lista de Riesgos y relacione los items para este nuevo Riesgo." sqref="H24 H26:H27 H18" xr:uid="{00000000-0002-0000-0000-000000000000}"/>
    <dataValidation type="list" allowBlank="1" showInputMessage="1" showErrorMessage="1" sqref="L24:L25" xr:uid="{00000000-0002-0000-0000-000001000000}">
      <formula1>$H$19:$H$20</formula1>
    </dataValidation>
    <dataValidation type="list" allowBlank="1" showInputMessage="1" showErrorMessage="1" sqref="L27" xr:uid="{00000000-0002-0000-0000-000006000000}"/>
    <dataValidation type="list" allowBlank="1" showInputMessage="1" showErrorMessage="1" sqref="L17:L19" xr:uid="{00000000-0002-0000-0000-000005000000}">
      <formula1>$H$17:$H$20</formula1>
    </dataValidation>
    <dataValidation type="list" allowBlank="1" showInputMessage="1" showErrorMessage="1" sqref="L20:L23" xr:uid="{00000000-0002-0000-0000-000003000000}">
      <formula1>#REF!</formula1>
    </dataValidation>
    <dataValidation type="list" allowBlank="1" showInputMessage="1" showErrorMessage="1" sqref="L29" xr:uid="{00000000-0002-0000-0000-000002000000}">
      <formula1>$H$17:$H$19</formula1>
    </dataValidation>
  </dataValidations>
  <pageMargins left="0.7" right="0.7" top="0.75" bottom="0.75" header="0.3" footer="0.3"/>
  <pageSetup paperSize="9" scale="46" orientation="portrait" r:id="rId1"/>
  <ignoredErrors>
    <ignoredError sqref="R15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94E3-6034-47A6-876E-DDA5E7260F19}">
  <dimension ref="A1:G1"/>
  <sheetViews>
    <sheetView workbookViewId="0"/>
  </sheetViews>
  <sheetFormatPr baseColWidth="10" defaultRowHeight="15" x14ac:dyDescent="0.25"/>
  <sheetData>
    <row r="1" spans="1:7" ht="191.25" x14ac:dyDescent="0.25">
      <c r="A1" s="71" t="s">
        <v>34</v>
      </c>
      <c r="B1" s="72" t="s">
        <v>25</v>
      </c>
      <c r="C1" s="45" t="s">
        <v>101</v>
      </c>
      <c r="D1" s="72" t="s">
        <v>31</v>
      </c>
      <c r="E1" s="72" t="s">
        <v>35</v>
      </c>
      <c r="F1" s="75" t="s">
        <v>36</v>
      </c>
      <c r="G1" s="7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21"/>
  <sheetViews>
    <sheetView workbookViewId="0">
      <selection activeCell="C9" sqref="C9"/>
    </sheetView>
  </sheetViews>
  <sheetFormatPr baseColWidth="10" defaultRowHeight="15" x14ac:dyDescent="0.25"/>
  <sheetData>
    <row r="3" spans="2:6" x14ac:dyDescent="0.25">
      <c r="B3">
        <v>1</v>
      </c>
      <c r="C3" t="s">
        <v>149</v>
      </c>
    </row>
    <row r="4" spans="2:6" x14ac:dyDescent="0.25">
      <c r="B4">
        <v>2</v>
      </c>
      <c r="C4" t="s">
        <v>150</v>
      </c>
    </row>
    <row r="5" spans="2:6" x14ac:dyDescent="0.25">
      <c r="B5">
        <v>3</v>
      </c>
      <c r="C5" t="s">
        <v>151</v>
      </c>
    </row>
    <row r="6" spans="2:6" x14ac:dyDescent="0.25">
      <c r="B6">
        <v>4</v>
      </c>
      <c r="C6" t="s">
        <v>152</v>
      </c>
    </row>
    <row r="7" spans="2:6" x14ac:dyDescent="0.25">
      <c r="B7">
        <v>5</v>
      </c>
      <c r="C7" t="s">
        <v>153</v>
      </c>
    </row>
    <row r="8" spans="2:6" x14ac:dyDescent="0.25">
      <c r="B8">
        <v>6</v>
      </c>
      <c r="C8" t="s">
        <v>154</v>
      </c>
    </row>
    <row r="9" spans="2:6" x14ac:dyDescent="0.25">
      <c r="B9">
        <v>7</v>
      </c>
      <c r="C9" s="55" t="s">
        <v>155</v>
      </c>
    </row>
    <row r="10" spans="2:6" x14ac:dyDescent="0.25">
      <c r="B10">
        <v>8</v>
      </c>
      <c r="C10" t="s">
        <v>156</v>
      </c>
    </row>
    <row r="11" spans="2:6" x14ac:dyDescent="0.25">
      <c r="B11">
        <v>9</v>
      </c>
      <c r="C11" t="s">
        <v>158</v>
      </c>
    </row>
    <row r="12" spans="2:6" x14ac:dyDescent="0.25">
      <c r="B12">
        <v>10</v>
      </c>
      <c r="C12" t="s">
        <v>159</v>
      </c>
    </row>
    <row r="13" spans="2:6" x14ac:dyDescent="0.25">
      <c r="B13">
        <v>11</v>
      </c>
      <c r="C13" t="s">
        <v>160</v>
      </c>
    </row>
    <row r="14" spans="2:6" x14ac:dyDescent="0.25">
      <c r="B14">
        <v>12</v>
      </c>
      <c r="C14" t="s">
        <v>168</v>
      </c>
    </row>
    <row r="15" spans="2:6" x14ac:dyDescent="0.25">
      <c r="B15">
        <v>13</v>
      </c>
      <c r="C15" t="s">
        <v>162</v>
      </c>
    </row>
    <row r="16" spans="2:6" x14ac:dyDescent="0.25">
      <c r="B16">
        <v>14</v>
      </c>
      <c r="C16" t="s">
        <v>163</v>
      </c>
      <c r="F16" s="54" t="s">
        <v>169</v>
      </c>
    </row>
    <row r="17" spans="2:6" x14ac:dyDescent="0.25">
      <c r="B17">
        <v>15</v>
      </c>
      <c r="C17" t="s">
        <v>164</v>
      </c>
    </row>
    <row r="18" spans="2:6" ht="15" customHeight="1" x14ac:dyDescent="0.25">
      <c r="B18">
        <v>16</v>
      </c>
      <c r="C18" t="s">
        <v>163</v>
      </c>
      <c r="F18" s="54" t="s">
        <v>170</v>
      </c>
    </row>
    <row r="19" spans="2:6" x14ac:dyDescent="0.25">
      <c r="B19">
        <v>17</v>
      </c>
      <c r="C19" t="s">
        <v>164</v>
      </c>
    </row>
    <row r="20" spans="2:6" x14ac:dyDescent="0.25">
      <c r="B20">
        <v>18</v>
      </c>
      <c r="C20" t="s">
        <v>165</v>
      </c>
    </row>
    <row r="21" spans="2:6" x14ac:dyDescent="0.25">
      <c r="B21">
        <v>19</v>
      </c>
      <c r="C21" t="s">
        <v>166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EDUCACION</vt:lpstr>
      <vt:lpstr>Hoja2</vt:lpstr>
      <vt:lpstr>Hoja1</vt:lpstr>
      <vt:lpstr>EDUCACION!Área_de_impresión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Cesar Augusto Reyes Silva</cp:lastModifiedBy>
  <dcterms:created xsi:type="dcterms:W3CDTF">2020-09-25T20:37:23Z</dcterms:created>
  <dcterms:modified xsi:type="dcterms:W3CDTF">2025-09-18T15:54:56Z</dcterms:modified>
</cp:coreProperties>
</file>