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millan\Desktop\matriz de anticorrupcion 2024\"/>
    </mc:Choice>
  </mc:AlternateContent>
  <bookViews>
    <workbookView xWindow="0" yWindow="0" windowWidth="24000" windowHeight="8835" activeTab="1"/>
  </bookViews>
  <sheets>
    <sheet name="SEC TIC" sheetId="21" r:id="rId1"/>
    <sheet name="Hoja1" sheetId="23" r:id="rId2"/>
    <sheet name="indicadores y evidencias TIC" sheetId="22" r:id="rId3"/>
  </sheets>
  <externalReferences>
    <externalReference r:id="rId4"/>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 i="22" l="1"/>
  <c r="H4" i="22"/>
  <c r="G5" i="22" l="1"/>
  <c r="G6" i="22" s="1"/>
  <c r="G4" i="22"/>
  <c r="F5" i="22"/>
  <c r="F4" i="22"/>
  <c r="F6" i="22" s="1"/>
  <c r="E5" i="22"/>
  <c r="E4" i="22"/>
  <c r="D5" i="22"/>
  <c r="D4" i="22"/>
  <c r="D6" i="22" s="1"/>
  <c r="C5" i="22"/>
  <c r="C4" i="22"/>
  <c r="C6" i="22" s="1"/>
  <c r="P5" i="22"/>
  <c r="P6" i="22" s="1"/>
  <c r="B5" i="22"/>
  <c r="B6" i="22" s="1"/>
  <c r="B4" i="22"/>
  <c r="H6" i="22"/>
  <c r="I6" i="22"/>
  <c r="J6" i="22"/>
  <c r="K6" i="22"/>
  <c r="L6" i="22"/>
  <c r="M6" i="22"/>
  <c r="C12" i="22"/>
  <c r="D12" i="22"/>
  <c r="E12" i="22"/>
  <c r="F12" i="22"/>
  <c r="G12" i="22"/>
  <c r="H12" i="22"/>
  <c r="I12" i="22"/>
  <c r="J12" i="22"/>
  <c r="K12" i="22"/>
  <c r="L12" i="22"/>
  <c r="M12" i="22"/>
  <c r="B12" i="22"/>
  <c r="E6" i="22" l="1"/>
</calcChain>
</file>

<file path=xl/sharedStrings.xml><?xml version="1.0" encoding="utf-8"?>
<sst xmlns="http://schemas.openxmlformats.org/spreadsheetml/2006/main" count="89" uniqueCount="66">
  <si>
    <t>Procesos</t>
  </si>
  <si>
    <t>Riesgo</t>
  </si>
  <si>
    <t>Causas</t>
  </si>
  <si>
    <t>Probabilidad</t>
  </si>
  <si>
    <t>impacto</t>
  </si>
  <si>
    <t>Riesgo Residual</t>
  </si>
  <si>
    <t>Opción Manejo</t>
  </si>
  <si>
    <t xml:space="preserve">Actividad de Control </t>
  </si>
  <si>
    <t xml:space="preserve">Soporte </t>
  </si>
  <si>
    <t>Responsable</t>
  </si>
  <si>
    <t xml:space="preserve">Tiempo </t>
  </si>
  <si>
    <t>Indicador</t>
  </si>
  <si>
    <t>Riesgo de Corrupción</t>
  </si>
  <si>
    <t>Extremo</t>
  </si>
  <si>
    <t>MODERADO</t>
  </si>
  <si>
    <t xml:space="preserve">N </t>
  </si>
  <si>
    <t xml:space="preserve">Clasificación </t>
  </si>
  <si>
    <t>Posible</t>
  </si>
  <si>
    <t>Reducir</t>
  </si>
  <si>
    <t>Alteración de los registros en los sistemas de información para beneficios de terceros. (con respecto a los sistemas que están a cargo de esta dirección).</t>
  </si>
  <si>
    <t>Perdida  de información de correspondencias en el aplicativo SIGOB.</t>
  </si>
  <si>
    <t>Realizar  Auditorias a los consecutivos generados en un determinado periodo, ya sea para correspondencia interna y/o externa.</t>
  </si>
  <si>
    <t>Archivos en formato Excel, exportados de la base de datos de SIGOB, los cuales son verificados en cada consecutivo.</t>
  </si>
  <si>
    <t>1 mes</t>
  </si>
  <si>
    <t>Número de consecutivos de correspondencias no encontrados identificados en el periodo / Número de consecutivos de correspondencias Totales en el periodo x 100.</t>
  </si>
  <si>
    <t>Fallas técnicas en el almacenamiento y backup de la información.</t>
  </si>
  <si>
    <t>Informes de  Backups periódicos a servidores donde reposa  la información de SIGOB.</t>
  </si>
  <si>
    <t>Informes de Backups periódicos a servidores donde reposa  la información de SIGOB.</t>
  </si>
  <si>
    <t xml:space="preserve">Actividades de Backups ejecutadas/ Actividades de Backups programadas * 100. </t>
  </si>
  <si>
    <t>Secretaria de Tecnologías de la Información y las Comunicaciones</t>
  </si>
  <si>
    <t xml:space="preserve">MAPA RIESGOS DE CORRUPCIÓN SECRETARIA DE TECNOLOGÍAS DE LA INFORMACIÓN Y LAS COMUNICACIONES  BOLIVAR  </t>
  </si>
  <si>
    <t xml:space="preserve">ENERO </t>
  </si>
  <si>
    <t>FEBRERO</t>
  </si>
  <si>
    <t>MARZO</t>
  </si>
  <si>
    <t>ABRIL</t>
  </si>
  <si>
    <t xml:space="preserve">MAYO </t>
  </si>
  <si>
    <t>JUNIO</t>
  </si>
  <si>
    <t>JULIO</t>
  </si>
  <si>
    <t>AGOSTO</t>
  </si>
  <si>
    <t>SEPTIEMBRE</t>
  </si>
  <si>
    <t>OCTUBRE</t>
  </si>
  <si>
    <t>NOBIEMBRE</t>
  </si>
  <si>
    <t>DICIEMBRE</t>
  </si>
  <si>
    <t xml:space="preserve">INDICADORES RIESGOS DE CORRUPCIÓN SECRETARIA DE TECNOLOGÍAS DE LA INFORMACIÓN Y LAS COMUNICACIONES  BOLIVAR - 2024  </t>
  </si>
  <si>
    <t>1. Número de consecutivos de correspondencias no encontrados identificados en el periodo / Número de consecutivos de correspondencias Totales en el periodo x 100.</t>
  </si>
  <si>
    <t>Total %</t>
  </si>
  <si>
    <t>CONCEPTOS / MESES</t>
  </si>
  <si>
    <t xml:space="preserve">LINK DE EVIDENCIAS </t>
  </si>
  <si>
    <t xml:space="preserve">2. Actividades de Backups ejecutadas/ Actividades de Backups programadas * 100. </t>
  </si>
  <si>
    <t>Actividades de Backups ejecutadas</t>
  </si>
  <si>
    <t>Actividades de Backups programadas</t>
  </si>
  <si>
    <t>https://bolivargovco-my.sharepoint.com/:f:/g/personal/nmercado_bolivar_gov_co/EgFCtjaQMntJm8QW2NnJHQgBVg3yBe2YYWGsI6v8VJO2Vw?e=QZ5Czh</t>
  </si>
  <si>
    <t># de consecutivos de correspondencias no encontrados identificados en el periodo</t>
  </si>
  <si>
    <t># de consecutivos de correspondencias Totales en el periodo</t>
  </si>
  <si>
    <t xml:space="preserve">Consecutivos encontrados </t>
  </si>
  <si>
    <t xml:space="preserve">Consecutivos que deberia haber </t>
  </si>
  <si>
    <t xml:space="preserve">Consecutivos faltantes </t>
  </si>
  <si>
    <t>https://bolivargovco-my.sharepoint.com/:f:/g/personal/nmercado_bolivar_gov_co/EinqEH3xexJOgxqRMVg-DFMB04KgzsSQCt4cqHwtGSUXoA?e=WPYdzg</t>
  </si>
  <si>
    <t>https://bolivargovco-my.sharepoint.com/:f:/g/personal/nmercado_bolivar_gov_co/Eoda-gtoCe1Bli6XV_Fr3asBGwP9BbbsLMQP8ymQOgWXbQ?e=RbjiVm</t>
  </si>
  <si>
    <t>https://bolivargovco-my.sharepoint.com/:f:/g/personal/nmercado_bolivar_gov_co/Eo8hg-C3UNJMsvN5GYlZzIgBwOJrdFhszMVEYmh7v4EKBw?e=RLwuwV</t>
  </si>
  <si>
    <t>https://bolivargovco-my.sharepoint.com/:f:/g/personal/nmercado_bolivar_gov_co/Ek_mdB26_ipEqoWo2y3ISjAB7yfFPXIre9ExyIPKgdVDAg?e=EOkQ2v</t>
  </si>
  <si>
    <t>https://bolivargovco-my.sharepoint.com/:f:/g/personal/nmercado_bolivar_gov_co/ErIBQPwXCBBHu3GW-8_5EXkBxNoRw8xNw-PJbjIchl3XQQ?e=G00aXd</t>
  </si>
  <si>
    <t>https://bolivargovco-my.sharepoint.com/:f:/g/personal/nmercado_bolivar_gov_co/EoFZ_9uVWX1NhOM4nvIMG0MBeDjy4GHSiUXDzWfopJ2_cw?e=4BYuPI</t>
  </si>
  <si>
    <t xml:space="preserve">Dirección de Conectividad e Infraestructura Tecnológica </t>
  </si>
  <si>
    <t>observacion</t>
  </si>
  <si>
    <t>En la matriz inicial aparecemos como Dirección TIC haciendo parte de Secretaria General, pero de conformidad con el Decreto 297 del 2024, que establece la nueva estructura administrativa de la Gobernación de Bolívar, ahora somos la Secretaria de Tecnologías de la Información y las Comunicaciones. La gestión de los riesgos anticorrupción que nos competen, están bajo la responsabilidad de nuestra nueva Dirección de Conectividad e Infraestructura Tecnológica. 
La matriz inicial se actualiza y se dejan solo los riesgos que nos competen. Adjuntamos matriz junto con los indicadores a corte de julio 2024 y los link para validar sus respectivas evidencias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</si>
</sst>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sz val="11"/>
      <color theme="1"/>
      <name val="Calibri"/>
      <family val="2"/>
      <scheme val="minor"/>
    </font>
    <font>
      <u/>
      <sz val="11"/>
      <color theme="10"/>
      <name val="Calibri"/>
      <family val="2"/>
      <scheme val="minor"/>
    </font>
    <font>
      <u/>
      <sz val="8"/>
      <color theme="10"/>
      <name val="Calibri"/>
      <family val="2"/>
      <scheme val="minor"/>
    </font>
    <font>
      <sz val="11"/>
      <color theme="4" tint="-0.249977111117893"/>
      <name val="Calibri"/>
      <family val="2"/>
      <scheme val="minor"/>
    </font>
    <font>
      <sz val="10"/>
      <color theme="1"/>
      <name val="Calibri"/>
      <family val="2"/>
      <scheme val="minor"/>
    </font>
    <font>
      <sz val="8"/>
      <name val="Tahoma"/>
      <family val="2"/>
    </font>
  </fonts>
  <fills count="7">
    <fill>
      <patternFill patternType="none"/>
    </fill>
    <fill>
      <patternFill patternType="gray125"/>
    </fill>
    <fill>
      <patternFill patternType="solid">
        <fgColor theme="3" tint="0.59999389629810485"/>
        <bgColor indexed="64"/>
      </patternFill>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2" tint="-0.249977111117893"/>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auto="1"/>
      </left>
      <right style="thin">
        <color auto="1"/>
      </right>
      <top/>
      <bottom style="thin">
        <color auto="1"/>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3"/>
      </left>
      <right style="thin">
        <color indexed="63"/>
      </right>
      <top style="thin">
        <color indexed="63"/>
      </top>
      <bottom style="thin">
        <color indexed="63"/>
      </bottom>
      <diagonal/>
    </border>
  </borders>
  <cellStyleXfs count="3">
    <xf numFmtId="0" fontId="0" fillId="0" borderId="0"/>
    <xf numFmtId="9" fontId="4" fillId="0" borderId="0" applyFont="0" applyFill="0" applyBorder="0" applyAlignment="0" applyProtection="0"/>
    <xf numFmtId="0" fontId="5" fillId="0" borderId="0" applyNumberFormat="0" applyFill="0" applyBorder="0" applyAlignment="0" applyProtection="0"/>
  </cellStyleXfs>
  <cellXfs count="42">
    <xf numFmtId="0" fontId="0" fillId="0" borderId="0" xfId="0"/>
    <xf numFmtId="0" fontId="2" fillId="2" borderId="2" xfId="0" applyFont="1" applyFill="1" applyBorder="1" applyAlignment="1">
      <alignment horizontal="center" vertical="center" textRotation="90" wrapText="1"/>
    </xf>
    <xf numFmtId="0" fontId="2" fillId="2" borderId="14" xfId="0" applyFont="1" applyFill="1" applyBorder="1" applyAlignment="1">
      <alignment horizontal="center" vertical="center" wrapText="1"/>
    </xf>
    <xf numFmtId="0" fontId="0" fillId="3" borderId="8" xfId="0" applyFill="1" applyBorder="1" applyAlignment="1">
      <alignment horizontal="left" vertical="center" wrapText="1"/>
    </xf>
    <xf numFmtId="0" fontId="0" fillId="3" borderId="6" xfId="0" applyFill="1" applyBorder="1" applyAlignment="1">
      <alignment horizontal="left" vertical="center" textRotation="90"/>
    </xf>
    <xf numFmtId="0" fontId="0" fillId="3" borderId="6" xfId="0" applyFill="1" applyBorder="1" applyAlignment="1">
      <alignment horizontal="left" vertical="center" wrapText="1"/>
    </xf>
    <xf numFmtId="0" fontId="2" fillId="2" borderId="7"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0" fillId="3" borderId="6" xfId="0" applyFill="1" applyBorder="1" applyAlignment="1">
      <alignment horizontal="left" vertical="center"/>
    </xf>
    <xf numFmtId="0" fontId="0" fillId="0" borderId="9" xfId="0" applyBorder="1"/>
    <xf numFmtId="0" fontId="0" fillId="0" borderId="10" xfId="0" applyBorder="1"/>
    <xf numFmtId="0" fontId="1" fillId="0" borderId="4" xfId="0" applyFont="1" applyBorder="1"/>
    <xf numFmtId="0" fontId="0" fillId="0" borderId="3" xfId="0" applyBorder="1"/>
    <xf numFmtId="0" fontId="0" fillId="0" borderId="5" xfId="0" applyBorder="1"/>
    <xf numFmtId="9" fontId="0" fillId="0" borderId="6" xfId="1" applyFont="1" applyBorder="1"/>
    <xf numFmtId="9" fontId="0" fillId="0" borderId="8" xfId="1" applyFont="1" applyBorder="1"/>
    <xf numFmtId="0" fontId="6" fillId="0" borderId="9" xfId="2" applyFont="1" applyBorder="1" applyAlignment="1">
      <alignment wrapText="1"/>
    </xf>
    <xf numFmtId="0" fontId="7" fillId="0" borderId="16" xfId="0" applyFont="1" applyBorder="1" applyAlignment="1">
      <alignment vertical="center"/>
    </xf>
    <xf numFmtId="0" fontId="8" fillId="0" borderId="15" xfId="0" applyFont="1" applyBorder="1" applyAlignment="1">
      <alignment vertical="center" wrapText="1"/>
    </xf>
    <xf numFmtId="0" fontId="0" fillId="0" borderId="1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9" fillId="0" borderId="17" xfId="0" applyFont="1" applyBorder="1" applyAlignment="1">
      <alignment horizontal="left" vertical="top" wrapText="1"/>
    </xf>
    <xf numFmtId="0" fontId="2" fillId="4" borderId="11" xfId="0" applyFont="1" applyFill="1" applyBorder="1" applyAlignment="1">
      <alignment horizontal="center"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0" fillId="3" borderId="2" xfId="0" applyFill="1" applyBorder="1" applyAlignment="1">
      <alignment horizontal="center" vertical="center" textRotation="90" wrapText="1"/>
    </xf>
    <xf numFmtId="0" fontId="0" fillId="3" borderId="3" xfId="0" applyFill="1" applyBorder="1" applyAlignment="1">
      <alignment horizontal="center" vertical="center" textRotation="90" wrapText="1"/>
    </xf>
    <xf numFmtId="0" fontId="0" fillId="0" borderId="1" xfId="0" applyBorder="1" applyAlignment="1">
      <alignment horizontal="center" vertical="center"/>
    </xf>
    <xf numFmtId="0" fontId="0" fillId="0" borderId="3" xfId="0" applyBorder="1" applyAlignment="1">
      <alignment horizontal="center" vertical="center"/>
    </xf>
    <xf numFmtId="0" fontId="3" fillId="3" borderId="1" xfId="0" applyFont="1" applyFill="1" applyBorder="1" applyAlignment="1">
      <alignment horizontal="left" vertical="center" wrapText="1"/>
    </xf>
    <xf numFmtId="0" fontId="3" fillId="3" borderId="3" xfId="0" applyFont="1" applyFill="1" applyBorder="1" applyAlignment="1">
      <alignment horizontal="left" vertical="center" wrapText="1"/>
    </xf>
    <xf numFmtId="0" fontId="0" fillId="3" borderId="1" xfId="0" applyFill="1" applyBorder="1" applyAlignment="1">
      <alignment horizontal="center" vertical="center" textRotation="90" wrapText="1"/>
    </xf>
    <xf numFmtId="0" fontId="0" fillId="3" borderId="1" xfId="0" applyFill="1" applyBorder="1" applyAlignment="1">
      <alignment horizontal="center" vertical="center" textRotation="90"/>
    </xf>
    <xf numFmtId="0" fontId="0" fillId="3" borderId="3" xfId="0" applyFill="1" applyBorder="1" applyAlignment="1">
      <alignment horizontal="center" vertical="center" textRotation="90"/>
    </xf>
    <xf numFmtId="0" fontId="0" fillId="0" borderId="1" xfId="0" applyBorder="1" applyAlignment="1">
      <alignment horizontal="center" vertical="center" textRotation="90" wrapText="1"/>
    </xf>
    <xf numFmtId="0" fontId="0" fillId="0" borderId="3" xfId="0" applyBorder="1" applyAlignment="1">
      <alignment horizontal="center" vertical="center" textRotation="90" wrapText="1"/>
    </xf>
    <xf numFmtId="0" fontId="1" fillId="5" borderId="11" xfId="0" applyFont="1" applyFill="1" applyBorder="1" applyAlignment="1">
      <alignment horizontal="center" vertical="center" wrapText="1"/>
    </xf>
    <xf numFmtId="0" fontId="1" fillId="5" borderId="12" xfId="0" applyFont="1" applyFill="1" applyBorder="1" applyAlignment="1">
      <alignment horizontal="center" vertical="center" wrapText="1"/>
    </xf>
    <xf numFmtId="0" fontId="1" fillId="5" borderId="13" xfId="0" applyFont="1" applyFill="1" applyBorder="1" applyAlignment="1">
      <alignment horizontal="center" vertical="center" wrapText="1"/>
    </xf>
    <xf numFmtId="0" fontId="0" fillId="6" borderId="0" xfId="0" applyFill="1" applyAlignment="1">
      <alignment horizontal="center" vertical="center"/>
    </xf>
    <xf numFmtId="0" fontId="0" fillId="6" borderId="0" xfId="0" applyFill="1" applyAlignment="1">
      <alignment horizont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19</xdr:col>
          <xdr:colOff>76200</xdr:colOff>
          <xdr:row>17</xdr:row>
          <xdr:rowOff>41077</xdr:rowOff>
        </xdr:to>
        <xdr:pic>
          <xdr:nvPicPr>
            <xdr:cNvPr id="5" name="Imagen 4"/>
            <xdr:cNvPicPr>
              <a:picLocks noChangeAspect="1" noChangeArrowheads="1"/>
              <a:extLst>
                <a:ext uri="{84589F7E-364E-4C9E-8A38-B11213B215E9}">
                  <a14:cameraTool cellRange="'[1]SEC TIC'!$A$1:$N$4" spid="_x0000_s1025"/>
                </a:ext>
              </a:extLst>
            </xdr:cNvPicPr>
          </xdr:nvPicPr>
          <xdr:blipFill>
            <a:blip xmlns:r="http://schemas.openxmlformats.org/officeDocument/2006/relationships" r:embed="rId1"/>
            <a:srcRect/>
            <a:stretch>
              <a:fillRect/>
            </a:stretch>
          </xdr:blipFill>
          <xdr:spPr bwMode="auto">
            <a:xfrm>
              <a:off x="0" y="0"/>
              <a:ext cx="14554200" cy="3527227"/>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millan/Downloads/plan%20anticorrupci&#243;n%20TI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 TIC"/>
      <sheetName val="indicadores y evidencias TIC"/>
    </sheetNames>
    <sheetDataSet>
      <sheetData sheetId="0"/>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bolivargovco-my.sharepoint.com/:f:/g/personal/nmercado_bolivar_gov_co/Eo8hg-C3UNJMsvN5GYlZzIgBwOJrdFhszMVEYmh7v4EKBw?e=RLwuwV" TargetMode="External"/><Relationship Id="rId13" Type="http://schemas.openxmlformats.org/officeDocument/2006/relationships/hyperlink" Target="https://bolivargovco-my.sharepoint.com/:f:/g/personal/nmercado_bolivar_gov_co/EoFZ_9uVWX1NhOM4nvIMG0MBeDjy4GHSiUXDzWfopJ2_cw?e=4BYuPI" TargetMode="External"/><Relationship Id="rId3" Type="http://schemas.openxmlformats.org/officeDocument/2006/relationships/hyperlink" Target="https://bolivargovco-my.sharepoint.com/:f:/g/personal/nmercado_bolivar_gov_co/EinqEH3xexJOgxqRMVg-DFMB04KgzsSQCt4cqHwtGSUXoA?e=WPYdzg" TargetMode="External"/><Relationship Id="rId7" Type="http://schemas.openxmlformats.org/officeDocument/2006/relationships/hyperlink" Target="https://bolivargovco-my.sharepoint.com/:f:/g/personal/nmercado_bolivar_gov_co/Eo8hg-C3UNJMsvN5GYlZzIgBwOJrdFhszMVEYmh7v4EKBw?e=RLwuwV" TargetMode="External"/><Relationship Id="rId12" Type="http://schemas.openxmlformats.org/officeDocument/2006/relationships/hyperlink" Target="https://bolivargovco-my.sharepoint.com/:f:/g/personal/nmercado_bolivar_gov_co/ErIBQPwXCBBHu3GW-8_5EXkBxNoRw8xNw-PJbjIchl3XQQ?e=G00aXd" TargetMode="External"/><Relationship Id="rId2" Type="http://schemas.openxmlformats.org/officeDocument/2006/relationships/hyperlink" Target="https://bolivargovco-my.sharepoint.com/:f:/g/personal/nmercado_bolivar_gov_co/EgFCtjaQMntJm8QW2NnJHQgBVg3yBe2YYWGsI6v8VJO2Vw?e=QZ5Czh" TargetMode="External"/><Relationship Id="rId1" Type="http://schemas.openxmlformats.org/officeDocument/2006/relationships/hyperlink" Target="https://bolivargovco-my.sharepoint.com/:f:/g/personal/nmercado_bolivar_gov_co/EgFCtjaQMntJm8QW2NnJHQgBVg3yBe2YYWGsI6v8VJO2Vw?e=QZ5Czh" TargetMode="External"/><Relationship Id="rId6" Type="http://schemas.openxmlformats.org/officeDocument/2006/relationships/hyperlink" Target="https://bolivargovco-my.sharepoint.com/:f:/g/personal/nmercado_bolivar_gov_co/Eoda-gtoCe1Bli6XV_Fr3asBGwP9BbbsLMQP8ymQOgWXbQ?e=RbjiVm" TargetMode="External"/><Relationship Id="rId11" Type="http://schemas.openxmlformats.org/officeDocument/2006/relationships/hyperlink" Target="https://bolivargovco-my.sharepoint.com/:f:/g/personal/nmercado_bolivar_gov_co/ErIBQPwXCBBHu3GW-8_5EXkBxNoRw8xNw-PJbjIchl3XQQ?e=G00aXd" TargetMode="External"/><Relationship Id="rId5" Type="http://schemas.openxmlformats.org/officeDocument/2006/relationships/hyperlink" Target="https://bolivargovco-my.sharepoint.com/:f:/g/personal/nmercado_bolivar_gov_co/Eoda-gtoCe1Bli6XV_Fr3asBGwP9BbbsLMQP8ymQOgWXbQ?e=RbjiVm" TargetMode="External"/><Relationship Id="rId15" Type="http://schemas.openxmlformats.org/officeDocument/2006/relationships/printerSettings" Target="../printerSettings/printerSettings1.bin"/><Relationship Id="rId10" Type="http://schemas.openxmlformats.org/officeDocument/2006/relationships/hyperlink" Target="https://bolivargovco-my.sharepoint.com/:f:/g/personal/nmercado_bolivar_gov_co/Ek_mdB26_ipEqoWo2y3ISjAB7yfFPXIre9ExyIPKgdVDAg?e=EOkQ2v" TargetMode="External"/><Relationship Id="rId4" Type="http://schemas.openxmlformats.org/officeDocument/2006/relationships/hyperlink" Target="https://bolivargovco-my.sharepoint.com/:f:/g/personal/nmercado_bolivar_gov_co/EinqEH3xexJOgxqRMVg-DFMB04KgzsSQCt4cqHwtGSUXoA?e=WPYdzg" TargetMode="External"/><Relationship Id="rId9" Type="http://schemas.openxmlformats.org/officeDocument/2006/relationships/hyperlink" Target="https://bolivargovco-my.sharepoint.com/:f:/g/personal/nmercado_bolivar_gov_co/Ek_mdB26_ipEqoWo2y3ISjAB7yfFPXIre9ExyIPKgdVDAg?e=EOkQ2v" TargetMode="External"/><Relationship Id="rId14" Type="http://schemas.openxmlformats.org/officeDocument/2006/relationships/hyperlink" Target="https://bolivargovco-my.sharepoint.com/:f:/g/personal/nmercado_bolivar_gov_co/EoFZ_9uVWX1NhOM4nvIMG0MBeDjy4GHSiUXDzWfopJ2_cw?e=4BYuP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zoomScale="80" zoomScaleNormal="80" workbookViewId="0">
      <selection activeCell="K17" sqref="K17"/>
    </sheetView>
  </sheetViews>
  <sheetFormatPr baseColWidth="10" defaultColWidth="10.7109375" defaultRowHeight="15" x14ac:dyDescent="0.25"/>
  <cols>
    <col min="1" max="1" width="12.28515625" bestFit="1" customWidth="1"/>
    <col min="2" max="2" width="8.28515625" customWidth="1"/>
    <col min="3" max="3" width="27.28515625" customWidth="1"/>
    <col min="4" max="4" width="5" customWidth="1"/>
    <col min="5" max="5" width="34.7109375" customWidth="1"/>
    <col min="6" max="6" width="4.42578125" customWidth="1"/>
    <col min="7" max="7" width="3.85546875" customWidth="1"/>
    <col min="8" max="8" width="4.42578125" customWidth="1"/>
    <col min="9" max="9" width="4.7109375" customWidth="1"/>
    <col min="10" max="10" width="41.7109375" customWidth="1"/>
    <col min="11" max="11" width="33" customWidth="1"/>
    <col min="12" max="12" width="8.28515625" customWidth="1"/>
    <col min="13" max="13" width="4.28515625" customWidth="1"/>
    <col min="14" max="14" width="26.5703125" customWidth="1"/>
  </cols>
  <sheetData>
    <row r="1" spans="1:14" ht="19.5" thickBot="1" x14ac:dyDescent="0.3">
      <c r="A1" s="23" t="s">
        <v>30</v>
      </c>
      <c r="B1" s="24"/>
      <c r="C1" s="24"/>
      <c r="D1" s="24"/>
      <c r="E1" s="24"/>
      <c r="F1" s="24"/>
      <c r="G1" s="24"/>
      <c r="H1" s="24"/>
      <c r="I1" s="24"/>
      <c r="J1" s="24"/>
      <c r="K1" s="24"/>
      <c r="L1" s="24"/>
      <c r="M1" s="24"/>
      <c r="N1" s="25"/>
    </row>
    <row r="2" spans="1:14" ht="102.75" customHeight="1" x14ac:dyDescent="0.25">
      <c r="A2" s="6" t="s">
        <v>0</v>
      </c>
      <c r="B2" s="7" t="s">
        <v>15</v>
      </c>
      <c r="C2" s="7" t="s">
        <v>1</v>
      </c>
      <c r="D2" s="1" t="s">
        <v>16</v>
      </c>
      <c r="E2" s="7" t="s">
        <v>2</v>
      </c>
      <c r="F2" s="1" t="s">
        <v>3</v>
      </c>
      <c r="G2" s="1" t="s">
        <v>4</v>
      </c>
      <c r="H2" s="1" t="s">
        <v>5</v>
      </c>
      <c r="I2" s="1" t="s">
        <v>6</v>
      </c>
      <c r="J2" s="7" t="s">
        <v>7</v>
      </c>
      <c r="K2" s="7" t="s">
        <v>8</v>
      </c>
      <c r="L2" s="1" t="s">
        <v>9</v>
      </c>
      <c r="M2" s="1" t="s">
        <v>10</v>
      </c>
      <c r="N2" s="2" t="s">
        <v>11</v>
      </c>
    </row>
    <row r="3" spans="1:14" ht="105.75" customHeight="1" x14ac:dyDescent="0.25">
      <c r="A3" s="26" t="s">
        <v>29</v>
      </c>
      <c r="B3" s="28">
        <v>1</v>
      </c>
      <c r="C3" s="30" t="s">
        <v>19</v>
      </c>
      <c r="D3" s="26" t="s">
        <v>12</v>
      </c>
      <c r="E3" s="8" t="s">
        <v>20</v>
      </c>
      <c r="F3" s="32" t="s">
        <v>17</v>
      </c>
      <c r="G3" s="33" t="s">
        <v>14</v>
      </c>
      <c r="H3" s="35" t="s">
        <v>13</v>
      </c>
      <c r="I3" s="35" t="s">
        <v>18</v>
      </c>
      <c r="J3" s="5" t="s">
        <v>21</v>
      </c>
      <c r="K3" s="5" t="s">
        <v>22</v>
      </c>
      <c r="L3" s="26" t="s">
        <v>63</v>
      </c>
      <c r="M3" s="4" t="s">
        <v>23</v>
      </c>
      <c r="N3" s="3" t="s">
        <v>24</v>
      </c>
    </row>
    <row r="4" spans="1:14" ht="45" x14ac:dyDescent="0.25">
      <c r="A4" s="27"/>
      <c r="B4" s="29"/>
      <c r="C4" s="31"/>
      <c r="D4" s="27"/>
      <c r="E4" s="8" t="s">
        <v>25</v>
      </c>
      <c r="F4" s="27"/>
      <c r="G4" s="34"/>
      <c r="H4" s="36"/>
      <c r="I4" s="36"/>
      <c r="J4" s="5" t="s">
        <v>26</v>
      </c>
      <c r="K4" s="5" t="s">
        <v>27</v>
      </c>
      <c r="L4" s="27"/>
      <c r="M4" s="4" t="s">
        <v>23</v>
      </c>
      <c r="N4" s="3" t="s">
        <v>28</v>
      </c>
    </row>
  </sheetData>
  <mergeCells count="10">
    <mergeCell ref="A1:N1"/>
    <mergeCell ref="A3:A4"/>
    <mergeCell ref="L3:L4"/>
    <mergeCell ref="D3:D4"/>
    <mergeCell ref="B3:B4"/>
    <mergeCell ref="C3:C4"/>
    <mergeCell ref="F3:F4"/>
    <mergeCell ref="G3:G4"/>
    <mergeCell ref="H3:H4"/>
    <mergeCell ref="I3:I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T1:T17"/>
  <sheetViews>
    <sheetView tabSelected="1" topLeftCell="D1" workbookViewId="0">
      <selection activeCell="P22" sqref="P22"/>
    </sheetView>
  </sheetViews>
  <sheetFormatPr baseColWidth="10" defaultRowHeight="15" x14ac:dyDescent="0.25"/>
  <cols>
    <col min="20" max="20" width="32.42578125" customWidth="1"/>
  </cols>
  <sheetData>
    <row r="1" spans="20:20" x14ac:dyDescent="0.25">
      <c r="T1" s="40" t="s">
        <v>64</v>
      </c>
    </row>
    <row r="2" spans="20:20" x14ac:dyDescent="0.25">
      <c r="T2" s="40"/>
    </row>
    <row r="3" spans="20:20" x14ac:dyDescent="0.25">
      <c r="T3" s="40"/>
    </row>
    <row r="4" spans="20:20" x14ac:dyDescent="0.25">
      <c r="T4" s="40"/>
    </row>
    <row r="5" spans="20:20" x14ac:dyDescent="0.25">
      <c r="T5" s="40"/>
    </row>
    <row r="6" spans="20:20" ht="3.75" customHeight="1" x14ac:dyDescent="0.25">
      <c r="T6" s="40"/>
    </row>
    <row r="7" spans="20:20" hidden="1" x14ac:dyDescent="0.25">
      <c r="T7" s="40"/>
    </row>
    <row r="8" spans="20:20" x14ac:dyDescent="0.25">
      <c r="T8" s="41" t="s">
        <v>65</v>
      </c>
    </row>
    <row r="9" spans="20:20" x14ac:dyDescent="0.25">
      <c r="T9" s="41"/>
    </row>
    <row r="10" spans="20:20" x14ac:dyDescent="0.25">
      <c r="T10" s="41"/>
    </row>
    <row r="11" spans="20:20" x14ac:dyDescent="0.25">
      <c r="T11" s="41"/>
    </row>
    <row r="12" spans="20:20" x14ac:dyDescent="0.25">
      <c r="T12" s="41"/>
    </row>
    <row r="13" spans="20:20" x14ac:dyDescent="0.25">
      <c r="T13" s="41"/>
    </row>
    <row r="14" spans="20:20" x14ac:dyDescent="0.25">
      <c r="T14" s="41"/>
    </row>
    <row r="15" spans="20:20" x14ac:dyDescent="0.25">
      <c r="T15" s="41"/>
    </row>
    <row r="16" spans="20:20" x14ac:dyDescent="0.25">
      <c r="T16" s="41"/>
    </row>
    <row r="17" spans="20:20" ht="60.75" customHeight="1" x14ac:dyDescent="0.25">
      <c r="T17" s="41"/>
    </row>
  </sheetData>
  <mergeCells count="2">
    <mergeCell ref="T1:T7"/>
    <mergeCell ref="T8:T17"/>
  </mergeCells>
  <pageMargins left="0.7" right="0.7" top="0.75" bottom="0.75" header="0.3" footer="0.3"/>
  <drawing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3"/>
  <sheetViews>
    <sheetView zoomScale="96" zoomScaleNormal="96" workbookViewId="0">
      <selection activeCell="I3" sqref="I3"/>
    </sheetView>
  </sheetViews>
  <sheetFormatPr baseColWidth="10" defaultRowHeight="15" x14ac:dyDescent="0.25"/>
  <cols>
    <col min="1" max="1" width="38.7109375" bestFit="1" customWidth="1"/>
    <col min="2" max="13" width="12" customWidth="1"/>
  </cols>
  <sheetData>
    <row r="1" spans="1:16" ht="19.5" customHeight="1" thickBot="1" x14ac:dyDescent="0.3">
      <c r="A1" s="23" t="s">
        <v>43</v>
      </c>
      <c r="B1" s="24"/>
      <c r="C1" s="24"/>
      <c r="D1" s="24"/>
      <c r="E1" s="24"/>
      <c r="F1" s="24"/>
      <c r="G1" s="24"/>
      <c r="H1" s="24"/>
      <c r="I1" s="24"/>
      <c r="J1" s="24"/>
      <c r="K1" s="24"/>
      <c r="L1" s="24"/>
      <c r="M1" s="25"/>
    </row>
    <row r="2" spans="1:16" ht="15" customHeight="1" thickBot="1" x14ac:dyDescent="0.3">
      <c r="A2" s="37" t="s">
        <v>44</v>
      </c>
      <c r="B2" s="38"/>
      <c r="C2" s="38"/>
      <c r="D2" s="38"/>
      <c r="E2" s="38"/>
      <c r="F2" s="38"/>
      <c r="G2" s="38"/>
      <c r="H2" s="38"/>
      <c r="I2" s="38"/>
      <c r="J2" s="38"/>
      <c r="K2" s="38"/>
      <c r="L2" s="38"/>
      <c r="M2" s="39"/>
    </row>
    <row r="3" spans="1:16" x14ac:dyDescent="0.25">
      <c r="A3" s="11" t="s">
        <v>46</v>
      </c>
      <c r="B3" s="12" t="s">
        <v>31</v>
      </c>
      <c r="C3" s="12" t="s">
        <v>32</v>
      </c>
      <c r="D3" s="12" t="s">
        <v>33</v>
      </c>
      <c r="E3" s="12" t="s">
        <v>34</v>
      </c>
      <c r="F3" s="12" t="s">
        <v>35</v>
      </c>
      <c r="G3" s="12" t="s">
        <v>36</v>
      </c>
      <c r="H3" s="12" t="s">
        <v>37</v>
      </c>
      <c r="I3" s="12" t="s">
        <v>38</v>
      </c>
      <c r="J3" s="12" t="s">
        <v>39</v>
      </c>
      <c r="K3" s="12" t="s">
        <v>40</v>
      </c>
      <c r="L3" s="12" t="s">
        <v>41</v>
      </c>
      <c r="M3" s="13" t="s">
        <v>42</v>
      </c>
    </row>
    <row r="4" spans="1:16" ht="36" customHeight="1" x14ac:dyDescent="0.25">
      <c r="A4" s="18" t="s">
        <v>52</v>
      </c>
      <c r="B4" s="20">
        <f>69+272</f>
        <v>341</v>
      </c>
      <c r="C4" s="20">
        <f>394+251</f>
        <v>645</v>
      </c>
      <c r="D4" s="20">
        <f>390+96</f>
        <v>486</v>
      </c>
      <c r="E4" s="20">
        <f>940+559</f>
        <v>1499</v>
      </c>
      <c r="F4" s="20">
        <f>229+677</f>
        <v>906</v>
      </c>
      <c r="G4" s="20">
        <f>279+605</f>
        <v>884</v>
      </c>
      <c r="H4" s="20">
        <f>98+894</f>
        <v>992</v>
      </c>
      <c r="I4" s="20"/>
      <c r="J4" s="20"/>
      <c r="K4" s="20"/>
      <c r="L4" s="20"/>
      <c r="M4" s="21"/>
      <c r="O4" s="22" t="s">
        <v>54</v>
      </c>
      <c r="P4" s="22">
        <v>3967</v>
      </c>
    </row>
    <row r="5" spans="1:16" ht="36" customHeight="1" x14ac:dyDescent="0.25">
      <c r="A5" s="18" t="s">
        <v>53</v>
      </c>
      <c r="B5" s="20">
        <f>6875+4239</f>
        <v>11114</v>
      </c>
      <c r="C5" s="20">
        <f>4688+5847</f>
        <v>10535</v>
      </c>
      <c r="D5" s="20">
        <f>4102+5584</f>
        <v>9686</v>
      </c>
      <c r="E5" s="20">
        <f>6253+8113</f>
        <v>14366</v>
      </c>
      <c r="F5" s="20">
        <f>5967+6957</f>
        <v>12924</v>
      </c>
      <c r="G5" s="20">
        <f>5425+5077</f>
        <v>10502</v>
      </c>
      <c r="H5" s="20">
        <f>6844+7104</f>
        <v>13948</v>
      </c>
      <c r="I5" s="20"/>
      <c r="J5" s="20"/>
      <c r="K5" s="20"/>
      <c r="L5" s="20"/>
      <c r="M5" s="21"/>
      <c r="O5" s="22" t="s">
        <v>55</v>
      </c>
      <c r="P5" s="22">
        <f>4237+2</f>
        <v>4239</v>
      </c>
    </row>
    <row r="6" spans="1:16" ht="21" x14ac:dyDescent="0.25">
      <c r="A6" s="19" t="s">
        <v>45</v>
      </c>
      <c r="B6" s="14">
        <f>+B4/B5</f>
        <v>3.0682022674104734E-2</v>
      </c>
      <c r="C6" s="14">
        <f t="shared" ref="C6:M6" si="0">+C4/C5</f>
        <v>6.1224489795918366E-2</v>
      </c>
      <c r="D6" s="14">
        <f t="shared" si="0"/>
        <v>5.0175511046871776E-2</v>
      </c>
      <c r="E6" s="14">
        <f t="shared" si="0"/>
        <v>0.10434358902965335</v>
      </c>
      <c r="F6" s="14">
        <f t="shared" si="0"/>
        <v>7.010213556174559E-2</v>
      </c>
      <c r="G6" s="14">
        <f t="shared" si="0"/>
        <v>8.4174442963245097E-2</v>
      </c>
      <c r="H6" s="14">
        <f t="shared" si="0"/>
        <v>7.1121307714367657E-2</v>
      </c>
      <c r="I6" s="14" t="e">
        <f t="shared" si="0"/>
        <v>#DIV/0!</v>
      </c>
      <c r="J6" s="14" t="e">
        <f t="shared" si="0"/>
        <v>#DIV/0!</v>
      </c>
      <c r="K6" s="14" t="e">
        <f t="shared" si="0"/>
        <v>#DIV/0!</v>
      </c>
      <c r="L6" s="14" t="e">
        <f t="shared" si="0"/>
        <v>#DIV/0!</v>
      </c>
      <c r="M6" s="15" t="e">
        <f t="shared" si="0"/>
        <v>#DIV/0!</v>
      </c>
      <c r="O6" s="22" t="s">
        <v>56</v>
      </c>
      <c r="P6" s="22">
        <f>P5-P4</f>
        <v>272</v>
      </c>
    </row>
    <row r="7" spans="1:16" ht="136.5" thickBot="1" x14ac:dyDescent="0.3">
      <c r="A7" s="17" t="s">
        <v>47</v>
      </c>
      <c r="B7" s="16" t="s">
        <v>51</v>
      </c>
      <c r="C7" s="16" t="s">
        <v>57</v>
      </c>
      <c r="D7" s="16" t="s">
        <v>58</v>
      </c>
      <c r="E7" s="16" t="s">
        <v>59</v>
      </c>
      <c r="F7" s="16" t="s">
        <v>60</v>
      </c>
      <c r="G7" s="16" t="s">
        <v>61</v>
      </c>
      <c r="H7" s="16" t="s">
        <v>62</v>
      </c>
      <c r="I7" s="9"/>
      <c r="J7" s="9"/>
      <c r="K7" s="9"/>
      <c r="L7" s="9"/>
      <c r="M7" s="10"/>
    </row>
    <row r="8" spans="1:16" ht="15.75" thickBot="1" x14ac:dyDescent="0.3">
      <c r="A8" s="37" t="s">
        <v>48</v>
      </c>
      <c r="B8" s="38"/>
      <c r="C8" s="38"/>
      <c r="D8" s="38"/>
      <c r="E8" s="38"/>
      <c r="F8" s="38"/>
      <c r="G8" s="38"/>
      <c r="H8" s="38"/>
      <c r="I8" s="38"/>
      <c r="J8" s="38"/>
      <c r="K8" s="38"/>
      <c r="L8" s="38"/>
      <c r="M8" s="39"/>
    </row>
    <row r="9" spans="1:16" x14ac:dyDescent="0.25">
      <c r="A9" s="11" t="s">
        <v>46</v>
      </c>
      <c r="B9" s="12" t="s">
        <v>31</v>
      </c>
      <c r="C9" s="12" t="s">
        <v>32</v>
      </c>
      <c r="D9" s="12" t="s">
        <v>33</v>
      </c>
      <c r="E9" s="12" t="s">
        <v>34</v>
      </c>
      <c r="F9" s="12" t="s">
        <v>35</v>
      </c>
      <c r="G9" s="12" t="s">
        <v>36</v>
      </c>
      <c r="H9" s="12" t="s">
        <v>37</v>
      </c>
      <c r="I9" s="12" t="s">
        <v>38</v>
      </c>
      <c r="J9" s="12" t="s">
        <v>39</v>
      </c>
      <c r="K9" s="12" t="s">
        <v>40</v>
      </c>
      <c r="L9" s="12" t="s">
        <v>41</v>
      </c>
      <c r="M9" s="13" t="s">
        <v>42</v>
      </c>
    </row>
    <row r="10" spans="1:16" ht="36" customHeight="1" x14ac:dyDescent="0.25">
      <c r="A10" s="18" t="s">
        <v>49</v>
      </c>
      <c r="B10" s="20">
        <v>1</v>
      </c>
      <c r="C10" s="20">
        <v>1</v>
      </c>
      <c r="D10" s="20">
        <v>1</v>
      </c>
      <c r="E10" s="20">
        <v>1</v>
      </c>
      <c r="F10" s="20">
        <v>1</v>
      </c>
      <c r="G10" s="20">
        <v>1</v>
      </c>
      <c r="H10" s="20">
        <v>1</v>
      </c>
      <c r="I10" s="20"/>
      <c r="J10" s="20"/>
      <c r="K10" s="20"/>
      <c r="L10" s="20"/>
      <c r="M10" s="21"/>
    </row>
    <row r="11" spans="1:16" ht="36" customHeight="1" x14ac:dyDescent="0.25">
      <c r="A11" s="18" t="s">
        <v>50</v>
      </c>
      <c r="B11" s="20">
        <v>1</v>
      </c>
      <c r="C11" s="20">
        <v>1</v>
      </c>
      <c r="D11" s="20">
        <v>1</v>
      </c>
      <c r="E11" s="20">
        <v>1</v>
      </c>
      <c r="F11" s="20">
        <v>1</v>
      </c>
      <c r="G11" s="20">
        <v>1</v>
      </c>
      <c r="H11" s="20">
        <v>1</v>
      </c>
      <c r="I11" s="20"/>
      <c r="J11" s="20"/>
      <c r="K11" s="20"/>
      <c r="L11" s="20"/>
      <c r="M11" s="21"/>
    </row>
    <row r="12" spans="1:16" x14ac:dyDescent="0.25">
      <c r="A12" s="19" t="s">
        <v>45</v>
      </c>
      <c r="B12" s="14">
        <f>+B10/B11</f>
        <v>1</v>
      </c>
      <c r="C12" s="14">
        <f t="shared" ref="C12:M12" si="1">+C10/C11</f>
        <v>1</v>
      </c>
      <c r="D12" s="14">
        <f t="shared" si="1"/>
        <v>1</v>
      </c>
      <c r="E12" s="14">
        <f t="shared" si="1"/>
        <v>1</v>
      </c>
      <c r="F12" s="14">
        <f t="shared" si="1"/>
        <v>1</v>
      </c>
      <c r="G12" s="14">
        <f t="shared" si="1"/>
        <v>1</v>
      </c>
      <c r="H12" s="14">
        <f t="shared" si="1"/>
        <v>1</v>
      </c>
      <c r="I12" s="14" t="e">
        <f t="shared" si="1"/>
        <v>#DIV/0!</v>
      </c>
      <c r="J12" s="14" t="e">
        <f t="shared" si="1"/>
        <v>#DIV/0!</v>
      </c>
      <c r="K12" s="14" t="e">
        <f t="shared" si="1"/>
        <v>#DIV/0!</v>
      </c>
      <c r="L12" s="14" t="e">
        <f t="shared" si="1"/>
        <v>#DIV/0!</v>
      </c>
      <c r="M12" s="15" t="e">
        <f t="shared" si="1"/>
        <v>#DIV/0!</v>
      </c>
    </row>
    <row r="13" spans="1:16" ht="136.5" thickBot="1" x14ac:dyDescent="0.3">
      <c r="A13" s="17" t="s">
        <v>47</v>
      </c>
      <c r="B13" s="16" t="s">
        <v>51</v>
      </c>
      <c r="C13" s="16" t="s">
        <v>57</v>
      </c>
      <c r="D13" s="16" t="s">
        <v>58</v>
      </c>
      <c r="E13" s="16" t="s">
        <v>59</v>
      </c>
      <c r="F13" s="16" t="s">
        <v>60</v>
      </c>
      <c r="G13" s="16" t="s">
        <v>61</v>
      </c>
      <c r="H13" s="16" t="s">
        <v>62</v>
      </c>
      <c r="I13" s="9"/>
      <c r="J13" s="9"/>
      <c r="K13" s="9"/>
      <c r="L13" s="9"/>
      <c r="M13" s="10"/>
    </row>
  </sheetData>
  <mergeCells count="3">
    <mergeCell ref="A2:M2"/>
    <mergeCell ref="A1:M1"/>
    <mergeCell ref="A8:M8"/>
  </mergeCells>
  <hyperlinks>
    <hyperlink ref="B7" r:id="rId1"/>
    <hyperlink ref="B13" r:id="rId2"/>
    <hyperlink ref="C7" r:id="rId3"/>
    <hyperlink ref="C13" r:id="rId4"/>
    <hyperlink ref="D7" r:id="rId5"/>
    <hyperlink ref="D13" r:id="rId6"/>
    <hyperlink ref="E7" r:id="rId7"/>
    <hyperlink ref="E13" r:id="rId8"/>
    <hyperlink ref="F7" r:id="rId9"/>
    <hyperlink ref="F13" r:id="rId10"/>
    <hyperlink ref="G7" r:id="rId11"/>
    <hyperlink ref="G13" r:id="rId12"/>
    <hyperlink ref="H7" r:id="rId13"/>
    <hyperlink ref="H13" r:id="rId14"/>
  </hyperlinks>
  <pageMargins left="0.7" right="0.7" top="0.75" bottom="0.75" header="0.3" footer="0.3"/>
  <pageSetup orientation="portrait" r:id="rId1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SEC TIC</vt:lpstr>
      <vt:lpstr>Hoja1</vt:lpstr>
      <vt:lpstr>indicadores y evidencias TIC</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Anibal Millan Gandara</cp:lastModifiedBy>
  <dcterms:created xsi:type="dcterms:W3CDTF">2024-01-28T20:11:34Z</dcterms:created>
  <dcterms:modified xsi:type="dcterms:W3CDTF">2024-08-29T16:23:28Z</dcterms:modified>
</cp:coreProperties>
</file>