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svargasm\Desktop\MAPA DE CORUPCION 2025\2025 III CUATRIMESTRE R-CORRUPCION\"/>
    </mc:Choice>
  </mc:AlternateContent>
  <xr:revisionPtr revIDLastSave="0" documentId="13_ncr:1_{5093DB12-6C08-4579-9E18-46C74CA7258A}" xr6:coauthVersionLast="47" xr6:coauthVersionMax="47" xr10:uidLastSave="{00000000-0000-0000-0000-000000000000}"/>
  <bookViews>
    <workbookView xWindow="-120" yWindow="-120" windowWidth="29040" windowHeight="15720" firstSheet="12" activeTab="12" xr2:uid="{1D384273-0B98-4BC2-A169-B78A15BE6303}"/>
  </bookViews>
  <sheets>
    <sheet name="SALUD 3C-2025" sheetId="1" r:id="rId1"/>
    <sheet name="MINAS Y ENERGIA 3C-2025" sheetId="2" r:id="rId2"/>
    <sheet name="TIC 3C-2025" sheetId="3" r:id="rId3"/>
    <sheet name="IGUALDAD 3C-2025" sheetId="4" r:id="rId4"/>
    <sheet name="INFRAESTRUCTURA 3C-2025" sheetId="5" r:id="rId5"/>
    <sheet name="EDUCACION 3C-2025" sheetId="6" r:id="rId6"/>
    <sheet name="HACIENDA 3C-2025" sheetId="7" r:id="rId7"/>
    <sheet name="DESARROLLO ECONOMICO 3C-2025" sheetId="8" r:id="rId8"/>
    <sheet name="JURIDICA 3C-2025" sheetId="9" r:id="rId9"/>
    <sheet name="SEGURIDAD Y CONVIVENCIA 3C-2025" sheetId="10" r:id="rId10"/>
    <sheet name="MOVILIDAD 3C-2025" sheetId="11" r:id="rId11"/>
    <sheet name="VICTIMA 3C-2025" sheetId="12" r:id="rId12"/>
    <sheet name="PLANEACION 3C-2025" sheetId="17" r:id="rId13"/>
    <sheet name="SERVICIOS PUBLICOS 3C-2025" sheetId="13" r:id="rId14"/>
    <sheet name="AGRICULTURA 3C-2025" sheetId="14" r:id="rId15"/>
    <sheet name="DIREC COMUNICACIONES 3C-2025" sheetId="15" r:id="rId16"/>
    <sheet name="GENERAL 3C-2025" sheetId="16"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17" l="1"/>
  <c r="K28" i="17" s="1"/>
  <c r="H28" i="17"/>
  <c r="J28" i="17" s="1"/>
  <c r="L28" i="17" s="1"/>
  <c r="N28" i="17" s="1"/>
  <c r="M28" i="17" s="1"/>
  <c r="P28" i="17" s="1"/>
  <c r="G28" i="17"/>
  <c r="F28" i="17"/>
  <c r="E28" i="17"/>
  <c r="D28" i="17"/>
  <c r="C28" i="17"/>
  <c r="B28" i="17"/>
  <c r="A28" i="17"/>
  <c r="I27" i="17"/>
  <c r="K27" i="17" s="1"/>
  <c r="H27" i="17"/>
  <c r="J27" i="17" s="1"/>
  <c r="L27" i="17" s="1"/>
  <c r="N27" i="17" s="1"/>
  <c r="M27" i="17" s="1"/>
  <c r="P27" i="17" s="1"/>
  <c r="G27" i="17"/>
  <c r="F27" i="17"/>
  <c r="E27" i="17"/>
  <c r="D27" i="17"/>
  <c r="C27" i="17"/>
  <c r="B27" i="17"/>
  <c r="A27" i="17"/>
  <c r="I26" i="17"/>
  <c r="K26" i="17" s="1"/>
  <c r="H26" i="17"/>
  <c r="J26" i="17" s="1"/>
  <c r="L26" i="17" s="1"/>
  <c r="N26" i="17" s="1"/>
  <c r="M26" i="17" s="1"/>
  <c r="P26" i="17" s="1"/>
  <c r="G26" i="17"/>
  <c r="F26" i="17"/>
  <c r="E26" i="17"/>
  <c r="D26" i="17"/>
  <c r="C26" i="17"/>
  <c r="B26" i="17"/>
  <c r="A26" i="17"/>
  <c r="I25" i="17"/>
  <c r="K25" i="17" s="1"/>
  <c r="H25" i="17"/>
  <c r="J25" i="17" s="1"/>
  <c r="L25" i="17" s="1"/>
  <c r="N25" i="17" s="1"/>
  <c r="M25" i="17" s="1"/>
  <c r="P25" i="17" s="1"/>
  <c r="G25" i="17"/>
  <c r="F25" i="17"/>
  <c r="E25" i="17"/>
  <c r="D25" i="17"/>
  <c r="C25" i="17"/>
  <c r="B25" i="17"/>
  <c r="A25" i="17"/>
  <c r="I24" i="17"/>
  <c r="K24" i="17" s="1"/>
  <c r="H24" i="17"/>
  <c r="J24" i="17" s="1"/>
  <c r="G24" i="17"/>
  <c r="F24" i="17"/>
  <c r="E24" i="17"/>
  <c r="D24" i="17"/>
  <c r="C24" i="17"/>
  <c r="B24" i="17"/>
  <c r="A24" i="17"/>
  <c r="K23" i="17"/>
  <c r="I23" i="17"/>
  <c r="H23" i="17"/>
  <c r="J23" i="17" s="1"/>
  <c r="L23" i="17" s="1"/>
  <c r="N23" i="17" s="1"/>
  <c r="M23" i="17" s="1"/>
  <c r="P23" i="17" s="1"/>
  <c r="G23" i="17"/>
  <c r="F23" i="17"/>
  <c r="E23" i="17"/>
  <c r="D23" i="17"/>
  <c r="C23" i="17"/>
  <c r="B23" i="17"/>
  <c r="A23" i="17"/>
  <c r="K22" i="17"/>
  <c r="J22" i="17"/>
  <c r="L22" i="17" s="1"/>
  <c r="N22" i="17" s="1"/>
  <c r="M22" i="17" s="1"/>
  <c r="P22" i="17" s="1"/>
  <c r="I22" i="17"/>
  <c r="H22" i="17"/>
  <c r="G22" i="17"/>
  <c r="F22" i="17"/>
  <c r="E22" i="17"/>
  <c r="D22" i="17"/>
  <c r="C22" i="17"/>
  <c r="B22" i="17"/>
  <c r="A22" i="17"/>
  <c r="J21" i="17"/>
  <c r="I21" i="17"/>
  <c r="K21" i="17" s="1"/>
  <c r="H21" i="17"/>
  <c r="G21" i="17"/>
  <c r="F21" i="17"/>
  <c r="E21" i="17"/>
  <c r="D21" i="17"/>
  <c r="C21" i="17"/>
  <c r="B21" i="17"/>
  <c r="A21" i="17"/>
  <c r="I20" i="17"/>
  <c r="K20" i="17" s="1"/>
  <c r="H20" i="17"/>
  <c r="J20" i="17" s="1"/>
  <c r="L20" i="17" s="1"/>
  <c r="N20" i="17" s="1"/>
  <c r="M20" i="17" s="1"/>
  <c r="P20" i="17" s="1"/>
  <c r="G20" i="17"/>
  <c r="F20" i="17"/>
  <c r="E20" i="17"/>
  <c r="D20" i="17"/>
  <c r="C20" i="17"/>
  <c r="B20" i="17"/>
  <c r="A20" i="17"/>
  <c r="I19" i="17"/>
  <c r="K19" i="17" s="1"/>
  <c r="H19" i="17"/>
  <c r="J19" i="17" s="1"/>
  <c r="L19" i="17" s="1"/>
  <c r="N19" i="17" s="1"/>
  <c r="M19" i="17" s="1"/>
  <c r="P19" i="17" s="1"/>
  <c r="G19" i="17"/>
  <c r="F19" i="17"/>
  <c r="E19" i="17"/>
  <c r="D19" i="17"/>
  <c r="C19" i="17"/>
  <c r="B19" i="17"/>
  <c r="A19" i="17"/>
  <c r="I18" i="17"/>
  <c r="K18" i="17" s="1"/>
  <c r="H18" i="17"/>
  <c r="J18" i="17" s="1"/>
  <c r="L18" i="17" s="1"/>
  <c r="N18" i="17" s="1"/>
  <c r="M18" i="17" s="1"/>
  <c r="P18" i="17" s="1"/>
  <c r="G18" i="17"/>
  <c r="F18" i="17"/>
  <c r="E18" i="17"/>
  <c r="D18" i="17"/>
  <c r="C18" i="17"/>
  <c r="B18" i="17"/>
  <c r="A18" i="17"/>
  <c r="I17" i="17"/>
  <c r="K17" i="17" s="1"/>
  <c r="H17" i="17"/>
  <c r="J17" i="17" s="1"/>
  <c r="L17" i="17" s="1"/>
  <c r="N17" i="17" s="1"/>
  <c r="M17" i="17" s="1"/>
  <c r="P17" i="17" s="1"/>
  <c r="G17" i="17"/>
  <c r="F17" i="17"/>
  <c r="E17" i="17"/>
  <c r="D17" i="17"/>
  <c r="C17" i="17"/>
  <c r="B17" i="17"/>
  <c r="A17" i="17"/>
  <c r="K16" i="17"/>
  <c r="I16" i="17"/>
  <c r="H16" i="17"/>
  <c r="J16" i="17" s="1"/>
  <c r="L16" i="17" s="1"/>
  <c r="N16" i="17" s="1"/>
  <c r="M16" i="17" s="1"/>
  <c r="P16" i="17" s="1"/>
  <c r="G16" i="17"/>
  <c r="F16" i="17"/>
  <c r="E16" i="17"/>
  <c r="D16" i="17"/>
  <c r="C16" i="17"/>
  <c r="B16" i="17"/>
  <c r="A16" i="17"/>
  <c r="K15" i="17"/>
  <c r="J15" i="17"/>
  <c r="L15" i="17" s="1"/>
  <c r="N15" i="17" s="1"/>
  <c r="M15" i="17" s="1"/>
  <c r="P15" i="17" s="1"/>
  <c r="I15" i="17"/>
  <c r="H15" i="17"/>
  <c r="G15" i="17"/>
  <c r="F15" i="17"/>
  <c r="E15" i="17"/>
  <c r="D15" i="17"/>
  <c r="C15" i="17"/>
  <c r="B15" i="17"/>
  <c r="A15" i="17"/>
  <c r="J14" i="17"/>
  <c r="I14" i="17"/>
  <c r="K14" i="17" s="1"/>
  <c r="H14" i="17"/>
  <c r="G14" i="17"/>
  <c r="F14" i="17"/>
  <c r="E14" i="17"/>
  <c r="D14" i="17"/>
  <c r="C14" i="17"/>
  <c r="B14" i="17"/>
  <c r="A14" i="17"/>
  <c r="I13" i="17"/>
  <c r="K13" i="17" s="1"/>
  <c r="H13" i="17"/>
  <c r="J13" i="17" s="1"/>
  <c r="G13" i="17"/>
  <c r="F13" i="17"/>
  <c r="E13" i="17"/>
  <c r="D13" i="17"/>
  <c r="C13" i="17"/>
  <c r="B13" i="17"/>
  <c r="A13" i="17"/>
  <c r="I12" i="17"/>
  <c r="K12" i="17" s="1"/>
  <c r="H12" i="17"/>
  <c r="J12" i="17" s="1"/>
  <c r="L12" i="17" s="1"/>
  <c r="N12" i="17" s="1"/>
  <c r="M12" i="17" s="1"/>
  <c r="P12" i="17" s="1"/>
  <c r="G12" i="17"/>
  <c r="F12" i="17"/>
  <c r="E12" i="17"/>
  <c r="D12" i="17"/>
  <c r="C12" i="17"/>
  <c r="B12" i="17"/>
  <c r="A12" i="17"/>
  <c r="I11" i="17"/>
  <c r="K11" i="17" s="1"/>
  <c r="H11" i="17"/>
  <c r="J11" i="17" s="1"/>
  <c r="G11" i="17"/>
  <c r="F11" i="17"/>
  <c r="E11" i="17"/>
  <c r="D11" i="17"/>
  <c r="C11" i="17"/>
  <c r="B11" i="17"/>
  <c r="A11" i="17"/>
  <c r="I10" i="17"/>
  <c r="K10" i="17" s="1"/>
  <c r="H10" i="17"/>
  <c r="J10" i="17" s="1"/>
  <c r="L10" i="17" s="1"/>
  <c r="N10" i="17" s="1"/>
  <c r="M10" i="17" s="1"/>
  <c r="P10" i="17" s="1"/>
  <c r="G10" i="17"/>
  <c r="F10" i="17"/>
  <c r="E10" i="17"/>
  <c r="D10" i="17"/>
  <c r="C10" i="17"/>
  <c r="B10" i="17"/>
  <c r="A10" i="17"/>
  <c r="N9" i="17"/>
  <c r="M9" i="17" s="1"/>
  <c r="P9" i="17" s="1"/>
  <c r="L9" i="17"/>
  <c r="K9" i="17"/>
  <c r="J9" i="17"/>
  <c r="I9" i="17"/>
  <c r="H9" i="17"/>
  <c r="G9" i="17"/>
  <c r="F9" i="17"/>
  <c r="E9" i="17"/>
  <c r="D9" i="17"/>
  <c r="C9" i="17"/>
  <c r="B9" i="17"/>
  <c r="A9" i="17"/>
  <c r="B5" i="17"/>
  <c r="B4" i="17"/>
  <c r="I2" i="17"/>
  <c r="G2" i="17"/>
  <c r="F2" i="17"/>
  <c r="D2" i="17"/>
  <c r="C2" i="17"/>
  <c r="G1" i="17"/>
  <c r="F1" i="17"/>
  <c r="D1" i="17"/>
  <c r="C1" i="17"/>
  <c r="B1" i="17"/>
  <c r="K28" i="16"/>
  <c r="J28" i="16"/>
  <c r="L28" i="16" s="1"/>
  <c r="N28" i="16" s="1"/>
  <c r="M28" i="16" s="1"/>
  <c r="P28" i="16" s="1"/>
  <c r="I28" i="16"/>
  <c r="H28" i="16"/>
  <c r="G28" i="16"/>
  <c r="F28" i="16"/>
  <c r="E28" i="16"/>
  <c r="D28" i="16"/>
  <c r="C28" i="16"/>
  <c r="B28" i="16"/>
  <c r="A28" i="16"/>
  <c r="I27" i="16"/>
  <c r="K27" i="16" s="1"/>
  <c r="H27" i="16"/>
  <c r="J27" i="16" s="1"/>
  <c r="L27" i="16" s="1"/>
  <c r="N27" i="16" s="1"/>
  <c r="M27" i="16" s="1"/>
  <c r="P27" i="16" s="1"/>
  <c r="G27" i="16"/>
  <c r="F27" i="16"/>
  <c r="E27" i="16"/>
  <c r="D27" i="16"/>
  <c r="C27" i="16"/>
  <c r="B27" i="16"/>
  <c r="A27" i="16"/>
  <c r="I26" i="16"/>
  <c r="K26" i="16" s="1"/>
  <c r="H26" i="16"/>
  <c r="J26" i="16" s="1"/>
  <c r="L26" i="16" s="1"/>
  <c r="N26" i="16" s="1"/>
  <c r="M26" i="16" s="1"/>
  <c r="P26" i="16" s="1"/>
  <c r="G26" i="16"/>
  <c r="F26" i="16"/>
  <c r="E26" i="16"/>
  <c r="D26" i="16"/>
  <c r="C26" i="16"/>
  <c r="B26" i="16"/>
  <c r="A26" i="16"/>
  <c r="I25" i="16"/>
  <c r="K25" i="16" s="1"/>
  <c r="H25" i="16"/>
  <c r="J25" i="16" s="1"/>
  <c r="L25" i="16" s="1"/>
  <c r="N25" i="16" s="1"/>
  <c r="M25" i="16" s="1"/>
  <c r="P25" i="16" s="1"/>
  <c r="G25" i="16"/>
  <c r="F25" i="16"/>
  <c r="E25" i="16"/>
  <c r="D25" i="16"/>
  <c r="C25" i="16"/>
  <c r="B25" i="16"/>
  <c r="A25" i="16"/>
  <c r="I24" i="16"/>
  <c r="K24" i="16" s="1"/>
  <c r="H24" i="16"/>
  <c r="J24" i="16" s="1"/>
  <c r="L24" i="16" s="1"/>
  <c r="N24" i="16" s="1"/>
  <c r="M24" i="16" s="1"/>
  <c r="P24" i="16" s="1"/>
  <c r="G24" i="16"/>
  <c r="F24" i="16"/>
  <c r="E24" i="16"/>
  <c r="D24" i="16"/>
  <c r="C24" i="16"/>
  <c r="B24" i="16"/>
  <c r="A24" i="16"/>
  <c r="I23" i="16"/>
  <c r="K23" i="16" s="1"/>
  <c r="H23" i="16"/>
  <c r="J23" i="16" s="1"/>
  <c r="G23" i="16"/>
  <c r="F23" i="16"/>
  <c r="E23" i="16"/>
  <c r="D23" i="16"/>
  <c r="C23" i="16"/>
  <c r="B23" i="16"/>
  <c r="A23" i="16"/>
  <c r="I22" i="16"/>
  <c r="K22" i="16" s="1"/>
  <c r="H22" i="16"/>
  <c r="J22" i="16" s="1"/>
  <c r="L22" i="16" s="1"/>
  <c r="N22" i="16" s="1"/>
  <c r="M22" i="16" s="1"/>
  <c r="P22" i="16" s="1"/>
  <c r="G22" i="16"/>
  <c r="F22" i="16"/>
  <c r="E22" i="16"/>
  <c r="D22" i="16"/>
  <c r="C22" i="16"/>
  <c r="B22" i="16"/>
  <c r="A22" i="16"/>
  <c r="I21" i="16"/>
  <c r="K21" i="16" s="1"/>
  <c r="H21" i="16"/>
  <c r="J21" i="16" s="1"/>
  <c r="G21" i="16"/>
  <c r="F21" i="16"/>
  <c r="E21" i="16"/>
  <c r="D21" i="16"/>
  <c r="C21" i="16"/>
  <c r="B21" i="16"/>
  <c r="A21" i="16"/>
  <c r="I20" i="16"/>
  <c r="K20" i="16" s="1"/>
  <c r="H20" i="16"/>
  <c r="J20" i="16" s="1"/>
  <c r="G20" i="16"/>
  <c r="F20" i="16"/>
  <c r="E20" i="16"/>
  <c r="D20" i="16"/>
  <c r="C20" i="16"/>
  <c r="B20" i="16"/>
  <c r="A20" i="16"/>
  <c r="I19" i="16"/>
  <c r="K19" i="16" s="1"/>
  <c r="H19" i="16"/>
  <c r="J19" i="16" s="1"/>
  <c r="G19" i="16"/>
  <c r="F19" i="16"/>
  <c r="E19" i="16"/>
  <c r="D19" i="16"/>
  <c r="C19" i="16"/>
  <c r="B19" i="16"/>
  <c r="A19" i="16"/>
  <c r="I18" i="16"/>
  <c r="K18" i="16" s="1"/>
  <c r="H18" i="16"/>
  <c r="J18" i="16" s="1"/>
  <c r="L18" i="16" s="1"/>
  <c r="N18" i="16" s="1"/>
  <c r="M18" i="16" s="1"/>
  <c r="P18" i="16" s="1"/>
  <c r="G18" i="16"/>
  <c r="F18" i="16"/>
  <c r="E18" i="16"/>
  <c r="D18" i="16"/>
  <c r="C18" i="16"/>
  <c r="B18" i="16"/>
  <c r="A18" i="16"/>
  <c r="I17" i="16"/>
  <c r="K17" i="16" s="1"/>
  <c r="H17" i="16"/>
  <c r="J17" i="16" s="1"/>
  <c r="L17" i="16" s="1"/>
  <c r="N17" i="16" s="1"/>
  <c r="M17" i="16" s="1"/>
  <c r="P17" i="16" s="1"/>
  <c r="G17" i="16"/>
  <c r="F17" i="16"/>
  <c r="E17" i="16"/>
  <c r="D17" i="16"/>
  <c r="C17" i="16"/>
  <c r="B17" i="16"/>
  <c r="A17" i="16"/>
  <c r="I16" i="16"/>
  <c r="K16" i="16" s="1"/>
  <c r="H16" i="16"/>
  <c r="J16" i="16" s="1"/>
  <c r="L16" i="16" s="1"/>
  <c r="N16" i="16" s="1"/>
  <c r="M16" i="16" s="1"/>
  <c r="P16" i="16" s="1"/>
  <c r="G16" i="16"/>
  <c r="F16" i="16"/>
  <c r="E16" i="16"/>
  <c r="D16" i="16"/>
  <c r="C16" i="16"/>
  <c r="B16" i="16"/>
  <c r="A16" i="16"/>
  <c r="I15" i="16"/>
  <c r="K15" i="16" s="1"/>
  <c r="H15" i="16"/>
  <c r="J15" i="16" s="1"/>
  <c r="L15" i="16" s="1"/>
  <c r="N15" i="16" s="1"/>
  <c r="M15" i="16" s="1"/>
  <c r="P15" i="16" s="1"/>
  <c r="G15" i="16"/>
  <c r="F15" i="16"/>
  <c r="E15" i="16"/>
  <c r="D15" i="16"/>
  <c r="C15" i="16"/>
  <c r="B15" i="16"/>
  <c r="A15" i="16"/>
  <c r="I14" i="16"/>
  <c r="K14" i="16" s="1"/>
  <c r="H14" i="16"/>
  <c r="J14" i="16" s="1"/>
  <c r="L14" i="16" s="1"/>
  <c r="N14" i="16" s="1"/>
  <c r="M14" i="16" s="1"/>
  <c r="P14" i="16" s="1"/>
  <c r="G14" i="16"/>
  <c r="F14" i="16"/>
  <c r="E14" i="16"/>
  <c r="D14" i="16"/>
  <c r="C14" i="16"/>
  <c r="B14" i="16"/>
  <c r="A14" i="16"/>
  <c r="I13" i="16"/>
  <c r="K13" i="16" s="1"/>
  <c r="H13" i="16"/>
  <c r="J13" i="16" s="1"/>
  <c r="L13" i="16" s="1"/>
  <c r="N13" i="16" s="1"/>
  <c r="M13" i="16" s="1"/>
  <c r="P13" i="16" s="1"/>
  <c r="G13" i="16"/>
  <c r="F13" i="16"/>
  <c r="E13" i="16"/>
  <c r="D13" i="16"/>
  <c r="C13" i="16"/>
  <c r="B13" i="16"/>
  <c r="A13" i="16"/>
  <c r="I12" i="16"/>
  <c r="K12" i="16" s="1"/>
  <c r="H12" i="16"/>
  <c r="J12" i="16" s="1"/>
  <c r="G12" i="16"/>
  <c r="F12" i="16"/>
  <c r="E12" i="16"/>
  <c r="D12" i="16"/>
  <c r="C12" i="16"/>
  <c r="B12" i="16"/>
  <c r="A12" i="16"/>
  <c r="J11" i="16"/>
  <c r="I11" i="16"/>
  <c r="K11" i="16" s="1"/>
  <c r="H11" i="16"/>
  <c r="G11" i="16"/>
  <c r="F11" i="16"/>
  <c r="E11" i="16"/>
  <c r="D11" i="16"/>
  <c r="C11" i="16"/>
  <c r="B11" i="16"/>
  <c r="A11" i="16"/>
  <c r="I10" i="16"/>
  <c r="K10" i="16" s="1"/>
  <c r="H10" i="16"/>
  <c r="J10" i="16" s="1"/>
  <c r="L10" i="16" s="1"/>
  <c r="N10" i="16" s="1"/>
  <c r="M10" i="16" s="1"/>
  <c r="P10" i="16" s="1"/>
  <c r="G10" i="16"/>
  <c r="F10" i="16"/>
  <c r="E10" i="16"/>
  <c r="D10" i="16"/>
  <c r="C10" i="16"/>
  <c r="B10" i="16"/>
  <c r="A10" i="16"/>
  <c r="L9" i="16"/>
  <c r="N9" i="16" s="1"/>
  <c r="M9" i="16" s="1"/>
  <c r="P9" i="16" s="1"/>
  <c r="K9" i="16"/>
  <c r="J9" i="16"/>
  <c r="I9" i="16"/>
  <c r="H9" i="16"/>
  <c r="G9" i="16"/>
  <c r="F9" i="16"/>
  <c r="E9" i="16"/>
  <c r="D9" i="16"/>
  <c r="C9" i="16"/>
  <c r="B9" i="16"/>
  <c r="A9" i="16"/>
  <c r="B5" i="16"/>
  <c r="B4" i="16"/>
  <c r="I2" i="16"/>
  <c r="G2" i="16"/>
  <c r="F2" i="16"/>
  <c r="D2" i="16"/>
  <c r="C2" i="16"/>
  <c r="G1" i="16"/>
  <c r="F1" i="16"/>
  <c r="D1" i="16"/>
  <c r="C1" i="16"/>
  <c r="B1" i="16"/>
  <c r="I28" i="15"/>
  <c r="K28" i="15" s="1"/>
  <c r="H28" i="15"/>
  <c r="J28" i="15" s="1"/>
  <c r="L28" i="15" s="1"/>
  <c r="N28" i="15" s="1"/>
  <c r="M28" i="15" s="1"/>
  <c r="P28" i="15" s="1"/>
  <c r="G28" i="15"/>
  <c r="F28" i="15"/>
  <c r="E28" i="15"/>
  <c r="D28" i="15"/>
  <c r="C28" i="15"/>
  <c r="B28" i="15"/>
  <c r="A28" i="15"/>
  <c r="I27" i="15"/>
  <c r="K27" i="15" s="1"/>
  <c r="H27" i="15"/>
  <c r="J27" i="15" s="1"/>
  <c r="L27" i="15" s="1"/>
  <c r="N27" i="15" s="1"/>
  <c r="M27" i="15" s="1"/>
  <c r="P27" i="15" s="1"/>
  <c r="G27" i="15"/>
  <c r="F27" i="15"/>
  <c r="E27" i="15"/>
  <c r="D27" i="15"/>
  <c r="C27" i="15"/>
  <c r="B27" i="15"/>
  <c r="A27" i="15"/>
  <c r="I26" i="15"/>
  <c r="K26" i="15" s="1"/>
  <c r="H26" i="15"/>
  <c r="J26" i="15" s="1"/>
  <c r="L26" i="15" s="1"/>
  <c r="N26" i="15" s="1"/>
  <c r="M26" i="15" s="1"/>
  <c r="P26" i="15" s="1"/>
  <c r="G26" i="15"/>
  <c r="F26" i="15"/>
  <c r="E26" i="15"/>
  <c r="D26" i="15"/>
  <c r="C26" i="15"/>
  <c r="B26" i="15"/>
  <c r="A26" i="15"/>
  <c r="I25" i="15"/>
  <c r="K25" i="15" s="1"/>
  <c r="H25" i="15"/>
  <c r="J25" i="15" s="1"/>
  <c r="L25" i="15" s="1"/>
  <c r="N25" i="15" s="1"/>
  <c r="M25" i="15" s="1"/>
  <c r="P25" i="15" s="1"/>
  <c r="G25" i="15"/>
  <c r="F25" i="15"/>
  <c r="E25" i="15"/>
  <c r="D25" i="15"/>
  <c r="C25" i="15"/>
  <c r="B25" i="15"/>
  <c r="A25" i="15"/>
  <c r="I24" i="15"/>
  <c r="K24" i="15" s="1"/>
  <c r="H24" i="15"/>
  <c r="J24" i="15" s="1"/>
  <c r="L24" i="15" s="1"/>
  <c r="N24" i="15" s="1"/>
  <c r="M24" i="15" s="1"/>
  <c r="P24" i="15" s="1"/>
  <c r="G24" i="15"/>
  <c r="F24" i="15"/>
  <c r="E24" i="15"/>
  <c r="D24" i="15"/>
  <c r="C24" i="15"/>
  <c r="B24" i="15"/>
  <c r="A24" i="15"/>
  <c r="I23" i="15"/>
  <c r="K23" i="15" s="1"/>
  <c r="H23" i="15"/>
  <c r="J23" i="15" s="1"/>
  <c r="L23" i="15" s="1"/>
  <c r="N23" i="15" s="1"/>
  <c r="M23" i="15" s="1"/>
  <c r="P23" i="15" s="1"/>
  <c r="G23" i="15"/>
  <c r="F23" i="15"/>
  <c r="E23" i="15"/>
  <c r="D23" i="15"/>
  <c r="C23" i="15"/>
  <c r="B23" i="15"/>
  <c r="A23" i="15"/>
  <c r="I22" i="15"/>
  <c r="K22" i="15" s="1"/>
  <c r="H22" i="15"/>
  <c r="J22" i="15" s="1"/>
  <c r="L22" i="15" s="1"/>
  <c r="N22" i="15" s="1"/>
  <c r="M22" i="15" s="1"/>
  <c r="P22" i="15" s="1"/>
  <c r="G22" i="15"/>
  <c r="F22" i="15"/>
  <c r="E22" i="15"/>
  <c r="D22" i="15"/>
  <c r="C22" i="15"/>
  <c r="B22" i="15"/>
  <c r="A22" i="15"/>
  <c r="J21" i="15"/>
  <c r="L21" i="15" s="1"/>
  <c r="N21" i="15" s="1"/>
  <c r="M21" i="15" s="1"/>
  <c r="P21" i="15" s="1"/>
  <c r="I21" i="15"/>
  <c r="K21" i="15" s="1"/>
  <c r="H21" i="15"/>
  <c r="G21" i="15"/>
  <c r="F21" i="15"/>
  <c r="E21" i="15"/>
  <c r="D21" i="15"/>
  <c r="C21" i="15"/>
  <c r="B21" i="15"/>
  <c r="A21" i="15"/>
  <c r="I20" i="15"/>
  <c r="K20" i="15" s="1"/>
  <c r="H20" i="15"/>
  <c r="J20" i="15" s="1"/>
  <c r="L20" i="15" s="1"/>
  <c r="N20" i="15" s="1"/>
  <c r="M20" i="15" s="1"/>
  <c r="P20" i="15" s="1"/>
  <c r="G20" i="15"/>
  <c r="F20" i="15"/>
  <c r="E20" i="15"/>
  <c r="D20" i="15"/>
  <c r="C20" i="15"/>
  <c r="B20" i="15"/>
  <c r="A20" i="15"/>
  <c r="I19" i="15"/>
  <c r="K19" i="15" s="1"/>
  <c r="H19" i="15"/>
  <c r="J19" i="15" s="1"/>
  <c r="L19" i="15" s="1"/>
  <c r="N19" i="15" s="1"/>
  <c r="M19" i="15" s="1"/>
  <c r="P19" i="15" s="1"/>
  <c r="G19" i="15"/>
  <c r="F19" i="15"/>
  <c r="E19" i="15"/>
  <c r="D19" i="15"/>
  <c r="C19" i="15"/>
  <c r="B19" i="15"/>
  <c r="A19" i="15"/>
  <c r="I18" i="15"/>
  <c r="K18" i="15" s="1"/>
  <c r="H18" i="15"/>
  <c r="J18" i="15" s="1"/>
  <c r="L18" i="15" s="1"/>
  <c r="N18" i="15" s="1"/>
  <c r="M18" i="15" s="1"/>
  <c r="P18" i="15" s="1"/>
  <c r="G18" i="15"/>
  <c r="F18" i="15"/>
  <c r="E18" i="15"/>
  <c r="D18" i="15"/>
  <c r="C18" i="15"/>
  <c r="B18" i="15"/>
  <c r="A18" i="15"/>
  <c r="I17" i="15"/>
  <c r="K17" i="15" s="1"/>
  <c r="H17" i="15"/>
  <c r="J17" i="15" s="1"/>
  <c r="L17" i="15" s="1"/>
  <c r="N17" i="15" s="1"/>
  <c r="M17" i="15" s="1"/>
  <c r="P17" i="15" s="1"/>
  <c r="G17" i="15"/>
  <c r="F17" i="15"/>
  <c r="E17" i="15"/>
  <c r="D17" i="15"/>
  <c r="C17" i="15"/>
  <c r="B17" i="15"/>
  <c r="A17" i="15"/>
  <c r="I16" i="15"/>
  <c r="K16" i="15" s="1"/>
  <c r="H16" i="15"/>
  <c r="J16" i="15" s="1"/>
  <c r="L16" i="15" s="1"/>
  <c r="N16" i="15" s="1"/>
  <c r="M16" i="15" s="1"/>
  <c r="P16" i="15" s="1"/>
  <c r="G16" i="15"/>
  <c r="F16" i="15"/>
  <c r="E16" i="15"/>
  <c r="D16" i="15"/>
  <c r="C16" i="15"/>
  <c r="B16" i="15"/>
  <c r="A16" i="15"/>
  <c r="I15" i="15"/>
  <c r="K15" i="15" s="1"/>
  <c r="H15" i="15"/>
  <c r="J15" i="15" s="1"/>
  <c r="L15" i="15" s="1"/>
  <c r="N15" i="15" s="1"/>
  <c r="M15" i="15" s="1"/>
  <c r="P15" i="15" s="1"/>
  <c r="G15" i="15"/>
  <c r="F15" i="15"/>
  <c r="E15" i="15"/>
  <c r="D15" i="15"/>
  <c r="C15" i="15"/>
  <c r="B15" i="15"/>
  <c r="A15" i="15"/>
  <c r="I14" i="15"/>
  <c r="K14" i="15" s="1"/>
  <c r="H14" i="15"/>
  <c r="J14" i="15" s="1"/>
  <c r="L14" i="15" s="1"/>
  <c r="N14" i="15" s="1"/>
  <c r="M14" i="15" s="1"/>
  <c r="P14" i="15" s="1"/>
  <c r="G14" i="15"/>
  <c r="F14" i="15"/>
  <c r="E14" i="15"/>
  <c r="D14" i="15"/>
  <c r="C14" i="15"/>
  <c r="B14" i="15"/>
  <c r="A14" i="15"/>
  <c r="I13" i="15"/>
  <c r="K13" i="15" s="1"/>
  <c r="H13" i="15"/>
  <c r="J13" i="15" s="1"/>
  <c r="L13" i="15" s="1"/>
  <c r="N13" i="15" s="1"/>
  <c r="M13" i="15" s="1"/>
  <c r="P13" i="15" s="1"/>
  <c r="G13" i="15"/>
  <c r="F13" i="15"/>
  <c r="E13" i="15"/>
  <c r="D13" i="15"/>
  <c r="C13" i="15"/>
  <c r="B13" i="15"/>
  <c r="A13" i="15"/>
  <c r="I12" i="15"/>
  <c r="K12" i="15" s="1"/>
  <c r="H12" i="15"/>
  <c r="J12" i="15" s="1"/>
  <c r="L12" i="15" s="1"/>
  <c r="N12" i="15" s="1"/>
  <c r="M12" i="15" s="1"/>
  <c r="P12" i="15" s="1"/>
  <c r="G12" i="15"/>
  <c r="F12" i="15"/>
  <c r="E12" i="15"/>
  <c r="D12" i="15"/>
  <c r="C12" i="15"/>
  <c r="B12" i="15"/>
  <c r="A12" i="15"/>
  <c r="I11" i="15"/>
  <c r="K11" i="15" s="1"/>
  <c r="H11" i="15"/>
  <c r="J11" i="15" s="1"/>
  <c r="L11" i="15" s="1"/>
  <c r="N11" i="15" s="1"/>
  <c r="M11" i="15" s="1"/>
  <c r="P11" i="15" s="1"/>
  <c r="G11" i="15"/>
  <c r="F11" i="15"/>
  <c r="E11" i="15"/>
  <c r="D11" i="15"/>
  <c r="C11" i="15"/>
  <c r="B11" i="15"/>
  <c r="A11" i="15"/>
  <c r="I10" i="15"/>
  <c r="K10" i="15" s="1"/>
  <c r="H10" i="15"/>
  <c r="J10" i="15" s="1"/>
  <c r="L10" i="15" s="1"/>
  <c r="N10" i="15" s="1"/>
  <c r="M10" i="15" s="1"/>
  <c r="P10" i="15" s="1"/>
  <c r="G10" i="15"/>
  <c r="F10" i="15"/>
  <c r="E10" i="15"/>
  <c r="D10" i="15"/>
  <c r="C10" i="15"/>
  <c r="B10" i="15"/>
  <c r="A10" i="15"/>
  <c r="L9" i="15"/>
  <c r="N9" i="15" s="1"/>
  <c r="M9" i="15" s="1"/>
  <c r="P9" i="15" s="1"/>
  <c r="K9" i="15"/>
  <c r="J9" i="15"/>
  <c r="I9" i="15"/>
  <c r="H9" i="15"/>
  <c r="G9" i="15"/>
  <c r="F9" i="15"/>
  <c r="E9" i="15"/>
  <c r="D9" i="15"/>
  <c r="C9" i="15"/>
  <c r="B9" i="15"/>
  <c r="A9" i="15"/>
  <c r="B5" i="15"/>
  <c r="B4" i="15"/>
  <c r="I2" i="15"/>
  <c r="G2" i="15"/>
  <c r="F2" i="15"/>
  <c r="D2" i="15"/>
  <c r="C2" i="15"/>
  <c r="G1" i="15"/>
  <c r="F1" i="15"/>
  <c r="D1" i="15"/>
  <c r="C1" i="15"/>
  <c r="B1" i="15"/>
  <c r="L14" i="17" l="1"/>
  <c r="N14" i="17" s="1"/>
  <c r="M14" i="17" s="1"/>
  <c r="P14" i="17" s="1"/>
  <c r="L24" i="17"/>
  <c r="N24" i="17" s="1"/>
  <c r="M24" i="17" s="1"/>
  <c r="P24" i="17" s="1"/>
  <c r="L11" i="17"/>
  <c r="N11" i="17" s="1"/>
  <c r="M11" i="17" s="1"/>
  <c r="P11" i="17" s="1"/>
  <c r="L21" i="17"/>
  <c r="N21" i="17" s="1"/>
  <c r="M21" i="17" s="1"/>
  <c r="P21" i="17" s="1"/>
  <c r="L13" i="17"/>
  <c r="N13" i="17" s="1"/>
  <c r="M13" i="17" s="1"/>
  <c r="P13" i="17" s="1"/>
  <c r="L12" i="16"/>
  <c r="N12" i="16" s="1"/>
  <c r="M12" i="16" s="1"/>
  <c r="P12" i="16" s="1"/>
  <c r="L19" i="16"/>
  <c r="N19" i="16" s="1"/>
  <c r="M19" i="16" s="1"/>
  <c r="P19" i="16" s="1"/>
  <c r="L23" i="16"/>
  <c r="N23" i="16" s="1"/>
  <c r="M23" i="16" s="1"/>
  <c r="P23" i="16" s="1"/>
  <c r="L21" i="16"/>
  <c r="N21" i="16" s="1"/>
  <c r="M21" i="16" s="1"/>
  <c r="P21" i="16" s="1"/>
  <c r="L11" i="16"/>
  <c r="N11" i="16" s="1"/>
  <c r="M11" i="16" s="1"/>
  <c r="P11" i="16" s="1"/>
  <c r="L20" i="16"/>
  <c r="N20" i="16" s="1"/>
  <c r="M20" i="16" s="1"/>
  <c r="P20" i="16" s="1"/>
  <c r="I28" i="14"/>
  <c r="K28" i="14" s="1"/>
  <c r="H28" i="14"/>
  <c r="J28" i="14" s="1"/>
  <c r="L28" i="14" s="1"/>
  <c r="N28" i="14" s="1"/>
  <c r="M28" i="14" s="1"/>
  <c r="P28" i="14" s="1"/>
  <c r="G28" i="14"/>
  <c r="F28" i="14"/>
  <c r="E28" i="14"/>
  <c r="D28" i="14"/>
  <c r="C28" i="14"/>
  <c r="B28" i="14"/>
  <c r="A28" i="14"/>
  <c r="I27" i="14"/>
  <c r="K27" i="14" s="1"/>
  <c r="H27" i="14"/>
  <c r="J27" i="14" s="1"/>
  <c r="L27" i="14" s="1"/>
  <c r="N27" i="14" s="1"/>
  <c r="M27" i="14" s="1"/>
  <c r="P27" i="14" s="1"/>
  <c r="G27" i="14"/>
  <c r="F27" i="14"/>
  <c r="E27" i="14"/>
  <c r="D27" i="14"/>
  <c r="C27" i="14"/>
  <c r="B27" i="14"/>
  <c r="A27" i="14"/>
  <c r="I26" i="14"/>
  <c r="K26" i="14" s="1"/>
  <c r="H26" i="14"/>
  <c r="J26" i="14" s="1"/>
  <c r="L26" i="14" s="1"/>
  <c r="N26" i="14" s="1"/>
  <c r="M26" i="14" s="1"/>
  <c r="P26" i="14" s="1"/>
  <c r="G26" i="14"/>
  <c r="F26" i="14"/>
  <c r="E26" i="14"/>
  <c r="D26" i="14"/>
  <c r="C26" i="14"/>
  <c r="B26" i="14"/>
  <c r="A26" i="14"/>
  <c r="I25" i="14"/>
  <c r="K25" i="14" s="1"/>
  <c r="H25" i="14"/>
  <c r="J25" i="14" s="1"/>
  <c r="L25" i="14" s="1"/>
  <c r="N25" i="14" s="1"/>
  <c r="M25" i="14" s="1"/>
  <c r="P25" i="14" s="1"/>
  <c r="G25" i="14"/>
  <c r="F25" i="14"/>
  <c r="E25" i="14"/>
  <c r="D25" i="14"/>
  <c r="C25" i="14"/>
  <c r="B25" i="14"/>
  <c r="A25" i="14"/>
  <c r="I24" i="14"/>
  <c r="K24" i="14" s="1"/>
  <c r="H24" i="14"/>
  <c r="J24" i="14" s="1"/>
  <c r="L24" i="14" s="1"/>
  <c r="N24" i="14" s="1"/>
  <c r="M24" i="14" s="1"/>
  <c r="P24" i="14" s="1"/>
  <c r="G24" i="14"/>
  <c r="F24" i="14"/>
  <c r="E24" i="14"/>
  <c r="D24" i="14"/>
  <c r="C24" i="14"/>
  <c r="B24" i="14"/>
  <c r="A24" i="14"/>
  <c r="I23" i="14"/>
  <c r="K23" i="14" s="1"/>
  <c r="H23" i="14"/>
  <c r="J23" i="14" s="1"/>
  <c r="L23" i="14" s="1"/>
  <c r="N23" i="14" s="1"/>
  <c r="M23" i="14" s="1"/>
  <c r="P23" i="14" s="1"/>
  <c r="G23" i="14"/>
  <c r="F23" i="14"/>
  <c r="E23" i="14"/>
  <c r="D23" i="14"/>
  <c r="C23" i="14"/>
  <c r="B23" i="14"/>
  <c r="A23" i="14"/>
  <c r="I22" i="14"/>
  <c r="K22" i="14" s="1"/>
  <c r="H22" i="14"/>
  <c r="J22" i="14" s="1"/>
  <c r="L22" i="14" s="1"/>
  <c r="N22" i="14" s="1"/>
  <c r="M22" i="14" s="1"/>
  <c r="P22" i="14" s="1"/>
  <c r="G22" i="14"/>
  <c r="F22" i="14"/>
  <c r="E22" i="14"/>
  <c r="D22" i="14"/>
  <c r="C22" i="14"/>
  <c r="B22" i="14"/>
  <c r="A22" i="14"/>
  <c r="I21" i="14"/>
  <c r="K21" i="14" s="1"/>
  <c r="H21" i="14"/>
  <c r="J21" i="14" s="1"/>
  <c r="L21" i="14" s="1"/>
  <c r="N21" i="14" s="1"/>
  <c r="M21" i="14" s="1"/>
  <c r="P21" i="14" s="1"/>
  <c r="G21" i="14"/>
  <c r="F21" i="14"/>
  <c r="E21" i="14"/>
  <c r="D21" i="14"/>
  <c r="C21" i="14"/>
  <c r="B21" i="14"/>
  <c r="A21" i="14"/>
  <c r="I20" i="14"/>
  <c r="K20" i="14" s="1"/>
  <c r="H20" i="14"/>
  <c r="J20" i="14" s="1"/>
  <c r="L20" i="14" s="1"/>
  <c r="N20" i="14" s="1"/>
  <c r="M20" i="14" s="1"/>
  <c r="P20" i="14" s="1"/>
  <c r="G20" i="14"/>
  <c r="F20" i="14"/>
  <c r="E20" i="14"/>
  <c r="D20" i="14"/>
  <c r="C20" i="14"/>
  <c r="B20" i="14"/>
  <c r="A20" i="14"/>
  <c r="I19" i="14"/>
  <c r="K19" i="14" s="1"/>
  <c r="H19" i="14"/>
  <c r="J19" i="14" s="1"/>
  <c r="L19" i="14" s="1"/>
  <c r="N19" i="14" s="1"/>
  <c r="M19" i="14" s="1"/>
  <c r="P19" i="14" s="1"/>
  <c r="G19" i="14"/>
  <c r="F19" i="14"/>
  <c r="E19" i="14"/>
  <c r="D19" i="14"/>
  <c r="C19" i="14"/>
  <c r="B19" i="14"/>
  <c r="A19" i="14"/>
  <c r="I18" i="14"/>
  <c r="K18" i="14" s="1"/>
  <c r="H18" i="14"/>
  <c r="J18" i="14" s="1"/>
  <c r="L18" i="14" s="1"/>
  <c r="N18" i="14" s="1"/>
  <c r="M18" i="14" s="1"/>
  <c r="P18" i="14" s="1"/>
  <c r="G18" i="14"/>
  <c r="F18" i="14"/>
  <c r="E18" i="14"/>
  <c r="D18" i="14"/>
  <c r="C18" i="14"/>
  <c r="B18" i="14"/>
  <c r="A18" i="14"/>
  <c r="I17" i="14"/>
  <c r="K17" i="14" s="1"/>
  <c r="H17" i="14"/>
  <c r="J17" i="14" s="1"/>
  <c r="L17" i="14" s="1"/>
  <c r="N17" i="14" s="1"/>
  <c r="M17" i="14" s="1"/>
  <c r="P17" i="14" s="1"/>
  <c r="G17" i="14"/>
  <c r="F17" i="14"/>
  <c r="E17" i="14"/>
  <c r="D17" i="14"/>
  <c r="C17" i="14"/>
  <c r="B17" i="14"/>
  <c r="A17" i="14"/>
  <c r="I16" i="14"/>
  <c r="K16" i="14" s="1"/>
  <c r="H16" i="14"/>
  <c r="J16" i="14" s="1"/>
  <c r="L16" i="14" s="1"/>
  <c r="N16" i="14" s="1"/>
  <c r="M16" i="14" s="1"/>
  <c r="P16" i="14" s="1"/>
  <c r="G16" i="14"/>
  <c r="F16" i="14"/>
  <c r="E16" i="14"/>
  <c r="D16" i="14"/>
  <c r="C16" i="14"/>
  <c r="B16" i="14"/>
  <c r="A16" i="14"/>
  <c r="I15" i="14"/>
  <c r="K15" i="14" s="1"/>
  <c r="H15" i="14"/>
  <c r="J15" i="14" s="1"/>
  <c r="L15" i="14" s="1"/>
  <c r="N15" i="14" s="1"/>
  <c r="M15" i="14" s="1"/>
  <c r="P15" i="14" s="1"/>
  <c r="G15" i="14"/>
  <c r="F15" i="14"/>
  <c r="E15" i="14"/>
  <c r="D15" i="14"/>
  <c r="C15" i="14"/>
  <c r="B15" i="14"/>
  <c r="A15" i="14"/>
  <c r="I14" i="14"/>
  <c r="K14" i="14" s="1"/>
  <c r="H14" i="14"/>
  <c r="J14" i="14" s="1"/>
  <c r="L14" i="14" s="1"/>
  <c r="N14" i="14" s="1"/>
  <c r="M14" i="14" s="1"/>
  <c r="P14" i="14" s="1"/>
  <c r="G14" i="14"/>
  <c r="F14" i="14"/>
  <c r="E14" i="14"/>
  <c r="D14" i="14"/>
  <c r="C14" i="14"/>
  <c r="B14" i="14"/>
  <c r="A14" i="14"/>
  <c r="I13" i="14"/>
  <c r="K13" i="14" s="1"/>
  <c r="H13" i="14"/>
  <c r="J13" i="14" s="1"/>
  <c r="L13" i="14" s="1"/>
  <c r="N13" i="14" s="1"/>
  <c r="M13" i="14" s="1"/>
  <c r="P13" i="14" s="1"/>
  <c r="G13" i="14"/>
  <c r="F13" i="14"/>
  <c r="E13" i="14"/>
  <c r="D13" i="14"/>
  <c r="C13" i="14"/>
  <c r="B13" i="14"/>
  <c r="A13" i="14"/>
  <c r="I12" i="14"/>
  <c r="K12" i="14" s="1"/>
  <c r="H12" i="14"/>
  <c r="J12" i="14" s="1"/>
  <c r="L12" i="14" s="1"/>
  <c r="N12" i="14" s="1"/>
  <c r="M12" i="14" s="1"/>
  <c r="P12" i="14" s="1"/>
  <c r="G12" i="14"/>
  <c r="F12" i="14"/>
  <c r="E12" i="14"/>
  <c r="D12" i="14"/>
  <c r="C12" i="14"/>
  <c r="B12" i="14"/>
  <c r="A12" i="14"/>
  <c r="I11" i="14"/>
  <c r="K11" i="14" s="1"/>
  <c r="H11" i="14"/>
  <c r="J11" i="14" s="1"/>
  <c r="G11" i="14"/>
  <c r="F11" i="14"/>
  <c r="E11" i="14"/>
  <c r="D11" i="14"/>
  <c r="C11" i="14"/>
  <c r="B11" i="14"/>
  <c r="A11" i="14"/>
  <c r="I10" i="14"/>
  <c r="K10" i="14" s="1"/>
  <c r="H10" i="14"/>
  <c r="J10" i="14" s="1"/>
  <c r="G10" i="14"/>
  <c r="F10" i="14"/>
  <c r="E10" i="14"/>
  <c r="D10" i="14"/>
  <c r="C10" i="14"/>
  <c r="B10" i="14"/>
  <c r="A10" i="14"/>
  <c r="N9" i="14"/>
  <c r="M9" i="14" s="1"/>
  <c r="P9" i="14" s="1"/>
  <c r="L9" i="14"/>
  <c r="K9" i="14"/>
  <c r="J9" i="14"/>
  <c r="I9" i="14"/>
  <c r="H9" i="14"/>
  <c r="G9" i="14"/>
  <c r="F9" i="14"/>
  <c r="E9" i="14"/>
  <c r="D9" i="14"/>
  <c r="C9" i="14"/>
  <c r="B9" i="14"/>
  <c r="A9" i="14"/>
  <c r="B5" i="14"/>
  <c r="B4" i="14"/>
  <c r="I2" i="14"/>
  <c r="G2" i="14"/>
  <c r="F2" i="14"/>
  <c r="D2" i="14"/>
  <c r="C2" i="14"/>
  <c r="G1" i="14"/>
  <c r="F1" i="14"/>
  <c r="D1" i="14"/>
  <c r="C1" i="14"/>
  <c r="B1" i="14"/>
  <c r="L10" i="14" l="1"/>
  <c r="N10" i="14" s="1"/>
  <c r="M10" i="14" s="1"/>
  <c r="P10" i="14" s="1"/>
  <c r="L11" i="14"/>
  <c r="N11" i="14" s="1"/>
  <c r="M11" i="14" s="1"/>
  <c r="P11" i="14" s="1"/>
  <c r="I28" i="13" l="1"/>
  <c r="K28" i="13" s="1"/>
  <c r="H28" i="13"/>
  <c r="J28" i="13" s="1"/>
  <c r="L28" i="13" s="1"/>
  <c r="N28" i="13" s="1"/>
  <c r="M28" i="13" s="1"/>
  <c r="P28" i="13" s="1"/>
  <c r="G28" i="13"/>
  <c r="F28" i="13"/>
  <c r="E28" i="13"/>
  <c r="D28" i="13"/>
  <c r="C28" i="13"/>
  <c r="B28" i="13"/>
  <c r="A28" i="13"/>
  <c r="I27" i="13"/>
  <c r="K27" i="13" s="1"/>
  <c r="H27" i="13"/>
  <c r="J27" i="13" s="1"/>
  <c r="L27" i="13" s="1"/>
  <c r="N27" i="13" s="1"/>
  <c r="M27" i="13" s="1"/>
  <c r="P27" i="13" s="1"/>
  <c r="G27" i="13"/>
  <c r="F27" i="13"/>
  <c r="E27" i="13"/>
  <c r="D27" i="13"/>
  <c r="C27" i="13"/>
  <c r="B27" i="13"/>
  <c r="A27" i="13"/>
  <c r="I26" i="13"/>
  <c r="K26" i="13" s="1"/>
  <c r="H26" i="13"/>
  <c r="J26" i="13" s="1"/>
  <c r="L26" i="13" s="1"/>
  <c r="N26" i="13" s="1"/>
  <c r="M26" i="13" s="1"/>
  <c r="P26" i="13" s="1"/>
  <c r="G26" i="13"/>
  <c r="F26" i="13"/>
  <c r="E26" i="13"/>
  <c r="D26" i="13"/>
  <c r="C26" i="13"/>
  <c r="B26" i="13"/>
  <c r="A26" i="13"/>
  <c r="I25" i="13"/>
  <c r="K25" i="13" s="1"/>
  <c r="H25" i="13"/>
  <c r="J25" i="13" s="1"/>
  <c r="L25" i="13" s="1"/>
  <c r="N25" i="13" s="1"/>
  <c r="M25" i="13" s="1"/>
  <c r="P25" i="13" s="1"/>
  <c r="G25" i="13"/>
  <c r="F25" i="13"/>
  <c r="E25" i="13"/>
  <c r="D25" i="13"/>
  <c r="C25" i="13"/>
  <c r="B25" i="13"/>
  <c r="A25" i="13"/>
  <c r="I24" i="13"/>
  <c r="K24" i="13" s="1"/>
  <c r="H24" i="13"/>
  <c r="J24" i="13" s="1"/>
  <c r="L24" i="13" s="1"/>
  <c r="N24" i="13" s="1"/>
  <c r="M24" i="13" s="1"/>
  <c r="P24" i="13" s="1"/>
  <c r="G24" i="13"/>
  <c r="F24" i="13"/>
  <c r="E24" i="13"/>
  <c r="D24" i="13"/>
  <c r="C24" i="13"/>
  <c r="B24" i="13"/>
  <c r="A24" i="13"/>
  <c r="K23" i="13"/>
  <c r="I23" i="13"/>
  <c r="H23" i="13"/>
  <c r="J23" i="13" s="1"/>
  <c r="L23" i="13" s="1"/>
  <c r="N23" i="13" s="1"/>
  <c r="M23" i="13" s="1"/>
  <c r="P23" i="13" s="1"/>
  <c r="G23" i="13"/>
  <c r="F23" i="13"/>
  <c r="E23" i="13"/>
  <c r="D23" i="13"/>
  <c r="C23" i="13"/>
  <c r="B23" i="13"/>
  <c r="A23" i="13"/>
  <c r="I22" i="13"/>
  <c r="K22" i="13" s="1"/>
  <c r="H22" i="13"/>
  <c r="J22" i="13" s="1"/>
  <c r="L22" i="13" s="1"/>
  <c r="N22" i="13" s="1"/>
  <c r="M22" i="13" s="1"/>
  <c r="G22" i="13"/>
  <c r="F22" i="13"/>
  <c r="E22" i="13"/>
  <c r="D22" i="13"/>
  <c r="C22" i="13"/>
  <c r="B22" i="13"/>
  <c r="A22" i="13"/>
  <c r="I21" i="13"/>
  <c r="K21" i="13" s="1"/>
  <c r="H21" i="13"/>
  <c r="J21" i="13" s="1"/>
  <c r="L21" i="13" s="1"/>
  <c r="N21" i="13" s="1"/>
  <c r="M21" i="13" s="1"/>
  <c r="G21" i="13"/>
  <c r="F21" i="13"/>
  <c r="E21" i="13"/>
  <c r="D21" i="13"/>
  <c r="C21" i="13"/>
  <c r="B21" i="13"/>
  <c r="A21" i="13"/>
  <c r="I20" i="13"/>
  <c r="K20" i="13" s="1"/>
  <c r="H20" i="13"/>
  <c r="J20" i="13" s="1"/>
  <c r="L20" i="13" s="1"/>
  <c r="N20" i="13" s="1"/>
  <c r="M20" i="13" s="1"/>
  <c r="G20" i="13"/>
  <c r="F20" i="13"/>
  <c r="E20" i="13"/>
  <c r="D20" i="13"/>
  <c r="C20" i="13"/>
  <c r="B20" i="13"/>
  <c r="A20" i="13"/>
  <c r="I19" i="13"/>
  <c r="K19" i="13" s="1"/>
  <c r="H19" i="13"/>
  <c r="J19" i="13" s="1"/>
  <c r="L19" i="13" s="1"/>
  <c r="N19" i="13" s="1"/>
  <c r="M19" i="13" s="1"/>
  <c r="G19" i="13"/>
  <c r="F19" i="13"/>
  <c r="E19" i="13"/>
  <c r="D19" i="13"/>
  <c r="C19" i="13"/>
  <c r="B19" i="13"/>
  <c r="A19" i="13"/>
  <c r="I18" i="13"/>
  <c r="K18" i="13" s="1"/>
  <c r="H18" i="13"/>
  <c r="J18" i="13" s="1"/>
  <c r="L18" i="13" s="1"/>
  <c r="N18" i="13" s="1"/>
  <c r="M18" i="13" s="1"/>
  <c r="G18" i="13"/>
  <c r="F18" i="13"/>
  <c r="E18" i="13"/>
  <c r="D18" i="13"/>
  <c r="C18" i="13"/>
  <c r="B18" i="13"/>
  <c r="A18" i="13"/>
  <c r="I17" i="13"/>
  <c r="K17" i="13" s="1"/>
  <c r="H17" i="13"/>
  <c r="J17" i="13" s="1"/>
  <c r="L17" i="13" s="1"/>
  <c r="N17" i="13" s="1"/>
  <c r="M17" i="13" s="1"/>
  <c r="G17" i="13"/>
  <c r="F17" i="13"/>
  <c r="E17" i="13"/>
  <c r="D17" i="13"/>
  <c r="C17" i="13"/>
  <c r="B17" i="13"/>
  <c r="A17" i="13"/>
  <c r="I16" i="13"/>
  <c r="K16" i="13" s="1"/>
  <c r="H16" i="13"/>
  <c r="J16" i="13" s="1"/>
  <c r="L16" i="13" s="1"/>
  <c r="N16" i="13" s="1"/>
  <c r="M16" i="13" s="1"/>
  <c r="G16" i="13"/>
  <c r="F16" i="13"/>
  <c r="E16" i="13"/>
  <c r="D16" i="13"/>
  <c r="C16" i="13"/>
  <c r="B16" i="13"/>
  <c r="A16" i="13"/>
  <c r="I15" i="13"/>
  <c r="K15" i="13" s="1"/>
  <c r="H15" i="13"/>
  <c r="J15" i="13" s="1"/>
  <c r="L15" i="13" s="1"/>
  <c r="N15" i="13" s="1"/>
  <c r="M15" i="13" s="1"/>
  <c r="G15" i="13"/>
  <c r="F15" i="13"/>
  <c r="E15" i="13"/>
  <c r="D15" i="13"/>
  <c r="C15" i="13"/>
  <c r="B15" i="13"/>
  <c r="A15" i="13"/>
  <c r="I14" i="13"/>
  <c r="K14" i="13" s="1"/>
  <c r="H14" i="13"/>
  <c r="J14" i="13" s="1"/>
  <c r="L14" i="13" s="1"/>
  <c r="N14" i="13" s="1"/>
  <c r="M14" i="13" s="1"/>
  <c r="G14" i="13"/>
  <c r="F14" i="13"/>
  <c r="E14" i="13"/>
  <c r="D14" i="13"/>
  <c r="C14" i="13"/>
  <c r="B14" i="13"/>
  <c r="A14" i="13"/>
  <c r="I13" i="13"/>
  <c r="K13" i="13" s="1"/>
  <c r="H13" i="13"/>
  <c r="J13" i="13" s="1"/>
  <c r="L13" i="13" s="1"/>
  <c r="N13" i="13" s="1"/>
  <c r="M13" i="13" s="1"/>
  <c r="G13" i="13"/>
  <c r="F13" i="13"/>
  <c r="E13" i="13"/>
  <c r="D13" i="13"/>
  <c r="C13" i="13"/>
  <c r="B13" i="13"/>
  <c r="A13" i="13"/>
  <c r="K12" i="13"/>
  <c r="J12" i="13"/>
  <c r="L12" i="13" s="1"/>
  <c r="N12" i="13" s="1"/>
  <c r="M12" i="13" s="1"/>
  <c r="P12" i="13" s="1"/>
  <c r="G12" i="13"/>
  <c r="E12" i="13"/>
  <c r="C12" i="13"/>
  <c r="B12" i="13"/>
  <c r="A12" i="13"/>
  <c r="E11" i="13"/>
  <c r="C11" i="13"/>
  <c r="B11" i="13"/>
  <c r="A11" i="13"/>
  <c r="I10" i="13"/>
  <c r="K10" i="13" s="1"/>
  <c r="H10" i="13"/>
  <c r="J10" i="13" s="1"/>
  <c r="L10" i="13" s="1"/>
  <c r="N10" i="13" s="1"/>
  <c r="M10" i="13" s="1"/>
  <c r="P10" i="13" s="1"/>
  <c r="G10" i="13"/>
  <c r="F10" i="13"/>
  <c r="E10" i="13"/>
  <c r="D10" i="13"/>
  <c r="C10" i="13"/>
  <c r="B10" i="13"/>
  <c r="A10" i="13"/>
  <c r="L9" i="13"/>
  <c r="N9" i="13" s="1"/>
  <c r="M9" i="13" s="1"/>
  <c r="P9" i="13" s="1"/>
  <c r="K9" i="13"/>
  <c r="J9" i="13"/>
  <c r="I9" i="13"/>
  <c r="H9" i="13"/>
  <c r="G9" i="13"/>
  <c r="F9" i="13"/>
  <c r="E9" i="13"/>
  <c r="D9" i="13"/>
  <c r="C9" i="13"/>
  <c r="B9" i="13"/>
  <c r="A9" i="13"/>
  <c r="B5" i="13"/>
  <c r="B4" i="13"/>
  <c r="I2" i="13"/>
  <c r="G2" i="13"/>
  <c r="F2" i="13"/>
  <c r="D2" i="13"/>
  <c r="C2" i="13"/>
  <c r="G1" i="13"/>
  <c r="F1" i="13"/>
  <c r="D1" i="13"/>
  <c r="C1" i="13"/>
  <c r="B1" i="13"/>
  <c r="N87" i="12" l="1"/>
  <c r="L87" i="12"/>
  <c r="K87" i="12"/>
  <c r="R87" i="12" s="1"/>
  <c r="I87" i="12"/>
  <c r="N86" i="12"/>
  <c r="L86" i="12"/>
  <c r="K86" i="12"/>
  <c r="I86" i="12"/>
  <c r="N85" i="12"/>
  <c r="L85" i="12"/>
  <c r="K85" i="12"/>
  <c r="R85" i="12" s="1"/>
  <c r="I85" i="12"/>
  <c r="N84" i="12"/>
  <c r="R84" i="12" s="1"/>
  <c r="L84" i="12"/>
  <c r="T84" i="12" s="1"/>
  <c r="T85" i="12" s="1"/>
  <c r="K84" i="12"/>
  <c r="I84" i="12"/>
  <c r="D84" i="12"/>
  <c r="C84" i="12"/>
  <c r="B84" i="12"/>
  <c r="A84" i="12"/>
  <c r="N83" i="12"/>
  <c r="L83" i="12"/>
  <c r="K83" i="12"/>
  <c r="I83" i="12"/>
  <c r="N82" i="12"/>
  <c r="L82" i="12"/>
  <c r="K82" i="12"/>
  <c r="R82" i="12" s="1"/>
  <c r="I82" i="12"/>
  <c r="N81" i="12"/>
  <c r="L81" i="12"/>
  <c r="K81" i="12"/>
  <c r="I81" i="12"/>
  <c r="N80" i="12"/>
  <c r="L80" i="12"/>
  <c r="T80" i="12" s="1"/>
  <c r="K80" i="12"/>
  <c r="R80" i="12" s="1"/>
  <c r="I80" i="12"/>
  <c r="D80" i="12"/>
  <c r="C80" i="12"/>
  <c r="B80" i="12"/>
  <c r="A80" i="12"/>
  <c r="N79" i="12"/>
  <c r="L79" i="12"/>
  <c r="K79" i="12"/>
  <c r="I79" i="12"/>
  <c r="N78" i="12"/>
  <c r="L78" i="12"/>
  <c r="K78" i="12"/>
  <c r="I78" i="12"/>
  <c r="N77" i="12"/>
  <c r="L77" i="12"/>
  <c r="K77" i="12"/>
  <c r="I77" i="12"/>
  <c r="N76" i="12"/>
  <c r="L76" i="12"/>
  <c r="K76" i="12"/>
  <c r="I76" i="12"/>
  <c r="D76" i="12"/>
  <c r="C76" i="12"/>
  <c r="B76" i="12"/>
  <c r="A76" i="12"/>
  <c r="N75" i="12"/>
  <c r="L75" i="12"/>
  <c r="K75" i="12"/>
  <c r="I75" i="12"/>
  <c r="N74" i="12"/>
  <c r="L74" i="12"/>
  <c r="K74" i="12"/>
  <c r="R74" i="12" s="1"/>
  <c r="I74" i="12"/>
  <c r="N73" i="12"/>
  <c r="L73" i="12"/>
  <c r="T73" i="12" s="1"/>
  <c r="T74" i="12" s="1"/>
  <c r="K73" i="12"/>
  <c r="R73" i="12" s="1"/>
  <c r="I73" i="12"/>
  <c r="S72" i="12"/>
  <c r="S73" i="12" s="1"/>
  <c r="S74" i="12" s="1"/>
  <c r="R72" i="12"/>
  <c r="N72" i="12"/>
  <c r="L72" i="12"/>
  <c r="K72" i="12"/>
  <c r="I72" i="12"/>
  <c r="D72" i="12"/>
  <c r="T72" i="12" s="1"/>
  <c r="C72" i="12"/>
  <c r="B72" i="12"/>
  <c r="A72" i="12"/>
  <c r="N71" i="12"/>
  <c r="L71" i="12"/>
  <c r="K71" i="12"/>
  <c r="I71" i="12"/>
  <c r="N70" i="12"/>
  <c r="L70" i="12"/>
  <c r="K70" i="12"/>
  <c r="R70" i="12" s="1"/>
  <c r="I70" i="12"/>
  <c r="N69" i="12"/>
  <c r="L69" i="12"/>
  <c r="K69" i="12"/>
  <c r="R69" i="12" s="1"/>
  <c r="I69" i="12"/>
  <c r="N68" i="12"/>
  <c r="L68" i="12"/>
  <c r="K68" i="12"/>
  <c r="R68" i="12" s="1"/>
  <c r="I68" i="12"/>
  <c r="D68" i="12"/>
  <c r="C68" i="12"/>
  <c r="B68" i="12"/>
  <c r="A68" i="12"/>
  <c r="N67" i="12"/>
  <c r="L67" i="12"/>
  <c r="K67" i="12"/>
  <c r="I67" i="12"/>
  <c r="N66" i="12"/>
  <c r="L66" i="12"/>
  <c r="K66" i="12"/>
  <c r="I66" i="12"/>
  <c r="N65" i="12"/>
  <c r="L65" i="12"/>
  <c r="K65" i="12"/>
  <c r="I65" i="12"/>
  <c r="N64" i="12"/>
  <c r="L64" i="12"/>
  <c r="K64" i="12"/>
  <c r="R64" i="12" s="1"/>
  <c r="I64" i="12"/>
  <c r="D64" i="12"/>
  <c r="C64" i="12"/>
  <c r="B64" i="12"/>
  <c r="A64" i="12"/>
  <c r="N63" i="12"/>
  <c r="R63" i="12" s="1"/>
  <c r="L63" i="12"/>
  <c r="K63" i="12"/>
  <c r="I63" i="12"/>
  <c r="N62" i="12"/>
  <c r="L62" i="12"/>
  <c r="K62" i="12"/>
  <c r="R62" i="12" s="1"/>
  <c r="I62" i="12"/>
  <c r="N61" i="12"/>
  <c r="L61" i="12"/>
  <c r="K61" i="12"/>
  <c r="R61" i="12" s="1"/>
  <c r="I61" i="12"/>
  <c r="R60" i="12"/>
  <c r="N60" i="12"/>
  <c r="L60" i="12"/>
  <c r="K60" i="12"/>
  <c r="I60" i="12"/>
  <c r="D60" i="12"/>
  <c r="C60" i="12"/>
  <c r="S60" i="12" s="1"/>
  <c r="B60" i="12"/>
  <c r="A60" i="12"/>
  <c r="N59" i="12"/>
  <c r="L59" i="12"/>
  <c r="K59" i="12"/>
  <c r="R59" i="12" s="1"/>
  <c r="I59" i="12"/>
  <c r="N58" i="12"/>
  <c r="L58" i="12"/>
  <c r="K58" i="12"/>
  <c r="R58" i="12" s="1"/>
  <c r="I58" i="12"/>
  <c r="N57" i="12"/>
  <c r="R57" i="12" s="1"/>
  <c r="L57" i="12"/>
  <c r="K57" i="12"/>
  <c r="I57" i="12"/>
  <c r="N56" i="12"/>
  <c r="L56" i="12"/>
  <c r="K56" i="12"/>
  <c r="R56" i="12" s="1"/>
  <c r="I56" i="12"/>
  <c r="D56" i="12"/>
  <c r="C56" i="12"/>
  <c r="B56" i="12"/>
  <c r="A56" i="12"/>
  <c r="N55" i="12"/>
  <c r="L55" i="12"/>
  <c r="K55" i="12"/>
  <c r="R55" i="12" s="1"/>
  <c r="I55" i="12"/>
  <c r="N54" i="12"/>
  <c r="R54" i="12" s="1"/>
  <c r="L54" i="12"/>
  <c r="K54" i="12"/>
  <c r="I54" i="12"/>
  <c r="N53" i="12"/>
  <c r="L53" i="12"/>
  <c r="K53" i="12"/>
  <c r="R53" i="12" s="1"/>
  <c r="I53" i="12"/>
  <c r="N52" i="12"/>
  <c r="L52" i="12"/>
  <c r="K52" i="12"/>
  <c r="I52" i="12"/>
  <c r="D52" i="12"/>
  <c r="C52" i="12"/>
  <c r="B52" i="12"/>
  <c r="A52" i="12"/>
  <c r="N51" i="12"/>
  <c r="R51" i="12" s="1"/>
  <c r="L51" i="12"/>
  <c r="K51" i="12"/>
  <c r="I51" i="12"/>
  <c r="N50" i="12"/>
  <c r="L50" i="12"/>
  <c r="K50" i="12"/>
  <c r="R50" i="12" s="1"/>
  <c r="I50" i="12"/>
  <c r="N49" i="12"/>
  <c r="L49" i="12"/>
  <c r="K49" i="12"/>
  <c r="R49" i="12" s="1"/>
  <c r="I49" i="12"/>
  <c r="T48" i="12"/>
  <c r="S48" i="12"/>
  <c r="R48" i="12"/>
  <c r="N48" i="12"/>
  <c r="L48" i="12"/>
  <c r="K48" i="12"/>
  <c r="I48" i="12"/>
  <c r="D48" i="12"/>
  <c r="C48" i="12"/>
  <c r="B48" i="12"/>
  <c r="A48" i="12"/>
  <c r="N47" i="12"/>
  <c r="L47" i="12"/>
  <c r="K47" i="12"/>
  <c r="R47" i="12" s="1"/>
  <c r="I47" i="12"/>
  <c r="N46" i="12"/>
  <c r="L46" i="12"/>
  <c r="K46" i="12"/>
  <c r="I46" i="12"/>
  <c r="N45" i="12"/>
  <c r="R45" i="12" s="1"/>
  <c r="L45" i="12"/>
  <c r="K45" i="12"/>
  <c r="I45" i="12"/>
  <c r="N44" i="12"/>
  <c r="L44" i="12"/>
  <c r="K44" i="12"/>
  <c r="I44" i="12"/>
  <c r="D44" i="12"/>
  <c r="C44" i="12"/>
  <c r="B44" i="12"/>
  <c r="A44" i="12"/>
  <c r="N43" i="12"/>
  <c r="L43" i="12"/>
  <c r="K43" i="12"/>
  <c r="R43" i="12" s="1"/>
  <c r="I43" i="12"/>
  <c r="N42" i="12"/>
  <c r="R42" i="12" s="1"/>
  <c r="L42" i="12"/>
  <c r="K42" i="12"/>
  <c r="I42" i="12"/>
  <c r="N41" i="12"/>
  <c r="L41" i="12"/>
  <c r="K41" i="12"/>
  <c r="R41" i="12" s="1"/>
  <c r="I41" i="12"/>
  <c r="N40" i="12"/>
  <c r="L40" i="12"/>
  <c r="S40" i="12" s="1"/>
  <c r="K40" i="12"/>
  <c r="R40" i="12" s="1"/>
  <c r="I40" i="12"/>
  <c r="D40" i="12"/>
  <c r="T40" i="12" s="1"/>
  <c r="C40" i="12"/>
  <c r="B40" i="12"/>
  <c r="A40" i="12"/>
  <c r="N39" i="12"/>
  <c r="L39" i="12"/>
  <c r="K39" i="12"/>
  <c r="I39" i="12"/>
  <c r="N38" i="12"/>
  <c r="L38" i="12"/>
  <c r="K38" i="12"/>
  <c r="R38" i="12" s="1"/>
  <c r="I38" i="12"/>
  <c r="N37" i="12"/>
  <c r="L37" i="12"/>
  <c r="K37" i="12"/>
  <c r="R37" i="12" s="1"/>
  <c r="I37" i="12"/>
  <c r="T36" i="12"/>
  <c r="N36" i="12"/>
  <c r="L36" i="12"/>
  <c r="K36" i="12"/>
  <c r="R36" i="12" s="1"/>
  <c r="I36" i="12"/>
  <c r="D36" i="12"/>
  <c r="C36" i="12"/>
  <c r="B36" i="12"/>
  <c r="A36" i="12"/>
  <c r="N35" i="12"/>
  <c r="L35" i="12"/>
  <c r="K35" i="12"/>
  <c r="R35" i="12" s="1"/>
  <c r="I35" i="12"/>
  <c r="N34" i="12"/>
  <c r="L34" i="12"/>
  <c r="K34" i="12"/>
  <c r="R34" i="12" s="1"/>
  <c r="I34" i="12"/>
  <c r="N33" i="12"/>
  <c r="L33" i="12"/>
  <c r="K33" i="12"/>
  <c r="I33" i="12"/>
  <c r="N32" i="12"/>
  <c r="L32" i="12"/>
  <c r="K32" i="12"/>
  <c r="R32" i="12" s="1"/>
  <c r="I32" i="12"/>
  <c r="D32" i="12"/>
  <c r="C32" i="12"/>
  <c r="B32" i="12"/>
  <c r="A32" i="12"/>
  <c r="N31" i="12"/>
  <c r="L31" i="12"/>
  <c r="K31" i="12"/>
  <c r="I31" i="12"/>
  <c r="N30" i="12"/>
  <c r="L30" i="12"/>
  <c r="K30" i="12"/>
  <c r="R30" i="12" s="1"/>
  <c r="I30" i="12"/>
  <c r="N29" i="12"/>
  <c r="L29" i="12"/>
  <c r="K29" i="12"/>
  <c r="R29" i="12" s="1"/>
  <c r="I29" i="12"/>
  <c r="N28" i="12"/>
  <c r="L28" i="12"/>
  <c r="K28" i="12"/>
  <c r="R28" i="12" s="1"/>
  <c r="I28" i="12"/>
  <c r="D28" i="12"/>
  <c r="C28" i="12"/>
  <c r="S28" i="12" s="1"/>
  <c r="S29" i="12" s="1"/>
  <c r="S30" i="12" s="1"/>
  <c r="S31" i="12" s="1"/>
  <c r="U28" i="12" s="1"/>
  <c r="B28" i="12"/>
  <c r="A28" i="12"/>
  <c r="N27" i="12"/>
  <c r="L27" i="12"/>
  <c r="K27" i="12"/>
  <c r="R27" i="12" s="1"/>
  <c r="I27" i="12"/>
  <c r="N26" i="12"/>
  <c r="L26" i="12"/>
  <c r="K26" i="12"/>
  <c r="R26" i="12" s="1"/>
  <c r="I26" i="12"/>
  <c r="N25" i="12"/>
  <c r="L25" i="12"/>
  <c r="K25" i="12"/>
  <c r="I25" i="12"/>
  <c r="N24" i="12"/>
  <c r="L24" i="12"/>
  <c r="T24" i="12" s="1"/>
  <c r="T25" i="12" s="1"/>
  <c r="K24" i="12"/>
  <c r="R24" i="12" s="1"/>
  <c r="I24" i="12"/>
  <c r="D24" i="12"/>
  <c r="C24" i="12"/>
  <c r="B24" i="12"/>
  <c r="A24" i="12"/>
  <c r="N23" i="12"/>
  <c r="L23" i="12"/>
  <c r="K23" i="12"/>
  <c r="R23" i="12" s="1"/>
  <c r="I23" i="12"/>
  <c r="N22" i="12"/>
  <c r="L22" i="12"/>
  <c r="K22" i="12"/>
  <c r="I22" i="12"/>
  <c r="N21" i="12"/>
  <c r="L21" i="12"/>
  <c r="K21" i="12"/>
  <c r="R21" i="12" s="1"/>
  <c r="I21" i="12"/>
  <c r="N20" i="12"/>
  <c r="L20" i="12"/>
  <c r="T20" i="12" s="1"/>
  <c r="K20" i="12"/>
  <c r="I20" i="12"/>
  <c r="D20" i="12"/>
  <c r="C20" i="12"/>
  <c r="B20" i="12"/>
  <c r="A20" i="12"/>
  <c r="N19" i="12"/>
  <c r="L19" i="12"/>
  <c r="K19" i="12"/>
  <c r="I19" i="12"/>
  <c r="N18" i="12"/>
  <c r="L18" i="12"/>
  <c r="K18" i="12"/>
  <c r="R18" i="12" s="1"/>
  <c r="I18" i="12"/>
  <c r="N17" i="12"/>
  <c r="L17" i="12"/>
  <c r="K17" i="12"/>
  <c r="I17" i="12"/>
  <c r="N16" i="12"/>
  <c r="L16" i="12"/>
  <c r="T16" i="12" s="1"/>
  <c r="K16" i="12"/>
  <c r="R16" i="12" s="1"/>
  <c r="S16" i="12" s="1"/>
  <c r="I16" i="12"/>
  <c r="D16" i="12"/>
  <c r="C16" i="12"/>
  <c r="B16" i="12"/>
  <c r="A16" i="12"/>
  <c r="N15" i="12"/>
  <c r="L15" i="12"/>
  <c r="K15" i="12"/>
  <c r="I15" i="12"/>
  <c r="N14" i="12"/>
  <c r="L14" i="12"/>
  <c r="K14" i="12"/>
  <c r="I14" i="12"/>
  <c r="N13" i="12"/>
  <c r="L13" i="12"/>
  <c r="K13" i="12"/>
  <c r="I13" i="12"/>
  <c r="N12" i="12"/>
  <c r="L12" i="12"/>
  <c r="T12" i="12" s="1"/>
  <c r="K12" i="12"/>
  <c r="I12" i="12"/>
  <c r="D12" i="12"/>
  <c r="C12" i="12"/>
  <c r="B12" i="12"/>
  <c r="A12" i="12"/>
  <c r="N11" i="12"/>
  <c r="L11" i="12"/>
  <c r="K11" i="12"/>
  <c r="R11" i="12" s="1"/>
  <c r="I11" i="12"/>
  <c r="N10" i="12"/>
  <c r="L10" i="12"/>
  <c r="K10" i="12"/>
  <c r="R10" i="12" s="1"/>
  <c r="I10" i="12"/>
  <c r="N9" i="12"/>
  <c r="L9" i="12"/>
  <c r="K9" i="12"/>
  <c r="R9" i="12" s="1"/>
  <c r="I9" i="12"/>
  <c r="N8" i="12"/>
  <c r="L8" i="12"/>
  <c r="K8" i="12"/>
  <c r="R8" i="12" s="1"/>
  <c r="S8" i="12" s="1"/>
  <c r="I8" i="12"/>
  <c r="D8" i="12"/>
  <c r="T8" i="12" s="1"/>
  <c r="C8" i="12"/>
  <c r="B8" i="12"/>
  <c r="A8" i="12"/>
  <c r="B4" i="12"/>
  <c r="B3" i="12"/>
  <c r="J2" i="12"/>
  <c r="H2" i="12"/>
  <c r="G2" i="12"/>
  <c r="D2" i="12"/>
  <c r="C2" i="12"/>
  <c r="H1" i="12"/>
  <c r="G1" i="12"/>
  <c r="D1" i="12"/>
  <c r="C1" i="12"/>
  <c r="B1" i="12"/>
  <c r="R67" i="12" l="1"/>
  <c r="R81" i="12"/>
  <c r="R79" i="12"/>
  <c r="T81" i="12"/>
  <c r="T82" i="12" s="1"/>
  <c r="T83" i="12" s="1"/>
  <c r="V80" i="12" s="1"/>
  <c r="T9" i="12"/>
  <c r="T10" i="12" s="1"/>
  <c r="R12" i="12"/>
  <c r="S12" i="12" s="1"/>
  <c r="S13" i="12" s="1"/>
  <c r="S14" i="12" s="1"/>
  <c r="S15" i="12" s="1"/>
  <c r="U12" i="12" s="1"/>
  <c r="T37" i="12"/>
  <c r="T38" i="12" s="1"/>
  <c r="T39" i="12" s="1"/>
  <c r="V36" i="12" s="1"/>
  <c r="S76" i="12"/>
  <c r="T47" i="12"/>
  <c r="V44" i="12" s="1"/>
  <c r="T76" i="12"/>
  <c r="T28" i="12"/>
  <c r="T29" i="12" s="1"/>
  <c r="T30" i="12" s="1"/>
  <c r="T31" i="12" s="1"/>
  <c r="V28" i="12" s="1"/>
  <c r="R22" i="12"/>
  <c r="R13" i="12"/>
  <c r="S68" i="12"/>
  <c r="S69" i="12" s="1"/>
  <c r="S70" i="12" s="1"/>
  <c r="S71" i="12" s="1"/>
  <c r="U68" i="12" s="1"/>
  <c r="R31" i="12"/>
  <c r="T77" i="12"/>
  <c r="T78" i="12" s="1"/>
  <c r="T79" i="12" s="1"/>
  <c r="V76" i="12" s="1"/>
  <c r="R46" i="12"/>
  <c r="R76" i="12"/>
  <c r="R25" i="12"/>
  <c r="T22" i="12"/>
  <c r="T23" i="12" s="1"/>
  <c r="V20" i="12" s="1"/>
  <c r="T32" i="12"/>
  <c r="T33" i="12" s="1"/>
  <c r="S44" i="12"/>
  <c r="R65" i="12"/>
  <c r="R44" i="12"/>
  <c r="T56" i="12"/>
  <c r="T57" i="12" s="1"/>
  <c r="T58" i="12" s="1"/>
  <c r="T59" i="12" s="1"/>
  <c r="V56" i="12" s="1"/>
  <c r="S61" i="12"/>
  <c r="S62" i="12" s="1"/>
  <c r="S63" i="12" s="1"/>
  <c r="U60" i="12" s="1"/>
  <c r="T68" i="12"/>
  <c r="T69" i="12" s="1"/>
  <c r="T70" i="12" s="1"/>
  <c r="T71" i="12" s="1"/>
  <c r="V68" i="12" s="1"/>
  <c r="R77" i="12"/>
  <c r="R83" i="12"/>
  <c r="R86" i="12"/>
  <c r="R14" i="12"/>
  <c r="R17" i="12"/>
  <c r="R39" i="12"/>
  <c r="T44" i="12"/>
  <c r="R66" i="12"/>
  <c r="R75" i="12"/>
  <c r="T34" i="12"/>
  <c r="T35" i="12" s="1"/>
  <c r="V32" i="12" s="1"/>
  <c r="R19" i="12"/>
  <c r="S80" i="12"/>
  <c r="S81" i="12" s="1"/>
  <c r="S82" i="12" s="1"/>
  <c r="S83" i="12" s="1"/>
  <c r="U80" i="12" s="1"/>
  <c r="R71" i="12"/>
  <c r="R15" i="12"/>
  <c r="T64" i="12"/>
  <c r="T65" i="12" s="1"/>
  <c r="T66" i="12" s="1"/>
  <c r="T67" i="12" s="1"/>
  <c r="V64" i="12" s="1"/>
  <c r="T49" i="12"/>
  <c r="T50" i="12" s="1"/>
  <c r="T51" i="12" s="1"/>
  <c r="V48" i="12" s="1"/>
  <c r="T52" i="12"/>
  <c r="T53" i="12" s="1"/>
  <c r="T54" i="12" s="1"/>
  <c r="T55" i="12" s="1"/>
  <c r="V52" i="12" s="1"/>
  <c r="R52" i="12"/>
  <c r="T17" i="12"/>
  <c r="T18" i="12" s="1"/>
  <c r="T19" i="12" s="1"/>
  <c r="V16" i="12" s="1"/>
  <c r="T21" i="12"/>
  <c r="S36" i="12"/>
  <c r="S37" i="12" s="1"/>
  <c r="S38" i="12" s="1"/>
  <c r="S39" i="12" s="1"/>
  <c r="U36" i="12" s="1"/>
  <c r="R20" i="12"/>
  <c r="R33" i="12"/>
  <c r="T45" i="12"/>
  <c r="T46" i="12" s="1"/>
  <c r="T60" i="12"/>
  <c r="T61" i="12" s="1"/>
  <c r="T62" i="12" s="1"/>
  <c r="T63" i="12" s="1"/>
  <c r="V60" i="12" s="1"/>
  <c r="R78" i="12"/>
  <c r="T41" i="12"/>
  <c r="T42" i="12" s="1"/>
  <c r="T43" i="12" s="1"/>
  <c r="V40" i="12" s="1"/>
  <c r="T11" i="12"/>
  <c r="V8" i="12" s="1"/>
  <c r="T26" i="12"/>
  <c r="T27" i="12" s="1"/>
  <c r="V24" i="12" s="1"/>
  <c r="T86" i="12"/>
  <c r="T75" i="12"/>
  <c r="V72" i="12" s="1"/>
  <c r="T87" i="12"/>
  <c r="V84" i="12" s="1"/>
  <c r="S20" i="12"/>
  <c r="S21" i="12" s="1"/>
  <c r="S22" i="12" s="1"/>
  <c r="S23" i="12" s="1"/>
  <c r="U20" i="12" s="1"/>
  <c r="S52" i="12"/>
  <c r="S53" i="12" s="1"/>
  <c r="S54" i="12"/>
  <c r="S55" i="12" s="1"/>
  <c r="U52" i="12" s="1"/>
  <c r="S84" i="12"/>
  <c r="S85" i="12" s="1"/>
  <c r="S86" i="12" s="1"/>
  <c r="S87" i="12" s="1"/>
  <c r="U84" i="12" s="1"/>
  <c r="S75" i="12"/>
  <c r="U72" i="12" s="1"/>
  <c r="S24" i="12"/>
  <c r="S25" i="12" s="1"/>
  <c r="S26" i="12" s="1"/>
  <c r="S27" i="12" s="1"/>
  <c r="U24" i="12" s="1"/>
  <c r="S56" i="12"/>
  <c r="S57" i="12" s="1"/>
  <c r="S58" i="12"/>
  <c r="S59" i="12" s="1"/>
  <c r="U56" i="12" s="1"/>
  <c r="S9" i="12"/>
  <c r="S10" i="12" s="1"/>
  <c r="S11" i="12" s="1"/>
  <c r="U8" i="12" s="1"/>
  <c r="S41" i="12"/>
  <c r="S42" i="12" s="1"/>
  <c r="S43" i="12" s="1"/>
  <c r="U40" i="12" s="1"/>
  <c r="S77" i="12"/>
  <c r="S78" i="12" s="1"/>
  <c r="S79" i="12" s="1"/>
  <c r="U76" i="12" s="1"/>
  <c r="S45" i="12"/>
  <c r="S46" i="12" s="1"/>
  <c r="S47" i="12" s="1"/>
  <c r="U44" i="12" s="1"/>
  <c r="S51" i="12"/>
  <c r="U48" i="12" s="1"/>
  <c r="T13" i="12"/>
  <c r="T14" i="12" s="1"/>
  <c r="T15" i="12" s="1"/>
  <c r="V12" i="12" s="1"/>
  <c r="S32" i="12"/>
  <c r="S33" i="12" s="1"/>
  <c r="S34" i="12"/>
  <c r="S35" i="12" s="1"/>
  <c r="U32" i="12" s="1"/>
  <c r="S64" i="12"/>
  <c r="S65" i="12" s="1"/>
  <c r="S66" i="12"/>
  <c r="S67" i="12" s="1"/>
  <c r="U64" i="12" s="1"/>
  <c r="S49" i="12"/>
  <c r="S50" i="12" s="1"/>
  <c r="S17" i="12"/>
  <c r="S18" i="12" s="1"/>
  <c r="S19" i="12" s="1"/>
  <c r="U16" i="12" s="1"/>
  <c r="I28" i="10" l="1"/>
  <c r="K28" i="10" s="1"/>
  <c r="H28" i="10"/>
  <c r="J28" i="10" s="1"/>
  <c r="L28" i="10" s="1"/>
  <c r="N28" i="10" s="1"/>
  <c r="M28" i="10" s="1"/>
  <c r="P28" i="10" s="1"/>
  <c r="G28" i="10"/>
  <c r="F28" i="10"/>
  <c r="E28" i="10"/>
  <c r="D28" i="10"/>
  <c r="C28" i="10"/>
  <c r="B28" i="10"/>
  <c r="A28" i="10"/>
  <c r="I27" i="10"/>
  <c r="K27" i="10" s="1"/>
  <c r="H27" i="10"/>
  <c r="J27" i="10" s="1"/>
  <c r="L27" i="10" s="1"/>
  <c r="N27" i="10" s="1"/>
  <c r="M27" i="10" s="1"/>
  <c r="P27" i="10" s="1"/>
  <c r="G27" i="10"/>
  <c r="F27" i="10"/>
  <c r="E27" i="10"/>
  <c r="D27" i="10"/>
  <c r="C27" i="10"/>
  <c r="B27" i="10"/>
  <c r="A27" i="10"/>
  <c r="I26" i="10"/>
  <c r="K26" i="10" s="1"/>
  <c r="H26" i="10"/>
  <c r="J26" i="10" s="1"/>
  <c r="L26" i="10" s="1"/>
  <c r="N26" i="10" s="1"/>
  <c r="M26" i="10" s="1"/>
  <c r="P26" i="10" s="1"/>
  <c r="G26" i="10"/>
  <c r="F26" i="10"/>
  <c r="E26" i="10"/>
  <c r="D26" i="10"/>
  <c r="C26" i="10"/>
  <c r="B26" i="10"/>
  <c r="A26" i="10"/>
  <c r="I25" i="10"/>
  <c r="K25" i="10" s="1"/>
  <c r="H25" i="10"/>
  <c r="J25" i="10" s="1"/>
  <c r="L25" i="10" s="1"/>
  <c r="N25" i="10" s="1"/>
  <c r="M25" i="10" s="1"/>
  <c r="P25" i="10" s="1"/>
  <c r="G25" i="10"/>
  <c r="F25" i="10"/>
  <c r="E25" i="10"/>
  <c r="D25" i="10"/>
  <c r="C25" i="10"/>
  <c r="B25" i="10"/>
  <c r="A25" i="10"/>
  <c r="I24" i="10"/>
  <c r="K24" i="10" s="1"/>
  <c r="H24" i="10"/>
  <c r="J24" i="10" s="1"/>
  <c r="L24" i="10" s="1"/>
  <c r="N24" i="10" s="1"/>
  <c r="M24" i="10" s="1"/>
  <c r="P24" i="10" s="1"/>
  <c r="G24" i="10"/>
  <c r="F24" i="10"/>
  <c r="E24" i="10"/>
  <c r="D24" i="10"/>
  <c r="C24" i="10"/>
  <c r="B24" i="10"/>
  <c r="A24" i="10"/>
  <c r="I23" i="10"/>
  <c r="K23" i="10" s="1"/>
  <c r="H23" i="10"/>
  <c r="J23" i="10" s="1"/>
  <c r="L23" i="10" s="1"/>
  <c r="N23" i="10" s="1"/>
  <c r="M23" i="10" s="1"/>
  <c r="P23" i="10" s="1"/>
  <c r="G23" i="10"/>
  <c r="F23" i="10"/>
  <c r="E23" i="10"/>
  <c r="D23" i="10"/>
  <c r="C23" i="10"/>
  <c r="B23" i="10"/>
  <c r="A23" i="10"/>
  <c r="K22" i="10"/>
  <c r="J22" i="10"/>
  <c r="L22" i="10" s="1"/>
  <c r="N22" i="10" s="1"/>
  <c r="M22" i="10" s="1"/>
  <c r="P22" i="10" s="1"/>
  <c r="I22" i="10"/>
  <c r="H22" i="10"/>
  <c r="G22" i="10"/>
  <c r="F22" i="10"/>
  <c r="E22" i="10"/>
  <c r="D22" i="10"/>
  <c r="C22" i="10"/>
  <c r="B22" i="10"/>
  <c r="A22" i="10"/>
  <c r="I21" i="10"/>
  <c r="K21" i="10" s="1"/>
  <c r="H21" i="10"/>
  <c r="J21" i="10" s="1"/>
  <c r="L21" i="10" s="1"/>
  <c r="N21" i="10" s="1"/>
  <c r="M21" i="10" s="1"/>
  <c r="P21" i="10" s="1"/>
  <c r="G21" i="10"/>
  <c r="F21" i="10"/>
  <c r="E21" i="10"/>
  <c r="D21" i="10"/>
  <c r="C21" i="10"/>
  <c r="B21" i="10"/>
  <c r="A21" i="10"/>
  <c r="I20" i="10"/>
  <c r="K20" i="10" s="1"/>
  <c r="H20" i="10"/>
  <c r="J20" i="10" s="1"/>
  <c r="L20" i="10" s="1"/>
  <c r="N20" i="10" s="1"/>
  <c r="M20" i="10" s="1"/>
  <c r="P20" i="10" s="1"/>
  <c r="G20" i="10"/>
  <c r="F20" i="10"/>
  <c r="E20" i="10"/>
  <c r="D20" i="10"/>
  <c r="C20" i="10"/>
  <c r="B20" i="10"/>
  <c r="A20" i="10"/>
  <c r="K19" i="10"/>
  <c r="I19" i="10"/>
  <c r="H19" i="10"/>
  <c r="J19" i="10" s="1"/>
  <c r="L19" i="10" s="1"/>
  <c r="N19" i="10" s="1"/>
  <c r="M19" i="10" s="1"/>
  <c r="P19" i="10" s="1"/>
  <c r="G19" i="10"/>
  <c r="F19" i="10"/>
  <c r="E19" i="10"/>
  <c r="D19" i="10"/>
  <c r="C19" i="10"/>
  <c r="B19" i="10"/>
  <c r="A19" i="10"/>
  <c r="K18" i="10"/>
  <c r="I18" i="10"/>
  <c r="H18" i="10"/>
  <c r="J18" i="10" s="1"/>
  <c r="L18" i="10" s="1"/>
  <c r="N18" i="10" s="1"/>
  <c r="M18" i="10" s="1"/>
  <c r="P18" i="10" s="1"/>
  <c r="G18" i="10"/>
  <c r="F18" i="10"/>
  <c r="E18" i="10"/>
  <c r="D18" i="10"/>
  <c r="C18" i="10"/>
  <c r="B18" i="10"/>
  <c r="A18" i="10"/>
  <c r="I17" i="10"/>
  <c r="K17" i="10" s="1"/>
  <c r="H17" i="10"/>
  <c r="J17" i="10" s="1"/>
  <c r="L17" i="10" s="1"/>
  <c r="N17" i="10" s="1"/>
  <c r="M17" i="10" s="1"/>
  <c r="P17" i="10" s="1"/>
  <c r="G17" i="10"/>
  <c r="F17" i="10"/>
  <c r="E17" i="10"/>
  <c r="D17" i="10"/>
  <c r="C17" i="10"/>
  <c r="B17" i="10"/>
  <c r="A17" i="10"/>
  <c r="I16" i="10"/>
  <c r="K16" i="10" s="1"/>
  <c r="H16" i="10"/>
  <c r="J16" i="10" s="1"/>
  <c r="L16" i="10" s="1"/>
  <c r="N16" i="10" s="1"/>
  <c r="M16" i="10" s="1"/>
  <c r="P16" i="10" s="1"/>
  <c r="G16" i="10"/>
  <c r="F16" i="10"/>
  <c r="E16" i="10"/>
  <c r="D16" i="10"/>
  <c r="C16" i="10"/>
  <c r="B16" i="10"/>
  <c r="A16" i="10"/>
  <c r="I15" i="10"/>
  <c r="K15" i="10" s="1"/>
  <c r="H15" i="10"/>
  <c r="J15" i="10" s="1"/>
  <c r="L15" i="10" s="1"/>
  <c r="N15" i="10" s="1"/>
  <c r="M15" i="10" s="1"/>
  <c r="P15" i="10" s="1"/>
  <c r="G15" i="10"/>
  <c r="F15" i="10"/>
  <c r="E15" i="10"/>
  <c r="D15" i="10"/>
  <c r="C15" i="10"/>
  <c r="B15" i="10"/>
  <c r="A15" i="10"/>
  <c r="I14" i="10"/>
  <c r="K14" i="10" s="1"/>
  <c r="H14" i="10"/>
  <c r="J14" i="10" s="1"/>
  <c r="G14" i="10"/>
  <c r="F14" i="10"/>
  <c r="E14" i="10"/>
  <c r="D14" i="10"/>
  <c r="C14" i="10"/>
  <c r="B14" i="10"/>
  <c r="A14" i="10"/>
  <c r="I13" i="10"/>
  <c r="K13" i="10" s="1"/>
  <c r="H13" i="10"/>
  <c r="J13" i="10" s="1"/>
  <c r="G13" i="10"/>
  <c r="F13" i="10"/>
  <c r="E13" i="10"/>
  <c r="D13" i="10"/>
  <c r="C13" i="10"/>
  <c r="B13" i="10"/>
  <c r="A13" i="10"/>
  <c r="I12" i="10"/>
  <c r="K12" i="10" s="1"/>
  <c r="H12" i="10"/>
  <c r="J12" i="10" s="1"/>
  <c r="G12" i="10"/>
  <c r="F12" i="10"/>
  <c r="E12" i="10"/>
  <c r="D12" i="10"/>
  <c r="C12" i="10"/>
  <c r="B12" i="10"/>
  <c r="A12" i="10"/>
  <c r="I11" i="10"/>
  <c r="K11" i="10" s="1"/>
  <c r="H11" i="10"/>
  <c r="J11" i="10" s="1"/>
  <c r="L11" i="10" s="1"/>
  <c r="N11" i="10" s="1"/>
  <c r="M11" i="10" s="1"/>
  <c r="P11" i="10" s="1"/>
  <c r="G11" i="10"/>
  <c r="F11" i="10"/>
  <c r="E11" i="10"/>
  <c r="D11" i="10"/>
  <c r="C11" i="10"/>
  <c r="B11" i="10"/>
  <c r="A11" i="10"/>
  <c r="I10" i="10"/>
  <c r="K10" i="10" s="1"/>
  <c r="H10" i="10"/>
  <c r="J10" i="10" s="1"/>
  <c r="L10" i="10" s="1"/>
  <c r="N10" i="10" s="1"/>
  <c r="M10" i="10" s="1"/>
  <c r="P10" i="10" s="1"/>
  <c r="G10" i="10"/>
  <c r="F10" i="10"/>
  <c r="E10" i="10"/>
  <c r="D10" i="10"/>
  <c r="C10" i="10"/>
  <c r="B10" i="10"/>
  <c r="A10" i="10"/>
  <c r="L9" i="10"/>
  <c r="N9" i="10" s="1"/>
  <c r="M9" i="10" s="1"/>
  <c r="P9" i="10" s="1"/>
  <c r="K9" i="10"/>
  <c r="J9" i="10"/>
  <c r="I9" i="10"/>
  <c r="H9" i="10"/>
  <c r="G9" i="10"/>
  <c r="F9" i="10"/>
  <c r="E9" i="10"/>
  <c r="D9" i="10"/>
  <c r="C9" i="10"/>
  <c r="B9" i="10"/>
  <c r="A9" i="10"/>
  <c r="B5" i="10"/>
  <c r="B4" i="10"/>
  <c r="I2" i="10"/>
  <c r="G2" i="10"/>
  <c r="F2" i="10"/>
  <c r="D2" i="10"/>
  <c r="C2" i="10"/>
  <c r="G1" i="10"/>
  <c r="F1" i="10"/>
  <c r="D1" i="10"/>
  <c r="C1" i="10"/>
  <c r="B1" i="10"/>
  <c r="L12" i="10" l="1"/>
  <c r="N12" i="10" s="1"/>
  <c r="M12" i="10" s="1"/>
  <c r="P12" i="10" s="1"/>
  <c r="L14" i="10"/>
  <c r="N14" i="10" s="1"/>
  <c r="M14" i="10" s="1"/>
  <c r="P14" i="10" s="1"/>
  <c r="L13" i="10"/>
  <c r="N13" i="10" s="1"/>
  <c r="M13" i="10" s="1"/>
  <c r="P13" i="10" s="1"/>
  <c r="I28" i="9" l="1"/>
  <c r="K28" i="9" s="1"/>
  <c r="H28" i="9"/>
  <c r="J28" i="9" s="1"/>
  <c r="L28" i="9" s="1"/>
  <c r="N28" i="9" s="1"/>
  <c r="M28" i="9" s="1"/>
  <c r="P28" i="9" s="1"/>
  <c r="G28" i="9"/>
  <c r="F28" i="9"/>
  <c r="E28" i="9"/>
  <c r="D28" i="9"/>
  <c r="C28" i="9"/>
  <c r="B28" i="9"/>
  <c r="A28" i="9"/>
  <c r="I27" i="9"/>
  <c r="K27" i="9" s="1"/>
  <c r="H27" i="9"/>
  <c r="J27" i="9" s="1"/>
  <c r="L27" i="9" s="1"/>
  <c r="N27" i="9" s="1"/>
  <c r="M27" i="9" s="1"/>
  <c r="P27" i="9" s="1"/>
  <c r="G27" i="9"/>
  <c r="F27" i="9"/>
  <c r="E27" i="9"/>
  <c r="D27" i="9"/>
  <c r="C27" i="9"/>
  <c r="B27" i="9"/>
  <c r="A27" i="9"/>
  <c r="I26" i="9"/>
  <c r="K26" i="9" s="1"/>
  <c r="H26" i="9"/>
  <c r="J26" i="9" s="1"/>
  <c r="L26" i="9" s="1"/>
  <c r="N26" i="9" s="1"/>
  <c r="M26" i="9" s="1"/>
  <c r="P26" i="9" s="1"/>
  <c r="G26" i="9"/>
  <c r="F26" i="9"/>
  <c r="E26" i="9"/>
  <c r="D26" i="9"/>
  <c r="C26" i="9"/>
  <c r="B26" i="9"/>
  <c r="A26" i="9"/>
  <c r="J25" i="9"/>
  <c r="L25" i="9" s="1"/>
  <c r="N25" i="9" s="1"/>
  <c r="M25" i="9" s="1"/>
  <c r="P25" i="9" s="1"/>
  <c r="I25" i="9"/>
  <c r="K25" i="9" s="1"/>
  <c r="H25" i="9"/>
  <c r="G25" i="9"/>
  <c r="F25" i="9"/>
  <c r="E25" i="9"/>
  <c r="D25" i="9"/>
  <c r="C25" i="9"/>
  <c r="B25" i="9"/>
  <c r="A25" i="9"/>
  <c r="I24" i="9"/>
  <c r="K24" i="9" s="1"/>
  <c r="H24" i="9"/>
  <c r="J24" i="9" s="1"/>
  <c r="L24" i="9" s="1"/>
  <c r="N24" i="9" s="1"/>
  <c r="M24" i="9" s="1"/>
  <c r="P24" i="9" s="1"/>
  <c r="G24" i="9"/>
  <c r="F24" i="9"/>
  <c r="E24" i="9"/>
  <c r="D24" i="9"/>
  <c r="C24" i="9"/>
  <c r="B24" i="9"/>
  <c r="A24" i="9"/>
  <c r="I23" i="9"/>
  <c r="K23" i="9" s="1"/>
  <c r="H23" i="9"/>
  <c r="J23" i="9" s="1"/>
  <c r="L23" i="9" s="1"/>
  <c r="N23" i="9" s="1"/>
  <c r="M23" i="9" s="1"/>
  <c r="P23" i="9" s="1"/>
  <c r="G23" i="9"/>
  <c r="F23" i="9"/>
  <c r="E23" i="9"/>
  <c r="D23" i="9"/>
  <c r="C23" i="9"/>
  <c r="B23" i="9"/>
  <c r="A23" i="9"/>
  <c r="I22" i="9"/>
  <c r="K22" i="9" s="1"/>
  <c r="H22" i="9"/>
  <c r="J22" i="9" s="1"/>
  <c r="L22" i="9" s="1"/>
  <c r="N22" i="9" s="1"/>
  <c r="M22" i="9" s="1"/>
  <c r="P22" i="9" s="1"/>
  <c r="G22" i="9"/>
  <c r="F22" i="9"/>
  <c r="E22" i="9"/>
  <c r="D22" i="9"/>
  <c r="C22" i="9"/>
  <c r="B22" i="9"/>
  <c r="A22" i="9"/>
  <c r="J21" i="9"/>
  <c r="L21" i="9" s="1"/>
  <c r="N21" i="9" s="1"/>
  <c r="M21" i="9" s="1"/>
  <c r="P21" i="9" s="1"/>
  <c r="I21" i="9"/>
  <c r="K21" i="9" s="1"/>
  <c r="H21" i="9"/>
  <c r="G21" i="9"/>
  <c r="F21" i="9"/>
  <c r="E21" i="9"/>
  <c r="D21" i="9"/>
  <c r="C21" i="9"/>
  <c r="B21" i="9"/>
  <c r="A21" i="9"/>
  <c r="I20" i="9"/>
  <c r="K20" i="9" s="1"/>
  <c r="H20" i="9"/>
  <c r="J20" i="9" s="1"/>
  <c r="L20" i="9" s="1"/>
  <c r="N20" i="9" s="1"/>
  <c r="M20" i="9" s="1"/>
  <c r="P20" i="9" s="1"/>
  <c r="G20" i="9"/>
  <c r="F20" i="9"/>
  <c r="E20" i="9"/>
  <c r="D20" i="9"/>
  <c r="C20" i="9"/>
  <c r="B20" i="9"/>
  <c r="A20" i="9"/>
  <c r="I19" i="9"/>
  <c r="K19" i="9" s="1"/>
  <c r="H19" i="9"/>
  <c r="J19" i="9" s="1"/>
  <c r="L19" i="9" s="1"/>
  <c r="N19" i="9" s="1"/>
  <c r="M19" i="9" s="1"/>
  <c r="P19" i="9" s="1"/>
  <c r="G19" i="9"/>
  <c r="F19" i="9"/>
  <c r="E19" i="9"/>
  <c r="D19" i="9"/>
  <c r="C19" i="9"/>
  <c r="B19" i="9"/>
  <c r="A19" i="9"/>
  <c r="I18" i="9"/>
  <c r="K18" i="9" s="1"/>
  <c r="H18" i="9"/>
  <c r="J18" i="9" s="1"/>
  <c r="L18" i="9" s="1"/>
  <c r="N18" i="9" s="1"/>
  <c r="M18" i="9" s="1"/>
  <c r="P18" i="9" s="1"/>
  <c r="G18" i="9"/>
  <c r="F18" i="9"/>
  <c r="E18" i="9"/>
  <c r="D18" i="9"/>
  <c r="C18" i="9"/>
  <c r="B18" i="9"/>
  <c r="A18" i="9"/>
  <c r="I17" i="9"/>
  <c r="K17" i="9" s="1"/>
  <c r="H17" i="9"/>
  <c r="J17" i="9" s="1"/>
  <c r="L17" i="9" s="1"/>
  <c r="N17" i="9" s="1"/>
  <c r="M17" i="9" s="1"/>
  <c r="P17" i="9" s="1"/>
  <c r="G17" i="9"/>
  <c r="F17" i="9"/>
  <c r="E17" i="9"/>
  <c r="D17" i="9"/>
  <c r="C17" i="9"/>
  <c r="B17" i="9"/>
  <c r="A17" i="9"/>
  <c r="I16" i="9"/>
  <c r="K16" i="9" s="1"/>
  <c r="H16" i="9"/>
  <c r="J16" i="9" s="1"/>
  <c r="G16" i="9"/>
  <c r="F16" i="9"/>
  <c r="E16" i="9"/>
  <c r="D16" i="9"/>
  <c r="C16" i="9"/>
  <c r="B16" i="9"/>
  <c r="A16" i="9"/>
  <c r="I15" i="9"/>
  <c r="K15" i="9" s="1"/>
  <c r="H15" i="9"/>
  <c r="J15" i="9" s="1"/>
  <c r="L15" i="9" s="1"/>
  <c r="N15" i="9" s="1"/>
  <c r="M15" i="9" s="1"/>
  <c r="P15" i="9" s="1"/>
  <c r="G15" i="9"/>
  <c r="F15" i="9"/>
  <c r="E15" i="9"/>
  <c r="D15" i="9"/>
  <c r="C15" i="9"/>
  <c r="B15" i="9"/>
  <c r="A15" i="9"/>
  <c r="I14" i="9"/>
  <c r="K14" i="9" s="1"/>
  <c r="H14" i="9"/>
  <c r="J14" i="9" s="1"/>
  <c r="L14" i="9" s="1"/>
  <c r="N14" i="9" s="1"/>
  <c r="M14" i="9" s="1"/>
  <c r="P14" i="9" s="1"/>
  <c r="G14" i="9"/>
  <c r="F14" i="9"/>
  <c r="E14" i="9"/>
  <c r="D14" i="9"/>
  <c r="C14" i="9"/>
  <c r="B14" i="9"/>
  <c r="A14" i="9"/>
  <c r="I13" i="9"/>
  <c r="K13" i="9" s="1"/>
  <c r="H13" i="9"/>
  <c r="J13" i="9" s="1"/>
  <c r="G13" i="9"/>
  <c r="F13" i="9"/>
  <c r="E13" i="9"/>
  <c r="D13" i="9"/>
  <c r="C13" i="9"/>
  <c r="B13" i="9"/>
  <c r="A13" i="9"/>
  <c r="I12" i="9"/>
  <c r="K12" i="9" s="1"/>
  <c r="H12" i="9"/>
  <c r="J12" i="9" s="1"/>
  <c r="L12" i="9" s="1"/>
  <c r="N12" i="9" s="1"/>
  <c r="M12" i="9" s="1"/>
  <c r="P12" i="9" s="1"/>
  <c r="G12" i="9"/>
  <c r="F12" i="9"/>
  <c r="E12" i="9"/>
  <c r="D12" i="9"/>
  <c r="C12" i="9"/>
  <c r="B12" i="9"/>
  <c r="A12" i="9"/>
  <c r="I11" i="9"/>
  <c r="K11" i="9" s="1"/>
  <c r="H11" i="9"/>
  <c r="J11" i="9" s="1"/>
  <c r="G11" i="9"/>
  <c r="F11" i="9"/>
  <c r="E11" i="9"/>
  <c r="D11" i="9"/>
  <c r="C11" i="9"/>
  <c r="B11" i="9"/>
  <c r="A11" i="9"/>
  <c r="I10" i="9"/>
  <c r="K10" i="9" s="1"/>
  <c r="H10" i="9"/>
  <c r="J10" i="9" s="1"/>
  <c r="G10" i="9"/>
  <c r="F10" i="9"/>
  <c r="E10" i="9"/>
  <c r="D10" i="9"/>
  <c r="C10" i="9"/>
  <c r="B10" i="9"/>
  <c r="A10" i="9"/>
  <c r="L9" i="9"/>
  <c r="N9" i="9" s="1"/>
  <c r="M9" i="9" s="1"/>
  <c r="P9" i="9" s="1"/>
  <c r="K9" i="9"/>
  <c r="J9" i="9"/>
  <c r="I9" i="9"/>
  <c r="H9" i="9"/>
  <c r="G9" i="9"/>
  <c r="F9" i="9"/>
  <c r="E9" i="9"/>
  <c r="D9" i="9"/>
  <c r="C9" i="9"/>
  <c r="B9" i="9"/>
  <c r="A9" i="9"/>
  <c r="B5" i="9"/>
  <c r="B4" i="9"/>
  <c r="I2" i="9"/>
  <c r="G2" i="9"/>
  <c r="F2" i="9"/>
  <c r="D2" i="9"/>
  <c r="C2" i="9"/>
  <c r="G1" i="9"/>
  <c r="F1" i="9"/>
  <c r="D1" i="9"/>
  <c r="C1" i="9"/>
  <c r="B1" i="9"/>
  <c r="L13" i="9" l="1"/>
  <c r="N13" i="9" s="1"/>
  <c r="M13" i="9" s="1"/>
  <c r="P13" i="9" s="1"/>
  <c r="L10" i="9"/>
  <c r="N10" i="9" s="1"/>
  <c r="M10" i="9" s="1"/>
  <c r="P10" i="9" s="1"/>
  <c r="L16" i="9"/>
  <c r="N16" i="9" s="1"/>
  <c r="M16" i="9" s="1"/>
  <c r="P16" i="9" s="1"/>
  <c r="L11" i="9"/>
  <c r="N11" i="9" s="1"/>
  <c r="M11" i="9" s="1"/>
  <c r="P11" i="9" s="1"/>
  <c r="J28" i="8" l="1"/>
  <c r="L28" i="8" s="1"/>
  <c r="N28" i="8" s="1"/>
  <c r="M28" i="8" s="1"/>
  <c r="P28" i="8" s="1"/>
  <c r="I28" i="8"/>
  <c r="K28" i="8" s="1"/>
  <c r="H28" i="8"/>
  <c r="G28" i="8"/>
  <c r="F28" i="8"/>
  <c r="E28" i="8"/>
  <c r="D28" i="8"/>
  <c r="C28" i="8"/>
  <c r="B28" i="8"/>
  <c r="A28" i="8"/>
  <c r="I27" i="8"/>
  <c r="K27" i="8" s="1"/>
  <c r="H27" i="8"/>
  <c r="J27" i="8" s="1"/>
  <c r="L27" i="8" s="1"/>
  <c r="N27" i="8" s="1"/>
  <c r="M27" i="8" s="1"/>
  <c r="P27" i="8" s="1"/>
  <c r="G27" i="8"/>
  <c r="F27" i="8"/>
  <c r="E27" i="8"/>
  <c r="D27" i="8"/>
  <c r="C27" i="8"/>
  <c r="B27" i="8"/>
  <c r="A27" i="8"/>
  <c r="I26" i="8"/>
  <c r="K26" i="8" s="1"/>
  <c r="H26" i="8"/>
  <c r="J26" i="8" s="1"/>
  <c r="L26" i="8" s="1"/>
  <c r="N26" i="8" s="1"/>
  <c r="M26" i="8" s="1"/>
  <c r="P26" i="8" s="1"/>
  <c r="G26" i="8"/>
  <c r="F26" i="8"/>
  <c r="E26" i="8"/>
  <c r="D26" i="8"/>
  <c r="C26" i="8"/>
  <c r="B26" i="8"/>
  <c r="A26" i="8"/>
  <c r="I25" i="8"/>
  <c r="K25" i="8" s="1"/>
  <c r="H25" i="8"/>
  <c r="J25" i="8" s="1"/>
  <c r="L25" i="8" s="1"/>
  <c r="N25" i="8" s="1"/>
  <c r="M25" i="8" s="1"/>
  <c r="P25" i="8" s="1"/>
  <c r="G25" i="8"/>
  <c r="F25" i="8"/>
  <c r="E25" i="8"/>
  <c r="D25" i="8"/>
  <c r="C25" i="8"/>
  <c r="B25" i="8"/>
  <c r="A25" i="8"/>
  <c r="I24" i="8"/>
  <c r="K24" i="8" s="1"/>
  <c r="H24" i="8"/>
  <c r="J24" i="8" s="1"/>
  <c r="L24" i="8" s="1"/>
  <c r="N24" i="8" s="1"/>
  <c r="M24" i="8" s="1"/>
  <c r="P24" i="8" s="1"/>
  <c r="G24" i="8"/>
  <c r="F24" i="8"/>
  <c r="E24" i="8"/>
  <c r="D24" i="8"/>
  <c r="C24" i="8"/>
  <c r="B24" i="8"/>
  <c r="A24" i="8"/>
  <c r="K23" i="8"/>
  <c r="I23" i="8"/>
  <c r="H23" i="8"/>
  <c r="J23" i="8" s="1"/>
  <c r="L23" i="8" s="1"/>
  <c r="N23" i="8" s="1"/>
  <c r="M23" i="8" s="1"/>
  <c r="P23" i="8" s="1"/>
  <c r="G23" i="8"/>
  <c r="F23" i="8"/>
  <c r="E23" i="8"/>
  <c r="D23" i="8"/>
  <c r="C23" i="8"/>
  <c r="B23" i="8"/>
  <c r="A23" i="8"/>
  <c r="J22" i="8"/>
  <c r="L22" i="8" s="1"/>
  <c r="N22" i="8" s="1"/>
  <c r="M22" i="8" s="1"/>
  <c r="P22" i="8" s="1"/>
  <c r="I22" i="8"/>
  <c r="K22" i="8" s="1"/>
  <c r="H22" i="8"/>
  <c r="G22" i="8"/>
  <c r="F22" i="8"/>
  <c r="E22" i="8"/>
  <c r="D22" i="8"/>
  <c r="C22" i="8"/>
  <c r="B22" i="8"/>
  <c r="A22" i="8"/>
  <c r="I21" i="8"/>
  <c r="K21" i="8" s="1"/>
  <c r="H21" i="8"/>
  <c r="J21" i="8" s="1"/>
  <c r="L21" i="8" s="1"/>
  <c r="N21" i="8" s="1"/>
  <c r="M21" i="8" s="1"/>
  <c r="P21" i="8" s="1"/>
  <c r="G21" i="8"/>
  <c r="F21" i="8"/>
  <c r="E21" i="8"/>
  <c r="D21" i="8"/>
  <c r="C21" i="8"/>
  <c r="B21" i="8"/>
  <c r="A21" i="8"/>
  <c r="I20" i="8"/>
  <c r="K20" i="8" s="1"/>
  <c r="H20" i="8"/>
  <c r="J20" i="8" s="1"/>
  <c r="L20" i="8" s="1"/>
  <c r="N20" i="8" s="1"/>
  <c r="M20" i="8" s="1"/>
  <c r="P20" i="8" s="1"/>
  <c r="G20" i="8"/>
  <c r="F20" i="8"/>
  <c r="E20" i="8"/>
  <c r="D20" i="8"/>
  <c r="C20" i="8"/>
  <c r="B20" i="8"/>
  <c r="A20" i="8"/>
  <c r="I19" i="8"/>
  <c r="K19" i="8" s="1"/>
  <c r="H19" i="8"/>
  <c r="J19" i="8" s="1"/>
  <c r="L19" i="8" s="1"/>
  <c r="N19" i="8" s="1"/>
  <c r="M19" i="8" s="1"/>
  <c r="P19" i="8" s="1"/>
  <c r="G19" i="8"/>
  <c r="F19" i="8"/>
  <c r="E19" i="8"/>
  <c r="D19" i="8"/>
  <c r="C19" i="8"/>
  <c r="B19" i="8"/>
  <c r="A19" i="8"/>
  <c r="I18" i="8"/>
  <c r="K18" i="8" s="1"/>
  <c r="H18" i="8"/>
  <c r="J18" i="8" s="1"/>
  <c r="L18" i="8" s="1"/>
  <c r="N18" i="8" s="1"/>
  <c r="M18" i="8" s="1"/>
  <c r="P18" i="8" s="1"/>
  <c r="G18" i="8"/>
  <c r="F18" i="8"/>
  <c r="E18" i="8"/>
  <c r="D18" i="8"/>
  <c r="C18" i="8"/>
  <c r="B18" i="8"/>
  <c r="A18" i="8"/>
  <c r="I17" i="8"/>
  <c r="K17" i="8" s="1"/>
  <c r="H17" i="8"/>
  <c r="J17" i="8" s="1"/>
  <c r="L17" i="8" s="1"/>
  <c r="N17" i="8" s="1"/>
  <c r="M17" i="8" s="1"/>
  <c r="P17" i="8" s="1"/>
  <c r="G17" i="8"/>
  <c r="F17" i="8"/>
  <c r="E17" i="8"/>
  <c r="D17" i="8"/>
  <c r="C17" i="8"/>
  <c r="B17" i="8"/>
  <c r="A17" i="8"/>
  <c r="I16" i="8"/>
  <c r="K16" i="8" s="1"/>
  <c r="H16" i="8"/>
  <c r="J16" i="8" s="1"/>
  <c r="L16" i="8" s="1"/>
  <c r="N16" i="8" s="1"/>
  <c r="M16" i="8" s="1"/>
  <c r="P16" i="8" s="1"/>
  <c r="G16" i="8"/>
  <c r="F16" i="8"/>
  <c r="E16" i="8"/>
  <c r="D16" i="8"/>
  <c r="C16" i="8"/>
  <c r="B16" i="8"/>
  <c r="A16" i="8"/>
  <c r="I15" i="8"/>
  <c r="K15" i="8" s="1"/>
  <c r="H15" i="8"/>
  <c r="J15" i="8" s="1"/>
  <c r="L15" i="8" s="1"/>
  <c r="N15" i="8" s="1"/>
  <c r="M15" i="8" s="1"/>
  <c r="P15" i="8" s="1"/>
  <c r="G15" i="8"/>
  <c r="F15" i="8"/>
  <c r="E15" i="8"/>
  <c r="D15" i="8"/>
  <c r="C15" i="8"/>
  <c r="B15" i="8"/>
  <c r="A15" i="8"/>
  <c r="I14" i="8"/>
  <c r="K14" i="8" s="1"/>
  <c r="H14" i="8"/>
  <c r="J14" i="8" s="1"/>
  <c r="L14" i="8" s="1"/>
  <c r="N14" i="8" s="1"/>
  <c r="M14" i="8" s="1"/>
  <c r="P14" i="8" s="1"/>
  <c r="G14" i="8"/>
  <c r="F14" i="8"/>
  <c r="E14" i="8"/>
  <c r="D14" i="8"/>
  <c r="C14" i="8"/>
  <c r="B14" i="8"/>
  <c r="A14" i="8"/>
  <c r="K13" i="8"/>
  <c r="I13" i="8"/>
  <c r="H13" i="8"/>
  <c r="J13" i="8" s="1"/>
  <c r="L13" i="8" s="1"/>
  <c r="N13" i="8" s="1"/>
  <c r="M13" i="8" s="1"/>
  <c r="P13" i="8" s="1"/>
  <c r="G13" i="8"/>
  <c r="F13" i="8"/>
  <c r="E13" i="8"/>
  <c r="D13" i="8"/>
  <c r="C13" i="8"/>
  <c r="B13" i="8"/>
  <c r="A13" i="8"/>
  <c r="I12" i="8"/>
  <c r="K12" i="8" s="1"/>
  <c r="H12" i="8"/>
  <c r="J12" i="8" s="1"/>
  <c r="L12" i="8" s="1"/>
  <c r="N12" i="8" s="1"/>
  <c r="M12" i="8" s="1"/>
  <c r="P12" i="8" s="1"/>
  <c r="G12" i="8"/>
  <c r="F12" i="8"/>
  <c r="E12" i="8"/>
  <c r="D12" i="8"/>
  <c r="C12" i="8"/>
  <c r="B12" i="8"/>
  <c r="A12" i="8"/>
  <c r="I11" i="8"/>
  <c r="K11" i="8" s="1"/>
  <c r="H11" i="8"/>
  <c r="J11" i="8" s="1"/>
  <c r="L11" i="8" s="1"/>
  <c r="N11" i="8" s="1"/>
  <c r="M11" i="8" s="1"/>
  <c r="P11" i="8" s="1"/>
  <c r="G11" i="8"/>
  <c r="F11" i="8"/>
  <c r="E11" i="8"/>
  <c r="D11" i="8"/>
  <c r="C11" i="8"/>
  <c r="B11" i="8"/>
  <c r="A11" i="8"/>
  <c r="I10" i="8"/>
  <c r="K10" i="8" s="1"/>
  <c r="H10" i="8"/>
  <c r="J10" i="8" s="1"/>
  <c r="G10" i="8"/>
  <c r="F10" i="8"/>
  <c r="E10" i="8"/>
  <c r="D10" i="8"/>
  <c r="C10" i="8"/>
  <c r="B10" i="8"/>
  <c r="A10" i="8"/>
  <c r="L9" i="8"/>
  <c r="N9" i="8" s="1"/>
  <c r="M9" i="8" s="1"/>
  <c r="P9" i="8" s="1"/>
  <c r="K9" i="8"/>
  <c r="J9" i="8"/>
  <c r="I9" i="8"/>
  <c r="H9" i="8"/>
  <c r="G9" i="8"/>
  <c r="F9" i="8"/>
  <c r="E9" i="8"/>
  <c r="D9" i="8"/>
  <c r="C9" i="8"/>
  <c r="B9" i="8"/>
  <c r="A9" i="8"/>
  <c r="B5" i="8"/>
  <c r="B4" i="8"/>
  <c r="I2" i="8"/>
  <c r="G2" i="8"/>
  <c r="F2" i="8"/>
  <c r="D2" i="8"/>
  <c r="C2" i="8"/>
  <c r="G1" i="8"/>
  <c r="F1" i="8"/>
  <c r="D1" i="8"/>
  <c r="C1" i="8"/>
  <c r="B1" i="8"/>
  <c r="L10" i="8" l="1"/>
  <c r="N10" i="8" s="1"/>
  <c r="M10" i="8" s="1"/>
  <c r="P10" i="8" s="1"/>
  <c r="I28" i="7" l="1"/>
  <c r="K28" i="7" s="1"/>
  <c r="H28" i="7"/>
  <c r="J28" i="7" s="1"/>
  <c r="L28" i="7" s="1"/>
  <c r="N28" i="7" s="1"/>
  <c r="M28" i="7" s="1"/>
  <c r="P28" i="7" s="1"/>
  <c r="G28" i="7"/>
  <c r="F28" i="7"/>
  <c r="E28" i="7"/>
  <c r="D28" i="7"/>
  <c r="C28" i="7"/>
  <c r="B28" i="7"/>
  <c r="A28" i="7"/>
  <c r="I27" i="7"/>
  <c r="K27" i="7" s="1"/>
  <c r="H27" i="7"/>
  <c r="J27" i="7" s="1"/>
  <c r="L27" i="7" s="1"/>
  <c r="N27" i="7" s="1"/>
  <c r="M27" i="7" s="1"/>
  <c r="P27" i="7" s="1"/>
  <c r="G27" i="7"/>
  <c r="F27" i="7"/>
  <c r="E27" i="7"/>
  <c r="D27" i="7"/>
  <c r="C27" i="7"/>
  <c r="B27" i="7"/>
  <c r="A27" i="7"/>
  <c r="I26" i="7"/>
  <c r="K26" i="7" s="1"/>
  <c r="H26" i="7"/>
  <c r="J26" i="7" s="1"/>
  <c r="L26" i="7" s="1"/>
  <c r="N26" i="7" s="1"/>
  <c r="M26" i="7" s="1"/>
  <c r="P26" i="7" s="1"/>
  <c r="G26" i="7"/>
  <c r="F26" i="7"/>
  <c r="E26" i="7"/>
  <c r="D26" i="7"/>
  <c r="C26" i="7"/>
  <c r="B26" i="7"/>
  <c r="A26" i="7"/>
  <c r="I25" i="7"/>
  <c r="K25" i="7" s="1"/>
  <c r="H25" i="7"/>
  <c r="J25" i="7" s="1"/>
  <c r="L25" i="7" s="1"/>
  <c r="N25" i="7" s="1"/>
  <c r="M25" i="7" s="1"/>
  <c r="P25" i="7" s="1"/>
  <c r="G25" i="7"/>
  <c r="F25" i="7"/>
  <c r="E25" i="7"/>
  <c r="D25" i="7"/>
  <c r="C25" i="7"/>
  <c r="B25" i="7"/>
  <c r="A25" i="7"/>
  <c r="I24" i="7"/>
  <c r="K24" i="7" s="1"/>
  <c r="H24" i="7"/>
  <c r="J24" i="7" s="1"/>
  <c r="L24" i="7" s="1"/>
  <c r="N24" i="7" s="1"/>
  <c r="M24" i="7" s="1"/>
  <c r="P24" i="7" s="1"/>
  <c r="G24" i="7"/>
  <c r="F24" i="7"/>
  <c r="E24" i="7"/>
  <c r="D24" i="7"/>
  <c r="C24" i="7"/>
  <c r="B24" i="7"/>
  <c r="A24" i="7"/>
  <c r="I23" i="7"/>
  <c r="K23" i="7" s="1"/>
  <c r="H23" i="7"/>
  <c r="J23" i="7" s="1"/>
  <c r="L23" i="7" s="1"/>
  <c r="N23" i="7" s="1"/>
  <c r="M23" i="7" s="1"/>
  <c r="P23" i="7" s="1"/>
  <c r="G23" i="7"/>
  <c r="F23" i="7"/>
  <c r="E23" i="7"/>
  <c r="D23" i="7"/>
  <c r="C23" i="7"/>
  <c r="B23" i="7"/>
  <c r="A23" i="7"/>
  <c r="I22" i="7"/>
  <c r="K22" i="7" s="1"/>
  <c r="H22" i="7"/>
  <c r="J22" i="7" s="1"/>
  <c r="L22" i="7" s="1"/>
  <c r="N22" i="7" s="1"/>
  <c r="M22" i="7" s="1"/>
  <c r="P22" i="7" s="1"/>
  <c r="G22" i="7"/>
  <c r="F22" i="7"/>
  <c r="E22" i="7"/>
  <c r="D22" i="7"/>
  <c r="C22" i="7"/>
  <c r="B22" i="7"/>
  <c r="A22" i="7"/>
  <c r="J21" i="7"/>
  <c r="L21" i="7" s="1"/>
  <c r="N21" i="7" s="1"/>
  <c r="M21" i="7" s="1"/>
  <c r="P21" i="7" s="1"/>
  <c r="I21" i="7"/>
  <c r="K21" i="7" s="1"/>
  <c r="H21" i="7"/>
  <c r="G21" i="7"/>
  <c r="F21" i="7"/>
  <c r="E21" i="7"/>
  <c r="D21" i="7"/>
  <c r="C21" i="7"/>
  <c r="B21" i="7"/>
  <c r="A21" i="7"/>
  <c r="I20" i="7"/>
  <c r="K20" i="7" s="1"/>
  <c r="H20" i="7"/>
  <c r="J20" i="7" s="1"/>
  <c r="L20" i="7" s="1"/>
  <c r="N20" i="7" s="1"/>
  <c r="M20" i="7" s="1"/>
  <c r="P20" i="7" s="1"/>
  <c r="G20" i="7"/>
  <c r="F20" i="7"/>
  <c r="E20" i="7"/>
  <c r="D20" i="7"/>
  <c r="C20" i="7"/>
  <c r="B20" i="7"/>
  <c r="A20" i="7"/>
  <c r="I19" i="7"/>
  <c r="K19" i="7" s="1"/>
  <c r="H19" i="7"/>
  <c r="J19" i="7" s="1"/>
  <c r="L19" i="7" s="1"/>
  <c r="N19" i="7" s="1"/>
  <c r="M19" i="7" s="1"/>
  <c r="P19" i="7" s="1"/>
  <c r="G19" i="7"/>
  <c r="F19" i="7"/>
  <c r="E19" i="7"/>
  <c r="D19" i="7"/>
  <c r="C19" i="7"/>
  <c r="B19" i="7"/>
  <c r="A19" i="7"/>
  <c r="K18" i="7"/>
  <c r="I18" i="7"/>
  <c r="H18" i="7"/>
  <c r="J18" i="7" s="1"/>
  <c r="L18" i="7" s="1"/>
  <c r="N18" i="7" s="1"/>
  <c r="M18" i="7" s="1"/>
  <c r="P18" i="7" s="1"/>
  <c r="G18" i="7"/>
  <c r="F18" i="7"/>
  <c r="E18" i="7"/>
  <c r="D18" i="7"/>
  <c r="C18" i="7"/>
  <c r="B18" i="7"/>
  <c r="A18" i="7"/>
  <c r="J17" i="7"/>
  <c r="L17" i="7" s="1"/>
  <c r="N17" i="7" s="1"/>
  <c r="M17" i="7" s="1"/>
  <c r="P17" i="7" s="1"/>
  <c r="I17" i="7"/>
  <c r="K17" i="7" s="1"/>
  <c r="H17" i="7"/>
  <c r="G17" i="7"/>
  <c r="F17" i="7"/>
  <c r="E17" i="7"/>
  <c r="D17" i="7"/>
  <c r="C17" i="7"/>
  <c r="B17" i="7"/>
  <c r="A17" i="7"/>
  <c r="I16" i="7"/>
  <c r="K16" i="7" s="1"/>
  <c r="H16" i="7"/>
  <c r="J16" i="7" s="1"/>
  <c r="L16" i="7" s="1"/>
  <c r="N16" i="7" s="1"/>
  <c r="M16" i="7" s="1"/>
  <c r="P16" i="7" s="1"/>
  <c r="G16" i="7"/>
  <c r="F16" i="7"/>
  <c r="E16" i="7"/>
  <c r="D16" i="7"/>
  <c r="C16" i="7"/>
  <c r="B16" i="7"/>
  <c r="A16" i="7"/>
  <c r="I15" i="7"/>
  <c r="K15" i="7" s="1"/>
  <c r="H15" i="7"/>
  <c r="J15" i="7" s="1"/>
  <c r="L15" i="7" s="1"/>
  <c r="N15" i="7" s="1"/>
  <c r="M15" i="7" s="1"/>
  <c r="P15" i="7" s="1"/>
  <c r="G15" i="7"/>
  <c r="F15" i="7"/>
  <c r="E15" i="7"/>
  <c r="D15" i="7"/>
  <c r="C15" i="7"/>
  <c r="B15" i="7"/>
  <c r="A15" i="7"/>
  <c r="I14" i="7"/>
  <c r="K14" i="7" s="1"/>
  <c r="H14" i="7"/>
  <c r="J14" i="7" s="1"/>
  <c r="L14" i="7" s="1"/>
  <c r="N14" i="7" s="1"/>
  <c r="M14" i="7" s="1"/>
  <c r="P14" i="7" s="1"/>
  <c r="G14" i="7"/>
  <c r="F14" i="7"/>
  <c r="E14" i="7"/>
  <c r="D14" i="7"/>
  <c r="C14" i="7"/>
  <c r="B14" i="7"/>
  <c r="A14" i="7"/>
  <c r="I13" i="7"/>
  <c r="K13" i="7" s="1"/>
  <c r="H13" i="7"/>
  <c r="J13" i="7" s="1"/>
  <c r="G13" i="7"/>
  <c r="F13" i="7"/>
  <c r="E13" i="7"/>
  <c r="D13" i="7"/>
  <c r="C13" i="7"/>
  <c r="B13" i="7"/>
  <c r="A13" i="7"/>
  <c r="I12" i="7"/>
  <c r="K12" i="7" s="1"/>
  <c r="H12" i="7"/>
  <c r="J12" i="7" s="1"/>
  <c r="G12" i="7"/>
  <c r="F12" i="7"/>
  <c r="E12" i="7"/>
  <c r="D12" i="7"/>
  <c r="C12" i="7"/>
  <c r="B12" i="7"/>
  <c r="A12" i="7"/>
  <c r="I11" i="7"/>
  <c r="K11" i="7" s="1"/>
  <c r="H11" i="7"/>
  <c r="J11" i="7" s="1"/>
  <c r="L11" i="7" s="1"/>
  <c r="N11" i="7" s="1"/>
  <c r="M11" i="7" s="1"/>
  <c r="P11" i="7" s="1"/>
  <c r="G11" i="7"/>
  <c r="F11" i="7"/>
  <c r="E11" i="7"/>
  <c r="D11" i="7"/>
  <c r="C11" i="7"/>
  <c r="B11" i="7"/>
  <c r="A11" i="7"/>
  <c r="I10" i="7"/>
  <c r="K10" i="7" s="1"/>
  <c r="H10" i="7"/>
  <c r="J10" i="7" s="1"/>
  <c r="G10" i="7"/>
  <c r="F10" i="7"/>
  <c r="E10" i="7"/>
  <c r="D10" i="7"/>
  <c r="C10" i="7"/>
  <c r="B10" i="7"/>
  <c r="A10" i="7"/>
  <c r="L9" i="7"/>
  <c r="N9" i="7" s="1"/>
  <c r="M9" i="7" s="1"/>
  <c r="P9" i="7" s="1"/>
  <c r="K9" i="7"/>
  <c r="J9" i="7"/>
  <c r="I9" i="7"/>
  <c r="H9" i="7"/>
  <c r="G9" i="7"/>
  <c r="F9" i="7"/>
  <c r="E9" i="7"/>
  <c r="D9" i="7"/>
  <c r="C9" i="7"/>
  <c r="B9" i="7"/>
  <c r="A9" i="7"/>
  <c r="B5" i="7"/>
  <c r="B4" i="7"/>
  <c r="I2" i="7"/>
  <c r="G2" i="7"/>
  <c r="F2" i="7"/>
  <c r="D2" i="7"/>
  <c r="C2" i="7"/>
  <c r="G1" i="7"/>
  <c r="F1" i="7"/>
  <c r="D1" i="7"/>
  <c r="C1" i="7"/>
  <c r="B1" i="7"/>
  <c r="L10" i="7" l="1"/>
  <c r="N10" i="7" s="1"/>
  <c r="M10" i="7" s="1"/>
  <c r="P10" i="7" s="1"/>
  <c r="L13" i="7"/>
  <c r="N13" i="7" s="1"/>
  <c r="M13" i="7" s="1"/>
  <c r="P13" i="7" s="1"/>
  <c r="L12" i="7"/>
  <c r="N12" i="7" s="1"/>
  <c r="M12" i="7" s="1"/>
  <c r="P12" i="7" s="1"/>
  <c r="I28" i="6" l="1"/>
  <c r="K28" i="6" s="1"/>
  <c r="H28" i="6"/>
  <c r="J28" i="6" s="1"/>
  <c r="L28" i="6" s="1"/>
  <c r="N28" i="6" s="1"/>
  <c r="M28" i="6" s="1"/>
  <c r="P28" i="6" s="1"/>
  <c r="G28" i="6"/>
  <c r="F28" i="6"/>
  <c r="E28" i="6"/>
  <c r="D28" i="6"/>
  <c r="C28" i="6"/>
  <c r="B28" i="6"/>
  <c r="A28" i="6"/>
  <c r="J27" i="6"/>
  <c r="L27" i="6" s="1"/>
  <c r="N27" i="6" s="1"/>
  <c r="M27" i="6" s="1"/>
  <c r="P27" i="6" s="1"/>
  <c r="I27" i="6"/>
  <c r="K27" i="6" s="1"/>
  <c r="H27" i="6"/>
  <c r="G27" i="6"/>
  <c r="F27" i="6"/>
  <c r="E27" i="6"/>
  <c r="D27" i="6"/>
  <c r="C27" i="6"/>
  <c r="B27" i="6"/>
  <c r="A27" i="6"/>
  <c r="I26" i="6"/>
  <c r="K26" i="6" s="1"/>
  <c r="H26" i="6"/>
  <c r="J26" i="6" s="1"/>
  <c r="L26" i="6" s="1"/>
  <c r="N26" i="6" s="1"/>
  <c r="M26" i="6" s="1"/>
  <c r="P26" i="6" s="1"/>
  <c r="G26" i="6"/>
  <c r="F26" i="6"/>
  <c r="E26" i="6"/>
  <c r="D26" i="6"/>
  <c r="C26" i="6"/>
  <c r="B26" i="6"/>
  <c r="A26" i="6"/>
  <c r="J25" i="6"/>
  <c r="L25" i="6" s="1"/>
  <c r="N25" i="6" s="1"/>
  <c r="M25" i="6" s="1"/>
  <c r="P25" i="6" s="1"/>
  <c r="I25" i="6"/>
  <c r="K25" i="6" s="1"/>
  <c r="H25" i="6"/>
  <c r="G25" i="6"/>
  <c r="F25" i="6"/>
  <c r="E25" i="6"/>
  <c r="D25" i="6"/>
  <c r="C25" i="6"/>
  <c r="B25" i="6"/>
  <c r="A25" i="6"/>
  <c r="J24" i="6"/>
  <c r="L24" i="6" s="1"/>
  <c r="N24" i="6" s="1"/>
  <c r="M24" i="6" s="1"/>
  <c r="P24" i="6" s="1"/>
  <c r="I24" i="6"/>
  <c r="K24" i="6" s="1"/>
  <c r="H24" i="6"/>
  <c r="G24" i="6"/>
  <c r="F24" i="6"/>
  <c r="E24" i="6"/>
  <c r="D24" i="6"/>
  <c r="C24" i="6"/>
  <c r="B24" i="6"/>
  <c r="A24" i="6"/>
  <c r="I23" i="6"/>
  <c r="K23" i="6" s="1"/>
  <c r="H23" i="6"/>
  <c r="J23" i="6" s="1"/>
  <c r="L23" i="6" s="1"/>
  <c r="N23" i="6" s="1"/>
  <c r="M23" i="6" s="1"/>
  <c r="P23" i="6" s="1"/>
  <c r="G23" i="6"/>
  <c r="F23" i="6"/>
  <c r="E23" i="6"/>
  <c r="D23" i="6"/>
  <c r="C23" i="6"/>
  <c r="B23" i="6"/>
  <c r="A23" i="6"/>
  <c r="J22" i="6"/>
  <c r="L22" i="6" s="1"/>
  <c r="N22" i="6" s="1"/>
  <c r="M22" i="6" s="1"/>
  <c r="P22" i="6" s="1"/>
  <c r="I22" i="6"/>
  <c r="K22" i="6" s="1"/>
  <c r="H22" i="6"/>
  <c r="G22" i="6"/>
  <c r="F22" i="6"/>
  <c r="E22" i="6"/>
  <c r="D22" i="6"/>
  <c r="C22" i="6"/>
  <c r="B22" i="6"/>
  <c r="A22" i="6"/>
  <c r="J21" i="6"/>
  <c r="L21" i="6" s="1"/>
  <c r="N21" i="6" s="1"/>
  <c r="M21" i="6" s="1"/>
  <c r="P21" i="6" s="1"/>
  <c r="I21" i="6"/>
  <c r="K21" i="6" s="1"/>
  <c r="H21" i="6"/>
  <c r="G21" i="6"/>
  <c r="F21" i="6"/>
  <c r="E21" i="6"/>
  <c r="D21" i="6"/>
  <c r="C21" i="6"/>
  <c r="B21" i="6"/>
  <c r="A21" i="6"/>
  <c r="I20" i="6"/>
  <c r="K20" i="6" s="1"/>
  <c r="H20" i="6"/>
  <c r="J20" i="6" s="1"/>
  <c r="L20" i="6" s="1"/>
  <c r="N20" i="6" s="1"/>
  <c r="M20" i="6" s="1"/>
  <c r="P20" i="6" s="1"/>
  <c r="G20" i="6"/>
  <c r="F20" i="6"/>
  <c r="E20" i="6"/>
  <c r="D20" i="6"/>
  <c r="C20" i="6"/>
  <c r="B20" i="6"/>
  <c r="A20" i="6"/>
  <c r="J19" i="6"/>
  <c r="L19" i="6" s="1"/>
  <c r="N19" i="6" s="1"/>
  <c r="M19" i="6" s="1"/>
  <c r="P19" i="6" s="1"/>
  <c r="I19" i="6"/>
  <c r="K19" i="6" s="1"/>
  <c r="H19" i="6"/>
  <c r="G19" i="6"/>
  <c r="F19" i="6"/>
  <c r="E19" i="6"/>
  <c r="D19" i="6"/>
  <c r="C19" i="6"/>
  <c r="B19" i="6"/>
  <c r="A19" i="6"/>
  <c r="J18" i="6"/>
  <c r="I18" i="6"/>
  <c r="K18" i="6" s="1"/>
  <c r="H18" i="6"/>
  <c r="G18" i="6"/>
  <c r="F18" i="6"/>
  <c r="E18" i="6"/>
  <c r="D18" i="6"/>
  <c r="C18" i="6"/>
  <c r="B18" i="6"/>
  <c r="A18" i="6"/>
  <c r="I17" i="6"/>
  <c r="K17" i="6" s="1"/>
  <c r="H17" i="6"/>
  <c r="J17" i="6" s="1"/>
  <c r="L17" i="6" s="1"/>
  <c r="N17" i="6" s="1"/>
  <c r="M17" i="6" s="1"/>
  <c r="P17" i="6" s="1"/>
  <c r="G17" i="6"/>
  <c r="F17" i="6"/>
  <c r="E17" i="6"/>
  <c r="D17" i="6"/>
  <c r="C17" i="6"/>
  <c r="B17" i="6"/>
  <c r="A17" i="6"/>
  <c r="I16" i="6"/>
  <c r="K16" i="6" s="1"/>
  <c r="H16" i="6"/>
  <c r="J16" i="6" s="1"/>
  <c r="G16" i="6"/>
  <c r="F16" i="6"/>
  <c r="E16" i="6"/>
  <c r="D16" i="6"/>
  <c r="C16" i="6"/>
  <c r="B16" i="6"/>
  <c r="A16" i="6"/>
  <c r="I15" i="6"/>
  <c r="K15" i="6" s="1"/>
  <c r="H15" i="6"/>
  <c r="J15" i="6" s="1"/>
  <c r="L15" i="6" s="1"/>
  <c r="N15" i="6" s="1"/>
  <c r="M15" i="6" s="1"/>
  <c r="P15" i="6" s="1"/>
  <c r="G15" i="6"/>
  <c r="F15" i="6"/>
  <c r="E15" i="6"/>
  <c r="D15" i="6"/>
  <c r="C15" i="6"/>
  <c r="B15" i="6"/>
  <c r="A15" i="6"/>
  <c r="I14" i="6"/>
  <c r="K14" i="6" s="1"/>
  <c r="H14" i="6"/>
  <c r="J14" i="6" s="1"/>
  <c r="G14" i="6"/>
  <c r="F14" i="6"/>
  <c r="E14" i="6"/>
  <c r="D14" i="6"/>
  <c r="C14" i="6"/>
  <c r="B14" i="6"/>
  <c r="A14" i="6"/>
  <c r="I13" i="6"/>
  <c r="K13" i="6" s="1"/>
  <c r="H13" i="6"/>
  <c r="J13" i="6" s="1"/>
  <c r="L13" i="6" s="1"/>
  <c r="N13" i="6" s="1"/>
  <c r="M13" i="6" s="1"/>
  <c r="P13" i="6" s="1"/>
  <c r="G13" i="6"/>
  <c r="F13" i="6"/>
  <c r="E13" i="6"/>
  <c r="D13" i="6"/>
  <c r="C13" i="6"/>
  <c r="B13" i="6"/>
  <c r="A13" i="6"/>
  <c r="K12" i="6"/>
  <c r="I12" i="6"/>
  <c r="H12" i="6"/>
  <c r="J12" i="6" s="1"/>
  <c r="L12" i="6" s="1"/>
  <c r="N12" i="6" s="1"/>
  <c r="M12" i="6" s="1"/>
  <c r="P12" i="6" s="1"/>
  <c r="G12" i="6"/>
  <c r="F12" i="6"/>
  <c r="E12" i="6"/>
  <c r="D12" i="6"/>
  <c r="C12" i="6"/>
  <c r="B12" i="6"/>
  <c r="A12" i="6"/>
  <c r="I11" i="6"/>
  <c r="K11" i="6" s="1"/>
  <c r="H11" i="6"/>
  <c r="J11" i="6" s="1"/>
  <c r="L11" i="6" s="1"/>
  <c r="N11" i="6" s="1"/>
  <c r="M11" i="6" s="1"/>
  <c r="P11" i="6" s="1"/>
  <c r="G11" i="6"/>
  <c r="F11" i="6"/>
  <c r="E11" i="6"/>
  <c r="D11" i="6"/>
  <c r="C11" i="6"/>
  <c r="B11" i="6"/>
  <c r="A11" i="6"/>
  <c r="J10" i="6"/>
  <c r="I10" i="6"/>
  <c r="K10" i="6" s="1"/>
  <c r="L10" i="6" s="1"/>
  <c r="N10" i="6" s="1"/>
  <c r="M10" i="6" s="1"/>
  <c r="P10" i="6" s="1"/>
  <c r="H10" i="6"/>
  <c r="G10" i="6"/>
  <c r="F10" i="6"/>
  <c r="E10" i="6"/>
  <c r="D10" i="6"/>
  <c r="C10" i="6"/>
  <c r="B10" i="6"/>
  <c r="A10" i="6"/>
  <c r="L9" i="6"/>
  <c r="N9" i="6" s="1"/>
  <c r="M9" i="6" s="1"/>
  <c r="P9" i="6" s="1"/>
  <c r="K9" i="6"/>
  <c r="J9" i="6"/>
  <c r="I9" i="6"/>
  <c r="H9" i="6"/>
  <c r="G9" i="6"/>
  <c r="F9" i="6"/>
  <c r="E9" i="6"/>
  <c r="D9" i="6"/>
  <c r="C9" i="6"/>
  <c r="B9" i="6"/>
  <c r="A9" i="6"/>
  <c r="B5" i="6"/>
  <c r="B4" i="6"/>
  <c r="I2" i="6"/>
  <c r="G2" i="6"/>
  <c r="F2" i="6"/>
  <c r="D2" i="6"/>
  <c r="C2" i="6"/>
  <c r="G1" i="6"/>
  <c r="F1" i="6"/>
  <c r="D1" i="6"/>
  <c r="C1" i="6"/>
  <c r="B1" i="6"/>
  <c r="L18" i="6" l="1"/>
  <c r="N18" i="6" s="1"/>
  <c r="M18" i="6" s="1"/>
  <c r="P18" i="6" s="1"/>
  <c r="L14" i="6"/>
  <c r="N14" i="6" s="1"/>
  <c r="M14" i="6" s="1"/>
  <c r="P14" i="6" s="1"/>
  <c r="L16" i="6"/>
  <c r="N16" i="6" s="1"/>
  <c r="M16" i="6" s="1"/>
  <c r="P16" i="6" s="1"/>
  <c r="D28" i="4" l="1"/>
  <c r="F28" i="4" s="1"/>
  <c r="C28" i="4"/>
  <c r="E28" i="4" s="1"/>
  <c r="G28" i="4" s="1"/>
  <c r="B28" i="4"/>
  <c r="A28" i="4"/>
  <c r="D27" i="4"/>
  <c r="F27" i="4" s="1"/>
  <c r="C27" i="4"/>
  <c r="E27" i="4" s="1"/>
  <c r="G27" i="4" s="1"/>
  <c r="B27" i="4"/>
  <c r="A27" i="4"/>
  <c r="D26" i="4"/>
  <c r="F26" i="4" s="1"/>
  <c r="C26" i="4"/>
  <c r="E26" i="4" s="1"/>
  <c r="G26" i="4" s="1"/>
  <c r="B26" i="4"/>
  <c r="A26" i="4"/>
  <c r="D25" i="4"/>
  <c r="F25" i="4" s="1"/>
  <c r="C25" i="4"/>
  <c r="E25" i="4" s="1"/>
  <c r="G25" i="4" s="1"/>
  <c r="B25" i="4"/>
  <c r="A25" i="4"/>
  <c r="D24" i="4"/>
  <c r="F24" i="4" s="1"/>
  <c r="C24" i="4"/>
  <c r="E24" i="4" s="1"/>
  <c r="G24" i="4" s="1"/>
  <c r="B24" i="4"/>
  <c r="A24" i="4"/>
  <c r="D23" i="4"/>
  <c r="F23" i="4" s="1"/>
  <c r="C23" i="4"/>
  <c r="E23" i="4" s="1"/>
  <c r="G23" i="4" s="1"/>
  <c r="B23" i="4"/>
  <c r="A23" i="4"/>
  <c r="F22" i="4"/>
  <c r="D22" i="4"/>
  <c r="C22" i="4"/>
  <c r="E22" i="4" s="1"/>
  <c r="G22" i="4" s="1"/>
  <c r="B22" i="4"/>
  <c r="A22" i="4"/>
  <c r="D21" i="4"/>
  <c r="F21" i="4" s="1"/>
  <c r="C21" i="4"/>
  <c r="E21" i="4" s="1"/>
  <c r="G21" i="4" s="1"/>
  <c r="B21" i="4"/>
  <c r="A21" i="4"/>
  <c r="D20" i="4"/>
  <c r="F20" i="4" s="1"/>
  <c r="C20" i="4"/>
  <c r="E20" i="4" s="1"/>
  <c r="B20" i="4"/>
  <c r="A20" i="4"/>
  <c r="F19" i="4"/>
  <c r="E19" i="4"/>
  <c r="G19" i="4" s="1"/>
  <c r="D19" i="4"/>
  <c r="C19" i="4"/>
  <c r="B19" i="4"/>
  <c r="A19" i="4"/>
  <c r="D18" i="4"/>
  <c r="F18" i="4" s="1"/>
  <c r="C18" i="4"/>
  <c r="E18" i="4" s="1"/>
  <c r="G18" i="4" s="1"/>
  <c r="B18" i="4"/>
  <c r="A18" i="4"/>
  <c r="D17" i="4"/>
  <c r="F17" i="4" s="1"/>
  <c r="C17" i="4"/>
  <c r="E17" i="4" s="1"/>
  <c r="B17" i="4"/>
  <c r="A17" i="4"/>
  <c r="E16" i="4"/>
  <c r="D16" i="4"/>
  <c r="F16" i="4" s="1"/>
  <c r="G16" i="4" s="1"/>
  <c r="C16" i="4"/>
  <c r="B16" i="4"/>
  <c r="A16" i="4"/>
  <c r="D15" i="4"/>
  <c r="F15" i="4" s="1"/>
  <c r="C15" i="4"/>
  <c r="E15" i="4" s="1"/>
  <c r="G15" i="4" s="1"/>
  <c r="B15" i="4"/>
  <c r="A15" i="4"/>
  <c r="D14" i="4"/>
  <c r="F14" i="4" s="1"/>
  <c r="C14" i="4"/>
  <c r="E14" i="4" s="1"/>
  <c r="B14" i="4"/>
  <c r="A14" i="4"/>
  <c r="D13" i="4"/>
  <c r="F13" i="4" s="1"/>
  <c r="C13" i="4"/>
  <c r="E13" i="4" s="1"/>
  <c r="B13" i="4"/>
  <c r="A13" i="4"/>
  <c r="D12" i="4"/>
  <c r="F12" i="4" s="1"/>
  <c r="C12" i="4"/>
  <c r="E12" i="4" s="1"/>
  <c r="B12" i="4"/>
  <c r="A12" i="4"/>
  <c r="D11" i="4"/>
  <c r="F11" i="4" s="1"/>
  <c r="C11" i="4"/>
  <c r="E11" i="4" s="1"/>
  <c r="G11" i="4" s="1"/>
  <c r="B11" i="4"/>
  <c r="A11" i="4"/>
  <c r="D10" i="4"/>
  <c r="F10" i="4" s="1"/>
  <c r="C10" i="4"/>
  <c r="E10" i="4" s="1"/>
  <c r="B10" i="4"/>
  <c r="A10" i="4"/>
  <c r="D9" i="4"/>
  <c r="F9" i="4" s="1"/>
  <c r="C9" i="4"/>
  <c r="E9" i="4" s="1"/>
  <c r="B9" i="4"/>
  <c r="A9" i="4"/>
  <c r="B5" i="4"/>
  <c r="B4" i="4"/>
  <c r="J2" i="4"/>
  <c r="H2" i="4"/>
  <c r="G2" i="4"/>
  <c r="D2" i="4"/>
  <c r="C2" i="4"/>
  <c r="H1" i="4"/>
  <c r="G1" i="4"/>
  <c r="D1" i="4"/>
  <c r="C1" i="4"/>
  <c r="B1" i="4"/>
  <c r="G13" i="4" l="1"/>
  <c r="G17" i="4"/>
  <c r="G12" i="4"/>
  <c r="G10" i="4"/>
  <c r="M13" i="4"/>
  <c r="M9" i="4"/>
  <c r="M10" i="4"/>
  <c r="G14" i="4"/>
  <c r="G20" i="4"/>
  <c r="L10" i="4"/>
  <c r="N13" i="4"/>
  <c r="N10" i="4"/>
  <c r="K9" i="4"/>
  <c r="K13" i="4"/>
  <c r="G9" i="4"/>
  <c r="O10" i="4"/>
  <c r="L9" i="4"/>
  <c r="L13" i="4"/>
  <c r="N9" i="4"/>
  <c r="L12" i="4"/>
  <c r="O9" i="4"/>
  <c r="K12" i="4"/>
  <c r="M12" i="4"/>
  <c r="O13" i="4"/>
  <c r="N12" i="4"/>
  <c r="K11" i="4"/>
  <c r="O12" i="4"/>
  <c r="M11" i="4"/>
  <c r="L11" i="4"/>
  <c r="N11" i="4"/>
  <c r="K10" i="4"/>
  <c r="O11" i="4"/>
  <c r="F28" i="3" l="1"/>
  <c r="D28" i="3"/>
  <c r="C28" i="3"/>
  <c r="E28" i="3" s="1"/>
  <c r="G28" i="3" s="1"/>
  <c r="B28" i="3"/>
  <c r="A28" i="3"/>
  <c r="D27" i="3"/>
  <c r="F27" i="3" s="1"/>
  <c r="C27" i="3"/>
  <c r="E27" i="3" s="1"/>
  <c r="G27" i="3" s="1"/>
  <c r="B27" i="3"/>
  <c r="A27" i="3"/>
  <c r="F26" i="3"/>
  <c r="D26" i="3"/>
  <c r="C26" i="3"/>
  <c r="E26" i="3" s="1"/>
  <c r="G26" i="3" s="1"/>
  <c r="B26" i="3"/>
  <c r="A26" i="3"/>
  <c r="F25" i="3"/>
  <c r="D25" i="3"/>
  <c r="C25" i="3"/>
  <c r="E25" i="3" s="1"/>
  <c r="G25" i="3" s="1"/>
  <c r="B25" i="3"/>
  <c r="A25" i="3"/>
  <c r="E24" i="3"/>
  <c r="G24" i="3" s="1"/>
  <c r="D24" i="3"/>
  <c r="F24" i="3" s="1"/>
  <c r="C24" i="3"/>
  <c r="B24" i="3"/>
  <c r="A24" i="3"/>
  <c r="D23" i="3"/>
  <c r="F23" i="3" s="1"/>
  <c r="C23" i="3"/>
  <c r="E23" i="3" s="1"/>
  <c r="G23" i="3" s="1"/>
  <c r="B23" i="3"/>
  <c r="A23" i="3"/>
  <c r="F22" i="3"/>
  <c r="D22" i="3"/>
  <c r="C22" i="3"/>
  <c r="E22" i="3" s="1"/>
  <c r="G22" i="3" s="1"/>
  <c r="B22" i="3"/>
  <c r="A22" i="3"/>
  <c r="D21" i="3"/>
  <c r="F21" i="3" s="1"/>
  <c r="C21" i="3"/>
  <c r="E21" i="3" s="1"/>
  <c r="G21" i="3" s="1"/>
  <c r="B21" i="3"/>
  <c r="A21" i="3"/>
  <c r="E20" i="3"/>
  <c r="G20" i="3" s="1"/>
  <c r="D20" i="3"/>
  <c r="F20" i="3" s="1"/>
  <c r="C20" i="3"/>
  <c r="B20" i="3"/>
  <c r="A20" i="3"/>
  <c r="G19" i="3"/>
  <c r="E19" i="3"/>
  <c r="D19" i="3"/>
  <c r="F19" i="3" s="1"/>
  <c r="C19" i="3"/>
  <c r="B19" i="3"/>
  <c r="A19" i="3"/>
  <c r="D18" i="3"/>
  <c r="F18" i="3" s="1"/>
  <c r="C18" i="3"/>
  <c r="E18" i="3" s="1"/>
  <c r="G18" i="3" s="1"/>
  <c r="B18" i="3"/>
  <c r="A18" i="3"/>
  <c r="F17" i="3"/>
  <c r="E17" i="3"/>
  <c r="G17" i="3" s="1"/>
  <c r="D17" i="3"/>
  <c r="C17" i="3"/>
  <c r="B17" i="3"/>
  <c r="A17" i="3"/>
  <c r="E16" i="3"/>
  <c r="G16" i="3" s="1"/>
  <c r="D16" i="3"/>
  <c r="F16" i="3" s="1"/>
  <c r="C16" i="3"/>
  <c r="B16" i="3"/>
  <c r="A16" i="3"/>
  <c r="D15" i="3"/>
  <c r="F15" i="3" s="1"/>
  <c r="C15" i="3"/>
  <c r="E15" i="3" s="1"/>
  <c r="G15" i="3" s="1"/>
  <c r="B15" i="3"/>
  <c r="A15" i="3"/>
  <c r="D14" i="3"/>
  <c r="F14" i="3" s="1"/>
  <c r="C14" i="3"/>
  <c r="E14" i="3" s="1"/>
  <c r="G14" i="3" s="1"/>
  <c r="B14" i="3"/>
  <c r="A14" i="3"/>
  <c r="F13" i="3"/>
  <c r="D13" i="3"/>
  <c r="C13" i="3"/>
  <c r="E13" i="3" s="1"/>
  <c r="G13" i="3" s="1"/>
  <c r="B13" i="3"/>
  <c r="A13" i="3"/>
  <c r="D12" i="3"/>
  <c r="F12" i="3" s="1"/>
  <c r="C12" i="3"/>
  <c r="E12" i="3" s="1"/>
  <c r="G12" i="3" s="1"/>
  <c r="B12" i="3"/>
  <c r="A12" i="3"/>
  <c r="D11" i="3"/>
  <c r="F11" i="3" s="1"/>
  <c r="C11" i="3"/>
  <c r="E11" i="3" s="1"/>
  <c r="G11" i="3" s="1"/>
  <c r="B11" i="3"/>
  <c r="A11" i="3"/>
  <c r="D10" i="3"/>
  <c r="F10" i="3" s="1"/>
  <c r="C10" i="3"/>
  <c r="E10" i="3" s="1"/>
  <c r="G10" i="3" s="1"/>
  <c r="B10" i="3"/>
  <c r="A10" i="3"/>
  <c r="F9" i="3"/>
  <c r="D9" i="3"/>
  <c r="C9" i="3"/>
  <c r="E9" i="3" s="1"/>
  <c r="B9" i="3"/>
  <c r="A9" i="3"/>
  <c r="B5" i="3"/>
  <c r="B4" i="3"/>
  <c r="J2" i="3"/>
  <c r="H2" i="3"/>
  <c r="G2" i="3"/>
  <c r="D2" i="3"/>
  <c r="C2" i="3"/>
  <c r="H1" i="3"/>
  <c r="G1" i="3"/>
  <c r="D1" i="3"/>
  <c r="C1" i="3"/>
  <c r="B1" i="3"/>
  <c r="L10" i="3" l="1"/>
  <c r="O11" i="3"/>
  <c r="K10" i="3"/>
  <c r="N11" i="3"/>
  <c r="K11" i="3"/>
  <c r="N12" i="3"/>
  <c r="M11" i="3"/>
  <c r="O12" i="3"/>
  <c r="M13" i="3"/>
  <c r="L11" i="3"/>
  <c r="M10" i="3"/>
  <c r="N9" i="3"/>
  <c r="M9" i="3"/>
  <c r="M12" i="3"/>
  <c r="N13" i="3"/>
  <c r="N10" i="3"/>
  <c r="L12" i="3"/>
  <c r="O13" i="3"/>
  <c r="K12" i="3"/>
  <c r="O9" i="3"/>
  <c r="L13" i="3"/>
  <c r="L9" i="3"/>
  <c r="K13" i="3"/>
  <c r="O10" i="3"/>
  <c r="K9" i="3"/>
  <c r="G9" i="3"/>
  <c r="I28" i="1" l="1"/>
  <c r="K28" i="1" s="1"/>
  <c r="H28" i="1"/>
  <c r="J28" i="1" s="1"/>
  <c r="L28" i="1" s="1"/>
  <c r="N28" i="1" s="1"/>
  <c r="M28" i="1" s="1"/>
  <c r="P28" i="1" s="1"/>
  <c r="G28" i="1"/>
  <c r="F28" i="1"/>
  <c r="E28" i="1"/>
  <c r="D28" i="1"/>
  <c r="C28" i="1"/>
  <c r="B28" i="1"/>
  <c r="A28" i="1"/>
  <c r="I27" i="1"/>
  <c r="K27" i="1" s="1"/>
  <c r="H27" i="1"/>
  <c r="J27" i="1" s="1"/>
  <c r="L27" i="1" s="1"/>
  <c r="N27" i="1" s="1"/>
  <c r="M27" i="1" s="1"/>
  <c r="P27" i="1" s="1"/>
  <c r="G27" i="1"/>
  <c r="F27" i="1"/>
  <c r="E27" i="1"/>
  <c r="D27" i="1"/>
  <c r="C27" i="1"/>
  <c r="B27" i="1"/>
  <c r="A27" i="1"/>
  <c r="I26" i="1"/>
  <c r="K26" i="1" s="1"/>
  <c r="H26" i="1"/>
  <c r="J26" i="1" s="1"/>
  <c r="L26" i="1" s="1"/>
  <c r="N26" i="1" s="1"/>
  <c r="M26" i="1" s="1"/>
  <c r="P26" i="1" s="1"/>
  <c r="G26" i="1"/>
  <c r="F26" i="1"/>
  <c r="E26" i="1"/>
  <c r="D26" i="1"/>
  <c r="C26" i="1"/>
  <c r="B26" i="1"/>
  <c r="A26" i="1"/>
  <c r="I25" i="1"/>
  <c r="K25" i="1" s="1"/>
  <c r="H25" i="1"/>
  <c r="J25" i="1" s="1"/>
  <c r="L25" i="1" s="1"/>
  <c r="N25" i="1" s="1"/>
  <c r="M25" i="1" s="1"/>
  <c r="P25" i="1" s="1"/>
  <c r="G25" i="1"/>
  <c r="F25" i="1"/>
  <c r="E25" i="1"/>
  <c r="D25" i="1"/>
  <c r="C25" i="1"/>
  <c r="B25" i="1"/>
  <c r="A25" i="1"/>
  <c r="I24" i="1"/>
  <c r="K24" i="1" s="1"/>
  <c r="H24" i="1"/>
  <c r="J24" i="1" s="1"/>
  <c r="L24" i="1" s="1"/>
  <c r="N24" i="1" s="1"/>
  <c r="M24" i="1" s="1"/>
  <c r="P24" i="1" s="1"/>
  <c r="G24" i="1"/>
  <c r="F24" i="1"/>
  <c r="E24" i="1"/>
  <c r="D24" i="1"/>
  <c r="C24" i="1"/>
  <c r="B24" i="1"/>
  <c r="A24" i="1"/>
  <c r="I23" i="1"/>
  <c r="K23" i="1" s="1"/>
  <c r="H23" i="1"/>
  <c r="J23" i="1" s="1"/>
  <c r="L23" i="1" s="1"/>
  <c r="N23" i="1" s="1"/>
  <c r="M23" i="1" s="1"/>
  <c r="P23" i="1" s="1"/>
  <c r="G23" i="1"/>
  <c r="F23" i="1"/>
  <c r="E23" i="1"/>
  <c r="D23" i="1"/>
  <c r="C23" i="1"/>
  <c r="B23" i="1"/>
  <c r="A23" i="1"/>
  <c r="I22" i="1"/>
  <c r="K22" i="1" s="1"/>
  <c r="H22" i="1"/>
  <c r="J22" i="1" s="1"/>
  <c r="L22" i="1" s="1"/>
  <c r="N22" i="1" s="1"/>
  <c r="M22" i="1" s="1"/>
  <c r="P22" i="1" s="1"/>
  <c r="G22" i="1"/>
  <c r="F22" i="1"/>
  <c r="E22" i="1"/>
  <c r="D22" i="1"/>
  <c r="C22" i="1"/>
  <c r="B22" i="1"/>
  <c r="A22" i="1"/>
  <c r="I21" i="1"/>
  <c r="K21" i="1" s="1"/>
  <c r="H21" i="1"/>
  <c r="J21" i="1" s="1"/>
  <c r="L21" i="1" s="1"/>
  <c r="N21" i="1" s="1"/>
  <c r="M21" i="1" s="1"/>
  <c r="P21" i="1" s="1"/>
  <c r="G21" i="1"/>
  <c r="F21" i="1"/>
  <c r="E21" i="1"/>
  <c r="D21" i="1"/>
  <c r="C21" i="1"/>
  <c r="B21" i="1"/>
  <c r="A21" i="1"/>
  <c r="I20" i="1"/>
  <c r="K20" i="1" s="1"/>
  <c r="H20" i="1"/>
  <c r="J20" i="1" s="1"/>
  <c r="G20" i="1"/>
  <c r="F20" i="1"/>
  <c r="E20" i="1"/>
  <c r="D20" i="1"/>
  <c r="C20" i="1"/>
  <c r="B20" i="1"/>
  <c r="A20" i="1"/>
  <c r="I19" i="1"/>
  <c r="K19" i="1" s="1"/>
  <c r="H19" i="1"/>
  <c r="J19" i="1" s="1"/>
  <c r="L19" i="1" s="1"/>
  <c r="N19" i="1" s="1"/>
  <c r="M19" i="1" s="1"/>
  <c r="P19" i="1" s="1"/>
  <c r="G19" i="1"/>
  <c r="F19" i="1"/>
  <c r="E19" i="1"/>
  <c r="D19" i="1"/>
  <c r="C19" i="1"/>
  <c r="B19" i="1"/>
  <c r="A19" i="1"/>
  <c r="I18" i="1"/>
  <c r="K18" i="1" s="1"/>
  <c r="H18" i="1"/>
  <c r="J18" i="1" s="1"/>
  <c r="G18" i="1"/>
  <c r="F18" i="1"/>
  <c r="E18" i="1"/>
  <c r="D18" i="1"/>
  <c r="C18" i="1"/>
  <c r="B18" i="1"/>
  <c r="A18" i="1"/>
  <c r="I17" i="1"/>
  <c r="K17" i="1" s="1"/>
  <c r="H17" i="1"/>
  <c r="J17" i="1" s="1"/>
  <c r="L17" i="1" s="1"/>
  <c r="N17" i="1" s="1"/>
  <c r="M17" i="1" s="1"/>
  <c r="P17" i="1" s="1"/>
  <c r="G17" i="1"/>
  <c r="F17" i="1"/>
  <c r="E17" i="1"/>
  <c r="D17" i="1"/>
  <c r="C17" i="1"/>
  <c r="B17" i="1"/>
  <c r="A17" i="1"/>
  <c r="I16" i="1"/>
  <c r="K16" i="1" s="1"/>
  <c r="H16" i="1"/>
  <c r="J16" i="1" s="1"/>
  <c r="G16" i="1"/>
  <c r="F16" i="1"/>
  <c r="E16" i="1"/>
  <c r="D16" i="1"/>
  <c r="C16" i="1"/>
  <c r="B16" i="1"/>
  <c r="A16" i="1"/>
  <c r="I15" i="1"/>
  <c r="K15" i="1" s="1"/>
  <c r="H15" i="1"/>
  <c r="J15" i="1" s="1"/>
  <c r="L15" i="1" s="1"/>
  <c r="N15" i="1" s="1"/>
  <c r="M15" i="1" s="1"/>
  <c r="P15" i="1" s="1"/>
  <c r="G15" i="1"/>
  <c r="F15" i="1"/>
  <c r="E15" i="1"/>
  <c r="D15" i="1"/>
  <c r="C15" i="1"/>
  <c r="B15" i="1"/>
  <c r="A15" i="1"/>
  <c r="I14" i="1"/>
  <c r="K14" i="1" s="1"/>
  <c r="H14" i="1"/>
  <c r="J14" i="1" s="1"/>
  <c r="L14" i="1" s="1"/>
  <c r="N14" i="1" s="1"/>
  <c r="M14" i="1" s="1"/>
  <c r="P14" i="1" s="1"/>
  <c r="G14" i="1"/>
  <c r="F14" i="1"/>
  <c r="E14" i="1"/>
  <c r="D14" i="1"/>
  <c r="C14" i="1"/>
  <c r="B14" i="1"/>
  <c r="A14" i="1"/>
  <c r="I13" i="1"/>
  <c r="K13" i="1" s="1"/>
  <c r="H13" i="1"/>
  <c r="J13" i="1" s="1"/>
  <c r="L13" i="1" s="1"/>
  <c r="N13" i="1" s="1"/>
  <c r="M13" i="1" s="1"/>
  <c r="P13" i="1" s="1"/>
  <c r="G13" i="1"/>
  <c r="F13" i="1"/>
  <c r="E13" i="1"/>
  <c r="D13" i="1"/>
  <c r="C13" i="1"/>
  <c r="B13" i="1"/>
  <c r="A13" i="1"/>
  <c r="I12" i="1"/>
  <c r="K12" i="1" s="1"/>
  <c r="H12" i="1"/>
  <c r="J12" i="1" s="1"/>
  <c r="L12" i="1" s="1"/>
  <c r="N12" i="1" s="1"/>
  <c r="M12" i="1" s="1"/>
  <c r="P12" i="1" s="1"/>
  <c r="G12" i="1"/>
  <c r="F12" i="1"/>
  <c r="E12" i="1"/>
  <c r="D12" i="1"/>
  <c r="C12" i="1"/>
  <c r="B12" i="1"/>
  <c r="A12" i="1"/>
  <c r="I11" i="1"/>
  <c r="K11" i="1" s="1"/>
  <c r="H11" i="1"/>
  <c r="J11" i="1" s="1"/>
  <c r="L11" i="1" s="1"/>
  <c r="N11" i="1" s="1"/>
  <c r="M11" i="1" s="1"/>
  <c r="P11" i="1" s="1"/>
  <c r="G11" i="1"/>
  <c r="F11" i="1"/>
  <c r="E11" i="1"/>
  <c r="D11" i="1"/>
  <c r="C11" i="1"/>
  <c r="B11" i="1"/>
  <c r="A11" i="1"/>
  <c r="I10" i="1"/>
  <c r="K10" i="1" s="1"/>
  <c r="H10" i="1"/>
  <c r="J10" i="1" s="1"/>
  <c r="L10" i="1" s="1"/>
  <c r="N10" i="1" s="1"/>
  <c r="M10" i="1" s="1"/>
  <c r="P10" i="1" s="1"/>
  <c r="G10" i="1"/>
  <c r="F10" i="1"/>
  <c r="E10" i="1"/>
  <c r="D10" i="1"/>
  <c r="C10" i="1"/>
  <c r="B10" i="1"/>
  <c r="A10" i="1"/>
  <c r="L9" i="1"/>
  <c r="N9" i="1" s="1"/>
  <c r="M9" i="1" s="1"/>
  <c r="P9" i="1" s="1"/>
  <c r="K9" i="1"/>
  <c r="J9" i="1"/>
  <c r="I9" i="1"/>
  <c r="H9" i="1"/>
  <c r="G9" i="1"/>
  <c r="F9" i="1"/>
  <c r="E9" i="1"/>
  <c r="D9" i="1"/>
  <c r="C9" i="1"/>
  <c r="B9" i="1"/>
  <c r="A9" i="1"/>
  <c r="B5" i="1"/>
  <c r="B4" i="1"/>
  <c r="I2" i="1"/>
  <c r="G2" i="1"/>
  <c r="F2" i="1"/>
  <c r="D2" i="1"/>
  <c r="C2" i="1"/>
  <c r="G1" i="1"/>
  <c r="F1" i="1"/>
  <c r="D1" i="1"/>
  <c r="C1" i="1"/>
  <c r="B1" i="1"/>
  <c r="L20" i="1" l="1"/>
  <c r="N20" i="1" s="1"/>
  <c r="M20" i="1" s="1"/>
  <c r="P20" i="1" s="1"/>
  <c r="L16" i="1"/>
  <c r="N16" i="1" s="1"/>
  <c r="M16" i="1" s="1"/>
  <c r="P16" i="1" s="1"/>
  <c r="L18" i="1"/>
  <c r="N18" i="1" s="1"/>
  <c r="M18" i="1" s="1"/>
  <c r="P18" i="1" s="1"/>
</calcChain>
</file>

<file path=xl/sharedStrings.xml><?xml version="1.0" encoding="utf-8"?>
<sst xmlns="http://schemas.openxmlformats.org/spreadsheetml/2006/main" count="1741" uniqueCount="333">
  <si>
    <t>Al</t>
  </si>
  <si>
    <t>ENTIDAD:</t>
  </si>
  <si>
    <t>PROCESO:</t>
  </si>
  <si>
    <t>Impacto</t>
  </si>
  <si>
    <t>CALIFICACIÓN RIESGO INHERENTE</t>
  </si>
  <si>
    <t>CALIFICACIÓN RIESGO RESIDUAL</t>
  </si>
  <si>
    <t>Plan de Acción</t>
  </si>
  <si>
    <t>Seguimientos por parte del Líder del Proceso</t>
  </si>
  <si>
    <t>No. DEL RIESGO</t>
  </si>
  <si>
    <t>RIESGO</t>
  </si>
  <si>
    <t>% Probabilidad Inherente</t>
  </si>
  <si>
    <t>% Impacto Inherente</t>
  </si>
  <si>
    <t>PROBABILIDAD</t>
  </si>
  <si>
    <t>IMPACTO</t>
  </si>
  <si>
    <t>SEVERIDAD (NIVEL DE RIESGO)</t>
  </si>
  <si>
    <t>% Probabilidad Residual</t>
  </si>
  <si>
    <t>% Impacto Residual</t>
  </si>
  <si>
    <t>¿Requiere Plan de Acción?</t>
  </si>
  <si>
    <t>Tratamiento</t>
  </si>
  <si>
    <t xml:space="preserve">Determine el tratamiento a seguir 
</t>
  </si>
  <si>
    <t>Definición del Tratamiento</t>
  </si>
  <si>
    <t>Descripción de la Acción, basado en el análisis de causas</t>
  </si>
  <si>
    <t>Responsable 
(Cargo)</t>
  </si>
  <si>
    <t>Fecha de Inicio</t>
  </si>
  <si>
    <t>Fecha de Finalización</t>
  </si>
  <si>
    <t>Seguimiento 1 (Fecha y avance)</t>
  </si>
  <si>
    <t>Seguimiento 2 (Fecha y avance)</t>
  </si>
  <si>
    <t>Seguimiento 3 ... (Fecha y avance)</t>
  </si>
  <si>
    <t>Verificación por parte de segunda línea de defensa o quien haga sus veces 
(Fecha y Descripción)</t>
  </si>
  <si>
    <t>Verificación por parte de la Oficina de Control Interno o quien haga sus veces 
(Fecha y Descripción)</t>
  </si>
  <si>
    <t>Estado</t>
  </si>
  <si>
    <t>Leve</t>
  </si>
  <si>
    <t>Menor</t>
  </si>
  <si>
    <t>Moderado</t>
  </si>
  <si>
    <t>Mayor</t>
  </si>
  <si>
    <t>Catastrófico</t>
  </si>
  <si>
    <t>Reducir_Mitigar</t>
  </si>
  <si>
    <t>Se programaron y notificaron  42 visita de manera anticipada al prestador , seguidamente a la comision tecnica a fin de evitar la filtracion de informacion sobre el desarrollo de la visita.</t>
  </si>
  <si>
    <t>Profesional Especializado lider del componente</t>
  </si>
  <si>
    <t>1 de enero de 2025</t>
  </si>
  <si>
    <t>31 de diciembre de 2025</t>
  </si>
  <si>
    <t>30 abril de 2025
100% de cumplimiento de acuerdo a lo programado</t>
  </si>
  <si>
    <t>8 de sept de 2025
100% de cumplimiento de acuerdo a lo programado</t>
  </si>
  <si>
    <t>Se anexan los soportes respeectivos de las actividades para controlar el riesgo a 31-12-2025</t>
  </si>
  <si>
    <t>En proceso</t>
  </si>
  <si>
    <t>Probabilidad</t>
  </si>
  <si>
    <t>Muy Alta</t>
  </si>
  <si>
    <t>Alto</t>
  </si>
  <si>
    <t>Extremo</t>
  </si>
  <si>
    <t>De las 42 visitas realizadas en este periodo, se realizó Informe Técnico de la visita en el cual se incluye todo el material fotográfico, así como las evidencias de las Acta de Apertura y cierre de vista firmadas por el Representante legal de la institución como la comisión técnica. Estos documentos reposan en los archivos de la DIVC. </t>
  </si>
  <si>
    <t>Alta</t>
  </si>
  <si>
    <t>87 Actos administrativos proyectados por el equipo jurídico en el marco de las diferentes etapas procesales correspondientes a los procesos administrativos sancionatorios cuentan con los vistos buenos del director técnico, jefe Oficina Jurídica y secretario de salud, verificando que esta actuación concuerde con los resultados plasmados en los informes técnico que hacen parte integral de expediente.</t>
  </si>
  <si>
    <t>Director Tecnico IVC</t>
  </si>
  <si>
    <t>Media</t>
  </si>
  <si>
    <t>87 Actos administrativos proyectados por el equipo jurídico en el marco de las diferentes etapas procesales correspondientes a los procesos administrativos sancionatorios fueron revisados y aprobados por el director técnico, jefe Oficina Jurídica y secretario de salud, verificando que esta actuación concuerde con los  estipulado en el procedimiento  institucional en cuenta a la graduación de la sanciona impuesta.</t>
  </si>
  <si>
    <t>Baja</t>
  </si>
  <si>
    <t>Bajo</t>
  </si>
  <si>
    <t xml:space="preserve">Desarrollo actividades 1, 2 y 3 para reducir riesgo. Actividad 2  es nueva y se presentará evidencia el ultimo cuatrimestre del año. </t>
  </si>
  <si>
    <t xml:space="preserve">Director de aseguramieto y prestacion </t>
  </si>
  <si>
    <t xml:space="preserve">30/04/2025. Se anexaron los soportes respectivos de las actividades de la matriz de riegos de corrupción antigua. </t>
  </si>
  <si>
    <t>30/08/2025                        envio evidencias actividades 1 y 3. La 2 es nueva</t>
  </si>
  <si>
    <t>Muy Baja</t>
  </si>
  <si>
    <t xml:space="preserve">Desarrollo actividades 1 y 2 para reducirt el riesgo. Como el riesgo es nuevo,  se presentaran evidencias el ultimo cuatrimestre del año. </t>
  </si>
  <si>
    <t>1 de septiembre   de 2025</t>
  </si>
  <si>
    <t xml:space="preserve">No aplica riesgo nuevo </t>
  </si>
  <si>
    <t xml:space="preserve">Desarrollo actividades 1, 2 y 3 para reducir el riesgo. Actividad 3 es nueva, se presentará evidencia en el ultimo cuatrimestre de 2025. Se anexan evidencias actividad 1 y 2. </t>
  </si>
  <si>
    <t>Profesional Universitario Código 219 Grado 03-Lider de Talento Humano</t>
  </si>
  <si>
    <t xml:space="preserve">30/04/2025:               Durante el primer cuatrimestre del 2025, no se presentaron evidencias </t>
  </si>
  <si>
    <t xml:space="preserve">30/08/2025.. Se anexan evidencias de las actividades 1 y 2. La 3 es nueva no se presenta anexo.  </t>
  </si>
  <si>
    <t>NIVELES DE RIESGO</t>
  </si>
  <si>
    <t>Reducir_mitigar_Transferir_Evitar</t>
  </si>
  <si>
    <t xml:space="preserve">Desarrollo actividades 1, 2 y 3 para reducir el riesgo. Actividad 3 es nueva, se presentará evidencia en el ultimo cuatrimestre de 2025. </t>
  </si>
  <si>
    <t xml:space="preserve">30/04/2025:                                     Durante el primer cuatrimestre del 2025, no se presentaron evidencias </t>
  </si>
  <si>
    <t xml:space="preserve">30/08/2025.. Se anexan evidencias de la actividad 2. La 3 es nueva no se presenta anexo.   De la actividad 1 se recibio evidencia en el periodo de medicion pero consideramos debe ser mejorada con archivos ejemplo, </t>
  </si>
  <si>
    <t>Requiere Plan de Acción</t>
  </si>
  <si>
    <t>Redicir_Transferir</t>
  </si>
  <si>
    <t>Desarrollo actividades 1, 2 y 3 para reducir el riesgo. Actividad 3 es nueva, se presentará evidencia en el ultimo cuatrimestre de 2025. Se anexan evidencias xxx</t>
  </si>
  <si>
    <t>Director administrativo y financiero</t>
  </si>
  <si>
    <t>30/04/2025: Se presentaron soportes primera mesa de trabajo segun Circular conjunta 030, vigencia 2025</t>
  </si>
  <si>
    <t>Realizar las tres actividades para con el fin de controlar el riesgo. Las actividades 2 y 3 son nuevas y se presentarán las evidencias durante el último cuatrimestre</t>
  </si>
  <si>
    <t xml:space="preserve">30/04/2025                 Se enviaron las evidencias respectivas de la actividad 1 vigente en la matriz antigua. Se anexaron 9 actas de asistencia tecnica. </t>
  </si>
  <si>
    <t>30/08/2025   Se envían las evidencias respectivas de la actividad uno (1).  Para las evidencias de la actividades 2 y 3 como son nuevas, se enviarán en el último cuatrimestre</t>
  </si>
  <si>
    <t>Evitar</t>
  </si>
  <si>
    <t xml:space="preserve">Realizar las 3 actividades para controlar el riesgo. 2 y 3 son nuevas, tendran el control el ultimo cuatrimestre. </t>
  </si>
  <si>
    <t>PE Lider del proceso</t>
  </si>
  <si>
    <t xml:space="preserve">Se enviaron las evidencias respectivas de la actividad 1 vigente en la matriz antigua. Se anexaron Proyeccion y Elaboracion de Conceptos Sanitarios-Se envian capturas de correos de solictud </t>
  </si>
  <si>
    <t>Aceptar</t>
  </si>
  <si>
    <t>No requiere Plan de Acción</t>
  </si>
  <si>
    <t>Realizar las 4 actividades para controlar el riesgo.</t>
  </si>
  <si>
    <t>Profesional responsable procedimiento</t>
  </si>
  <si>
    <t>30/04/2025                 Se enviaron las evidencias respectivas de la actividad 1.</t>
  </si>
  <si>
    <t xml:space="preserve">30/08/2025   Se envían las evidencias respectivas de las actividades 1, 2,  3 y 4.  </t>
  </si>
  <si>
    <t>MAPA DE CALOR RIESGO RESIDUAL</t>
  </si>
  <si>
    <t>No. Riesgo</t>
  </si>
  <si>
    <t>Probabilidad Residual</t>
  </si>
  <si>
    <t>Severidad 
(Nivel de Riesgo)</t>
  </si>
  <si>
    <t xml:space="preserve">MAPA - MATRIZ  RIESGOS - PROGRAMA DE TRANSPARENCIA Y ÉTICA PÚBLICA - VIGENCIA 2025                                                                                                                                                                                                                                                                                                                                                                                                                                                                                                                                                                                                                                                                                                         SECRETARÍA DE INFRAESTRUCTURA Tercer Seguimiento: Septiembre - Octubre - Noviembre - Diciembre                                                                                                                                                                                                   </t>
  </si>
  <si>
    <t>Procesos</t>
  </si>
  <si>
    <t>No.</t>
  </si>
  <si>
    <t xml:space="preserve">  Riesgo</t>
  </si>
  <si>
    <t xml:space="preserve">Clasificacion </t>
  </si>
  <si>
    <t>Causas</t>
  </si>
  <si>
    <t>Riesgo Residual</t>
  </si>
  <si>
    <t>Opción Manejo</t>
  </si>
  <si>
    <t xml:space="preserve">Actividad de Control </t>
  </si>
  <si>
    <t xml:space="preserve">Soporte </t>
  </si>
  <si>
    <t>Responsable</t>
  </si>
  <si>
    <t xml:space="preserve">Tiempo </t>
  </si>
  <si>
    <t>Indicador</t>
  </si>
  <si>
    <t>% de avance</t>
  </si>
  <si>
    <t>actividades realizadas</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</si>
  <si>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</si>
  <si>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</si>
  <si>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</si>
  <si>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</si>
  <si>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</si>
  <si>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</si>
  <si>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</si>
  <si>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Proyectos  aprobados / Proyectos ajustados a Estudios Previos, a Pliego de Condiciones</t>
  </si>
  <si>
    <r>
      <t xml:space="preserve">Acorde con el Plan de </t>
    </r>
    <r>
      <rPr>
        <u val="double"/>
        <sz val="14"/>
        <color theme="1"/>
        <rFont val="Arial"/>
        <family val="2"/>
      </rPr>
      <t>Desarrollo "2024-2027"</t>
    </r>
    <r>
      <rPr>
        <sz val="14"/>
        <color theme="1"/>
        <rFont val="Arial"/>
        <family val="2"/>
      </rPr>
      <t xml:space="preserve">, mapa que nos marcará la ruta del desarrollo en los distintos componentes y fortalezas que requiere la Región Bolívarense concordante con el Plan de Desarollo Nacional. </t>
    </r>
    <r>
      <rPr>
        <u/>
        <sz val="14"/>
        <color theme="1"/>
        <rFont val="Arial"/>
        <family val="2"/>
      </rPr>
      <t>La  Secretaría de Infraestructura</t>
    </r>
    <r>
      <rPr>
        <sz val="14"/>
        <color theme="1"/>
        <rFont val="Arial"/>
        <family val="2"/>
      </rPr>
      <t xml:space="preserve"> conforme a su misión y objetivos,  viene elaborando los proyectos, diseños, presupuestos, es decir todos los aspectos técnicos-administrativos-presupuestales que comprende la etapa precontractual, que se realiza conjuntamente con las Secretarías de Planeación, Hacienda y Jurídica. Procesos de Selección de Contratos de Obra  y Consultoria - Interventoría, con el acompañamiento especializado de la Secretaría Jurídica.  En la Etapa contractual conjuntamente entre las Secretarías de Infraestructura (ejecutora), Jurídica (acompañamiento) y Hacienda(Fuente de Financiación CDP y RP). Se realiza la Supervisión de los Contratos de Infraestructura que se ejecutan a través de esta Secretaría de Infraestructura, y Supervisará los demás contratos de infraestuctura de otras dependencias de la Gobernación de Bolívar, que el Gobernador o su Delegado lo designen dentro de la Planta Global asu consideración; designación de Supervisores mediante actos y actuaciones administrativas (en Resoluciones, Contratos, Estudios Previos). Dentro de lo que comprende la "Atención al Ciudadano. estan la atención a los Derechos de Petición, Acciones de Tutelas, Conciliaciones Extrajudiciales, Rendición de Cuentas, Audiencias Ciudadanas en los Procesos contractuales, las Socializaciónes de anteproyectos, proyectos y ejecución de contratos en las localidades beneficiadas destinatarias acorde con las cabeceras municipales respectivas. Informes a Organos de Control. Liquidaciones Finales a Contratos.  Circulares al interior de la Secretaría de Infraestructura ó provenientes de otras dependencias tales cono Jurídica, Control Interno, Privada, Gobernador, etc.; sensibilizando al personal de la Secretaría de Infraestructura a través de la socialización de estas circulares-directrices-lineamientos;  implementando, reiterando en cumplimiento de sus deberes, funciones, normatividad y procedimientos en pro de la eficiencia, eficacia y efectividad  en el funcionamiento integral de la Secretaría de Infraestructura. Dentro las actividades realizadas, está la de ejercer la Secretaría Técnica del Comité Técnico Responsable del Inventario de Obras Civiles Inconclusas del Departamento de Bolívar que preside el Sr. Gobernador de Bolívar, para definir el destino y solución de las obras inconclusas por no estar terminadas ó terminadas y no estar en funcionamiento, condición publicada en el Aplicativo SIRECI de la Contraloría General de la República, actividad  que se realiza con el seguimiento de la Oficina de Control Interno. Presidir el COPNIA Reginal Bolívar en representación del Gobernador de Bolívar de acuerdo a las funciones por él delegadas, con rendición de informes de gestión bimestral ante su despacho. Todo evidenciado en los expedientes  archivos de la Secretaría de Infraestructura y en las Secretarias y sus Direcciónes, y Oficinas, que de manera interdisciplinaria interactuan en el levantamiento, materialización ejecución y entrega final a la comunidad de la obra física; actuaciones que también se evidencian en el SIGOB (Gobernación de Bolívar), SECOP (Plataforma Estatal),  SIRECI (Plataforma Contraloría G. de la R.), SIA OBSERVA (Plataforma Contraloría G. de la R.),  GESPROY (Plataforma Nacional del Sistema General de Regalía), Página Web de la Gobernación de Bolívar wwwbolivar.gov.co , Correo electrónico Institucional al que estan adscritos los funcionarios y personal que labora al servicio de la  Administración Departamental, entre otros de reportes directos a Órganos de Control.  Evidencias electrónicas de los funcionarios que paticipan en las capacitaciones virtuales, cuyas constancias se encuantran en los archivos de los convocantes, Bien sean, Secretaría General: Dirección de Función Pública, Dirección de Atención al Ciudadano y Archivo General, etc.  Constancias de recibo de Circulares y/o Invitaciones via correo electrónico Institucionnal y a correos electrónicos personales dispuestos, Wasattp.  Plataforma de reuniones virtuales -Link.   </t>
    </r>
    <r>
      <rPr>
        <sz val="11"/>
        <color theme="1"/>
        <rFont val="Arial"/>
        <family val="2"/>
      </rPr>
      <t xml:space="preserve">ACTUACIONES ADMINISTRATIVAS nuevamente de manera Presencial y/o Mixta  a partir del Primero de Junio de 2022, con posterioridad a las gestiones en el marco del DECRETO Presidencial No. 417 del 17 de marzo de 2020, “Por medio del cual se declaró el Estado de Emergencia Económica, Social y Ecológica en todo el Territorio Nacional, con el fin de conjurar la grave calamidad pública que afecta el País por causa del nuevo </t>
    </r>
    <r>
      <rPr>
        <sz val="12"/>
        <color theme="1"/>
        <rFont val="Arial"/>
        <family val="2"/>
      </rPr>
      <t xml:space="preserve">Coronavirus Covid -19”, y demás decretos subsiguientes y relacionados (2020-2021- 2022). </t>
    </r>
  </si>
  <si>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</si>
  <si>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</si>
  <si>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</si>
  <si>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</si>
  <si>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</si>
  <si>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Posible</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</si>
  <si>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</si>
  <si>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</si>
  <si>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</si>
  <si>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</si>
  <si>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Anual  (12 Meses) con rendición de seguimiento cada   Cuatro   (4)   Meses</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</si>
  <si>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</si>
  <si>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</si>
  <si>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</si>
  <si>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</si>
  <si>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</si>
  <si>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</si>
  <si>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</si>
  <si>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</si>
  <si>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</si>
  <si>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benerficio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</si>
  <si>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</si>
  <si>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</si>
  <si>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</si>
  <si>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</si>
  <si>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</si>
  <si>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</si>
  <si>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</si>
  <si>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</si>
  <si>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</si>
  <si>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Manual de funciones, leyes, decretos y circulares</t>
  </si>
  <si>
    <t>Posibilidad de recibir dadivas o dinero en benerficio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</si>
  <si>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</si>
  <si>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</si>
  <si>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</si>
  <si>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</si>
  <si>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</si>
  <si>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</si>
  <si>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</si>
  <si>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</si>
  <si>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</si>
  <si>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</si>
  <si>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</si>
  <si>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</si>
  <si>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</si>
  <si>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</si>
  <si>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 xml:space="preserve">Documentos elaborados por procesos  contractuales, Obras ejecutadas, Contratos liquidados. Informes - Actas de Seguimiento,  Resoluciones, publicados en  en el  SECOP, y en la pág. Web de la Gobernación de Bolívar. Correo Electrónico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</si>
  <si>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</si>
  <si>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</si>
  <si>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</si>
  <si>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Documentos elaborados por procesos  contractuales, Obras ejecutadas, Contratos liquidados. Informes - Actas de Seguimiento,  Resoluciones, publicados en  en el  SECOP, y en la pág. Web de la Gobernación de Bolívar. Correo Eletrónico Institucional  </t>
  </si>
  <si>
    <t xml:space="preserve">Se realiza verificación del tramite de novedades de embargo y desembargo y se maneja matriz de seguimiento.  </t>
  </si>
  <si>
    <t>Coordinador Grupo Nomina</t>
  </si>
  <si>
    <t>Se reciben oficios institucionales de la dirección de calidad educativa con la radicación de novedades de horas extra.  Se maneja matriz de medición del proceso.</t>
  </si>
  <si>
    <t>Se diligencia matriz de seguimiento a proceso y se genera lista de chequeo para cada expediente</t>
  </si>
  <si>
    <t>Profesional Escalafón</t>
  </si>
  <si>
    <t>Se publican en SUIT los tramites y otros procedimientos administrativos para consulta ciudadana</t>
  </si>
  <si>
    <t>Coordinador Atención al ciudadano</t>
  </si>
  <si>
    <t>Se realizan jornadas de inducción por Zodes y jornadas especiales en la secretaría</t>
  </si>
  <si>
    <t>Profesional Bienestar Laboral</t>
  </si>
  <si>
    <t>Se actualizan procedimientosy formatos por solicitud de áreas.</t>
  </si>
  <si>
    <t>Profesional gestión institucional</t>
  </si>
  <si>
    <t>Todos los proyectos se tramitan a traves de la plataforma PIIP del DNP.</t>
  </si>
  <si>
    <t>Profesional planeación educativa</t>
  </si>
  <si>
    <t>Realizar visitas de seguimiento y auditoria del uso de los recursos de FOSE.</t>
  </si>
  <si>
    <t>Profesional coordianador FOSE</t>
  </si>
  <si>
    <t>Todos los procesos se cargan en plataformas estatales y se maneja internamente matriz de seguimiento con acceso a plataformas</t>
  </si>
  <si>
    <t>Profesional contratación</t>
  </si>
  <si>
    <t>Racionalizar los tramites , publicidad de los procedimientos de los mismos.</t>
  </si>
  <si>
    <t>Secretaria de Hacienda - Despacho</t>
  </si>
  <si>
    <t>Publicidad de las fechas de vencimiento del pago de los impuestos</t>
  </si>
  <si>
    <t>Dirección Financiera de Ingresos</t>
  </si>
  <si>
    <t xml:space="preserve">Elaboración de Informes de Recaudo por acuerdos de pago </t>
  </si>
  <si>
    <t>Oficina de Cobro Coactivo</t>
  </si>
  <si>
    <t>Infomres de hallazgos</t>
  </si>
  <si>
    <t>Fondo Territorial de Pensiones</t>
  </si>
  <si>
    <t>Revisón en las plataformas de control</t>
  </si>
  <si>
    <t>Establecer pliegos de condiciones ajustados a las Leyes vigentes; y aplicarlos con criterios de objetividad. Revisar la autenticidad de todos los documentos presentados por el oferente.</t>
  </si>
  <si>
    <t>Secretario de Desarrollo Económico y/o Directores</t>
  </si>
  <si>
    <t xml:space="preserve">Durante este proceso Secretaría Gral publico en el SECOP el siguiente proceso que tiene como supervisor al Director de Ambiente - CONTRATO 1583-2025 CUYO OBJETO ES SUMINISTRO DE MEDICAMENTOS E 
INSUMOS MÉDICOS Y VETERINARIOS PARA LA OPERACIÓN DEL CENTRO DE BIENESTAR ANIMAL EL GUARDIAN 
</t>
  </si>
  <si>
    <t>Durante este proceso Secretaría Gral publico en el SECOP el siguiente proceso que tiene como supervisor al Director de Ambiente - CONTRATO No. 3114-2025 PRESTACION DE SERVICIOS PARA LA REALIZACION DE JORNADAS EXTERNAS DE ATENCION, ESTERILIZACION Y VACUNACIÓN DEL CBA EL GUARDIAN</t>
  </si>
  <si>
    <t>Se suscribio Convenio de Asociación 054 de 2025 - Se suscribio CD-SDE-001-2025 - soporte publicación SECOP</t>
  </si>
  <si>
    <t>SE SUSCRIBIO CONTRATO No. 3114 -2025 SU OBJETO ES PRESTACION DE SERVICIOS PARA LA REALIZACION DE JORNADAS EXTERNAS DE ATENCION, ESTERILIZACION Y VACUNACIÓN DEL CBA EL GUARDIAN. SE SUSCRIBIO OTROSÍ 1 CONVENIO DE ASOCIACIÓN No. 054 DEL 
28 DE MAYO 2025 CELEBRADO ENTRE EL DEPARTAMENTO DE BOLÍVAR Y LA 
FUNDACIÓN PROMIGAS.</t>
  </si>
  <si>
    <t>Revision periodica del avance y/o ejecucion de la obra contratada</t>
  </si>
  <si>
    <t>CD-PNUD-SDROT-001-2023 PIGGCT:
Acuerdo de Financiación entre la Gobernación de Bolívar y el Programa de Naciones Unidas para el Desarrollo (PNUD) para la Formulación del Plan Integral de Gestión de Cambio Climático de Bolívar. Socialización de los avances del proceso de formulación del (PIGCCT), al Comite Departamental de Cambio Climático- Supervisión del  CONTRATO 1583-2025 y Otrosi modificatorio - Supervisión del Convenio de Asociación 054 de 2025</t>
  </si>
  <si>
    <t>CD-PNUD-SDROT-001-2023 Acuerdo de Financiación entre Gobernación de Bolívar y el Programa de Naciones Unidas para el Desarrollo (PNUD) para la Formulación del Plan Integral de Gestión de Cambio Climático de Bolívar. Presentación del Documento final del Plan  Integral de Gestión de Cambio Climatico(PIGCCT), - Supervisión del  CONTRATO 1583-2025 y Otrosi modificatorio - Supervisión del Convenio de Asociación 054 de 2025</t>
  </si>
  <si>
    <t>Realizar seguimiento de actualizacion de la plataforma Ekogui a los distintos abogados asignados a la Direccion de Defensa Judicial</t>
  </si>
  <si>
    <t>Tecnico Operativo Grado 07</t>
  </si>
  <si>
    <t>Solciitud de enlaces a las distintas dependencias de la Gobernación, con el fin de garantizar la correcta y oportuna entrega de la información requerida.</t>
  </si>
  <si>
    <t>Directora Administrativa Grado 02</t>
  </si>
  <si>
    <t>Realizar acompañamiento jurídico en las etapas de los procesos contractuales de conformidad a las solicitudes elevadas por las diferentes dependencias de la entidad.</t>
  </si>
  <si>
    <t>Director Administrativo Grado 02</t>
  </si>
  <si>
    <t>Enviar información constantemente con relación a las leyes, reglamentos, guías y aspectos que funjan como herramientas de actualización en materia contractual y realizar acompañamiento jurídico en las etapas de los procesos contractuales de conformidad a las solicitudes elevadas por las diferentes dependencias de la entidad</t>
  </si>
  <si>
    <t xml:space="preserve">Monitoreo  y auditorias internas periodicas   sobre los procesos de viglancia y control Esal </t>
  </si>
  <si>
    <t>Profesional Especializado  Grado 7</t>
  </si>
  <si>
    <t xml:space="preserve">Implementar un sistema de Gestion de PQRS que registre, haga seguimiento y genere alertas automaticas de vencimiento de terminos </t>
  </si>
  <si>
    <t xml:space="preserve">Oficina de Atención Al ciudadano /pqrs </t>
  </si>
  <si>
    <t xml:space="preserve">Publicar guias y proedimientos claros sobre los requisitos legales para reconocimiento de perosneria juridica </t>
  </si>
  <si>
    <t>Mayo</t>
  </si>
  <si>
    <t>Septiembre</t>
  </si>
  <si>
    <t>Enero</t>
  </si>
  <si>
    <t>Cuatrimestralmente</t>
  </si>
  <si>
    <t xml:space="preserve">MAPA RIESGOS DE CORRUPCIÓN (4) MOVILIDAD  BOLIVAR   </t>
  </si>
  <si>
    <t>N°</t>
  </si>
  <si>
    <t xml:space="preserve">Riesgo </t>
  </si>
  <si>
    <t>Clasificacion</t>
  </si>
  <si>
    <t>impacto</t>
  </si>
  <si>
    <t xml:space="preserve">Responsables </t>
  </si>
  <si>
    <t>Sedes operativas</t>
  </si>
  <si>
    <t>Riesgo de Corrupción</t>
  </si>
  <si>
    <t xml:space="preserve"> Incumplimiento de la normatividad e incumplimiento de deberes constitucionales   favoreciendo a terceros </t>
  </si>
  <si>
    <t>probable</t>
  </si>
  <si>
    <t>mayor</t>
  </si>
  <si>
    <t>Reducir</t>
  </si>
  <si>
    <t xml:space="preserve">                                                                    Revisión de los planes de seguridad vial  y las diferentes acciones encaminada s a la seguridad vial, por parte del Secretarío de Movilidad.</t>
  </si>
  <si>
    <t>SOCIALIZACION MANUAL DE SEÑALIZACION Y PDSV</t>
  </si>
  <si>
    <t>Secretaria de Movilidad  - Director de planeacion  y  Seguridad Vial / Director de Sedes Operativas</t>
  </si>
  <si>
    <t>Anual</t>
  </si>
  <si>
    <t>Numero de Planes revisados  / Numero de Planes elaborados</t>
  </si>
  <si>
    <t>Planeación de movilidad y seguridad vial</t>
  </si>
  <si>
    <t xml:space="preserve">
 Diferencias en la apropiación en la gestión de procedimientos</t>
  </si>
  <si>
    <t>REVISION DE PLANES DE MOVILIDAD EN LOS MUNICIPIOS</t>
  </si>
  <si>
    <t xml:space="preserve">favorecimiento a un tercero </t>
  </si>
  <si>
    <t>Falta de control y seguimiento de los procesos de la entidad</t>
  </si>
  <si>
    <t xml:space="preserve">1. Establecer metodo (s) de control y seguimiento para todos los procesos que integran la entidad.
</t>
  </si>
  <si>
    <t>https://1drv.ms/f/c/974ac666032470f4/EknOQFyowudLs6CT8vy2-w0BVrfrOzANv4e4bnlNB_MChw?e=vxMqNC</t>
  </si>
  <si>
    <t xml:space="preserve">Secretario de Movilidad  </t>
  </si>
  <si>
    <t>Numero de informes presentados / Numero de informes  evaluados.</t>
  </si>
  <si>
    <t xml:space="preserve">1- Traficos de Influencias 2- Bajos estandares eticos, 3- Cohecho. 4 Amiguismo y Clientelismo. </t>
  </si>
  <si>
    <t>posible</t>
  </si>
  <si>
    <t>Emitir Concepto de aprobacion a propuestas tecnicas de proyectos especificos de Movilidad</t>
  </si>
  <si>
    <t>Informe supervision señalizacion</t>
  </si>
  <si>
    <t>Secretaria de Movilidad  - 
Director de Seguridad Vial -Director Sedes Operativas</t>
  </si>
  <si>
    <t xml:space="preserve">Numero de Conceptos Técnicos  emitidos  / Numero de Conceptos recusados </t>
  </si>
  <si>
    <t>Ocultar o no reportar información para favorecer a un tercero</t>
  </si>
  <si>
    <t>1- Traficos de Influencias 2- Bajos estandares eticos, 3- Cohecho. 4 Amiguismo, Clientelismo y 5- desconocimiento de la norma</t>
  </si>
  <si>
    <t>moderado</t>
  </si>
  <si>
    <t xml:space="preserve">Seguimientos y control a las garantias de los contratos que se ejecuten en la entidad </t>
  </si>
  <si>
    <t>DIRECCION DE SEDES OPERATIVA</t>
  </si>
  <si>
    <t>Secretaria de Movilidad  -
 Director de Planeacion y Seguridad Vial -Director Sedes Operativas</t>
  </si>
  <si>
    <t>Numero de informes de supervision /Numeros de contatos con garantias</t>
  </si>
  <si>
    <t>Socialización de todas las normas que regulan lo referente al Código Nacional de Transito y los procedimientos técnicos que regulan todo lo referente a esta</t>
  </si>
  <si>
    <t>https://1drv.ms/f/c/974ac666032470f4/EkOFanToEUBFvksyEYEtqQgBZkxhto8c1WmAsLstwrRCLA?e=awipdg</t>
  </si>
  <si>
    <t>Secretaria de Movilidad  - Director de Planeación y Seguridad Vial
Director de Sedes Operativas -</t>
  </si>
  <si>
    <t xml:space="preserve">Socializaciones y Procedimientos Hechos/ Numero de Socializaciones Y procedimientos Proyectados </t>
  </si>
  <si>
    <t xml:space="preserve"> </t>
  </si>
  <si>
    <t>VALORACIÓN DEL CONTROL</t>
  </si>
  <si>
    <t xml:space="preserve">Peso del Control + Peso de la implementación </t>
  </si>
  <si>
    <t>% Probabilidad Riesgo Inherente-(% Probabilidad Riesgo Inherente*Valor Total del Control)</t>
  </si>
  <si>
    <t>% Impacto Riesgo Inherente-(% Impacto Riesgo Inherente*Valor Total del Control)</t>
  </si>
  <si>
    <t>NIVEL</t>
  </si>
  <si>
    <t>Atributos del control</t>
  </si>
  <si>
    <t>Nivel</t>
  </si>
  <si>
    <t>% MIN</t>
  </si>
  <si>
    <t>% MAX</t>
  </si>
  <si>
    <t>Riesgo</t>
  </si>
  <si>
    <t>% Probabilidad Riesgo Inherente</t>
  </si>
  <si>
    <t>% Impacto Riesgo Inherente</t>
  </si>
  <si>
    <t>No. Control</t>
  </si>
  <si>
    <t>Descripción del Control</t>
  </si>
  <si>
    <t>Eficiencia</t>
  </si>
  <si>
    <t>Informativos</t>
  </si>
  <si>
    <t>Responsable
(Cargo y/o Aplicativo)</t>
  </si>
  <si>
    <t>Acción
(Inicia con un verbo)</t>
  </si>
  <si>
    <t>Complemento (Periodicidad - Observaciones o Desviaciones)</t>
  </si>
  <si>
    <t>Descripción del control</t>
  </si>
  <si>
    <t>Tipo de control</t>
  </si>
  <si>
    <t>Peso del Control</t>
  </si>
  <si>
    <t>Afectación o Desplazamiento en la Matriz</t>
  </si>
  <si>
    <t>Implementación</t>
  </si>
  <si>
    <t>Peso de la implementación</t>
  </si>
  <si>
    <t>Documentación</t>
  </si>
  <si>
    <t>Frecuencia</t>
  </si>
  <si>
    <t>Evidencia</t>
  </si>
  <si>
    <t>Valor Total del Control</t>
  </si>
  <si>
    <t>Probabilidad residual</t>
  </si>
  <si>
    <t>Impacto Residual</t>
  </si>
  <si>
    <t>Probabilidad residual Final</t>
  </si>
  <si>
    <t>Impacto Residual Final</t>
  </si>
  <si>
    <t>El Secretario</t>
  </si>
  <si>
    <t>Organizara Asistencia Técnica al personal a cargo</t>
  </si>
  <si>
    <t>cada vez que lo requiera</t>
  </si>
  <si>
    <t>Preventivo</t>
  </si>
  <si>
    <t>Manual</t>
  </si>
  <si>
    <t>Sin Documentar</t>
  </si>
  <si>
    <t>Aleatoria</t>
  </si>
  <si>
    <t>Con Registro</t>
  </si>
  <si>
    <t>Solicitara formalmente por oficio</t>
  </si>
  <si>
    <t>cada cuatro meses la inversión realizada por cada Secretaria, Instituto Descentralizado y Aguas de Bolívar.</t>
  </si>
  <si>
    <t>Documentado</t>
  </si>
  <si>
    <t>Continua</t>
  </si>
  <si>
    <t>El Supervisor</t>
  </si>
  <si>
    <t>realizara reunión previa con el contratista</t>
  </si>
  <si>
    <t>una vez firme contrato para determinar variables en la ejecución de modo, tiempo y lugar, acorde con las obligaciones especificas.</t>
  </si>
  <si>
    <t>Capacitar a los funcionarios y contratistas en el manejo del Sistema de Información y Gestión para la Gobernabilidad Democrática -SIGOB, u otros canales de respuesta.</t>
  </si>
  <si>
    <t>secretario</t>
  </si>
  <si>
    <t xml:space="preserve">Socializar la ruta de accion de cada proceso, para el correcto funCionamiento de la dependencia.  </t>
  </si>
  <si>
    <t xml:space="preserve">Socializar con los funcionarios de manera oportuna sobre todas las actividades y/o proyectos realizadas o en curso.. . </t>
  </si>
  <si>
    <t xml:space="preserve">Verificación de fuentes
Confirmar la información con mínimo dos fuentes confiables, priorizando documentos oficiales, bases de datos institucionales y voceros autorizados antes de su publicación. </t>
  </si>
  <si>
    <t>Jefe de la Oficina de Comunicaciones y Prensa</t>
  </si>
  <si>
    <t>1 de enero de 2026</t>
  </si>
  <si>
    <t>31 de diciembre de 2026</t>
  </si>
  <si>
    <t>Fortalecer la comunicación interna oficial, ademas de establecer y difundir canales internos formales (correo institucional, intranet, boletines, reuniones periódicas), garantizando que la información sea clara, oportuna y periódica, reduciendo vacíos informativos.</t>
  </si>
  <si>
    <t>Diseñar y socializar el protocolo de los lineamientos establecidos en la Politica de Comunicaciones de la entidad.</t>
  </si>
  <si>
    <t>Adoptar un manual de comunicación institucional que prohíba expresamente la alteración, exageración o uso parcial de cifras, además de establecer criterios para el uso de porcentajes, avances de obra y montos de inversión.</t>
  </si>
  <si>
    <t>Elaborar un plan de cubrimiento con objetivos claros, mensajes clave, público objetivo y canales de difusión y definir con anticipación qué eventos requieren cubrimiento y su nivel de prioridad.</t>
  </si>
  <si>
    <t>Definir un protocolo escrito para el préstamo, uso y devolución de los equipos e incluir requisitos, tiempos de préstamo, condiciones de uso y responsables.</t>
  </si>
  <si>
    <t>1 de enero   de 2026</t>
  </si>
  <si>
    <t>realizar seguimiento y evacualion  a la actividad descrita en las activiaddes de contigencia</t>
  </si>
  <si>
    <t>secretario y director de la direccion</t>
  </si>
  <si>
    <t xml:space="preserve">realizra reuniones periodicas d revision y supervision </t>
  </si>
  <si>
    <t xml:space="preserve">conformar grupo de seguimiento para la supervicion de esta accion </t>
  </si>
  <si>
    <t>establecer chek lis para la verificacion de estas acciones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</si>
</sst>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7" x14ac:knownFonts="1">
    <font>
      <sz val="11"/>
      <color theme="1"/>
      <name val="Calibri"/>
      <family val="2"/>
      <scheme val="minor"/>
    </font>
    <font>
      <sz val="10"/>
      <name val="Arial"/>
      <family val="2"/>
    </font>
    <font>
      <b/>
      <sz val="10"/>
      <name val="Arial"/>
      <family val="2"/>
    </font>
    <font>
      <b/>
      <sz val="10"/>
      <name val="Tahoma"/>
      <family val="2"/>
    </font>
    <font>
      <b/>
      <sz val="11"/>
      <name val="Arial"/>
      <family val="2"/>
    </font>
    <font>
      <sz val="11"/>
      <name val="Arial"/>
      <family val="2"/>
    </font>
    <font>
      <sz val="10"/>
      <color rgb="FFFF0000"/>
      <name val="Arial"/>
      <family val="2"/>
    </font>
    <font>
      <sz val="11"/>
      <color indexed="8"/>
      <name val="Calibri"/>
      <family val="2"/>
    </font>
    <font>
      <sz val="10"/>
      <color indexed="8"/>
      <name val="Arial"/>
      <family val="2"/>
    </font>
    <font>
      <sz val="10"/>
      <color theme="1"/>
      <name val="Arial"/>
      <family val="2"/>
    </font>
    <font>
      <sz val="10"/>
      <color rgb="FF000000"/>
      <name val="Arial"/>
      <family val="2"/>
    </font>
    <font>
      <b/>
      <sz val="10"/>
      <color rgb="FF7030A0"/>
      <name val="Arial"/>
      <family val="2"/>
    </font>
    <font>
      <b/>
      <sz val="10"/>
      <color indexed="8"/>
      <name val="Arial"/>
      <family val="2"/>
    </font>
    <font>
      <sz val="11"/>
      <name val="Tahoma"/>
      <family val="2"/>
    </font>
    <font>
      <sz val="10"/>
      <color rgb="FF7030A0"/>
      <name val="Arial"/>
      <family val="2"/>
    </font>
    <font>
      <sz val="10"/>
      <name val="Tahoma"/>
      <family val="2"/>
    </font>
    <font>
      <b/>
      <sz val="10"/>
      <color rgb="FF000000"/>
      <name val="Arial"/>
      <family val="2"/>
    </font>
    <font>
      <b/>
      <sz val="16"/>
      <color theme="1"/>
      <name val="Arial"/>
      <family val="2"/>
    </font>
    <font>
      <sz val="11"/>
      <color theme="1"/>
      <name val="Arial"/>
      <family val="2"/>
    </font>
    <font>
      <b/>
      <sz val="12"/>
      <color theme="1"/>
      <name val="Arial"/>
      <family val="2"/>
    </font>
    <font>
      <sz val="12"/>
      <color theme="1"/>
      <name val="Arial"/>
      <family val="2"/>
    </font>
    <font>
      <sz val="14"/>
      <color theme="1"/>
      <name val="Arial"/>
      <family val="2"/>
    </font>
    <font>
      <u val="double"/>
      <sz val="14"/>
      <color theme="1"/>
      <name val="Arial"/>
      <family val="2"/>
    </font>
    <font>
      <u/>
      <sz val="14"/>
      <color theme="1"/>
      <name val="Arial"/>
      <family val="2"/>
    </font>
    <font>
      <sz val="11"/>
      <color rgb="FF000000"/>
      <name val="Calibri"/>
      <family val="2"/>
      <scheme val="minor"/>
    </font>
    <font>
      <b/>
      <sz val="14"/>
      <color theme="1"/>
      <name val="Calibri"/>
      <family val="2"/>
      <scheme val="minor"/>
    </font>
    <font>
      <sz val="11"/>
      <name val="Calibri"/>
      <family val="2"/>
      <scheme val="minor"/>
    </font>
    <font>
      <sz val="12"/>
      <color theme="1"/>
      <name val="Calibri"/>
      <family val="2"/>
      <scheme val="minor"/>
    </font>
    <font>
      <sz val="14"/>
      <color theme="1"/>
      <name val="Calibri"/>
      <family val="2"/>
      <scheme val="minor"/>
    </font>
    <font>
      <sz val="11"/>
      <color rgb="FF000000"/>
      <name val="Arial"/>
      <family val="2"/>
    </font>
    <font>
      <u/>
      <sz val="11"/>
      <color theme="10"/>
      <name val="Calibri"/>
      <family val="2"/>
      <scheme val="minor"/>
    </font>
    <font>
      <b/>
      <sz val="12"/>
      <name val="Tahoma"/>
      <family val="2"/>
    </font>
    <font>
      <sz val="12"/>
      <name val="Tahoma"/>
      <family val="2"/>
    </font>
    <font>
      <b/>
      <sz val="11"/>
      <name val="Tahoma"/>
      <family val="2"/>
    </font>
    <font>
      <b/>
      <sz val="12"/>
      <color rgb="FFFF0000"/>
      <name val="Tahoma"/>
      <family val="2"/>
    </font>
    <font>
      <b/>
      <sz val="8"/>
      <name val="Tahoma"/>
      <family val="2"/>
    </font>
    <font>
      <b/>
      <sz val="10"/>
      <color theme="1"/>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rgb="FFFF6600"/>
        <bgColor indexed="64"/>
      </patternFill>
    </fill>
    <fill>
      <patternFill patternType="solid">
        <fgColor rgb="FFFF0000"/>
        <bgColor indexed="64"/>
      </patternFill>
    </fill>
    <fill>
      <patternFill patternType="solid">
        <fgColor rgb="FFFFFF66"/>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7" fillId="0" borderId="0"/>
    <xf numFmtId="0" fontId="30" fillId="0" borderId="0" applyNumberFormat="0" applyFill="0" applyBorder="0" applyAlignment="0" applyProtection="0"/>
  </cellStyleXfs>
  <cellXfs count="291">
    <xf numFmtId="0" fontId="0" fillId="0" borderId="0" xfId="0"/>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2" borderId="0" xfId="1" applyFill="1" applyAlignment="1">
      <alignment horizontal="left"/>
    </xf>
    <xf numFmtId="0" fontId="3" fillId="2" borderId="2" xfId="1" applyFont="1" applyFill="1" applyBorder="1" applyAlignment="1">
      <alignment vertical="center" wrapText="1"/>
    </xf>
    <xf numFmtId="14" fontId="1" fillId="0" borderId="1" xfId="0" applyNumberFormat="1" applyFont="1" applyBorder="1" applyAlignment="1">
      <alignment horizontal="right" vertical="center" wrapText="1"/>
    </xf>
    <xf numFmtId="9" fontId="1" fillId="0" borderId="0" xfId="0" applyNumberFormat="1" applyFont="1" applyAlignment="1">
      <alignment horizontal="left" vertical="center" wrapText="1"/>
    </xf>
    <xf numFmtId="0" fontId="1" fillId="2" borderId="0" xfId="1" applyFill="1"/>
    <xf numFmtId="14" fontId="1" fillId="2" borderId="0" xfId="1" applyNumberFormat="1" applyFill="1"/>
    <xf numFmtId="0" fontId="1" fillId="2" borderId="0" xfId="1" applyFill="1" applyAlignment="1">
      <alignment horizontal="center" vertical="center"/>
    </xf>
    <xf numFmtId="0" fontId="2" fillId="0" borderId="1" xfId="0" applyFont="1" applyBorder="1" applyAlignment="1">
      <alignment vertical="center" wrapText="1"/>
    </xf>
    <xf numFmtId="14" fontId="1" fillId="0" borderId="1" xfId="0" applyNumberFormat="1" applyFont="1" applyBorder="1" applyAlignment="1">
      <alignment vertical="center" wrapText="1"/>
    </xf>
    <xf numFmtId="14" fontId="2" fillId="0" borderId="1" xfId="0" applyNumberFormat="1" applyFont="1" applyBorder="1" applyAlignment="1">
      <alignment horizontal="center" vertical="center" wrapText="1"/>
    </xf>
    <xf numFmtId="14" fontId="1" fillId="0" borderId="1" xfId="0" applyNumberFormat="1" applyFont="1" applyBorder="1" applyAlignment="1">
      <alignment horizontal="left" vertical="center" wrapText="1"/>
    </xf>
    <xf numFmtId="0" fontId="2" fillId="0" borderId="0" xfId="1" applyFont="1" applyAlignment="1">
      <alignment horizontal="center" vertical="center"/>
    </xf>
    <xf numFmtId="14" fontId="2" fillId="0" borderId="0" xfId="1" applyNumberFormat="1" applyFont="1" applyAlignment="1">
      <alignment horizontal="center" vertical="center"/>
    </xf>
    <xf numFmtId="0" fontId="1" fillId="2" borderId="0" xfId="1" applyFill="1" applyAlignment="1">
      <alignment horizontal="center"/>
    </xf>
    <xf numFmtId="0" fontId="2" fillId="0" borderId="0" xfId="0" applyFont="1" applyAlignment="1">
      <alignment horizontal="center" vertical="center" wrapText="1"/>
    </xf>
    <xf numFmtId="0" fontId="4" fillId="0" borderId="1" xfId="1" applyFont="1" applyBorder="1" applyAlignment="1">
      <alignment vertical="center" wrapText="1"/>
    </xf>
    <xf numFmtId="0" fontId="5" fillId="3" borderId="0" xfId="1" applyFont="1" applyFill="1" applyAlignment="1">
      <alignment vertical="center" wrapText="1"/>
    </xf>
    <xf numFmtId="0" fontId="2" fillId="0" borderId="0" xfId="1" applyFont="1" applyAlignment="1">
      <alignment horizontal="left" vertical="center"/>
    </xf>
    <xf numFmtId="0" fontId="2" fillId="0" borderId="0" xfId="0" applyFont="1" applyAlignment="1">
      <alignment horizontal="left" vertical="center" wrapText="1"/>
    </xf>
    <xf numFmtId="0" fontId="1" fillId="2" borderId="4" xfId="1" applyFill="1" applyBorder="1"/>
    <xf numFmtId="0" fontId="1" fillId="2" borderId="5" xfId="1" applyFill="1" applyBorder="1"/>
    <xf numFmtId="0" fontId="4" fillId="0" borderId="0" xfId="1" applyFont="1" applyAlignment="1">
      <alignment vertical="center" wrapText="1"/>
    </xf>
    <xf numFmtId="0" fontId="5" fillId="3" borderId="0" xfId="1" applyFont="1" applyFill="1" applyAlignment="1">
      <alignment horizontal="left" vertical="center" wrapText="1"/>
    </xf>
    <xf numFmtId="0" fontId="1" fillId="2" borderId="9" xfId="1" applyFill="1" applyBorder="1"/>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0" xfId="1" applyFont="1" applyAlignment="1">
      <alignment vertical="center" wrapText="1"/>
    </xf>
    <xf numFmtId="0" fontId="2" fillId="0" borderId="1" xfId="1" applyFont="1" applyBorder="1" applyAlignment="1">
      <alignment horizontal="center" vertical="center" wrapText="1"/>
    </xf>
    <xf numFmtId="0" fontId="2" fillId="0" borderId="0" xfId="1" applyFont="1" applyAlignment="1">
      <alignment horizontal="center" vertical="center" wrapText="1"/>
    </xf>
    <xf numFmtId="0" fontId="1" fillId="0" borderId="0" xfId="1" applyAlignment="1">
      <alignment vertical="center" wrapText="1"/>
    </xf>
    <xf numFmtId="0" fontId="1" fillId="0" borderId="9" xfId="1" applyBorder="1" applyAlignment="1">
      <alignment vertical="center" wrapText="1"/>
    </xf>
    <xf numFmtId="9" fontId="1" fillId="0" borderId="1" xfId="1" applyNumberFormat="1" applyBorder="1" applyAlignment="1">
      <alignment horizontal="center" vertical="center" wrapText="1"/>
    </xf>
    <xf numFmtId="9" fontId="1" fillId="0" borderId="13" xfId="1" applyNumberFormat="1" applyBorder="1" applyAlignment="1">
      <alignment horizontal="center" vertical="center" wrapText="1"/>
    </xf>
    <xf numFmtId="0" fontId="6" fillId="0" borderId="0" xfId="1" applyFont="1" applyAlignment="1">
      <alignment vertical="center" wrapText="1"/>
    </xf>
    <xf numFmtId="0" fontId="1" fillId="0" borderId="0" xfId="1" applyAlignment="1">
      <alignment horizontal="center" vertical="center" wrapText="1"/>
    </xf>
    <xf numFmtId="0" fontId="2" fillId="0" borderId="14"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1" xfId="1" applyBorder="1" applyAlignment="1">
      <alignment vertical="center" wrapText="1"/>
    </xf>
    <xf numFmtId="0" fontId="1" fillId="0" borderId="1"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0" fontId="8" fillId="0" borderId="0" xfId="2" applyFont="1"/>
    <xf numFmtId="0" fontId="1" fillId="0" borderId="15" xfId="1" applyBorder="1" applyAlignment="1">
      <alignment horizontal="center" vertical="center" wrapText="1"/>
    </xf>
    <xf numFmtId="0" fontId="1" fillId="0" borderId="1" xfId="1" applyBorder="1" applyAlignment="1">
      <alignment horizontal="justify" vertical="center" wrapText="1"/>
    </xf>
    <xf numFmtId="9" fontId="1" fillId="0" borderId="3" xfId="1" applyNumberFormat="1" applyBorder="1" applyAlignment="1">
      <alignment horizontal="justify" vertical="center" wrapText="1"/>
    </xf>
    <xf numFmtId="9" fontId="9" fillId="0" borderId="3" xfId="0" applyNumberFormat="1" applyFont="1" applyBorder="1" applyAlignment="1">
      <alignment horizontal="left" vertical="center" wrapText="1"/>
    </xf>
    <xf numFmtId="9" fontId="1" fillId="0" borderId="3" xfId="1" applyNumberFormat="1" applyBorder="1" applyAlignment="1">
      <alignment horizontal="center" vertical="center" wrapText="1"/>
    </xf>
    <xf numFmtId="9" fontId="9" fillId="0" borderId="3" xfId="0" applyNumberFormat="1" applyFont="1" applyBorder="1" applyAlignment="1">
      <alignment horizontal="center" vertical="center" wrapText="1"/>
    </xf>
    <xf numFmtId="0" fontId="1" fillId="4" borderId="1" xfId="1" applyFill="1" applyBorder="1" applyAlignment="1" applyProtection="1">
      <alignment horizontal="justify" vertical="center" wrapText="1"/>
      <protection locked="0"/>
    </xf>
    <xf numFmtId="14" fontId="1" fillId="4" borderId="1" xfId="1" applyNumberFormat="1" applyFill="1" applyBorder="1" applyAlignment="1" applyProtection="1">
      <alignment horizontal="justify" vertical="center" wrapText="1"/>
      <protection locked="0"/>
    </xf>
    <xf numFmtId="0" fontId="1" fillId="0" borderId="0" xfId="1" applyAlignment="1">
      <alignment horizontal="justify" vertical="center" wrapText="1"/>
    </xf>
    <xf numFmtId="9" fontId="1" fillId="0" borderId="15" xfId="1" applyNumberFormat="1" applyBorder="1" applyAlignment="1">
      <alignment horizontal="center" vertical="center" wrapText="1"/>
    </xf>
    <xf numFmtId="0" fontId="10" fillId="5" borderId="1" xfId="0" applyFont="1" applyFill="1" applyBorder="1" applyAlignment="1">
      <alignment horizontal="center" vertical="center" wrapText="1" readingOrder="1"/>
    </xf>
    <xf numFmtId="0" fontId="1" fillId="6" borderId="13" xfId="0" applyFont="1" applyFill="1" applyBorder="1" applyAlignment="1">
      <alignment horizontal="center" vertical="center" wrapText="1" readingOrder="1"/>
    </xf>
    <xf numFmtId="0" fontId="8" fillId="0" borderId="0" xfId="2" applyFont="1" applyAlignment="1">
      <alignment horizontal="center" vertical="center"/>
    </xf>
    <xf numFmtId="0" fontId="10" fillId="7" borderId="1" xfId="0" applyFont="1" applyFill="1" applyBorder="1" applyAlignment="1">
      <alignment horizontal="center" vertical="center" wrapText="1" readingOrder="1"/>
    </xf>
    <xf numFmtId="0" fontId="11" fillId="0" borderId="0" xfId="2" applyFont="1" applyAlignment="1">
      <alignment vertical="center" textRotation="90" wrapText="1"/>
    </xf>
    <xf numFmtId="0" fontId="12" fillId="0" borderId="0" xfId="2" applyFont="1" applyAlignment="1">
      <alignment horizontal="center" vertical="center" wrapText="1"/>
    </xf>
    <xf numFmtId="0" fontId="8" fillId="0" borderId="0" xfId="2" applyFont="1" applyAlignment="1">
      <alignment horizontal="center" vertical="center" wrapText="1"/>
    </xf>
    <xf numFmtId="0" fontId="10" fillId="8" borderId="1" xfId="0" applyFont="1" applyFill="1" applyBorder="1" applyAlignment="1">
      <alignment horizontal="center" vertical="center" wrapText="1" readingOrder="1"/>
    </xf>
    <xf numFmtId="0" fontId="1" fillId="4" borderId="1" xfId="1" applyFill="1" applyBorder="1" applyAlignment="1" applyProtection="1">
      <alignment horizontal="left" vertical="center" wrapText="1"/>
      <protection locked="0"/>
    </xf>
    <xf numFmtId="9" fontId="1" fillId="0" borderId="19" xfId="1" applyNumberFormat="1" applyBorder="1" applyAlignment="1">
      <alignment horizontal="center" vertical="center" wrapText="1"/>
    </xf>
    <xf numFmtId="0" fontId="1" fillId="0" borderId="20" xfId="0" applyFont="1" applyBorder="1" applyAlignment="1">
      <alignment horizontal="center" vertical="center" wrapText="1" readingOrder="1"/>
    </xf>
    <xf numFmtId="0" fontId="10" fillId="8" borderId="20" xfId="0" applyFont="1" applyFill="1" applyBorder="1" applyAlignment="1">
      <alignment horizontal="center" vertical="center" wrapText="1" readingOrder="1"/>
    </xf>
    <xf numFmtId="0" fontId="10" fillId="7" borderId="20" xfId="0" applyFont="1" applyFill="1" applyBorder="1" applyAlignment="1">
      <alignment horizontal="center" vertical="center" wrapText="1" readingOrder="1"/>
    </xf>
    <xf numFmtId="0" fontId="10" fillId="5" borderId="20" xfId="0" applyFont="1" applyFill="1" applyBorder="1" applyAlignment="1">
      <alignment horizontal="center" vertical="center" wrapText="1" readingOrder="1"/>
    </xf>
    <xf numFmtId="0" fontId="1" fillId="6" borderId="21" xfId="0" applyFont="1" applyFill="1" applyBorder="1" applyAlignment="1">
      <alignment horizontal="center" vertical="center" wrapText="1" readingOrder="1"/>
    </xf>
    <xf numFmtId="0" fontId="8" fillId="0" borderId="0" xfId="2" applyFont="1" applyAlignment="1">
      <alignment vertical="center"/>
    </xf>
    <xf numFmtId="0" fontId="1" fillId="6" borderId="1" xfId="0" applyFont="1" applyFill="1" applyBorder="1" applyAlignment="1">
      <alignment horizontal="center" vertical="center" wrapText="1" readingOrder="1"/>
    </xf>
    <xf numFmtId="0" fontId="6" fillId="0" borderId="1" xfId="1" applyFont="1" applyBorder="1" applyAlignment="1">
      <alignment horizontal="left" vertical="center"/>
    </xf>
    <xf numFmtId="0" fontId="13" fillId="4" borderId="22" xfId="1" applyFont="1" applyFill="1" applyBorder="1" applyAlignment="1" applyProtection="1">
      <alignment horizontal="left" vertical="center" wrapText="1"/>
      <protection locked="0"/>
    </xf>
    <xf numFmtId="0" fontId="6" fillId="0" borderId="0" xfId="0" applyFont="1" applyAlignment="1">
      <alignment vertical="center" readingOrder="1"/>
    </xf>
    <xf numFmtId="0" fontId="14" fillId="0" borderId="0" xfId="2" applyFont="1"/>
    <xf numFmtId="0" fontId="1" fillId="0" borderId="0" xfId="0" applyFont="1" applyAlignment="1">
      <alignment vertical="center"/>
    </xf>
    <xf numFmtId="0" fontId="10" fillId="0" borderId="0" xfId="0" applyFont="1" applyAlignment="1">
      <alignment horizontal="center" vertical="center" wrapText="1" readingOrder="1"/>
    </xf>
    <xf numFmtId="0" fontId="1" fillId="0" borderId="0" xfId="0" applyFont="1" applyAlignment="1">
      <alignment vertical="center" readingOrder="1"/>
    </xf>
    <xf numFmtId="0" fontId="1" fillId="0" borderId="0" xfId="2" applyFont="1" applyAlignment="1">
      <alignment vertical="center"/>
    </xf>
    <xf numFmtId="0" fontId="1" fillId="0" borderId="0" xfId="1" applyAlignment="1">
      <alignment horizontal="left" vertical="center" wrapText="1"/>
    </xf>
    <xf numFmtId="14" fontId="1" fillId="0" borderId="0" xfId="1" applyNumberFormat="1" applyAlignment="1">
      <alignment vertical="center" wrapText="1"/>
    </xf>
    <xf numFmtId="14" fontId="1" fillId="0" borderId="0" xfId="1" applyNumberFormat="1" applyAlignment="1">
      <alignment horizontal="center" vertical="center" wrapText="1"/>
    </xf>
    <xf numFmtId="0" fontId="15" fillId="2" borderId="0" xfId="1" applyFont="1" applyFill="1"/>
    <xf numFmtId="0" fontId="2" fillId="0" borderId="0" xfId="1" applyFont="1" applyAlignment="1">
      <alignment vertical="center"/>
    </xf>
    <xf numFmtId="0" fontId="2" fillId="0" borderId="0" xfId="0" applyFont="1" applyAlignment="1">
      <alignment horizontal="right" vertical="center" wrapText="1"/>
    </xf>
    <xf numFmtId="14" fontId="1" fillId="0" borderId="0" xfId="0" applyNumberFormat="1" applyFont="1" applyAlignment="1">
      <alignment vertical="center" wrapText="1"/>
    </xf>
    <xf numFmtId="14" fontId="2" fillId="0" borderId="0" xfId="0" applyNumberFormat="1" applyFont="1" applyAlignment="1">
      <alignment horizontal="center" vertical="center" wrapText="1"/>
    </xf>
    <xf numFmtId="14" fontId="1" fillId="0" borderId="0" xfId="0" applyNumberFormat="1" applyFont="1" applyAlignment="1">
      <alignment horizontal="left" vertical="center" wrapText="1"/>
    </xf>
    <xf numFmtId="0" fontId="1" fillId="0" borderId="4" xfId="1" applyBorder="1" applyAlignment="1">
      <alignment vertical="center" wrapText="1"/>
    </xf>
    <xf numFmtId="0" fontId="1" fillId="0" borderId="5" xfId="1" applyBorder="1" applyAlignment="1">
      <alignment vertical="center" wrapText="1"/>
    </xf>
    <xf numFmtId="0" fontId="2" fillId="0" borderId="1" xfId="1" applyFont="1" applyBorder="1" applyAlignment="1">
      <alignment vertical="center" wrapText="1"/>
    </xf>
    <xf numFmtId="0" fontId="16" fillId="0" borderId="1" xfId="0" applyFont="1" applyBorder="1" applyAlignment="1">
      <alignment horizontal="center" vertical="center" wrapText="1" readingOrder="1"/>
    </xf>
    <xf numFmtId="0" fontId="16" fillId="0" borderId="13" xfId="0" applyFont="1" applyBorder="1" applyAlignment="1">
      <alignment horizontal="center" vertical="center" wrapText="1" readingOrder="1"/>
    </xf>
    <xf numFmtId="0" fontId="16" fillId="0" borderId="20" xfId="0" applyFont="1" applyBorder="1" applyAlignment="1">
      <alignment horizontal="center" vertical="center" wrapText="1" readingOrder="1"/>
    </xf>
    <xf numFmtId="0" fontId="18" fillId="0" borderId="0" xfId="0" applyFont="1"/>
    <xf numFmtId="0" fontId="19" fillId="9" borderId="1" xfId="0" applyFont="1" applyFill="1" applyBorder="1" applyAlignment="1">
      <alignment horizontal="center" vertical="center" wrapText="1"/>
    </xf>
    <xf numFmtId="0" fontId="19" fillId="9" borderId="1" xfId="0" applyFont="1" applyFill="1" applyBorder="1" applyAlignment="1">
      <alignment horizontal="center" vertical="center" textRotation="90" wrapText="1"/>
    </xf>
    <xf numFmtId="0" fontId="20" fillId="0" borderId="0" xfId="0" applyFont="1"/>
    <xf numFmtId="0" fontId="19"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 xfId="0" applyFont="1" applyBorder="1" applyAlignment="1">
      <alignment horizontal="center" vertical="center" textRotation="90"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9" fillId="0" borderId="2" xfId="0" applyFont="1" applyBorder="1" applyAlignment="1">
      <alignment horizontal="center" vertical="center" textRotation="90" wrapText="1"/>
    </xf>
    <xf numFmtId="9" fontId="19" fillId="0" borderId="1" xfId="0" applyNumberFormat="1" applyFont="1" applyBorder="1" applyAlignment="1">
      <alignment horizontal="center" vertical="center" wrapText="1"/>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center" vertical="center" textRotation="90"/>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0" fillId="0" borderId="10" xfId="0" applyFont="1" applyBorder="1"/>
    <xf numFmtId="0" fontId="20" fillId="0" borderId="11" xfId="0" applyFont="1" applyBorder="1"/>
    <xf numFmtId="0" fontId="20" fillId="0" borderId="30" xfId="0" applyFont="1" applyBorder="1"/>
    <xf numFmtId="0" fontId="24" fillId="4" borderId="1" xfId="0" applyFont="1" applyFill="1" applyBorder="1" applyAlignment="1" applyProtection="1">
      <alignment horizontal="left" vertical="center" wrapText="1"/>
      <protection locked="0"/>
    </xf>
    <xf numFmtId="0" fontId="1" fillId="4" borderId="1" xfId="0" applyFont="1" applyFill="1" applyBorder="1" applyAlignment="1" applyProtection="1">
      <alignment horizontal="justify" vertical="center"/>
      <protection locked="0"/>
    </xf>
    <xf numFmtId="164" fontId="1" fillId="4" borderId="1" xfId="1" applyNumberFormat="1" applyFill="1" applyBorder="1" applyAlignment="1" applyProtection="1">
      <alignment horizontal="justify" vertical="center" wrapText="1"/>
      <protection locked="0"/>
    </xf>
    <xf numFmtId="0" fontId="25" fillId="9" borderId="15" xfId="0" applyFont="1" applyFill="1" applyBorder="1" applyAlignment="1">
      <alignment horizontal="center" vertical="center" wrapText="1"/>
    </xf>
    <xf numFmtId="0" fontId="25" fillId="9"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textRotation="90" wrapText="1"/>
    </xf>
    <xf numFmtId="0" fontId="0" fillId="0" borderId="13" xfId="0"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horizontal="left" vertical="center" textRotation="90" wrapText="1"/>
    </xf>
    <xf numFmtId="0" fontId="0" fillId="0" borderId="21" xfId="0" applyBorder="1" applyAlignment="1">
      <alignment horizontal="left" vertical="center" wrapText="1"/>
    </xf>
    <xf numFmtId="0" fontId="25" fillId="9" borderId="1" xfId="0" applyFont="1" applyFill="1" applyBorder="1" applyAlignment="1">
      <alignment horizontal="center" vertical="center" textRotation="90" wrapText="1"/>
    </xf>
    <xf numFmtId="0" fontId="25" fillId="9" borderId="13" xfId="0" applyFont="1" applyFill="1" applyBorder="1" applyAlignment="1">
      <alignment horizontal="center" vertical="center" wrapText="1"/>
    </xf>
    <xf numFmtId="0" fontId="0" fillId="0" borderId="1" xfId="0" applyBorder="1" applyAlignment="1">
      <alignment vertical="center" textRotation="90" wrapText="1"/>
    </xf>
    <xf numFmtId="0" fontId="0" fillId="0" borderId="1" xfId="0" applyBorder="1" applyAlignment="1">
      <alignment horizontal="center" vertical="center" wrapText="1"/>
    </xf>
    <xf numFmtId="0" fontId="26" fillId="0" borderId="1" xfId="0" applyFont="1" applyBorder="1" applyAlignment="1">
      <alignment horizontal="left" vertical="center" wrapText="1"/>
    </xf>
    <xf numFmtId="0" fontId="27" fillId="3"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28" fillId="3" borderId="1" xfId="0" applyFont="1" applyFill="1" applyBorder="1" applyAlignment="1">
      <alignment horizontal="center" vertical="center" wrapText="1"/>
    </xf>
    <xf numFmtId="0" fontId="18" fillId="0" borderId="36" xfId="0" applyFont="1" applyBorder="1" applyAlignment="1">
      <alignment horizontal="center" vertical="center" wrapText="1"/>
    </xf>
    <xf numFmtId="0" fontId="28" fillId="3" borderId="1" xfId="0" applyFont="1" applyFill="1" applyBorder="1" applyAlignment="1">
      <alignment horizontal="center" vertical="center" textRotation="90" wrapText="1"/>
    </xf>
    <xf numFmtId="0" fontId="29" fillId="0" borderId="41" xfId="0" applyFont="1" applyBorder="1" applyAlignment="1">
      <alignment horizontal="left" vertical="center" wrapText="1"/>
    </xf>
    <xf numFmtId="0" fontId="30" fillId="0" borderId="1" xfId="3" applyBorder="1" applyAlignment="1">
      <alignment horizontal="left" vertical="center" wrapText="1"/>
    </xf>
    <xf numFmtId="0" fontId="30" fillId="0" borderId="0" xfId="3" applyAlignment="1">
      <alignment horizontal="center" vertical="center"/>
    </xf>
    <xf numFmtId="0" fontId="30" fillId="0" borderId="0" xfId="3"/>
    <xf numFmtId="0" fontId="15" fillId="2" borderId="0" xfId="1" applyFont="1" applyFill="1" applyAlignment="1">
      <alignment horizontal="center" vertical="center" wrapText="1"/>
    </xf>
    <xf numFmtId="9" fontId="32" fillId="0" borderId="0" xfId="1" applyNumberFormat="1" applyFont="1" applyAlignment="1">
      <alignment vertical="center"/>
    </xf>
    <xf numFmtId="0" fontId="32" fillId="0" borderId="0" xfId="1" applyFont="1" applyAlignment="1">
      <alignment vertical="center"/>
    </xf>
    <xf numFmtId="49" fontId="32" fillId="0" borderId="0" xfId="1" applyNumberFormat="1" applyFont="1" applyAlignment="1">
      <alignment vertical="center"/>
    </xf>
    <xf numFmtId="0" fontId="33" fillId="0" borderId="0" xfId="1" applyFont="1" applyAlignment="1">
      <alignment horizontal="center" vertical="center" wrapText="1"/>
    </xf>
    <xf numFmtId="0" fontId="13" fillId="0" borderId="0" xfId="1" applyFont="1" applyAlignment="1">
      <alignment horizontal="center" vertical="center" wrapText="1"/>
    </xf>
    <xf numFmtId="0" fontId="13" fillId="0" borderId="0" xfId="1" applyFont="1" applyAlignment="1">
      <alignment vertical="center" wrapText="1"/>
    </xf>
    <xf numFmtId="9" fontId="31" fillId="0" borderId="0" xfId="1" applyNumberFormat="1" applyFont="1" applyAlignment="1">
      <alignment vertical="center"/>
    </xf>
    <xf numFmtId="0" fontId="31" fillId="0" borderId="0" xfId="1" applyFont="1" applyAlignment="1">
      <alignment vertical="center"/>
    </xf>
    <xf numFmtId="9" fontId="34" fillId="0" borderId="0" xfId="1" applyNumberFormat="1" applyFont="1" applyAlignment="1">
      <alignment vertical="center"/>
    </xf>
    <xf numFmtId="0" fontId="15" fillId="2" borderId="0" xfId="1" applyFont="1" applyFill="1" applyAlignment="1">
      <alignment vertical="center" wrapText="1"/>
    </xf>
    <xf numFmtId="9" fontId="15" fillId="2" borderId="0" xfId="1" applyNumberFormat="1" applyFont="1" applyFill="1" applyAlignment="1">
      <alignment vertical="center" wrapText="1"/>
    </xf>
    <xf numFmtId="9" fontId="15" fillId="0" borderId="0" xfId="1" applyNumberFormat="1" applyFont="1" applyAlignment="1">
      <alignment vertical="center" wrapText="1"/>
    </xf>
    <xf numFmtId="0" fontId="15" fillId="0" borderId="0" xfId="1" applyFont="1" applyAlignment="1">
      <alignment vertical="center" wrapText="1"/>
    </xf>
    <xf numFmtId="0" fontId="15" fillId="0" borderId="0" xfId="1" applyFont="1" applyAlignment="1">
      <alignment horizontal="center" vertical="center" wrapText="1"/>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33" fillId="0" borderId="38" xfId="1" applyFont="1" applyBorder="1" applyAlignment="1">
      <alignment horizontal="center" vertical="center" wrapText="1"/>
    </xf>
    <xf numFmtId="0" fontId="20" fillId="8" borderId="15" xfId="0" applyFont="1" applyFill="1" applyBorder="1" applyAlignment="1">
      <alignment horizontal="center" vertical="center" wrapText="1"/>
    </xf>
    <xf numFmtId="9" fontId="20" fillId="0" borderId="1" xfId="0" applyNumberFormat="1" applyFont="1" applyBorder="1" applyAlignment="1">
      <alignment horizontal="center" vertical="center" wrapText="1"/>
    </xf>
    <xf numFmtId="9" fontId="20" fillId="0" borderId="13" xfId="0" applyNumberFormat="1" applyFont="1" applyBorder="1" applyAlignment="1">
      <alignment horizontal="center" vertical="center" wrapText="1"/>
    </xf>
    <xf numFmtId="0" fontId="33" fillId="0" borderId="2" xfId="1" applyFont="1" applyBorder="1" applyAlignment="1">
      <alignment horizontal="center" vertical="center" wrapText="1"/>
    </xf>
    <xf numFmtId="0" fontId="33" fillId="0" borderId="2" xfId="1" applyFont="1" applyBorder="1" applyAlignment="1">
      <alignment vertical="center" wrapText="1"/>
    </xf>
    <xf numFmtId="9" fontId="33" fillId="0" borderId="2" xfId="1" applyNumberFormat="1" applyFont="1" applyBorder="1" applyAlignment="1">
      <alignment horizontal="center" vertical="center" wrapText="1"/>
    </xf>
    <xf numFmtId="9" fontId="33" fillId="0" borderId="39" xfId="1" applyNumberFormat="1" applyFont="1" applyBorder="1" applyAlignment="1">
      <alignment horizontal="center" vertical="center" wrapText="1"/>
    </xf>
    <xf numFmtId="0" fontId="20" fillId="11" borderId="15" xfId="0" applyFont="1" applyFill="1" applyBorder="1" applyAlignment="1">
      <alignment horizontal="center" vertical="center" wrapText="1"/>
    </xf>
    <xf numFmtId="0" fontId="13" fillId="0" borderId="22" xfId="1" applyFont="1" applyBorder="1" applyAlignment="1">
      <alignment horizontal="center" vertical="center" wrapText="1"/>
    </xf>
    <xf numFmtId="0" fontId="24" fillId="4" borderId="1" xfId="0" applyFont="1" applyFill="1" applyBorder="1" applyAlignment="1">
      <alignment horizontal="left" vertical="center" wrapText="1"/>
    </xf>
    <xf numFmtId="0" fontId="13" fillId="0" borderId="22" xfId="1" applyFont="1" applyBorder="1" applyAlignment="1">
      <alignment horizontal="left" vertical="center" wrapText="1"/>
    </xf>
    <xf numFmtId="0" fontId="13" fillId="4" borderId="22" xfId="0" applyFont="1" applyFill="1" applyBorder="1" applyAlignment="1" applyProtection="1">
      <alignment horizontal="center" vertical="center" wrapText="1"/>
      <protection locked="0"/>
    </xf>
    <xf numFmtId="9" fontId="13" fillId="0" borderId="22" xfId="0" applyNumberFormat="1" applyFont="1" applyBorder="1" applyAlignment="1">
      <alignment horizontal="center" vertical="center" wrapText="1"/>
    </xf>
    <xf numFmtId="9" fontId="13" fillId="4" borderId="22" xfId="0" applyNumberFormat="1" applyFont="1" applyFill="1" applyBorder="1" applyAlignment="1" applyProtection="1">
      <alignment horizontal="center" vertical="center" wrapText="1"/>
      <protection locked="0"/>
    </xf>
    <xf numFmtId="0" fontId="20" fillId="10" borderId="15" xfId="0" applyFont="1" applyFill="1" applyBorder="1" applyAlignment="1">
      <alignment horizontal="center" vertical="center" wrapText="1"/>
    </xf>
    <xf numFmtId="0" fontId="13" fillId="0" borderId="1" xfId="1" applyFont="1" applyBorder="1" applyAlignment="1">
      <alignment horizontal="center" vertical="center" wrapText="1"/>
    </xf>
    <xf numFmtId="0" fontId="13" fillId="4" borderId="1" xfId="1" applyFont="1" applyFill="1" applyBorder="1" applyAlignment="1" applyProtection="1">
      <alignment horizontal="left" vertical="center" wrapText="1"/>
      <protection locked="0"/>
    </xf>
    <xf numFmtId="0" fontId="13" fillId="0" borderId="1" xfId="1" applyFont="1" applyBorder="1" applyAlignment="1">
      <alignment horizontal="left" vertical="center" wrapText="1"/>
    </xf>
    <xf numFmtId="0" fontId="13" fillId="4" borderId="1" xfId="0" applyFont="1" applyFill="1" applyBorder="1" applyAlignment="1" applyProtection="1">
      <alignment horizontal="center" vertical="center" wrapText="1"/>
      <protection locked="0"/>
    </xf>
    <xf numFmtId="9" fontId="13" fillId="0" borderId="1" xfId="0" applyNumberFormat="1" applyFont="1" applyBorder="1" applyAlignment="1">
      <alignment horizontal="center" vertical="center" wrapText="1"/>
    </xf>
    <xf numFmtId="9" fontId="13" fillId="4" borderId="1" xfId="0" applyNumberFormat="1" applyFont="1" applyFill="1" applyBorder="1" applyAlignment="1" applyProtection="1">
      <alignment horizontal="center" vertical="center" wrapText="1"/>
      <protection locked="0"/>
    </xf>
    <xf numFmtId="0" fontId="20" fillId="12" borderId="15" xfId="0" applyFont="1" applyFill="1" applyBorder="1" applyAlignment="1">
      <alignment horizontal="center" vertical="center" wrapText="1"/>
    </xf>
    <xf numFmtId="0" fontId="20" fillId="6" borderId="15" xfId="0" applyFont="1" applyFill="1" applyBorder="1" applyAlignment="1">
      <alignment horizontal="center" vertical="center" wrapText="1"/>
    </xf>
    <xf numFmtId="0" fontId="13" fillId="0" borderId="20" xfId="1" applyFont="1" applyBorder="1" applyAlignment="1">
      <alignment horizontal="center" vertical="center" wrapText="1"/>
    </xf>
    <xf numFmtId="0" fontId="13" fillId="4" borderId="20" xfId="1" applyFont="1" applyFill="1" applyBorder="1" applyAlignment="1" applyProtection="1">
      <alignment horizontal="left" vertical="center" wrapText="1"/>
      <protection locked="0"/>
    </xf>
    <xf numFmtId="0" fontId="13" fillId="0" borderId="20" xfId="1" applyFont="1" applyBorder="1" applyAlignment="1">
      <alignment horizontal="left" vertical="center" wrapText="1"/>
    </xf>
    <xf numFmtId="0" fontId="13" fillId="4" borderId="20" xfId="0" applyFont="1" applyFill="1" applyBorder="1" applyAlignment="1" applyProtection="1">
      <alignment horizontal="center" vertical="center" wrapText="1"/>
      <protection locked="0"/>
    </xf>
    <xf numFmtId="9" fontId="13" fillId="0" borderId="20" xfId="0" applyNumberFormat="1" applyFont="1" applyBorder="1" applyAlignment="1">
      <alignment horizontal="center" vertical="center" wrapText="1"/>
    </xf>
    <xf numFmtId="9" fontId="13" fillId="4" borderId="20" xfId="0" applyNumberFormat="1" applyFont="1" applyFill="1" applyBorder="1" applyAlignment="1" applyProtection="1">
      <alignment horizontal="center" vertical="center" wrapText="1"/>
      <protection locked="0"/>
    </xf>
    <xf numFmtId="0" fontId="13" fillId="0" borderId="19" xfId="1" applyFont="1" applyBorder="1" applyAlignment="1">
      <alignment vertical="center" wrapText="1"/>
    </xf>
    <xf numFmtId="0" fontId="13" fillId="0" borderId="20" xfId="1" applyFont="1" applyBorder="1" applyAlignment="1">
      <alignment vertical="center" wrapText="1"/>
    </xf>
    <xf numFmtId="0" fontId="13" fillId="0" borderId="21" xfId="1" applyFont="1" applyBorder="1" applyAlignment="1">
      <alignment vertical="center" wrapText="1"/>
    </xf>
    <xf numFmtId="0" fontId="20" fillId="0" borderId="0" xfId="0" applyFont="1" applyAlignment="1">
      <alignment horizontal="center" vertical="center" wrapText="1"/>
    </xf>
    <xf numFmtId="9" fontId="20" fillId="0" borderId="0" xfId="0" applyNumberFormat="1" applyFont="1" applyAlignment="1">
      <alignment horizontal="center" vertical="center" wrapText="1"/>
    </xf>
    <xf numFmtId="9" fontId="13" fillId="0" borderId="0" xfId="1" applyNumberFormat="1" applyFont="1" applyAlignment="1">
      <alignment horizontal="center" vertical="center" wrapText="1"/>
    </xf>
    <xf numFmtId="0" fontId="2" fillId="0" borderId="16" xfId="1" applyFont="1" applyBorder="1" applyAlignment="1">
      <alignment horizontal="center" vertical="center" textRotation="90" wrapText="1"/>
    </xf>
    <xf numFmtId="0" fontId="2" fillId="0" borderId="17" xfId="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1" fillId="2" borderId="1" xfId="1" applyFill="1" applyBorder="1" applyAlignment="1">
      <alignment horizontal="center"/>
    </xf>
    <xf numFmtId="0" fontId="2" fillId="0" borderId="1" xfId="1" applyFont="1" applyBorder="1" applyAlignment="1">
      <alignment horizontal="center" vertical="center"/>
    </xf>
    <xf numFmtId="0" fontId="5" fillId="3" borderId="1" xfId="1" applyFont="1" applyFill="1" applyBorder="1" applyAlignment="1">
      <alignment horizontal="left" vertical="center" wrapText="1"/>
    </xf>
    <xf numFmtId="0" fontId="5" fillId="3" borderId="3" xfId="1" applyFont="1" applyFill="1" applyBorder="1" applyAlignment="1">
      <alignment horizontal="left"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15"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14" xfId="1" applyFont="1" applyBorder="1" applyAlignment="1">
      <alignment horizontal="center" vertical="center" textRotation="90" wrapText="1"/>
    </xf>
    <xf numFmtId="0" fontId="2" fillId="2" borderId="23" xfId="1" applyFont="1" applyFill="1" applyBorder="1" applyAlignment="1">
      <alignment horizontal="center"/>
    </xf>
    <xf numFmtId="0" fontId="2" fillId="2" borderId="24" xfId="1" applyFont="1" applyFill="1" applyBorder="1" applyAlignment="1">
      <alignment horizontal="center"/>
    </xf>
    <xf numFmtId="0" fontId="2" fillId="2" borderId="25" xfId="1" applyFont="1" applyFill="1" applyBorder="1" applyAlignment="1">
      <alignment horizontal="center"/>
    </xf>
    <xf numFmtId="0" fontId="20" fillId="3" borderId="14" xfId="0" applyFont="1" applyFill="1" applyBorder="1" applyAlignment="1">
      <alignment horizontal="center" vertical="center" wrapText="1"/>
    </xf>
    <xf numFmtId="0" fontId="20" fillId="0" borderId="1" xfId="0" applyFont="1" applyBorder="1" applyAlignment="1">
      <alignment horizontal="center" vertical="center" textRotation="90" wrapText="1"/>
    </xf>
    <xf numFmtId="0" fontId="17" fillId="3" borderId="0" xfId="0" applyFont="1" applyFill="1" applyAlignment="1">
      <alignment horizontal="center" vertical="center" wrapText="1"/>
    </xf>
    <xf numFmtId="0" fontId="17" fillId="3" borderId="1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20" fillId="0" borderId="2" xfId="0" applyFont="1" applyBorder="1" applyAlignment="1">
      <alignment horizontal="center" vertical="center" textRotation="90" wrapText="1"/>
    </xf>
    <xf numFmtId="0" fontId="20" fillId="0" borderId="27" xfId="0" applyFont="1" applyBorder="1" applyAlignment="1">
      <alignment horizontal="center" vertical="center" textRotation="90" wrapText="1"/>
    </xf>
    <xf numFmtId="0" fontId="20" fillId="0" borderId="3" xfId="0" applyFont="1" applyBorder="1" applyAlignment="1">
      <alignment horizontal="center" vertical="center" textRotation="90" wrapText="1"/>
    </xf>
    <xf numFmtId="0" fontId="21" fillId="0" borderId="2"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3" xfId="0" applyFont="1" applyBorder="1" applyAlignment="1">
      <alignment horizontal="center" vertical="center" textRotation="90" wrapText="1"/>
    </xf>
    <xf numFmtId="0" fontId="21" fillId="0" borderId="1" xfId="0" applyFont="1" applyBorder="1" applyAlignment="1">
      <alignment horizontal="center" vertical="center" textRotation="90"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1" fillId="0" borderId="27" xfId="0" applyFont="1" applyBorder="1" applyAlignment="1">
      <alignment horizontal="center" vertical="center" textRotation="90" wrapText="1"/>
    </xf>
    <xf numFmtId="0" fontId="19" fillId="0" borderId="2" xfId="0" applyFont="1" applyBorder="1" applyAlignment="1">
      <alignment horizontal="center" vertical="center" textRotation="90" wrapText="1"/>
    </xf>
    <xf numFmtId="0" fontId="19" fillId="0" borderId="27" xfId="0" applyFont="1" applyBorder="1" applyAlignment="1">
      <alignment horizontal="center" vertical="center" textRotation="90" wrapText="1"/>
    </xf>
    <xf numFmtId="0" fontId="20" fillId="0" borderId="0" xfId="0" applyFont="1" applyAlignment="1">
      <alignment horizontal="center" vertical="center" textRotation="90"/>
    </xf>
    <xf numFmtId="0" fontId="0" fillId="0" borderId="2" xfId="0" applyBorder="1" applyAlignment="1">
      <alignment horizontal="left" vertical="center" textRotation="90" wrapText="1"/>
    </xf>
    <xf numFmtId="0" fontId="0" fillId="0" borderId="34" xfId="0" applyBorder="1" applyAlignment="1">
      <alignment horizontal="left" vertical="center" textRotation="90" wrapText="1"/>
    </xf>
    <xf numFmtId="0" fontId="25" fillId="10" borderId="37" xfId="0" applyFont="1" applyFill="1" applyBorder="1" applyAlignment="1">
      <alignment horizontal="center" vertical="center" wrapText="1"/>
    </xf>
    <xf numFmtId="0" fontId="25" fillId="10" borderId="22" xfId="0" applyFont="1" applyFill="1" applyBorder="1" applyAlignment="1">
      <alignment horizontal="center" vertical="center" wrapText="1"/>
    </xf>
    <xf numFmtId="0" fontId="25" fillId="10" borderId="26" xfId="0" applyFont="1" applyFill="1" applyBorder="1" applyAlignment="1">
      <alignment horizontal="center" vertical="center" wrapText="1"/>
    </xf>
    <xf numFmtId="0" fontId="25" fillId="9" borderId="15" xfId="0" applyFont="1" applyFill="1" applyBorder="1" applyAlignment="1">
      <alignment horizontal="center" vertical="center" wrapText="1"/>
    </xf>
    <xf numFmtId="0" fontId="25" fillId="9" borderId="1" xfId="0" applyFont="1" applyFill="1" applyBorder="1" applyAlignment="1">
      <alignment horizontal="center" vertical="center" wrapText="1"/>
    </xf>
    <xf numFmtId="0" fontId="0" fillId="0" borderId="31" xfId="0" applyBorder="1" applyAlignment="1">
      <alignment horizontal="left" vertical="center" textRotation="90" wrapText="1"/>
    </xf>
    <xf numFmtId="0" fontId="0" fillId="0" borderId="32" xfId="0" applyBorder="1" applyAlignment="1">
      <alignment horizontal="left" vertical="center" textRotation="90" wrapText="1"/>
    </xf>
    <xf numFmtId="0" fontId="0" fillId="0" borderId="33" xfId="0" applyBorder="1" applyAlignment="1">
      <alignment horizontal="left" vertical="center" textRotation="90" wrapText="1"/>
    </xf>
    <xf numFmtId="0" fontId="0" fillId="0" borderId="2" xfId="0" applyBorder="1" applyAlignment="1">
      <alignment horizontal="left" vertical="center" wrapText="1"/>
    </xf>
    <xf numFmtId="0" fontId="0" fillId="0" borderId="34" xfId="0" applyBorder="1" applyAlignment="1">
      <alignment horizontal="left" vertical="center" wrapText="1"/>
    </xf>
    <xf numFmtId="0" fontId="27" fillId="0" borderId="2" xfId="0" applyFont="1" applyBorder="1" applyAlignment="1">
      <alignment horizontal="left" vertical="center" wrapText="1"/>
    </xf>
    <xf numFmtId="0" fontId="27" fillId="0" borderId="34" xfId="0" applyFont="1" applyBorder="1" applyAlignment="1">
      <alignment horizontal="left" vertical="center" wrapText="1"/>
    </xf>
    <xf numFmtId="0" fontId="0" fillId="0" borderId="2" xfId="0" applyBorder="1" applyAlignment="1">
      <alignment horizontal="center" vertical="center" textRotation="90" wrapText="1"/>
    </xf>
    <xf numFmtId="0" fontId="0" fillId="0" borderId="27" xfId="0" applyBorder="1" applyAlignment="1">
      <alignment horizontal="center" vertical="center" textRotation="90" wrapText="1"/>
    </xf>
    <xf numFmtId="0" fontId="0" fillId="0" borderId="34" xfId="0" applyBorder="1" applyAlignment="1">
      <alignment horizontal="center" vertical="center" textRotation="90"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5" fillId="0" borderId="37"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2" xfId="1" applyFont="1" applyBorder="1" applyAlignment="1">
      <alignment horizontal="left" vertical="center" wrapText="1"/>
    </xf>
    <xf numFmtId="0" fontId="5" fillId="0" borderId="1" xfId="1" applyFont="1" applyBorder="1" applyAlignment="1">
      <alignment horizontal="left" vertical="center" wrapText="1"/>
    </xf>
    <xf numFmtId="0" fontId="5" fillId="0" borderId="20" xfId="1" applyFont="1" applyBorder="1" applyAlignment="1">
      <alignment horizontal="left" vertical="center" wrapText="1"/>
    </xf>
    <xf numFmtId="9" fontId="9" fillId="0" borderId="22"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0" borderId="20" xfId="0" applyNumberFormat="1" applyFont="1" applyBorder="1" applyAlignment="1">
      <alignment horizontal="center" vertical="center" wrapText="1"/>
    </xf>
    <xf numFmtId="9" fontId="9" fillId="0" borderId="26" xfId="0" applyNumberFormat="1" applyFont="1" applyBorder="1" applyAlignment="1">
      <alignment horizontal="center" vertical="center" wrapText="1"/>
    </xf>
    <xf numFmtId="9" fontId="9" fillId="0" borderId="13"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9" fontId="36" fillId="0" borderId="22" xfId="0" applyNumberFormat="1" applyFont="1" applyBorder="1" applyAlignment="1">
      <alignment horizontal="center" vertical="center" wrapText="1"/>
    </xf>
    <xf numFmtId="9" fontId="36" fillId="0" borderId="1" xfId="0" applyNumberFormat="1" applyFont="1" applyBorder="1" applyAlignment="1">
      <alignment horizontal="center" vertical="center" wrapText="1"/>
    </xf>
    <xf numFmtId="9" fontId="36" fillId="0" borderId="20" xfId="0" applyNumberFormat="1" applyFont="1" applyBorder="1" applyAlignment="1">
      <alignment horizontal="center" vertical="center" wrapText="1"/>
    </xf>
    <xf numFmtId="9" fontId="36" fillId="0" borderId="26" xfId="0" applyNumberFormat="1" applyFont="1" applyBorder="1" applyAlignment="1">
      <alignment horizontal="center" vertical="center" wrapText="1"/>
    </xf>
    <xf numFmtId="9" fontId="36" fillId="0" borderId="13" xfId="0" applyNumberFormat="1" applyFont="1" applyBorder="1" applyAlignment="1">
      <alignment horizontal="center" vertical="center" wrapText="1"/>
    </xf>
    <xf numFmtId="9" fontId="36" fillId="0" borderId="21" xfId="0" applyNumberFormat="1" applyFont="1" applyBorder="1" applyAlignment="1">
      <alignment horizontal="center" vertical="center" wrapText="1"/>
    </xf>
    <xf numFmtId="0" fontId="15" fillId="2" borderId="1" xfId="1" applyFont="1" applyFill="1" applyBorder="1" applyAlignment="1">
      <alignment horizontal="center"/>
    </xf>
    <xf numFmtId="0" fontId="31" fillId="0" borderId="2" xfId="1" applyFont="1" applyBorder="1" applyAlignment="1">
      <alignment horizontal="center" vertical="center"/>
    </xf>
    <xf numFmtId="0" fontId="31" fillId="0" borderId="3" xfId="1" applyFont="1" applyBorder="1" applyAlignment="1">
      <alignment horizontal="center" vertical="center"/>
    </xf>
    <xf numFmtId="9" fontId="35" fillId="0" borderId="2" xfId="1" applyNumberFormat="1" applyFont="1" applyBorder="1" applyAlignment="1">
      <alignment horizontal="center" vertical="center" wrapText="1"/>
    </xf>
    <xf numFmtId="9" fontId="35" fillId="0" borderId="27" xfId="1" applyNumberFormat="1" applyFont="1" applyBorder="1" applyAlignment="1">
      <alignment horizontal="center" vertical="center" wrapText="1"/>
    </xf>
    <xf numFmtId="9" fontId="35" fillId="0" borderId="3" xfId="1" applyNumberFormat="1" applyFont="1" applyBorder="1" applyAlignment="1">
      <alignment horizontal="center" vertical="center" wrapText="1"/>
    </xf>
    <xf numFmtId="9" fontId="33" fillId="0" borderId="14" xfId="1" applyNumberFormat="1" applyFont="1" applyBorder="1" applyAlignment="1">
      <alignment horizontal="center" vertical="center" wrapText="1"/>
    </xf>
    <xf numFmtId="9" fontId="33" fillId="0" borderId="38" xfId="1" applyNumberFormat="1" applyFont="1" applyBorder="1" applyAlignment="1">
      <alignment horizontal="center" vertical="center" wrapText="1"/>
    </xf>
    <xf numFmtId="9" fontId="33" fillId="0" borderId="36" xfId="1" applyNumberFormat="1" applyFont="1" applyBorder="1" applyAlignment="1">
      <alignment horizontal="center" vertical="center" wrapText="1"/>
    </xf>
    <xf numFmtId="0" fontId="19" fillId="0" borderId="3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3" fillId="0" borderId="1" xfId="1" applyFont="1" applyBorder="1" applyAlignment="1">
      <alignment horizontal="center" vertical="center" wrapText="1"/>
    </xf>
    <xf numFmtId="0" fontId="33" fillId="0" borderId="1" xfId="1" applyFont="1" applyBorder="1" applyAlignment="1">
      <alignment horizontal="center" vertical="center" wrapText="1"/>
    </xf>
    <xf numFmtId="0" fontId="33" fillId="0" borderId="2" xfId="1" applyFont="1" applyBorder="1" applyAlignment="1">
      <alignment horizontal="center" vertical="center" wrapText="1"/>
    </xf>
    <xf numFmtId="0" fontId="33" fillId="0" borderId="36" xfId="1" applyFont="1" applyBorder="1" applyAlignment="1">
      <alignment horizontal="center" vertical="center" wrapText="1"/>
    </xf>
    <xf numFmtId="0" fontId="33" fillId="0" borderId="40" xfId="1" applyFont="1" applyBorder="1" applyAlignment="1">
      <alignment horizontal="center" vertical="center" wrapText="1"/>
    </xf>
    <xf numFmtId="0" fontId="33" fillId="0" borderId="14" xfId="1" applyFont="1" applyBorder="1" applyAlignment="1">
      <alignment horizontal="center" vertical="center" wrapText="1"/>
    </xf>
    <xf numFmtId="0" fontId="33" fillId="0" borderId="38" xfId="1" applyFont="1" applyBorder="1" applyAlignment="1">
      <alignment horizontal="center" vertical="center" wrapText="1"/>
    </xf>
  </cellXfs>
  <cellStyles count="4">
    <cellStyle name="Hipervínculo" xfId="3" builtinId="8"/>
    <cellStyle name="Normal" xfId="0" builtinId="0"/>
    <cellStyle name="Normal 2" xfId="1" xr:uid="{16D7BABF-E0C1-43F5-984C-20C2261A46FE}"/>
    <cellStyle name="Normal 3" xfId="2" xr:uid="{EEE1947B-AFB4-41A3-AF44-2804D51DF221}"/>
  </cellStyles>
  <dxfs count="436">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28</xdr:col>
      <xdr:colOff>207168</xdr:colOff>
      <xdr:row>26</xdr:row>
      <xdr:rowOff>128588</xdr:rowOff>
    </xdr:from>
    <xdr:to>
      <xdr:col>33</xdr:col>
      <xdr:colOff>1475285</xdr:colOff>
      <xdr:row>77</xdr:row>
      <xdr:rowOff>71790</xdr:rowOff>
    </xdr:to>
    <xdr:pic>
      <xdr:nvPicPr>
        <xdr:cNvPr id="6" name="Imagen 5">
          <a:extLst>
            <a:ext uri="{FF2B5EF4-FFF2-40B4-BE49-F238E27FC236}">
              <a16:creationId xmlns:a16="http://schemas.microsoft.com/office/drawing/2014/main" id="{556B6EBB-82CD-49DD-B1F2-D9DE925815FE}"/>
            </a:ext>
          </a:extLst>
        </xdr:cNvPr>
        <xdr:cNvPicPr>
          <a:picLocks noChangeAspect="1"/>
        </xdr:cNvPicPr>
      </xdr:nvPicPr>
      <xdr:blipFill>
        <a:blip xmlns:r="http://schemas.openxmlformats.org/officeDocument/2006/relationships" r:embed="rId1"/>
        <a:stretch>
          <a:fillRect/>
        </a:stretch>
      </xdr:blipFill>
      <xdr:spPr>
        <a:xfrm>
          <a:off x="23438643" y="9653588"/>
          <a:ext cx="7240292" cy="7220302"/>
        </a:xfrm>
        <a:prstGeom prst="rect">
          <a:avLst/>
        </a:prstGeom>
      </xdr:spPr>
    </xdr:pic>
    <xdr:clientData/>
  </xdr:twoCellAnchor>
  <xdr:twoCellAnchor editAs="oneCell">
    <xdr:from>
      <xdr:col>32</xdr:col>
      <xdr:colOff>889000</xdr:colOff>
      <xdr:row>28</xdr:row>
      <xdr:rowOff>0</xdr:rowOff>
    </xdr:from>
    <xdr:to>
      <xdr:col>48</xdr:col>
      <xdr:colOff>238128</xdr:colOff>
      <xdr:row>71</xdr:row>
      <xdr:rowOff>91207</xdr:rowOff>
    </xdr:to>
    <xdr:pic>
      <xdr:nvPicPr>
        <xdr:cNvPr id="7" name="Imagen 6">
          <a:extLst>
            <a:ext uri="{FF2B5EF4-FFF2-40B4-BE49-F238E27FC236}">
              <a16:creationId xmlns:a16="http://schemas.microsoft.com/office/drawing/2014/main" id="{11777E2D-269A-479A-A89B-88C0F5F62C75}"/>
            </a:ext>
          </a:extLst>
        </xdr:cNvPr>
        <xdr:cNvPicPr>
          <a:picLocks noChangeAspect="1"/>
        </xdr:cNvPicPr>
      </xdr:nvPicPr>
      <xdr:blipFill rotWithShape="1">
        <a:blip xmlns:r="http://schemas.openxmlformats.org/officeDocument/2006/relationships" r:embed="rId2"/>
        <a:srcRect l="6425" t="17904" r="5370" b="16965"/>
        <a:stretch/>
      </xdr:blipFill>
      <xdr:spPr>
        <a:xfrm>
          <a:off x="28568650" y="10306050"/>
          <a:ext cx="15389228" cy="6472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26</xdr:row>
      <xdr:rowOff>128588</xdr:rowOff>
    </xdr:from>
    <xdr:to>
      <xdr:col>33</xdr:col>
      <xdr:colOff>1475285</xdr:colOff>
      <xdr:row>77</xdr:row>
      <xdr:rowOff>71790</xdr:rowOff>
    </xdr:to>
    <xdr:pic>
      <xdr:nvPicPr>
        <xdr:cNvPr id="2" name="Imagen 1">
          <a:extLst>
            <a:ext uri="{FF2B5EF4-FFF2-40B4-BE49-F238E27FC236}">
              <a16:creationId xmlns:a16="http://schemas.microsoft.com/office/drawing/2014/main" id="{A4C9FA3B-A5CE-4F2F-A9C4-D60791530C9C}"/>
            </a:ext>
          </a:extLst>
        </xdr:cNvPr>
        <xdr:cNvPicPr>
          <a:picLocks noChangeAspect="1"/>
        </xdr:cNvPicPr>
      </xdr:nvPicPr>
      <xdr:blipFill>
        <a:blip xmlns:r="http://schemas.openxmlformats.org/officeDocument/2006/relationships" r:embed="rId1"/>
        <a:stretch>
          <a:fillRect/>
        </a:stretch>
      </xdr:blipFill>
      <xdr:spPr>
        <a:xfrm>
          <a:off x="24848343" y="11434763"/>
          <a:ext cx="7240292" cy="7220302"/>
        </a:xfrm>
        <a:prstGeom prst="rect">
          <a:avLst/>
        </a:prstGeom>
      </xdr:spPr>
    </xdr:pic>
    <xdr:clientData/>
  </xdr:twoCellAnchor>
  <xdr:twoCellAnchor editAs="oneCell">
    <xdr:from>
      <xdr:col>32</xdr:col>
      <xdr:colOff>889000</xdr:colOff>
      <xdr:row>28</xdr:row>
      <xdr:rowOff>0</xdr:rowOff>
    </xdr:from>
    <xdr:to>
      <xdr:col>48</xdr:col>
      <xdr:colOff>238128</xdr:colOff>
      <xdr:row>71</xdr:row>
      <xdr:rowOff>91207</xdr:rowOff>
    </xdr:to>
    <xdr:pic>
      <xdr:nvPicPr>
        <xdr:cNvPr id="3" name="Imagen 2">
          <a:extLst>
            <a:ext uri="{FF2B5EF4-FFF2-40B4-BE49-F238E27FC236}">
              <a16:creationId xmlns:a16="http://schemas.microsoft.com/office/drawing/2014/main" id="{22D46086-AC80-41C3-9FD6-A799B677DB7F}"/>
            </a:ext>
          </a:extLst>
        </xdr:cNvPr>
        <xdr:cNvPicPr>
          <a:picLocks noChangeAspect="1"/>
        </xdr:cNvPicPr>
      </xdr:nvPicPr>
      <xdr:blipFill rotWithShape="1">
        <a:blip xmlns:r="http://schemas.openxmlformats.org/officeDocument/2006/relationships" r:embed="rId2"/>
        <a:srcRect l="6425" t="17904" r="5370" b="16965"/>
        <a:stretch/>
      </xdr:blipFill>
      <xdr:spPr>
        <a:xfrm>
          <a:off x="29978350" y="12087225"/>
          <a:ext cx="15389228" cy="6472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6351</xdr:colOff>
      <xdr:row>0</xdr:row>
      <xdr:rowOff>152400</xdr:rowOff>
    </xdr:from>
    <xdr:to>
      <xdr:col>3</xdr:col>
      <xdr:colOff>454025</xdr:colOff>
      <xdr:row>1</xdr:row>
      <xdr:rowOff>781050</xdr:rowOff>
    </xdr:to>
    <xdr:pic>
      <xdr:nvPicPr>
        <xdr:cNvPr id="10" name="Imagen 9" descr="Resultado de imagen para gobernacion de bolivar">
          <a:extLst>
            <a:ext uri="{FF2B5EF4-FFF2-40B4-BE49-F238E27FC236}">
              <a16:creationId xmlns:a16="http://schemas.microsoft.com/office/drawing/2014/main" id="{139B636D-385C-49D7-8B0C-CB7CB7579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126" y="152400"/>
          <a:ext cx="1466849" cy="159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87</xdr:row>
      <xdr:rowOff>0</xdr:rowOff>
    </xdr:from>
    <xdr:to>
      <xdr:col>4</xdr:col>
      <xdr:colOff>90438</xdr:colOff>
      <xdr:row>92</xdr:row>
      <xdr:rowOff>41459</xdr:rowOff>
    </xdr:to>
    <xdr:sp macro="" textlink="">
      <xdr:nvSpPr>
        <xdr:cNvPr id="2" name="Text Box 15">
          <a:extLst>
            <a:ext uri="{FF2B5EF4-FFF2-40B4-BE49-F238E27FC236}">
              <a16:creationId xmlns:a16="http://schemas.microsoft.com/office/drawing/2014/main" id="{B9CC1187-58FB-495C-A6D9-BAA3BEF3A0CA}"/>
            </a:ext>
          </a:extLst>
        </xdr:cNvPr>
        <xdr:cNvSpPr txBox="1">
          <a:spLocks noChangeArrowheads="1"/>
        </xdr:cNvSpPr>
      </xdr:nvSpPr>
      <xdr:spPr bwMode="auto">
        <a:xfrm>
          <a:off x="4448175" y="352044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xdr:row>
      <xdr:rowOff>0</xdr:rowOff>
    </xdr:from>
    <xdr:to>
      <xdr:col>4</xdr:col>
      <xdr:colOff>95250</xdr:colOff>
      <xdr:row>10</xdr:row>
      <xdr:rowOff>171450</xdr:rowOff>
    </xdr:to>
    <xdr:sp macro="" textlink="">
      <xdr:nvSpPr>
        <xdr:cNvPr id="3" name="Text Box 16">
          <a:extLst>
            <a:ext uri="{FF2B5EF4-FFF2-40B4-BE49-F238E27FC236}">
              <a16:creationId xmlns:a16="http://schemas.microsoft.com/office/drawing/2014/main" id="{37E9760C-F4D9-43DE-9236-4CFE888E31CA}"/>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xdr:row>
      <xdr:rowOff>0</xdr:rowOff>
    </xdr:from>
    <xdr:to>
      <xdr:col>4</xdr:col>
      <xdr:colOff>95250</xdr:colOff>
      <xdr:row>10</xdr:row>
      <xdr:rowOff>171450</xdr:rowOff>
    </xdr:to>
    <xdr:sp macro="" textlink="">
      <xdr:nvSpPr>
        <xdr:cNvPr id="4" name="Text Box 17">
          <a:extLst>
            <a:ext uri="{FF2B5EF4-FFF2-40B4-BE49-F238E27FC236}">
              <a16:creationId xmlns:a16="http://schemas.microsoft.com/office/drawing/2014/main" id="{78684A06-79E2-4181-ADFA-20EB37C5DCD9}"/>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xdr:row>
      <xdr:rowOff>0</xdr:rowOff>
    </xdr:from>
    <xdr:to>
      <xdr:col>4</xdr:col>
      <xdr:colOff>95250</xdr:colOff>
      <xdr:row>10</xdr:row>
      <xdr:rowOff>171450</xdr:rowOff>
    </xdr:to>
    <xdr:sp macro="" textlink="">
      <xdr:nvSpPr>
        <xdr:cNvPr id="5" name="Text Box 18">
          <a:extLst>
            <a:ext uri="{FF2B5EF4-FFF2-40B4-BE49-F238E27FC236}">
              <a16:creationId xmlns:a16="http://schemas.microsoft.com/office/drawing/2014/main" id="{9433FE7F-FC66-44A6-BE7F-44F81CF0C423}"/>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xdr:row>
      <xdr:rowOff>0</xdr:rowOff>
    </xdr:from>
    <xdr:to>
      <xdr:col>4</xdr:col>
      <xdr:colOff>95250</xdr:colOff>
      <xdr:row>10</xdr:row>
      <xdr:rowOff>171450</xdr:rowOff>
    </xdr:to>
    <xdr:sp macro="" textlink="">
      <xdr:nvSpPr>
        <xdr:cNvPr id="6" name="Text Box 19">
          <a:extLst>
            <a:ext uri="{FF2B5EF4-FFF2-40B4-BE49-F238E27FC236}">
              <a16:creationId xmlns:a16="http://schemas.microsoft.com/office/drawing/2014/main" id="{F7FA5651-F1B7-4FAB-9574-E7ACC313C315}"/>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10</xdr:row>
      <xdr:rowOff>504825</xdr:rowOff>
    </xdr:from>
    <xdr:to>
      <xdr:col>4</xdr:col>
      <xdr:colOff>95250</xdr:colOff>
      <xdr:row>13</xdr:row>
      <xdr:rowOff>81689</xdr:rowOff>
    </xdr:to>
    <xdr:sp macro="" textlink="">
      <xdr:nvSpPr>
        <xdr:cNvPr id="7" name="Text Box 15">
          <a:extLst>
            <a:ext uri="{FF2B5EF4-FFF2-40B4-BE49-F238E27FC236}">
              <a16:creationId xmlns:a16="http://schemas.microsoft.com/office/drawing/2014/main" id="{305B1938-EEA0-4CDC-B632-33FA3CB6FA34}"/>
            </a:ext>
          </a:extLst>
        </xdr:cNvPr>
        <xdr:cNvSpPr txBox="1">
          <a:spLocks noChangeArrowheads="1"/>
        </xdr:cNvSpPr>
      </xdr:nvSpPr>
      <xdr:spPr bwMode="auto">
        <a:xfrm>
          <a:off x="4448175" y="4953000"/>
          <a:ext cx="95250" cy="4626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87</xdr:row>
      <xdr:rowOff>0</xdr:rowOff>
    </xdr:from>
    <xdr:ext cx="95250" cy="213632"/>
    <xdr:sp macro="" textlink="">
      <xdr:nvSpPr>
        <xdr:cNvPr id="8" name="Text Box 15">
          <a:extLst>
            <a:ext uri="{FF2B5EF4-FFF2-40B4-BE49-F238E27FC236}">
              <a16:creationId xmlns:a16="http://schemas.microsoft.com/office/drawing/2014/main" id="{8AE3ED22-0358-490A-99F6-7D4432D24D6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9" name="Text Box 15">
          <a:extLst>
            <a:ext uri="{FF2B5EF4-FFF2-40B4-BE49-F238E27FC236}">
              <a16:creationId xmlns:a16="http://schemas.microsoft.com/office/drawing/2014/main" id="{A8972FD2-9A1D-43FF-B5C9-04CAC76F2A2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0" name="Text Box 15">
          <a:extLst>
            <a:ext uri="{FF2B5EF4-FFF2-40B4-BE49-F238E27FC236}">
              <a16:creationId xmlns:a16="http://schemas.microsoft.com/office/drawing/2014/main" id="{FCAE30BC-8265-432D-A7B2-A84088E8FA1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 name="Text Box 15">
          <a:extLst>
            <a:ext uri="{FF2B5EF4-FFF2-40B4-BE49-F238E27FC236}">
              <a16:creationId xmlns:a16="http://schemas.microsoft.com/office/drawing/2014/main" id="{15ED68AC-AFA6-49EC-9036-9C404CA5409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 name="Text Box 15">
          <a:extLst>
            <a:ext uri="{FF2B5EF4-FFF2-40B4-BE49-F238E27FC236}">
              <a16:creationId xmlns:a16="http://schemas.microsoft.com/office/drawing/2014/main" id="{866595C7-EB66-436C-99B5-52F21073CCF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 name="Text Box 15">
          <a:extLst>
            <a:ext uri="{FF2B5EF4-FFF2-40B4-BE49-F238E27FC236}">
              <a16:creationId xmlns:a16="http://schemas.microsoft.com/office/drawing/2014/main" id="{07A9394A-2CF3-45E6-B9D4-8A2E64E022C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4" name="Text Box 15">
          <a:extLst>
            <a:ext uri="{FF2B5EF4-FFF2-40B4-BE49-F238E27FC236}">
              <a16:creationId xmlns:a16="http://schemas.microsoft.com/office/drawing/2014/main" id="{95DA2464-8DF1-461E-8DF4-B3D41E9BD26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 name="Text Box 15">
          <a:extLst>
            <a:ext uri="{FF2B5EF4-FFF2-40B4-BE49-F238E27FC236}">
              <a16:creationId xmlns:a16="http://schemas.microsoft.com/office/drawing/2014/main" id="{542682CA-BE4E-4864-8865-EB6EBB422AD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6" name="Text Box 15">
          <a:extLst>
            <a:ext uri="{FF2B5EF4-FFF2-40B4-BE49-F238E27FC236}">
              <a16:creationId xmlns:a16="http://schemas.microsoft.com/office/drawing/2014/main" id="{4ECA842E-5BEB-4433-8648-D73971A76EE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7" name="Text Box 15">
          <a:extLst>
            <a:ext uri="{FF2B5EF4-FFF2-40B4-BE49-F238E27FC236}">
              <a16:creationId xmlns:a16="http://schemas.microsoft.com/office/drawing/2014/main" id="{B52ED6DE-FECF-42C5-904B-BB04AB9ECDB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8" name="Text Box 15">
          <a:extLst>
            <a:ext uri="{FF2B5EF4-FFF2-40B4-BE49-F238E27FC236}">
              <a16:creationId xmlns:a16="http://schemas.microsoft.com/office/drawing/2014/main" id="{BD06A723-792D-4BFB-821F-F5A0966A073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9" name="Text Box 15">
          <a:extLst>
            <a:ext uri="{FF2B5EF4-FFF2-40B4-BE49-F238E27FC236}">
              <a16:creationId xmlns:a16="http://schemas.microsoft.com/office/drawing/2014/main" id="{057626F1-EADA-40EC-A2FC-3E8B5C51F8A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 name="Text Box 15">
          <a:extLst>
            <a:ext uri="{FF2B5EF4-FFF2-40B4-BE49-F238E27FC236}">
              <a16:creationId xmlns:a16="http://schemas.microsoft.com/office/drawing/2014/main" id="{2EA4D05B-E904-4D5C-9796-E90B5679117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1" name="Text Box 15">
          <a:extLst>
            <a:ext uri="{FF2B5EF4-FFF2-40B4-BE49-F238E27FC236}">
              <a16:creationId xmlns:a16="http://schemas.microsoft.com/office/drawing/2014/main" id="{C541FC16-78E8-4072-B58B-DE74950CDEA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22" name="Text Box 16">
          <a:extLst>
            <a:ext uri="{FF2B5EF4-FFF2-40B4-BE49-F238E27FC236}">
              <a16:creationId xmlns:a16="http://schemas.microsoft.com/office/drawing/2014/main" id="{08BFE20B-6DC3-4E24-A682-3EE8FB72E422}"/>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23" name="Text Box 17">
          <a:extLst>
            <a:ext uri="{FF2B5EF4-FFF2-40B4-BE49-F238E27FC236}">
              <a16:creationId xmlns:a16="http://schemas.microsoft.com/office/drawing/2014/main" id="{DAA5997C-4FFE-468B-AF7F-BC272E9A45FB}"/>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24" name="Text Box 18">
          <a:extLst>
            <a:ext uri="{FF2B5EF4-FFF2-40B4-BE49-F238E27FC236}">
              <a16:creationId xmlns:a16="http://schemas.microsoft.com/office/drawing/2014/main" id="{E32CB4FF-57C4-42F1-8BE0-9E3DA2DA0F1C}"/>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25" name="Text Box 19">
          <a:extLst>
            <a:ext uri="{FF2B5EF4-FFF2-40B4-BE49-F238E27FC236}">
              <a16:creationId xmlns:a16="http://schemas.microsoft.com/office/drawing/2014/main" id="{B745ACC7-A4B4-4C5F-A824-6521F12C9F8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87</xdr:row>
      <xdr:rowOff>0</xdr:rowOff>
    </xdr:from>
    <xdr:ext cx="95250" cy="213632"/>
    <xdr:sp macro="" textlink="">
      <xdr:nvSpPr>
        <xdr:cNvPr id="26" name="Text Box 15">
          <a:extLst>
            <a:ext uri="{FF2B5EF4-FFF2-40B4-BE49-F238E27FC236}">
              <a16:creationId xmlns:a16="http://schemas.microsoft.com/office/drawing/2014/main" id="{1D51F63E-8DFE-49E8-9BAD-453FAC91606B}"/>
            </a:ext>
          </a:extLst>
        </xdr:cNvPr>
        <xdr:cNvSpPr txBox="1">
          <a:spLocks noChangeArrowheads="1"/>
        </xdr:cNvSpPr>
      </xdr:nvSpPr>
      <xdr:spPr bwMode="auto">
        <a:xfrm>
          <a:off x="5120368"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27" name="Text Box 16">
          <a:extLst>
            <a:ext uri="{FF2B5EF4-FFF2-40B4-BE49-F238E27FC236}">
              <a16:creationId xmlns:a16="http://schemas.microsoft.com/office/drawing/2014/main" id="{01A6134F-6DCF-40E2-93E0-55A2A56BCA5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28" name="Text Box 17">
          <a:extLst>
            <a:ext uri="{FF2B5EF4-FFF2-40B4-BE49-F238E27FC236}">
              <a16:creationId xmlns:a16="http://schemas.microsoft.com/office/drawing/2014/main" id="{7BB29B12-5D2A-4D9D-BA01-9B629BA8AFBC}"/>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29" name="Text Box 18">
          <a:extLst>
            <a:ext uri="{FF2B5EF4-FFF2-40B4-BE49-F238E27FC236}">
              <a16:creationId xmlns:a16="http://schemas.microsoft.com/office/drawing/2014/main" id="{A8995A2A-4EBF-4CED-AF46-A9AC18635EC0}"/>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30" name="Text Box 19">
          <a:extLst>
            <a:ext uri="{FF2B5EF4-FFF2-40B4-BE49-F238E27FC236}">
              <a16:creationId xmlns:a16="http://schemas.microsoft.com/office/drawing/2014/main" id="{52C661B7-8C18-4EC7-AF56-0D2BC8E3444E}"/>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 name="Text Box 15">
          <a:extLst>
            <a:ext uri="{FF2B5EF4-FFF2-40B4-BE49-F238E27FC236}">
              <a16:creationId xmlns:a16="http://schemas.microsoft.com/office/drawing/2014/main" id="{5F14A9B5-4684-4AD2-B825-3B028ADDC08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0</xdr:rowOff>
    </xdr:from>
    <xdr:ext cx="95250" cy="171450"/>
    <xdr:sp macro="" textlink="">
      <xdr:nvSpPr>
        <xdr:cNvPr id="32" name="Text Box 16">
          <a:extLst>
            <a:ext uri="{FF2B5EF4-FFF2-40B4-BE49-F238E27FC236}">
              <a16:creationId xmlns:a16="http://schemas.microsoft.com/office/drawing/2014/main" id="{19094544-8B92-44E9-AA54-A6D499DB6D9D}"/>
            </a:ext>
          </a:extLst>
        </xdr:cNvPr>
        <xdr:cNvSpPr txBox="1">
          <a:spLocks noChangeArrowheads="1"/>
        </xdr:cNvSpPr>
      </xdr:nvSpPr>
      <xdr:spPr bwMode="auto">
        <a:xfrm>
          <a:off x="11963400"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0</xdr:rowOff>
    </xdr:from>
    <xdr:ext cx="95250" cy="171450"/>
    <xdr:sp macro="" textlink="">
      <xdr:nvSpPr>
        <xdr:cNvPr id="33" name="Text Box 17">
          <a:extLst>
            <a:ext uri="{FF2B5EF4-FFF2-40B4-BE49-F238E27FC236}">
              <a16:creationId xmlns:a16="http://schemas.microsoft.com/office/drawing/2014/main" id="{471631ED-C66F-40BE-A928-F1C584CF391B}"/>
            </a:ext>
          </a:extLst>
        </xdr:cNvPr>
        <xdr:cNvSpPr txBox="1">
          <a:spLocks noChangeArrowheads="1"/>
        </xdr:cNvSpPr>
      </xdr:nvSpPr>
      <xdr:spPr bwMode="auto">
        <a:xfrm>
          <a:off x="11963400"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0</xdr:rowOff>
    </xdr:from>
    <xdr:ext cx="95250" cy="171450"/>
    <xdr:sp macro="" textlink="">
      <xdr:nvSpPr>
        <xdr:cNvPr id="34" name="Text Box 18">
          <a:extLst>
            <a:ext uri="{FF2B5EF4-FFF2-40B4-BE49-F238E27FC236}">
              <a16:creationId xmlns:a16="http://schemas.microsoft.com/office/drawing/2014/main" id="{C1DA6031-A890-4D47-AE6E-404BD6FAB5F1}"/>
            </a:ext>
          </a:extLst>
        </xdr:cNvPr>
        <xdr:cNvSpPr txBox="1">
          <a:spLocks noChangeArrowheads="1"/>
        </xdr:cNvSpPr>
      </xdr:nvSpPr>
      <xdr:spPr bwMode="auto">
        <a:xfrm>
          <a:off x="11963400"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0</xdr:rowOff>
    </xdr:from>
    <xdr:ext cx="95250" cy="171450"/>
    <xdr:sp macro="" textlink="">
      <xdr:nvSpPr>
        <xdr:cNvPr id="35" name="Text Box 19">
          <a:extLst>
            <a:ext uri="{FF2B5EF4-FFF2-40B4-BE49-F238E27FC236}">
              <a16:creationId xmlns:a16="http://schemas.microsoft.com/office/drawing/2014/main" id="{9D92C166-B6C8-4687-B887-6B21BA6E2664}"/>
            </a:ext>
          </a:extLst>
        </xdr:cNvPr>
        <xdr:cNvSpPr txBox="1">
          <a:spLocks noChangeArrowheads="1"/>
        </xdr:cNvSpPr>
      </xdr:nvSpPr>
      <xdr:spPr bwMode="auto">
        <a:xfrm>
          <a:off x="11963400"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36" name="Text Box 15">
          <a:extLst>
            <a:ext uri="{FF2B5EF4-FFF2-40B4-BE49-F238E27FC236}">
              <a16:creationId xmlns:a16="http://schemas.microsoft.com/office/drawing/2014/main" id="{13C491A0-7C26-412E-9359-6ECC5220745C}"/>
            </a:ext>
          </a:extLst>
        </xdr:cNvPr>
        <xdr:cNvSpPr txBox="1">
          <a:spLocks noChangeArrowheads="1"/>
        </xdr:cNvSpPr>
      </xdr:nvSpPr>
      <xdr:spPr bwMode="auto">
        <a:xfrm>
          <a:off x="11963400" y="4953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 name="Text Box 15">
          <a:extLst>
            <a:ext uri="{FF2B5EF4-FFF2-40B4-BE49-F238E27FC236}">
              <a16:creationId xmlns:a16="http://schemas.microsoft.com/office/drawing/2014/main" id="{A030C593-C6F8-44B2-8FDC-4631D00FC4F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8" name="Text Box 15">
          <a:extLst>
            <a:ext uri="{FF2B5EF4-FFF2-40B4-BE49-F238E27FC236}">
              <a16:creationId xmlns:a16="http://schemas.microsoft.com/office/drawing/2014/main" id="{230DDE02-F11C-4B44-AAD0-39CF3603754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 name="Text Box 15">
          <a:extLst>
            <a:ext uri="{FF2B5EF4-FFF2-40B4-BE49-F238E27FC236}">
              <a16:creationId xmlns:a16="http://schemas.microsoft.com/office/drawing/2014/main" id="{3903A0D7-BB7C-46F8-8400-841DD097F0B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0" name="Text Box 15">
          <a:extLst>
            <a:ext uri="{FF2B5EF4-FFF2-40B4-BE49-F238E27FC236}">
              <a16:creationId xmlns:a16="http://schemas.microsoft.com/office/drawing/2014/main" id="{4D5FD850-F189-4A53-9921-387A2C5BE69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 name="Text Box 15">
          <a:extLst>
            <a:ext uri="{FF2B5EF4-FFF2-40B4-BE49-F238E27FC236}">
              <a16:creationId xmlns:a16="http://schemas.microsoft.com/office/drawing/2014/main" id="{84A3F88C-9768-4C53-A04F-8B56AD56900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2" name="Text Box 15">
          <a:extLst>
            <a:ext uri="{FF2B5EF4-FFF2-40B4-BE49-F238E27FC236}">
              <a16:creationId xmlns:a16="http://schemas.microsoft.com/office/drawing/2014/main" id="{6AB3E1C5-AD5C-47DC-AB27-35403A0497B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3" name="Text Box 15">
          <a:extLst>
            <a:ext uri="{FF2B5EF4-FFF2-40B4-BE49-F238E27FC236}">
              <a16:creationId xmlns:a16="http://schemas.microsoft.com/office/drawing/2014/main" id="{B6692F4D-D380-4770-8974-EEB2A67027A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4" name="Text Box 15">
          <a:extLst>
            <a:ext uri="{FF2B5EF4-FFF2-40B4-BE49-F238E27FC236}">
              <a16:creationId xmlns:a16="http://schemas.microsoft.com/office/drawing/2014/main" id="{8743A6AA-09AC-4C8F-94A4-424B3D09081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5" name="Text Box 15">
          <a:extLst>
            <a:ext uri="{FF2B5EF4-FFF2-40B4-BE49-F238E27FC236}">
              <a16:creationId xmlns:a16="http://schemas.microsoft.com/office/drawing/2014/main" id="{4C5C3BB0-C0FE-43C3-8505-9CC3C40A896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 name="Text Box 15">
          <a:extLst>
            <a:ext uri="{FF2B5EF4-FFF2-40B4-BE49-F238E27FC236}">
              <a16:creationId xmlns:a16="http://schemas.microsoft.com/office/drawing/2014/main" id="{CB0C3299-DA6A-478F-A61A-CE4AA42D75B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7" name="Text Box 15">
          <a:extLst>
            <a:ext uri="{FF2B5EF4-FFF2-40B4-BE49-F238E27FC236}">
              <a16:creationId xmlns:a16="http://schemas.microsoft.com/office/drawing/2014/main" id="{135D54EC-5153-4817-92D3-3C7ADE1504B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 name="Text Box 15">
          <a:extLst>
            <a:ext uri="{FF2B5EF4-FFF2-40B4-BE49-F238E27FC236}">
              <a16:creationId xmlns:a16="http://schemas.microsoft.com/office/drawing/2014/main" id="{3D5EB4D8-9B4E-415C-90AD-7F212F64849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9" name="Text Box 15">
          <a:extLst>
            <a:ext uri="{FF2B5EF4-FFF2-40B4-BE49-F238E27FC236}">
              <a16:creationId xmlns:a16="http://schemas.microsoft.com/office/drawing/2014/main" id="{B4AD9E29-58A5-4825-81C3-5689B13E9EE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 name="Text Box 15">
          <a:extLst>
            <a:ext uri="{FF2B5EF4-FFF2-40B4-BE49-F238E27FC236}">
              <a16:creationId xmlns:a16="http://schemas.microsoft.com/office/drawing/2014/main" id="{F114B46F-27B6-404C-89A7-BAF9110291F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1" name="Text Box 16">
          <a:extLst>
            <a:ext uri="{FF2B5EF4-FFF2-40B4-BE49-F238E27FC236}">
              <a16:creationId xmlns:a16="http://schemas.microsoft.com/office/drawing/2014/main" id="{590F0F1E-AF40-46ED-B8FE-98C1E9341A9E}"/>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2" name="Text Box 17">
          <a:extLst>
            <a:ext uri="{FF2B5EF4-FFF2-40B4-BE49-F238E27FC236}">
              <a16:creationId xmlns:a16="http://schemas.microsoft.com/office/drawing/2014/main" id="{C4A50483-1E6E-4D42-82B2-E725F7A70A56}"/>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3" name="Text Box 18">
          <a:extLst>
            <a:ext uri="{FF2B5EF4-FFF2-40B4-BE49-F238E27FC236}">
              <a16:creationId xmlns:a16="http://schemas.microsoft.com/office/drawing/2014/main" id="{F6BCF262-76A3-4F67-8A45-BEEAF9A4FB0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4" name="Text Box 19">
          <a:extLst>
            <a:ext uri="{FF2B5EF4-FFF2-40B4-BE49-F238E27FC236}">
              <a16:creationId xmlns:a16="http://schemas.microsoft.com/office/drawing/2014/main" id="{44472443-84B5-4C72-A719-30F53F895DBD}"/>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 name="Text Box 15">
          <a:extLst>
            <a:ext uri="{FF2B5EF4-FFF2-40B4-BE49-F238E27FC236}">
              <a16:creationId xmlns:a16="http://schemas.microsoft.com/office/drawing/2014/main" id="{ED5C02FB-BF7B-446E-AB73-0A3EE90B6F7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6" name="Text Box 16">
          <a:extLst>
            <a:ext uri="{FF2B5EF4-FFF2-40B4-BE49-F238E27FC236}">
              <a16:creationId xmlns:a16="http://schemas.microsoft.com/office/drawing/2014/main" id="{66276B48-59BB-4BA8-8130-9828A9E2059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7" name="Text Box 17">
          <a:extLst>
            <a:ext uri="{FF2B5EF4-FFF2-40B4-BE49-F238E27FC236}">
              <a16:creationId xmlns:a16="http://schemas.microsoft.com/office/drawing/2014/main" id="{1AB1B505-C26A-47EA-8C26-68B3576E5F1C}"/>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8" name="Text Box 18">
          <a:extLst>
            <a:ext uri="{FF2B5EF4-FFF2-40B4-BE49-F238E27FC236}">
              <a16:creationId xmlns:a16="http://schemas.microsoft.com/office/drawing/2014/main" id="{168A82B0-026F-43BA-8BDF-068E4B7856EE}"/>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59" name="Text Box 19">
          <a:extLst>
            <a:ext uri="{FF2B5EF4-FFF2-40B4-BE49-F238E27FC236}">
              <a16:creationId xmlns:a16="http://schemas.microsoft.com/office/drawing/2014/main" id="{FE2E5F18-08CF-4160-BFB0-AD98EF59662C}"/>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0" name="Text Box 15">
          <a:extLst>
            <a:ext uri="{FF2B5EF4-FFF2-40B4-BE49-F238E27FC236}">
              <a16:creationId xmlns:a16="http://schemas.microsoft.com/office/drawing/2014/main" id="{F668F6BD-497B-4692-859B-004F35855BB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xdr:row>
      <xdr:rowOff>0</xdr:rowOff>
    </xdr:from>
    <xdr:ext cx="95250" cy="171450"/>
    <xdr:sp macro="" textlink="">
      <xdr:nvSpPr>
        <xdr:cNvPr id="61" name="Text Box 16">
          <a:extLst>
            <a:ext uri="{FF2B5EF4-FFF2-40B4-BE49-F238E27FC236}">
              <a16:creationId xmlns:a16="http://schemas.microsoft.com/office/drawing/2014/main" id="{5CA84143-D2CA-4A2C-8F7D-350B432AA007}"/>
            </a:ext>
          </a:extLst>
        </xdr:cNvPr>
        <xdr:cNvSpPr txBox="1">
          <a:spLocks noChangeArrowheads="1"/>
        </xdr:cNvSpPr>
      </xdr:nvSpPr>
      <xdr:spPr bwMode="auto">
        <a:xfrm>
          <a:off x="20821650" y="3048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xdr:row>
      <xdr:rowOff>0</xdr:rowOff>
    </xdr:from>
    <xdr:ext cx="95250" cy="171450"/>
    <xdr:sp macro="" textlink="">
      <xdr:nvSpPr>
        <xdr:cNvPr id="62" name="Text Box 17">
          <a:extLst>
            <a:ext uri="{FF2B5EF4-FFF2-40B4-BE49-F238E27FC236}">
              <a16:creationId xmlns:a16="http://schemas.microsoft.com/office/drawing/2014/main" id="{C494D4F2-A129-48C4-B012-2A370349BC28}"/>
            </a:ext>
          </a:extLst>
        </xdr:cNvPr>
        <xdr:cNvSpPr txBox="1">
          <a:spLocks noChangeArrowheads="1"/>
        </xdr:cNvSpPr>
      </xdr:nvSpPr>
      <xdr:spPr bwMode="auto">
        <a:xfrm>
          <a:off x="20821650" y="3048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xdr:row>
      <xdr:rowOff>0</xdr:rowOff>
    </xdr:from>
    <xdr:ext cx="95250" cy="171450"/>
    <xdr:sp macro="" textlink="">
      <xdr:nvSpPr>
        <xdr:cNvPr id="63" name="Text Box 18">
          <a:extLst>
            <a:ext uri="{FF2B5EF4-FFF2-40B4-BE49-F238E27FC236}">
              <a16:creationId xmlns:a16="http://schemas.microsoft.com/office/drawing/2014/main" id="{8FBC1225-A1AC-4552-AEF5-D826328E7C44}"/>
            </a:ext>
          </a:extLst>
        </xdr:cNvPr>
        <xdr:cNvSpPr txBox="1">
          <a:spLocks noChangeArrowheads="1"/>
        </xdr:cNvSpPr>
      </xdr:nvSpPr>
      <xdr:spPr bwMode="auto">
        <a:xfrm>
          <a:off x="20821650" y="3048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xdr:row>
      <xdr:rowOff>0</xdr:rowOff>
    </xdr:from>
    <xdr:ext cx="95250" cy="171450"/>
    <xdr:sp macro="" textlink="">
      <xdr:nvSpPr>
        <xdr:cNvPr id="64" name="Text Box 19">
          <a:extLst>
            <a:ext uri="{FF2B5EF4-FFF2-40B4-BE49-F238E27FC236}">
              <a16:creationId xmlns:a16="http://schemas.microsoft.com/office/drawing/2014/main" id="{1A43CAB2-E5F4-48F5-B8CD-BFEC001421F7}"/>
            </a:ext>
          </a:extLst>
        </xdr:cNvPr>
        <xdr:cNvSpPr txBox="1">
          <a:spLocks noChangeArrowheads="1"/>
        </xdr:cNvSpPr>
      </xdr:nvSpPr>
      <xdr:spPr bwMode="auto">
        <a:xfrm>
          <a:off x="20821650" y="3048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504825</xdr:rowOff>
    </xdr:from>
    <xdr:ext cx="95250" cy="442269"/>
    <xdr:sp macro="" textlink="">
      <xdr:nvSpPr>
        <xdr:cNvPr id="65" name="Text Box 15">
          <a:extLst>
            <a:ext uri="{FF2B5EF4-FFF2-40B4-BE49-F238E27FC236}">
              <a16:creationId xmlns:a16="http://schemas.microsoft.com/office/drawing/2014/main" id="{1EB12393-701D-4EB1-AAC3-6A1B4C626691}"/>
            </a:ext>
          </a:extLst>
        </xdr:cNvPr>
        <xdr:cNvSpPr txBox="1">
          <a:spLocks noChangeArrowheads="1"/>
        </xdr:cNvSpPr>
      </xdr:nvSpPr>
      <xdr:spPr bwMode="auto">
        <a:xfrm>
          <a:off x="20821650" y="4953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66" name="Text Box 15">
          <a:extLst>
            <a:ext uri="{FF2B5EF4-FFF2-40B4-BE49-F238E27FC236}">
              <a16:creationId xmlns:a16="http://schemas.microsoft.com/office/drawing/2014/main" id="{B815EFF0-6F08-4346-AD14-225CD953DF75}"/>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67" name="Text Box 15">
          <a:extLst>
            <a:ext uri="{FF2B5EF4-FFF2-40B4-BE49-F238E27FC236}">
              <a16:creationId xmlns:a16="http://schemas.microsoft.com/office/drawing/2014/main" id="{41EB1BA3-C19B-453A-8D4C-EBFF38A57402}"/>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68" name="Text Box 15">
          <a:extLst>
            <a:ext uri="{FF2B5EF4-FFF2-40B4-BE49-F238E27FC236}">
              <a16:creationId xmlns:a16="http://schemas.microsoft.com/office/drawing/2014/main" id="{A4E6BEDC-2F48-4FE8-9796-3C6E689EAC85}"/>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69" name="Text Box 15">
          <a:extLst>
            <a:ext uri="{FF2B5EF4-FFF2-40B4-BE49-F238E27FC236}">
              <a16:creationId xmlns:a16="http://schemas.microsoft.com/office/drawing/2014/main" id="{8818B0B6-DFDA-4414-876F-6823E708E0ED}"/>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0" name="Text Box 15">
          <a:extLst>
            <a:ext uri="{FF2B5EF4-FFF2-40B4-BE49-F238E27FC236}">
              <a16:creationId xmlns:a16="http://schemas.microsoft.com/office/drawing/2014/main" id="{F3819B3A-17F3-4BED-98BE-3466C37D2DF9}"/>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1" name="Text Box 15">
          <a:extLst>
            <a:ext uri="{FF2B5EF4-FFF2-40B4-BE49-F238E27FC236}">
              <a16:creationId xmlns:a16="http://schemas.microsoft.com/office/drawing/2014/main" id="{8BDF8B6D-ECA7-42EF-9CBB-69656CC1B937}"/>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2" name="Text Box 15">
          <a:extLst>
            <a:ext uri="{FF2B5EF4-FFF2-40B4-BE49-F238E27FC236}">
              <a16:creationId xmlns:a16="http://schemas.microsoft.com/office/drawing/2014/main" id="{6A485F58-B39D-486C-B852-2D3907D10E6C}"/>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3" name="Text Box 15">
          <a:extLst>
            <a:ext uri="{FF2B5EF4-FFF2-40B4-BE49-F238E27FC236}">
              <a16:creationId xmlns:a16="http://schemas.microsoft.com/office/drawing/2014/main" id="{23849017-FEBE-47E3-ACBA-F7C8D0951074}"/>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4" name="Text Box 15">
          <a:extLst>
            <a:ext uri="{FF2B5EF4-FFF2-40B4-BE49-F238E27FC236}">
              <a16:creationId xmlns:a16="http://schemas.microsoft.com/office/drawing/2014/main" id="{CD6E6CDA-E8FC-4E3B-8812-77F86BA43381}"/>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5" name="Text Box 15">
          <a:extLst>
            <a:ext uri="{FF2B5EF4-FFF2-40B4-BE49-F238E27FC236}">
              <a16:creationId xmlns:a16="http://schemas.microsoft.com/office/drawing/2014/main" id="{7AD1DB72-CA75-4D97-A94B-75132D7E4C2B}"/>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6" name="Text Box 15">
          <a:extLst>
            <a:ext uri="{FF2B5EF4-FFF2-40B4-BE49-F238E27FC236}">
              <a16:creationId xmlns:a16="http://schemas.microsoft.com/office/drawing/2014/main" id="{2EA1F35A-364F-48E5-ACB0-E8B037E56132}"/>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7" name="Text Box 15">
          <a:extLst>
            <a:ext uri="{FF2B5EF4-FFF2-40B4-BE49-F238E27FC236}">
              <a16:creationId xmlns:a16="http://schemas.microsoft.com/office/drawing/2014/main" id="{31FD9F64-3560-4720-9F68-454E3DCA2717}"/>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8" name="Text Box 15">
          <a:extLst>
            <a:ext uri="{FF2B5EF4-FFF2-40B4-BE49-F238E27FC236}">
              <a16:creationId xmlns:a16="http://schemas.microsoft.com/office/drawing/2014/main" id="{029D499B-761D-4F84-AE1F-9783BF28B4FD}"/>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79" name="Text Box 15">
          <a:extLst>
            <a:ext uri="{FF2B5EF4-FFF2-40B4-BE49-F238E27FC236}">
              <a16:creationId xmlns:a16="http://schemas.microsoft.com/office/drawing/2014/main" id="{F4CD4762-6F2C-4139-8BFF-851EE24AC0D2}"/>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0" name="Text Box 16">
          <a:extLst>
            <a:ext uri="{FF2B5EF4-FFF2-40B4-BE49-F238E27FC236}">
              <a16:creationId xmlns:a16="http://schemas.microsoft.com/office/drawing/2014/main" id="{F63DDA61-B339-450C-87B9-102CDB78D382}"/>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1" name="Text Box 17">
          <a:extLst>
            <a:ext uri="{FF2B5EF4-FFF2-40B4-BE49-F238E27FC236}">
              <a16:creationId xmlns:a16="http://schemas.microsoft.com/office/drawing/2014/main" id="{4EC819C9-82C7-49DD-B2CD-5B777AAB4DB4}"/>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2" name="Text Box 18">
          <a:extLst>
            <a:ext uri="{FF2B5EF4-FFF2-40B4-BE49-F238E27FC236}">
              <a16:creationId xmlns:a16="http://schemas.microsoft.com/office/drawing/2014/main" id="{6DF3259B-7928-485C-8A6F-B5451AE92C4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3" name="Text Box 19">
          <a:extLst>
            <a:ext uri="{FF2B5EF4-FFF2-40B4-BE49-F238E27FC236}">
              <a16:creationId xmlns:a16="http://schemas.microsoft.com/office/drawing/2014/main" id="{0AFCA0E6-1064-4D49-A2A5-2DF65ABF6B49}"/>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84" name="Text Box 15">
          <a:extLst>
            <a:ext uri="{FF2B5EF4-FFF2-40B4-BE49-F238E27FC236}">
              <a16:creationId xmlns:a16="http://schemas.microsoft.com/office/drawing/2014/main" id="{AB967983-648D-4EA7-BF0F-A03F9B9AB05A}"/>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5" name="Text Box 16">
          <a:extLst>
            <a:ext uri="{FF2B5EF4-FFF2-40B4-BE49-F238E27FC236}">
              <a16:creationId xmlns:a16="http://schemas.microsoft.com/office/drawing/2014/main" id="{64AA83B9-3B02-4816-A9E8-DCFD19328358}"/>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6" name="Text Box 17">
          <a:extLst>
            <a:ext uri="{FF2B5EF4-FFF2-40B4-BE49-F238E27FC236}">
              <a16:creationId xmlns:a16="http://schemas.microsoft.com/office/drawing/2014/main" id="{EC20AB8F-D90A-49CC-A281-3CD162AA5B7D}"/>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7" name="Text Box 18">
          <a:extLst>
            <a:ext uri="{FF2B5EF4-FFF2-40B4-BE49-F238E27FC236}">
              <a16:creationId xmlns:a16="http://schemas.microsoft.com/office/drawing/2014/main" id="{108183E6-8A26-482D-903C-025D03E98C0B}"/>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88" name="Text Box 19">
          <a:extLst>
            <a:ext uri="{FF2B5EF4-FFF2-40B4-BE49-F238E27FC236}">
              <a16:creationId xmlns:a16="http://schemas.microsoft.com/office/drawing/2014/main" id="{A3969E71-8F65-45EC-BB97-92DA6B9A9A5D}"/>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89" name="Text Box 15">
          <a:extLst>
            <a:ext uri="{FF2B5EF4-FFF2-40B4-BE49-F238E27FC236}">
              <a16:creationId xmlns:a16="http://schemas.microsoft.com/office/drawing/2014/main" id="{BA6351BB-4D3F-45F7-94CE-A9CD98BEFC53}"/>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90" name="Text Box 15">
          <a:extLst>
            <a:ext uri="{FF2B5EF4-FFF2-40B4-BE49-F238E27FC236}">
              <a16:creationId xmlns:a16="http://schemas.microsoft.com/office/drawing/2014/main" id="{1DA725EC-E329-422B-8421-72172D7ADF4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91" name="Text Box 15">
          <a:extLst>
            <a:ext uri="{FF2B5EF4-FFF2-40B4-BE49-F238E27FC236}">
              <a16:creationId xmlns:a16="http://schemas.microsoft.com/office/drawing/2014/main" id="{7CF61288-0E66-4B0C-AEFD-89202A6C7E6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92" name="Text Box 15">
          <a:extLst>
            <a:ext uri="{FF2B5EF4-FFF2-40B4-BE49-F238E27FC236}">
              <a16:creationId xmlns:a16="http://schemas.microsoft.com/office/drawing/2014/main" id="{FF8832AE-E979-4D72-80E2-3DCA2047921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93" name="Text Box 15">
          <a:extLst>
            <a:ext uri="{FF2B5EF4-FFF2-40B4-BE49-F238E27FC236}">
              <a16:creationId xmlns:a16="http://schemas.microsoft.com/office/drawing/2014/main" id="{7A20A6F2-51B1-4331-8F22-204D18BC591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94" name="Text Box 15">
          <a:extLst>
            <a:ext uri="{FF2B5EF4-FFF2-40B4-BE49-F238E27FC236}">
              <a16:creationId xmlns:a16="http://schemas.microsoft.com/office/drawing/2014/main" id="{62B49EC0-619C-42BE-9DD2-357FF01A215C}"/>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95" name="Text Box 15">
          <a:extLst>
            <a:ext uri="{FF2B5EF4-FFF2-40B4-BE49-F238E27FC236}">
              <a16:creationId xmlns:a16="http://schemas.microsoft.com/office/drawing/2014/main" id="{194E60B4-2975-4236-BC7B-09BC6154BEB2}"/>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96" name="Text Box 15">
          <a:extLst>
            <a:ext uri="{FF2B5EF4-FFF2-40B4-BE49-F238E27FC236}">
              <a16:creationId xmlns:a16="http://schemas.microsoft.com/office/drawing/2014/main" id="{F0F6C919-56A6-443A-88F9-F298EC69069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97" name="Text Box 15">
          <a:extLst>
            <a:ext uri="{FF2B5EF4-FFF2-40B4-BE49-F238E27FC236}">
              <a16:creationId xmlns:a16="http://schemas.microsoft.com/office/drawing/2014/main" id="{C5258DE0-7CAB-44B6-9C3E-08F15E1B6CD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98" name="Text Box 15">
          <a:extLst>
            <a:ext uri="{FF2B5EF4-FFF2-40B4-BE49-F238E27FC236}">
              <a16:creationId xmlns:a16="http://schemas.microsoft.com/office/drawing/2014/main" id="{E79400A9-681A-4CBD-B04F-48EA62152F7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99" name="Text Box 15">
          <a:extLst>
            <a:ext uri="{FF2B5EF4-FFF2-40B4-BE49-F238E27FC236}">
              <a16:creationId xmlns:a16="http://schemas.microsoft.com/office/drawing/2014/main" id="{4F3BCADA-F660-40D4-B185-795C220FB61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00" name="Text Box 15">
          <a:extLst>
            <a:ext uri="{FF2B5EF4-FFF2-40B4-BE49-F238E27FC236}">
              <a16:creationId xmlns:a16="http://schemas.microsoft.com/office/drawing/2014/main" id="{A04E81F7-497F-4188-B629-BF892E387FF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01" name="Text Box 15">
          <a:extLst>
            <a:ext uri="{FF2B5EF4-FFF2-40B4-BE49-F238E27FC236}">
              <a16:creationId xmlns:a16="http://schemas.microsoft.com/office/drawing/2014/main" id="{BAE7C820-4242-4127-9C14-E801888139B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02" name="Text Box 15">
          <a:extLst>
            <a:ext uri="{FF2B5EF4-FFF2-40B4-BE49-F238E27FC236}">
              <a16:creationId xmlns:a16="http://schemas.microsoft.com/office/drawing/2014/main" id="{E44E4CD5-B979-4643-ACEC-1EA0513EB8A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03" name="Text Box 15">
          <a:extLst>
            <a:ext uri="{FF2B5EF4-FFF2-40B4-BE49-F238E27FC236}">
              <a16:creationId xmlns:a16="http://schemas.microsoft.com/office/drawing/2014/main" id="{24719993-3139-45A7-B5C1-7BAC30583B2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04" name="Text Box 15">
          <a:extLst>
            <a:ext uri="{FF2B5EF4-FFF2-40B4-BE49-F238E27FC236}">
              <a16:creationId xmlns:a16="http://schemas.microsoft.com/office/drawing/2014/main" id="{AD6E9990-3F7C-4F14-A260-A68642809B8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05" name="Text Box 15">
          <a:extLst>
            <a:ext uri="{FF2B5EF4-FFF2-40B4-BE49-F238E27FC236}">
              <a16:creationId xmlns:a16="http://schemas.microsoft.com/office/drawing/2014/main" id="{D406DF2F-6C1D-4429-AAFF-4BEA6C88A30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06" name="Text Box 15">
          <a:extLst>
            <a:ext uri="{FF2B5EF4-FFF2-40B4-BE49-F238E27FC236}">
              <a16:creationId xmlns:a16="http://schemas.microsoft.com/office/drawing/2014/main" id="{E472181C-080F-4722-9E8F-124AB2EA354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07" name="Text Box 15">
          <a:extLst>
            <a:ext uri="{FF2B5EF4-FFF2-40B4-BE49-F238E27FC236}">
              <a16:creationId xmlns:a16="http://schemas.microsoft.com/office/drawing/2014/main" id="{16039A75-218E-48C4-B3C1-86409774BD8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08" name="Text Box 15">
          <a:extLst>
            <a:ext uri="{FF2B5EF4-FFF2-40B4-BE49-F238E27FC236}">
              <a16:creationId xmlns:a16="http://schemas.microsoft.com/office/drawing/2014/main" id="{8B7BAF79-5DC3-44CC-95C5-1488E346CCF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09" name="Text Box 15">
          <a:extLst>
            <a:ext uri="{FF2B5EF4-FFF2-40B4-BE49-F238E27FC236}">
              <a16:creationId xmlns:a16="http://schemas.microsoft.com/office/drawing/2014/main" id="{5A7C47F4-E215-4737-8D56-B219F276CE3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0" name="Text Box 15">
          <a:extLst>
            <a:ext uri="{FF2B5EF4-FFF2-40B4-BE49-F238E27FC236}">
              <a16:creationId xmlns:a16="http://schemas.microsoft.com/office/drawing/2014/main" id="{9E37369D-75FA-4E6A-AF52-5B1F9B84EF5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1" name="Text Box 15">
          <a:extLst>
            <a:ext uri="{FF2B5EF4-FFF2-40B4-BE49-F238E27FC236}">
              <a16:creationId xmlns:a16="http://schemas.microsoft.com/office/drawing/2014/main" id="{EFECE74E-F3AB-4EB5-AC6E-90C851E0EAA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12" name="Text Box 15">
          <a:extLst>
            <a:ext uri="{FF2B5EF4-FFF2-40B4-BE49-F238E27FC236}">
              <a16:creationId xmlns:a16="http://schemas.microsoft.com/office/drawing/2014/main" id="{D2D25AFD-F1C7-4AC0-9248-084C925BB4A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13" name="Text Box 15">
          <a:extLst>
            <a:ext uri="{FF2B5EF4-FFF2-40B4-BE49-F238E27FC236}">
              <a16:creationId xmlns:a16="http://schemas.microsoft.com/office/drawing/2014/main" id="{E6D67728-2E6F-41CB-A848-A6C7A18D1E4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4" name="Text Box 15">
          <a:extLst>
            <a:ext uri="{FF2B5EF4-FFF2-40B4-BE49-F238E27FC236}">
              <a16:creationId xmlns:a16="http://schemas.microsoft.com/office/drawing/2014/main" id="{AF2253A9-5A9A-4EAB-88D9-588E25DE333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5" name="Text Box 15">
          <a:extLst>
            <a:ext uri="{FF2B5EF4-FFF2-40B4-BE49-F238E27FC236}">
              <a16:creationId xmlns:a16="http://schemas.microsoft.com/office/drawing/2014/main" id="{C585DECE-68D5-49FA-89B8-8CA84C62F56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6" name="Text Box 15">
          <a:extLst>
            <a:ext uri="{FF2B5EF4-FFF2-40B4-BE49-F238E27FC236}">
              <a16:creationId xmlns:a16="http://schemas.microsoft.com/office/drawing/2014/main" id="{D847D47C-068E-4E54-99AC-5AB30CC08F0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7" name="Text Box 15">
          <a:extLst>
            <a:ext uri="{FF2B5EF4-FFF2-40B4-BE49-F238E27FC236}">
              <a16:creationId xmlns:a16="http://schemas.microsoft.com/office/drawing/2014/main" id="{6674E6F3-9ECE-41D7-AB81-FE6C2E855B7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8" name="Text Box 15">
          <a:extLst>
            <a:ext uri="{FF2B5EF4-FFF2-40B4-BE49-F238E27FC236}">
              <a16:creationId xmlns:a16="http://schemas.microsoft.com/office/drawing/2014/main" id="{6E5AF1C1-7EA7-4353-9895-737E268A994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19" name="Text Box 15">
          <a:extLst>
            <a:ext uri="{FF2B5EF4-FFF2-40B4-BE49-F238E27FC236}">
              <a16:creationId xmlns:a16="http://schemas.microsoft.com/office/drawing/2014/main" id="{19E8F3B5-9037-4F12-9A3E-02404999285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0" name="Text Box 15">
          <a:extLst>
            <a:ext uri="{FF2B5EF4-FFF2-40B4-BE49-F238E27FC236}">
              <a16:creationId xmlns:a16="http://schemas.microsoft.com/office/drawing/2014/main" id="{2BB3F97D-7230-424B-BA57-4B8F20393E7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1" name="Text Box 15">
          <a:extLst>
            <a:ext uri="{FF2B5EF4-FFF2-40B4-BE49-F238E27FC236}">
              <a16:creationId xmlns:a16="http://schemas.microsoft.com/office/drawing/2014/main" id="{018AE93B-04B4-41CF-94E4-7C95415EECF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2" name="Text Box 15">
          <a:extLst>
            <a:ext uri="{FF2B5EF4-FFF2-40B4-BE49-F238E27FC236}">
              <a16:creationId xmlns:a16="http://schemas.microsoft.com/office/drawing/2014/main" id="{81DDAD90-6F42-4376-97CB-2EE97D971B7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3" name="Text Box 15">
          <a:extLst>
            <a:ext uri="{FF2B5EF4-FFF2-40B4-BE49-F238E27FC236}">
              <a16:creationId xmlns:a16="http://schemas.microsoft.com/office/drawing/2014/main" id="{14A03782-40F9-4E15-BBD5-65819B44BD5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4" name="Text Box 15">
          <a:extLst>
            <a:ext uri="{FF2B5EF4-FFF2-40B4-BE49-F238E27FC236}">
              <a16:creationId xmlns:a16="http://schemas.microsoft.com/office/drawing/2014/main" id="{C499888E-AD8C-40C1-8306-8A4BF6A42BA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5" name="Text Box 15">
          <a:extLst>
            <a:ext uri="{FF2B5EF4-FFF2-40B4-BE49-F238E27FC236}">
              <a16:creationId xmlns:a16="http://schemas.microsoft.com/office/drawing/2014/main" id="{C9120E4C-EF46-42CC-B246-71205162D3D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6" name="Text Box 15">
          <a:extLst>
            <a:ext uri="{FF2B5EF4-FFF2-40B4-BE49-F238E27FC236}">
              <a16:creationId xmlns:a16="http://schemas.microsoft.com/office/drawing/2014/main" id="{FF8AFCD0-815A-4013-90F2-207F10C798D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7" name="Text Box 15">
          <a:extLst>
            <a:ext uri="{FF2B5EF4-FFF2-40B4-BE49-F238E27FC236}">
              <a16:creationId xmlns:a16="http://schemas.microsoft.com/office/drawing/2014/main" id="{9D803786-4899-4F4F-9CCD-C02851420C0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8" name="Text Box 15">
          <a:extLst>
            <a:ext uri="{FF2B5EF4-FFF2-40B4-BE49-F238E27FC236}">
              <a16:creationId xmlns:a16="http://schemas.microsoft.com/office/drawing/2014/main" id="{296FE940-6B7B-4557-BD2B-337C1645BD6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9" name="Text Box 15">
          <a:extLst>
            <a:ext uri="{FF2B5EF4-FFF2-40B4-BE49-F238E27FC236}">
              <a16:creationId xmlns:a16="http://schemas.microsoft.com/office/drawing/2014/main" id="{6109E819-B43A-4EC1-A663-6318839B250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30" name="Text Box 15">
          <a:extLst>
            <a:ext uri="{FF2B5EF4-FFF2-40B4-BE49-F238E27FC236}">
              <a16:creationId xmlns:a16="http://schemas.microsoft.com/office/drawing/2014/main" id="{8E732F0F-F530-4024-926E-1CE1418FF49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31" name="Text Box 15">
          <a:extLst>
            <a:ext uri="{FF2B5EF4-FFF2-40B4-BE49-F238E27FC236}">
              <a16:creationId xmlns:a16="http://schemas.microsoft.com/office/drawing/2014/main" id="{354B6A37-C425-42EF-96C2-C0FFB589ADC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2" name="Text Box 15">
          <a:extLst>
            <a:ext uri="{FF2B5EF4-FFF2-40B4-BE49-F238E27FC236}">
              <a16:creationId xmlns:a16="http://schemas.microsoft.com/office/drawing/2014/main" id="{0A63F91B-2255-47F9-B4AE-EB640BAC034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3" name="Text Box 15">
          <a:extLst>
            <a:ext uri="{FF2B5EF4-FFF2-40B4-BE49-F238E27FC236}">
              <a16:creationId xmlns:a16="http://schemas.microsoft.com/office/drawing/2014/main" id="{AB506BEE-E8FB-4269-B146-CA876A1AA20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4" name="Text Box 15">
          <a:extLst>
            <a:ext uri="{FF2B5EF4-FFF2-40B4-BE49-F238E27FC236}">
              <a16:creationId xmlns:a16="http://schemas.microsoft.com/office/drawing/2014/main" id="{A0FA7326-B770-48E3-8D20-F26CB8420F9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5" name="Text Box 15">
          <a:extLst>
            <a:ext uri="{FF2B5EF4-FFF2-40B4-BE49-F238E27FC236}">
              <a16:creationId xmlns:a16="http://schemas.microsoft.com/office/drawing/2014/main" id="{B6FDA6EA-96F5-4916-A11A-1B6199662D1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6" name="Text Box 15">
          <a:extLst>
            <a:ext uri="{FF2B5EF4-FFF2-40B4-BE49-F238E27FC236}">
              <a16:creationId xmlns:a16="http://schemas.microsoft.com/office/drawing/2014/main" id="{5D119384-A68B-4F59-89A4-EC94BD29841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7" name="Text Box 15">
          <a:extLst>
            <a:ext uri="{FF2B5EF4-FFF2-40B4-BE49-F238E27FC236}">
              <a16:creationId xmlns:a16="http://schemas.microsoft.com/office/drawing/2014/main" id="{AAECA79C-0D59-4DA7-8B1D-CE6A5359C49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8" name="Text Box 15">
          <a:extLst>
            <a:ext uri="{FF2B5EF4-FFF2-40B4-BE49-F238E27FC236}">
              <a16:creationId xmlns:a16="http://schemas.microsoft.com/office/drawing/2014/main" id="{AEC03F7B-7CB3-4906-BBD7-1F4054AD6C7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39" name="Text Box 15">
          <a:extLst>
            <a:ext uri="{FF2B5EF4-FFF2-40B4-BE49-F238E27FC236}">
              <a16:creationId xmlns:a16="http://schemas.microsoft.com/office/drawing/2014/main" id="{4F02034E-B8C2-4D32-B5B1-95AD2CF6F0A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0" name="Text Box 15">
          <a:extLst>
            <a:ext uri="{FF2B5EF4-FFF2-40B4-BE49-F238E27FC236}">
              <a16:creationId xmlns:a16="http://schemas.microsoft.com/office/drawing/2014/main" id="{6D6B866C-3328-4259-B626-34F5FDCC13C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1" name="Text Box 15">
          <a:extLst>
            <a:ext uri="{FF2B5EF4-FFF2-40B4-BE49-F238E27FC236}">
              <a16:creationId xmlns:a16="http://schemas.microsoft.com/office/drawing/2014/main" id="{E9EDCE79-0136-478D-ACC1-820EDDCDDC5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2" name="Text Box 15">
          <a:extLst>
            <a:ext uri="{FF2B5EF4-FFF2-40B4-BE49-F238E27FC236}">
              <a16:creationId xmlns:a16="http://schemas.microsoft.com/office/drawing/2014/main" id="{4E00BDAB-855D-4E56-AC6E-2BE94DA89BF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3" name="Text Box 15">
          <a:extLst>
            <a:ext uri="{FF2B5EF4-FFF2-40B4-BE49-F238E27FC236}">
              <a16:creationId xmlns:a16="http://schemas.microsoft.com/office/drawing/2014/main" id="{37D6D315-8A15-423E-9010-ABC2018D7E6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4" name="Text Box 15">
          <a:extLst>
            <a:ext uri="{FF2B5EF4-FFF2-40B4-BE49-F238E27FC236}">
              <a16:creationId xmlns:a16="http://schemas.microsoft.com/office/drawing/2014/main" id="{3E327BD7-1DE8-4294-978E-6BF1623802B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5" name="Text Box 15">
          <a:extLst>
            <a:ext uri="{FF2B5EF4-FFF2-40B4-BE49-F238E27FC236}">
              <a16:creationId xmlns:a16="http://schemas.microsoft.com/office/drawing/2014/main" id="{3479FED1-74CA-4276-8121-C29B830670C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46" name="Text Box 15">
          <a:extLst>
            <a:ext uri="{FF2B5EF4-FFF2-40B4-BE49-F238E27FC236}">
              <a16:creationId xmlns:a16="http://schemas.microsoft.com/office/drawing/2014/main" id="{3281A023-2466-4BF0-9DB8-2B700E466DF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47" name="Text Box 15">
          <a:extLst>
            <a:ext uri="{FF2B5EF4-FFF2-40B4-BE49-F238E27FC236}">
              <a16:creationId xmlns:a16="http://schemas.microsoft.com/office/drawing/2014/main" id="{A916EF93-F2E8-4E53-8B3E-1CED05511BD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8" name="Text Box 15">
          <a:extLst>
            <a:ext uri="{FF2B5EF4-FFF2-40B4-BE49-F238E27FC236}">
              <a16:creationId xmlns:a16="http://schemas.microsoft.com/office/drawing/2014/main" id="{D2AAF4C2-94AD-4DF7-847B-E978AEA1112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49" name="Text Box 15">
          <a:extLst>
            <a:ext uri="{FF2B5EF4-FFF2-40B4-BE49-F238E27FC236}">
              <a16:creationId xmlns:a16="http://schemas.microsoft.com/office/drawing/2014/main" id="{405FF4BE-05D0-4EF6-B53D-35A8A6FD82C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0" name="Text Box 15">
          <a:extLst>
            <a:ext uri="{FF2B5EF4-FFF2-40B4-BE49-F238E27FC236}">
              <a16:creationId xmlns:a16="http://schemas.microsoft.com/office/drawing/2014/main" id="{4FB01D29-9DCC-40B6-8DEC-5337C554CBB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1" name="Text Box 15">
          <a:extLst>
            <a:ext uri="{FF2B5EF4-FFF2-40B4-BE49-F238E27FC236}">
              <a16:creationId xmlns:a16="http://schemas.microsoft.com/office/drawing/2014/main" id="{B64A6E39-4F00-45B2-A1D5-970681215C1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2" name="Text Box 15">
          <a:extLst>
            <a:ext uri="{FF2B5EF4-FFF2-40B4-BE49-F238E27FC236}">
              <a16:creationId xmlns:a16="http://schemas.microsoft.com/office/drawing/2014/main" id="{5C4C3FF7-E622-4291-AB47-4A1E7BE8B19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3" name="Text Box 15">
          <a:extLst>
            <a:ext uri="{FF2B5EF4-FFF2-40B4-BE49-F238E27FC236}">
              <a16:creationId xmlns:a16="http://schemas.microsoft.com/office/drawing/2014/main" id="{BC594442-9C8D-4526-B36D-4E8699A6B18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4" name="Text Box 15">
          <a:extLst>
            <a:ext uri="{FF2B5EF4-FFF2-40B4-BE49-F238E27FC236}">
              <a16:creationId xmlns:a16="http://schemas.microsoft.com/office/drawing/2014/main" id="{7C2510CE-0E05-47FB-A245-34352A357C2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5" name="Text Box 15">
          <a:extLst>
            <a:ext uri="{FF2B5EF4-FFF2-40B4-BE49-F238E27FC236}">
              <a16:creationId xmlns:a16="http://schemas.microsoft.com/office/drawing/2014/main" id="{8A97A5E4-F89F-400D-B1C5-5000699C97E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56" name="Text Box 15">
          <a:extLst>
            <a:ext uri="{FF2B5EF4-FFF2-40B4-BE49-F238E27FC236}">
              <a16:creationId xmlns:a16="http://schemas.microsoft.com/office/drawing/2014/main" id="{BB93E58C-12F1-4CA9-A1F5-CE52333ED63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57" name="Text Box 15">
          <a:extLst>
            <a:ext uri="{FF2B5EF4-FFF2-40B4-BE49-F238E27FC236}">
              <a16:creationId xmlns:a16="http://schemas.microsoft.com/office/drawing/2014/main" id="{C88B8667-E29D-4846-838A-3C4BA421B1B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58" name="Text Box 15">
          <a:extLst>
            <a:ext uri="{FF2B5EF4-FFF2-40B4-BE49-F238E27FC236}">
              <a16:creationId xmlns:a16="http://schemas.microsoft.com/office/drawing/2014/main" id="{9BD87D7B-D65A-4009-8008-DE53DC2911E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59" name="Text Box 15">
          <a:extLst>
            <a:ext uri="{FF2B5EF4-FFF2-40B4-BE49-F238E27FC236}">
              <a16:creationId xmlns:a16="http://schemas.microsoft.com/office/drawing/2014/main" id="{9AB019CB-7A5A-4CC8-95EB-8F3471285C3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60" name="Text Box 15">
          <a:extLst>
            <a:ext uri="{FF2B5EF4-FFF2-40B4-BE49-F238E27FC236}">
              <a16:creationId xmlns:a16="http://schemas.microsoft.com/office/drawing/2014/main" id="{CBD727EB-537D-4747-82ED-71B3DC8CBF9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61" name="Text Box 15">
          <a:extLst>
            <a:ext uri="{FF2B5EF4-FFF2-40B4-BE49-F238E27FC236}">
              <a16:creationId xmlns:a16="http://schemas.microsoft.com/office/drawing/2014/main" id="{FDD0E744-7BA4-48E6-8048-E1160AA5B26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62" name="Text Box 15">
          <a:extLst>
            <a:ext uri="{FF2B5EF4-FFF2-40B4-BE49-F238E27FC236}">
              <a16:creationId xmlns:a16="http://schemas.microsoft.com/office/drawing/2014/main" id="{B9891711-A94F-4673-8C93-7F5C8E11F08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63" name="Text Box 15">
          <a:extLst>
            <a:ext uri="{FF2B5EF4-FFF2-40B4-BE49-F238E27FC236}">
              <a16:creationId xmlns:a16="http://schemas.microsoft.com/office/drawing/2014/main" id="{B7DF2672-8BF9-492B-9825-78A9414724B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64" name="Text Box 15">
          <a:extLst>
            <a:ext uri="{FF2B5EF4-FFF2-40B4-BE49-F238E27FC236}">
              <a16:creationId xmlns:a16="http://schemas.microsoft.com/office/drawing/2014/main" id="{0F0FDF8B-567A-4BA2-BA35-A4B6C070C4B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65" name="Text Box 15">
          <a:extLst>
            <a:ext uri="{FF2B5EF4-FFF2-40B4-BE49-F238E27FC236}">
              <a16:creationId xmlns:a16="http://schemas.microsoft.com/office/drawing/2014/main" id="{B600B6D9-6B9B-4C5B-816B-4DDE2FC19CB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66" name="Text Box 15">
          <a:extLst>
            <a:ext uri="{FF2B5EF4-FFF2-40B4-BE49-F238E27FC236}">
              <a16:creationId xmlns:a16="http://schemas.microsoft.com/office/drawing/2014/main" id="{3DA8994A-5E20-408D-B6D3-6F0D271179E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67" name="Text Box 15">
          <a:extLst>
            <a:ext uri="{FF2B5EF4-FFF2-40B4-BE49-F238E27FC236}">
              <a16:creationId xmlns:a16="http://schemas.microsoft.com/office/drawing/2014/main" id="{E6DCB32C-4F91-47AF-A57D-6BE5616EF7E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68" name="Text Box 15">
          <a:extLst>
            <a:ext uri="{FF2B5EF4-FFF2-40B4-BE49-F238E27FC236}">
              <a16:creationId xmlns:a16="http://schemas.microsoft.com/office/drawing/2014/main" id="{CE9E0E36-ADDC-4F1F-9C85-7863B1A3713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69" name="Text Box 15">
          <a:extLst>
            <a:ext uri="{FF2B5EF4-FFF2-40B4-BE49-F238E27FC236}">
              <a16:creationId xmlns:a16="http://schemas.microsoft.com/office/drawing/2014/main" id="{86851130-7006-44BC-BC52-0AA003C10BE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70" name="Text Box 15">
          <a:extLst>
            <a:ext uri="{FF2B5EF4-FFF2-40B4-BE49-F238E27FC236}">
              <a16:creationId xmlns:a16="http://schemas.microsoft.com/office/drawing/2014/main" id="{B0B5DCE1-156C-44C2-A238-54BE2AECE70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71" name="Text Box 15">
          <a:extLst>
            <a:ext uri="{FF2B5EF4-FFF2-40B4-BE49-F238E27FC236}">
              <a16:creationId xmlns:a16="http://schemas.microsoft.com/office/drawing/2014/main" id="{C59246F5-157D-44C6-A9DB-DA1DAA0CC03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72" name="Text Box 15">
          <a:extLst>
            <a:ext uri="{FF2B5EF4-FFF2-40B4-BE49-F238E27FC236}">
              <a16:creationId xmlns:a16="http://schemas.microsoft.com/office/drawing/2014/main" id="{4C206B95-90CD-4BAD-BF9C-4EC87E60EDA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73" name="Text Box 15">
          <a:extLst>
            <a:ext uri="{FF2B5EF4-FFF2-40B4-BE49-F238E27FC236}">
              <a16:creationId xmlns:a16="http://schemas.microsoft.com/office/drawing/2014/main" id="{92412F58-35E9-4BD4-BDE2-D650B272D9A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74" name="Text Box 15">
          <a:extLst>
            <a:ext uri="{FF2B5EF4-FFF2-40B4-BE49-F238E27FC236}">
              <a16:creationId xmlns:a16="http://schemas.microsoft.com/office/drawing/2014/main" id="{87DD36AD-F267-4AD1-8B95-275693997C6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75" name="Text Box 15">
          <a:extLst>
            <a:ext uri="{FF2B5EF4-FFF2-40B4-BE49-F238E27FC236}">
              <a16:creationId xmlns:a16="http://schemas.microsoft.com/office/drawing/2014/main" id="{39A735D5-64F5-472E-AC82-7F0731C6EB7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76" name="Text Box 15">
          <a:extLst>
            <a:ext uri="{FF2B5EF4-FFF2-40B4-BE49-F238E27FC236}">
              <a16:creationId xmlns:a16="http://schemas.microsoft.com/office/drawing/2014/main" id="{3C676FF3-5FC6-4C23-9ECA-7937A6960EC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77" name="Text Box 15">
          <a:extLst>
            <a:ext uri="{FF2B5EF4-FFF2-40B4-BE49-F238E27FC236}">
              <a16:creationId xmlns:a16="http://schemas.microsoft.com/office/drawing/2014/main" id="{56C57D85-1446-4A99-AA50-0D2DE9C80CB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78" name="Text Box 15">
          <a:extLst>
            <a:ext uri="{FF2B5EF4-FFF2-40B4-BE49-F238E27FC236}">
              <a16:creationId xmlns:a16="http://schemas.microsoft.com/office/drawing/2014/main" id="{9483BADB-890E-4E74-B53D-F890E221FB9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79" name="Text Box 15">
          <a:extLst>
            <a:ext uri="{FF2B5EF4-FFF2-40B4-BE49-F238E27FC236}">
              <a16:creationId xmlns:a16="http://schemas.microsoft.com/office/drawing/2014/main" id="{CFF44060-5DDA-491E-A8E2-16F731D35A9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80" name="Text Box 15">
          <a:extLst>
            <a:ext uri="{FF2B5EF4-FFF2-40B4-BE49-F238E27FC236}">
              <a16:creationId xmlns:a16="http://schemas.microsoft.com/office/drawing/2014/main" id="{41FF74FF-C685-4794-8635-B05A011FCA0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81" name="Text Box 15">
          <a:extLst>
            <a:ext uri="{FF2B5EF4-FFF2-40B4-BE49-F238E27FC236}">
              <a16:creationId xmlns:a16="http://schemas.microsoft.com/office/drawing/2014/main" id="{0292EFB6-216C-4842-A1CE-FFA61B4B12C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82" name="Text Box 15">
          <a:extLst>
            <a:ext uri="{FF2B5EF4-FFF2-40B4-BE49-F238E27FC236}">
              <a16:creationId xmlns:a16="http://schemas.microsoft.com/office/drawing/2014/main" id="{0DB7AD3D-EC29-44C4-BCB5-3D5505198E0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83" name="Text Box 15">
          <a:extLst>
            <a:ext uri="{FF2B5EF4-FFF2-40B4-BE49-F238E27FC236}">
              <a16:creationId xmlns:a16="http://schemas.microsoft.com/office/drawing/2014/main" id="{EB2C5B7A-344B-416B-8182-84AC8D7F83D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84" name="Text Box 15">
          <a:extLst>
            <a:ext uri="{FF2B5EF4-FFF2-40B4-BE49-F238E27FC236}">
              <a16:creationId xmlns:a16="http://schemas.microsoft.com/office/drawing/2014/main" id="{79B6688B-6E48-430D-A9FD-2D53374A705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85" name="Text Box 15">
          <a:extLst>
            <a:ext uri="{FF2B5EF4-FFF2-40B4-BE49-F238E27FC236}">
              <a16:creationId xmlns:a16="http://schemas.microsoft.com/office/drawing/2014/main" id="{7C97A22E-AE5B-4975-B8D2-5275AD48ACE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86" name="Text Box 15">
          <a:extLst>
            <a:ext uri="{FF2B5EF4-FFF2-40B4-BE49-F238E27FC236}">
              <a16:creationId xmlns:a16="http://schemas.microsoft.com/office/drawing/2014/main" id="{609E5D04-9C4A-497A-A9F8-D42788A7A6A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87" name="Text Box 15">
          <a:extLst>
            <a:ext uri="{FF2B5EF4-FFF2-40B4-BE49-F238E27FC236}">
              <a16:creationId xmlns:a16="http://schemas.microsoft.com/office/drawing/2014/main" id="{D2559141-C700-454C-9C49-274B41FADE7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88" name="Text Box 15">
          <a:extLst>
            <a:ext uri="{FF2B5EF4-FFF2-40B4-BE49-F238E27FC236}">
              <a16:creationId xmlns:a16="http://schemas.microsoft.com/office/drawing/2014/main" id="{31977682-A4FA-4923-9E1B-4F07CF23F3A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89" name="Text Box 15">
          <a:extLst>
            <a:ext uri="{FF2B5EF4-FFF2-40B4-BE49-F238E27FC236}">
              <a16:creationId xmlns:a16="http://schemas.microsoft.com/office/drawing/2014/main" id="{A7BAC695-E8BA-4FB1-B480-D754479D0A6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90" name="Text Box 15">
          <a:extLst>
            <a:ext uri="{FF2B5EF4-FFF2-40B4-BE49-F238E27FC236}">
              <a16:creationId xmlns:a16="http://schemas.microsoft.com/office/drawing/2014/main" id="{8E24DE8A-6023-4B97-8165-8FFA944A406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91" name="Text Box 15">
          <a:extLst>
            <a:ext uri="{FF2B5EF4-FFF2-40B4-BE49-F238E27FC236}">
              <a16:creationId xmlns:a16="http://schemas.microsoft.com/office/drawing/2014/main" id="{7BFCAAEC-D672-47FF-A4AA-A5549800FAC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92" name="Text Box 15">
          <a:extLst>
            <a:ext uri="{FF2B5EF4-FFF2-40B4-BE49-F238E27FC236}">
              <a16:creationId xmlns:a16="http://schemas.microsoft.com/office/drawing/2014/main" id="{8F83058A-97D2-4877-AB53-635659B46A1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93" name="Text Box 15">
          <a:extLst>
            <a:ext uri="{FF2B5EF4-FFF2-40B4-BE49-F238E27FC236}">
              <a16:creationId xmlns:a16="http://schemas.microsoft.com/office/drawing/2014/main" id="{8A45585B-7ADC-4EDF-A0FF-F7669B22AEC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94" name="Text Box 15">
          <a:extLst>
            <a:ext uri="{FF2B5EF4-FFF2-40B4-BE49-F238E27FC236}">
              <a16:creationId xmlns:a16="http://schemas.microsoft.com/office/drawing/2014/main" id="{46F128E0-F08C-455D-8D1A-EA8035D36B4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95" name="Text Box 15">
          <a:extLst>
            <a:ext uri="{FF2B5EF4-FFF2-40B4-BE49-F238E27FC236}">
              <a16:creationId xmlns:a16="http://schemas.microsoft.com/office/drawing/2014/main" id="{B9B9C0D4-F8D6-4EB6-9566-C663E127E19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96" name="Text Box 15">
          <a:extLst>
            <a:ext uri="{FF2B5EF4-FFF2-40B4-BE49-F238E27FC236}">
              <a16:creationId xmlns:a16="http://schemas.microsoft.com/office/drawing/2014/main" id="{3B7F470D-D53E-43D8-B020-E7649E464B4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97" name="Text Box 15">
          <a:extLst>
            <a:ext uri="{FF2B5EF4-FFF2-40B4-BE49-F238E27FC236}">
              <a16:creationId xmlns:a16="http://schemas.microsoft.com/office/drawing/2014/main" id="{13514E21-F048-4439-B552-47500963DBE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98" name="Text Box 15">
          <a:extLst>
            <a:ext uri="{FF2B5EF4-FFF2-40B4-BE49-F238E27FC236}">
              <a16:creationId xmlns:a16="http://schemas.microsoft.com/office/drawing/2014/main" id="{F56A024C-292E-4218-B752-58ACFC119E3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99" name="Text Box 15">
          <a:extLst>
            <a:ext uri="{FF2B5EF4-FFF2-40B4-BE49-F238E27FC236}">
              <a16:creationId xmlns:a16="http://schemas.microsoft.com/office/drawing/2014/main" id="{41239515-22B2-4515-A953-9A37201E10B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0" name="Text Box 15">
          <a:extLst>
            <a:ext uri="{FF2B5EF4-FFF2-40B4-BE49-F238E27FC236}">
              <a16:creationId xmlns:a16="http://schemas.microsoft.com/office/drawing/2014/main" id="{B7CD6778-5EC0-48DD-9E65-5A9DDB3005E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1" name="Text Box 15">
          <a:extLst>
            <a:ext uri="{FF2B5EF4-FFF2-40B4-BE49-F238E27FC236}">
              <a16:creationId xmlns:a16="http://schemas.microsoft.com/office/drawing/2014/main" id="{1086E646-AD5F-4170-A0AE-1B19D8A2158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02" name="Text Box 15">
          <a:extLst>
            <a:ext uri="{FF2B5EF4-FFF2-40B4-BE49-F238E27FC236}">
              <a16:creationId xmlns:a16="http://schemas.microsoft.com/office/drawing/2014/main" id="{D0A3EDCF-A271-445A-9EC7-DC3DE71A09C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03" name="Text Box 15">
          <a:extLst>
            <a:ext uri="{FF2B5EF4-FFF2-40B4-BE49-F238E27FC236}">
              <a16:creationId xmlns:a16="http://schemas.microsoft.com/office/drawing/2014/main" id="{317CAC75-F02B-4669-96FA-53A801EBFA8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4" name="Text Box 15">
          <a:extLst>
            <a:ext uri="{FF2B5EF4-FFF2-40B4-BE49-F238E27FC236}">
              <a16:creationId xmlns:a16="http://schemas.microsoft.com/office/drawing/2014/main" id="{F7C574A4-75A6-4217-96C7-AC14DD6F274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5" name="Text Box 15">
          <a:extLst>
            <a:ext uri="{FF2B5EF4-FFF2-40B4-BE49-F238E27FC236}">
              <a16:creationId xmlns:a16="http://schemas.microsoft.com/office/drawing/2014/main" id="{A08CA855-02FC-470D-8307-14BDBABB8D9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6" name="Text Box 15">
          <a:extLst>
            <a:ext uri="{FF2B5EF4-FFF2-40B4-BE49-F238E27FC236}">
              <a16:creationId xmlns:a16="http://schemas.microsoft.com/office/drawing/2014/main" id="{0F3AA174-2F1A-415E-950C-069797C7970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7" name="Text Box 15">
          <a:extLst>
            <a:ext uri="{FF2B5EF4-FFF2-40B4-BE49-F238E27FC236}">
              <a16:creationId xmlns:a16="http://schemas.microsoft.com/office/drawing/2014/main" id="{729CCE9E-5783-4B34-A1AB-0FAB31ADC87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8" name="Text Box 15">
          <a:extLst>
            <a:ext uri="{FF2B5EF4-FFF2-40B4-BE49-F238E27FC236}">
              <a16:creationId xmlns:a16="http://schemas.microsoft.com/office/drawing/2014/main" id="{68B4EB94-B9C5-4B20-9B00-D3454EA8229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09" name="Text Box 15">
          <a:extLst>
            <a:ext uri="{FF2B5EF4-FFF2-40B4-BE49-F238E27FC236}">
              <a16:creationId xmlns:a16="http://schemas.microsoft.com/office/drawing/2014/main" id="{93662B04-0F34-4DD2-BA11-4E04833945C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10" name="Text Box 15">
          <a:extLst>
            <a:ext uri="{FF2B5EF4-FFF2-40B4-BE49-F238E27FC236}">
              <a16:creationId xmlns:a16="http://schemas.microsoft.com/office/drawing/2014/main" id="{25FAC24C-2460-47E7-8CCF-36653A1A666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11" name="Text Box 15">
          <a:extLst>
            <a:ext uri="{FF2B5EF4-FFF2-40B4-BE49-F238E27FC236}">
              <a16:creationId xmlns:a16="http://schemas.microsoft.com/office/drawing/2014/main" id="{54E0C4E5-0E15-472D-A14B-0A5FE284BEA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12" name="Text Box 15">
          <a:extLst>
            <a:ext uri="{FF2B5EF4-FFF2-40B4-BE49-F238E27FC236}">
              <a16:creationId xmlns:a16="http://schemas.microsoft.com/office/drawing/2014/main" id="{8A11C3DC-6C83-452B-8757-318DA7267D6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13" name="Text Box 15">
          <a:extLst>
            <a:ext uri="{FF2B5EF4-FFF2-40B4-BE49-F238E27FC236}">
              <a16:creationId xmlns:a16="http://schemas.microsoft.com/office/drawing/2014/main" id="{A5A28B1A-3696-4347-93A9-E5BFFF180EC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14" name="Text Box 15">
          <a:extLst>
            <a:ext uri="{FF2B5EF4-FFF2-40B4-BE49-F238E27FC236}">
              <a16:creationId xmlns:a16="http://schemas.microsoft.com/office/drawing/2014/main" id="{019759B2-BDE1-446B-B91C-22CB87A472A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15" name="Text Box 15">
          <a:extLst>
            <a:ext uri="{FF2B5EF4-FFF2-40B4-BE49-F238E27FC236}">
              <a16:creationId xmlns:a16="http://schemas.microsoft.com/office/drawing/2014/main" id="{377221FF-B009-4069-94DA-4E3268FC639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16" name="Text Box 15">
          <a:extLst>
            <a:ext uri="{FF2B5EF4-FFF2-40B4-BE49-F238E27FC236}">
              <a16:creationId xmlns:a16="http://schemas.microsoft.com/office/drawing/2014/main" id="{B5E704FD-E26F-4B73-9290-894E16C9CE9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17" name="Text Box 15">
          <a:extLst>
            <a:ext uri="{FF2B5EF4-FFF2-40B4-BE49-F238E27FC236}">
              <a16:creationId xmlns:a16="http://schemas.microsoft.com/office/drawing/2014/main" id="{B0BF0516-10E2-4A2B-94A6-26D2DC1C22A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18" name="Text Box 15">
          <a:extLst>
            <a:ext uri="{FF2B5EF4-FFF2-40B4-BE49-F238E27FC236}">
              <a16:creationId xmlns:a16="http://schemas.microsoft.com/office/drawing/2014/main" id="{3EC240DC-7089-4787-A0BF-87C6292DA0B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19" name="Text Box 15">
          <a:extLst>
            <a:ext uri="{FF2B5EF4-FFF2-40B4-BE49-F238E27FC236}">
              <a16:creationId xmlns:a16="http://schemas.microsoft.com/office/drawing/2014/main" id="{733CFD91-45E2-44FF-BBC6-85DA896EB20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20" name="Text Box 15">
          <a:extLst>
            <a:ext uri="{FF2B5EF4-FFF2-40B4-BE49-F238E27FC236}">
              <a16:creationId xmlns:a16="http://schemas.microsoft.com/office/drawing/2014/main" id="{0FE20388-EA90-4695-9BB0-6AE0E933F95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21" name="Text Box 15">
          <a:extLst>
            <a:ext uri="{FF2B5EF4-FFF2-40B4-BE49-F238E27FC236}">
              <a16:creationId xmlns:a16="http://schemas.microsoft.com/office/drawing/2014/main" id="{8321A9E5-A7D5-4118-AB2E-5F0E2DF836A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22" name="Text Box 15">
          <a:extLst>
            <a:ext uri="{FF2B5EF4-FFF2-40B4-BE49-F238E27FC236}">
              <a16:creationId xmlns:a16="http://schemas.microsoft.com/office/drawing/2014/main" id="{35D18DE3-3245-478F-A8D7-6567C93617C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23" name="Text Box 15">
          <a:extLst>
            <a:ext uri="{FF2B5EF4-FFF2-40B4-BE49-F238E27FC236}">
              <a16:creationId xmlns:a16="http://schemas.microsoft.com/office/drawing/2014/main" id="{F745B0FF-A628-44EE-9612-7164B4F0410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24" name="Text Box 15">
          <a:extLst>
            <a:ext uri="{FF2B5EF4-FFF2-40B4-BE49-F238E27FC236}">
              <a16:creationId xmlns:a16="http://schemas.microsoft.com/office/drawing/2014/main" id="{8C891248-0613-47DB-AF5F-34AB9D5B419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25" name="Text Box 15">
          <a:extLst>
            <a:ext uri="{FF2B5EF4-FFF2-40B4-BE49-F238E27FC236}">
              <a16:creationId xmlns:a16="http://schemas.microsoft.com/office/drawing/2014/main" id="{409886DC-723E-420C-BB59-19555B64F2F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26" name="Text Box 15">
          <a:extLst>
            <a:ext uri="{FF2B5EF4-FFF2-40B4-BE49-F238E27FC236}">
              <a16:creationId xmlns:a16="http://schemas.microsoft.com/office/drawing/2014/main" id="{6849F3DF-A988-4F6B-A836-10308CC849B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27" name="Text Box 15">
          <a:extLst>
            <a:ext uri="{FF2B5EF4-FFF2-40B4-BE49-F238E27FC236}">
              <a16:creationId xmlns:a16="http://schemas.microsoft.com/office/drawing/2014/main" id="{F2049A02-B39C-46F5-AD33-DDA96780266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28" name="Text Box 15">
          <a:extLst>
            <a:ext uri="{FF2B5EF4-FFF2-40B4-BE49-F238E27FC236}">
              <a16:creationId xmlns:a16="http://schemas.microsoft.com/office/drawing/2014/main" id="{0699773C-B06C-4A58-B67C-07274179DFF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29" name="Text Box 15">
          <a:extLst>
            <a:ext uri="{FF2B5EF4-FFF2-40B4-BE49-F238E27FC236}">
              <a16:creationId xmlns:a16="http://schemas.microsoft.com/office/drawing/2014/main" id="{8178251B-4644-4F9E-8C6C-00DEC82A749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0" name="Text Box 15">
          <a:extLst>
            <a:ext uri="{FF2B5EF4-FFF2-40B4-BE49-F238E27FC236}">
              <a16:creationId xmlns:a16="http://schemas.microsoft.com/office/drawing/2014/main" id="{198E2EC9-979D-40D7-B9CA-4C60C2A8563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1" name="Text Box 15">
          <a:extLst>
            <a:ext uri="{FF2B5EF4-FFF2-40B4-BE49-F238E27FC236}">
              <a16:creationId xmlns:a16="http://schemas.microsoft.com/office/drawing/2014/main" id="{CABDD436-3DB0-4AA7-94F9-D77972E187E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2" name="Text Box 15">
          <a:extLst>
            <a:ext uri="{FF2B5EF4-FFF2-40B4-BE49-F238E27FC236}">
              <a16:creationId xmlns:a16="http://schemas.microsoft.com/office/drawing/2014/main" id="{ACA2F0A9-1191-4CB8-B0BF-CC2E5DC8D7A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3" name="Text Box 15">
          <a:extLst>
            <a:ext uri="{FF2B5EF4-FFF2-40B4-BE49-F238E27FC236}">
              <a16:creationId xmlns:a16="http://schemas.microsoft.com/office/drawing/2014/main" id="{BECF5A6B-BA60-4B71-8D9E-9384BF23839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4" name="Text Box 15">
          <a:extLst>
            <a:ext uri="{FF2B5EF4-FFF2-40B4-BE49-F238E27FC236}">
              <a16:creationId xmlns:a16="http://schemas.microsoft.com/office/drawing/2014/main" id="{50B17A1E-5F26-4AB6-9EBA-8DA63DCF9A4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5" name="Text Box 15">
          <a:extLst>
            <a:ext uri="{FF2B5EF4-FFF2-40B4-BE49-F238E27FC236}">
              <a16:creationId xmlns:a16="http://schemas.microsoft.com/office/drawing/2014/main" id="{2FC4D3F7-EB73-490F-A925-F54A5F5E617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36" name="Text Box 15">
          <a:extLst>
            <a:ext uri="{FF2B5EF4-FFF2-40B4-BE49-F238E27FC236}">
              <a16:creationId xmlns:a16="http://schemas.microsoft.com/office/drawing/2014/main" id="{7EFBCD99-2583-417C-A293-0025D2C07B7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37" name="Text Box 15">
          <a:extLst>
            <a:ext uri="{FF2B5EF4-FFF2-40B4-BE49-F238E27FC236}">
              <a16:creationId xmlns:a16="http://schemas.microsoft.com/office/drawing/2014/main" id="{20DE9C5E-FCAD-4351-B76F-C87A02F7F1F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8" name="Text Box 15">
          <a:extLst>
            <a:ext uri="{FF2B5EF4-FFF2-40B4-BE49-F238E27FC236}">
              <a16:creationId xmlns:a16="http://schemas.microsoft.com/office/drawing/2014/main" id="{42161FC6-16E3-43C3-BD9A-FAB2AA87F8C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39" name="Text Box 15">
          <a:extLst>
            <a:ext uri="{FF2B5EF4-FFF2-40B4-BE49-F238E27FC236}">
              <a16:creationId xmlns:a16="http://schemas.microsoft.com/office/drawing/2014/main" id="{30CC9A83-FBB3-4477-A347-8D79F3C9571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40" name="Text Box 15">
          <a:extLst>
            <a:ext uri="{FF2B5EF4-FFF2-40B4-BE49-F238E27FC236}">
              <a16:creationId xmlns:a16="http://schemas.microsoft.com/office/drawing/2014/main" id="{21D4217C-840D-4D2B-9D64-B8878CD5D78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41" name="Text Box 15">
          <a:extLst>
            <a:ext uri="{FF2B5EF4-FFF2-40B4-BE49-F238E27FC236}">
              <a16:creationId xmlns:a16="http://schemas.microsoft.com/office/drawing/2014/main" id="{DE7C9F3B-D0EC-440D-B8F9-E7605D2F602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42" name="Text Box 15">
          <a:extLst>
            <a:ext uri="{FF2B5EF4-FFF2-40B4-BE49-F238E27FC236}">
              <a16:creationId xmlns:a16="http://schemas.microsoft.com/office/drawing/2014/main" id="{5AC7E6C9-4465-4503-8E7B-7D7CCFF463C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43" name="Text Box 15">
          <a:extLst>
            <a:ext uri="{FF2B5EF4-FFF2-40B4-BE49-F238E27FC236}">
              <a16:creationId xmlns:a16="http://schemas.microsoft.com/office/drawing/2014/main" id="{29124185-C908-4490-86A8-7338501D84B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44" name="Text Box 15">
          <a:extLst>
            <a:ext uri="{FF2B5EF4-FFF2-40B4-BE49-F238E27FC236}">
              <a16:creationId xmlns:a16="http://schemas.microsoft.com/office/drawing/2014/main" id="{4A5201CF-FECE-46A6-94CE-BBE885EA3C0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45" name="Text Box 15">
          <a:extLst>
            <a:ext uri="{FF2B5EF4-FFF2-40B4-BE49-F238E27FC236}">
              <a16:creationId xmlns:a16="http://schemas.microsoft.com/office/drawing/2014/main" id="{9458FFDD-1C4A-4753-8390-1A798722398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46" name="Text Box 15">
          <a:extLst>
            <a:ext uri="{FF2B5EF4-FFF2-40B4-BE49-F238E27FC236}">
              <a16:creationId xmlns:a16="http://schemas.microsoft.com/office/drawing/2014/main" id="{81AC115A-DD66-4BF5-9B8C-BAA367FBF1F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47" name="Text Box 15">
          <a:extLst>
            <a:ext uri="{FF2B5EF4-FFF2-40B4-BE49-F238E27FC236}">
              <a16:creationId xmlns:a16="http://schemas.microsoft.com/office/drawing/2014/main" id="{46237CDE-3292-41DD-92AE-5A6D2909F46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48" name="Text Box 15">
          <a:extLst>
            <a:ext uri="{FF2B5EF4-FFF2-40B4-BE49-F238E27FC236}">
              <a16:creationId xmlns:a16="http://schemas.microsoft.com/office/drawing/2014/main" id="{89963C3F-D277-441E-95B9-1BC52C17A93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49" name="Text Box 15">
          <a:extLst>
            <a:ext uri="{FF2B5EF4-FFF2-40B4-BE49-F238E27FC236}">
              <a16:creationId xmlns:a16="http://schemas.microsoft.com/office/drawing/2014/main" id="{135E15BF-73E3-4268-A8A7-602B75951D5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50" name="Text Box 15">
          <a:extLst>
            <a:ext uri="{FF2B5EF4-FFF2-40B4-BE49-F238E27FC236}">
              <a16:creationId xmlns:a16="http://schemas.microsoft.com/office/drawing/2014/main" id="{2A9DB21A-A1EC-48DD-BE1C-3BDF417E341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51" name="Text Box 15">
          <a:extLst>
            <a:ext uri="{FF2B5EF4-FFF2-40B4-BE49-F238E27FC236}">
              <a16:creationId xmlns:a16="http://schemas.microsoft.com/office/drawing/2014/main" id="{27921104-1D6F-43E8-9ABE-B34B60A30D0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52" name="Text Box 15">
          <a:extLst>
            <a:ext uri="{FF2B5EF4-FFF2-40B4-BE49-F238E27FC236}">
              <a16:creationId xmlns:a16="http://schemas.microsoft.com/office/drawing/2014/main" id="{6202E1DB-8B69-4639-812A-13A40E90002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53" name="Text Box 15">
          <a:extLst>
            <a:ext uri="{FF2B5EF4-FFF2-40B4-BE49-F238E27FC236}">
              <a16:creationId xmlns:a16="http://schemas.microsoft.com/office/drawing/2014/main" id="{DD74DE0E-45E2-4346-BF57-8CA2F52D1B2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54" name="Text Box 15">
          <a:extLst>
            <a:ext uri="{FF2B5EF4-FFF2-40B4-BE49-F238E27FC236}">
              <a16:creationId xmlns:a16="http://schemas.microsoft.com/office/drawing/2014/main" id="{AB918529-2F5E-4B99-8CB3-E79A8ABDD8F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55" name="Text Box 15">
          <a:extLst>
            <a:ext uri="{FF2B5EF4-FFF2-40B4-BE49-F238E27FC236}">
              <a16:creationId xmlns:a16="http://schemas.microsoft.com/office/drawing/2014/main" id="{78EA80DF-08A4-4B19-BE6C-52F7671667E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56" name="Text Box 15">
          <a:extLst>
            <a:ext uri="{FF2B5EF4-FFF2-40B4-BE49-F238E27FC236}">
              <a16:creationId xmlns:a16="http://schemas.microsoft.com/office/drawing/2014/main" id="{1E5F6C4D-BDA6-469D-B027-4B49EE34453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57" name="Text Box 15">
          <a:extLst>
            <a:ext uri="{FF2B5EF4-FFF2-40B4-BE49-F238E27FC236}">
              <a16:creationId xmlns:a16="http://schemas.microsoft.com/office/drawing/2014/main" id="{4F998AD8-F3E2-4931-879B-95AE215CA65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58" name="Text Box 15">
          <a:extLst>
            <a:ext uri="{FF2B5EF4-FFF2-40B4-BE49-F238E27FC236}">
              <a16:creationId xmlns:a16="http://schemas.microsoft.com/office/drawing/2014/main" id="{02B8ADB1-A4FB-43D8-891D-641556F3586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59" name="Text Box 15">
          <a:extLst>
            <a:ext uri="{FF2B5EF4-FFF2-40B4-BE49-F238E27FC236}">
              <a16:creationId xmlns:a16="http://schemas.microsoft.com/office/drawing/2014/main" id="{89FF526B-FE84-42D9-9447-C75EC99FB60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60" name="Text Box 15">
          <a:extLst>
            <a:ext uri="{FF2B5EF4-FFF2-40B4-BE49-F238E27FC236}">
              <a16:creationId xmlns:a16="http://schemas.microsoft.com/office/drawing/2014/main" id="{40DB4365-EE11-4832-AAAF-EFB4B5F73AC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61" name="Text Box 15">
          <a:extLst>
            <a:ext uri="{FF2B5EF4-FFF2-40B4-BE49-F238E27FC236}">
              <a16:creationId xmlns:a16="http://schemas.microsoft.com/office/drawing/2014/main" id="{14B5351B-3652-446A-B738-5C77C99D374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62" name="Text Box 15">
          <a:extLst>
            <a:ext uri="{FF2B5EF4-FFF2-40B4-BE49-F238E27FC236}">
              <a16:creationId xmlns:a16="http://schemas.microsoft.com/office/drawing/2014/main" id="{C5F2DC4E-FE6C-467E-B3A9-325790982D0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63" name="Text Box 15">
          <a:extLst>
            <a:ext uri="{FF2B5EF4-FFF2-40B4-BE49-F238E27FC236}">
              <a16:creationId xmlns:a16="http://schemas.microsoft.com/office/drawing/2014/main" id="{19B1221F-8B34-4495-AFA4-38EC888FFA4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64" name="Text Box 15">
          <a:extLst>
            <a:ext uri="{FF2B5EF4-FFF2-40B4-BE49-F238E27FC236}">
              <a16:creationId xmlns:a16="http://schemas.microsoft.com/office/drawing/2014/main" id="{9DED31CE-BFCC-4336-9A8C-5DA0BCCD427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65" name="Text Box 15">
          <a:extLst>
            <a:ext uri="{FF2B5EF4-FFF2-40B4-BE49-F238E27FC236}">
              <a16:creationId xmlns:a16="http://schemas.microsoft.com/office/drawing/2014/main" id="{21721389-CC4F-49F0-968B-3D814EEFA8F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66" name="Text Box 15">
          <a:extLst>
            <a:ext uri="{FF2B5EF4-FFF2-40B4-BE49-F238E27FC236}">
              <a16:creationId xmlns:a16="http://schemas.microsoft.com/office/drawing/2014/main" id="{623BD631-B418-4D35-819F-54AB0F82F85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67" name="Text Box 15">
          <a:extLst>
            <a:ext uri="{FF2B5EF4-FFF2-40B4-BE49-F238E27FC236}">
              <a16:creationId xmlns:a16="http://schemas.microsoft.com/office/drawing/2014/main" id="{C6E54362-9F99-4AFA-9B38-9FB5FE8B610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68" name="Text Box 15">
          <a:extLst>
            <a:ext uri="{FF2B5EF4-FFF2-40B4-BE49-F238E27FC236}">
              <a16:creationId xmlns:a16="http://schemas.microsoft.com/office/drawing/2014/main" id="{44D09C8C-A55C-4FA9-A25E-42AB18F9BE9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69" name="Text Box 15">
          <a:extLst>
            <a:ext uri="{FF2B5EF4-FFF2-40B4-BE49-F238E27FC236}">
              <a16:creationId xmlns:a16="http://schemas.microsoft.com/office/drawing/2014/main" id="{4A655D25-DB9F-4B81-918B-89950350739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70" name="Text Box 15">
          <a:extLst>
            <a:ext uri="{FF2B5EF4-FFF2-40B4-BE49-F238E27FC236}">
              <a16:creationId xmlns:a16="http://schemas.microsoft.com/office/drawing/2014/main" id="{C4D9AD26-66C7-4B1A-942D-0CF5B0C837F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71" name="Text Box 15">
          <a:extLst>
            <a:ext uri="{FF2B5EF4-FFF2-40B4-BE49-F238E27FC236}">
              <a16:creationId xmlns:a16="http://schemas.microsoft.com/office/drawing/2014/main" id="{A3DBF7B8-ECF7-4CD5-8B11-6112EDD3E6C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72" name="Text Box 15">
          <a:extLst>
            <a:ext uri="{FF2B5EF4-FFF2-40B4-BE49-F238E27FC236}">
              <a16:creationId xmlns:a16="http://schemas.microsoft.com/office/drawing/2014/main" id="{9FDBF5D1-D270-4D3D-A62B-05615D67308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73" name="Text Box 15">
          <a:extLst>
            <a:ext uri="{FF2B5EF4-FFF2-40B4-BE49-F238E27FC236}">
              <a16:creationId xmlns:a16="http://schemas.microsoft.com/office/drawing/2014/main" id="{5360E790-97ED-40E9-9E7E-2EEA2872D2A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74" name="Text Box 15">
          <a:extLst>
            <a:ext uri="{FF2B5EF4-FFF2-40B4-BE49-F238E27FC236}">
              <a16:creationId xmlns:a16="http://schemas.microsoft.com/office/drawing/2014/main" id="{BCC6FF94-EAC6-488D-9B77-65C6E259CD8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75" name="Text Box 15">
          <a:extLst>
            <a:ext uri="{FF2B5EF4-FFF2-40B4-BE49-F238E27FC236}">
              <a16:creationId xmlns:a16="http://schemas.microsoft.com/office/drawing/2014/main" id="{8FB09BB6-CF79-47B8-B1C4-F6EFF20680B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76" name="Text Box 15">
          <a:extLst>
            <a:ext uri="{FF2B5EF4-FFF2-40B4-BE49-F238E27FC236}">
              <a16:creationId xmlns:a16="http://schemas.microsoft.com/office/drawing/2014/main" id="{1B0DD616-7990-4468-9CCF-26CCD0A6675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77" name="Text Box 15">
          <a:extLst>
            <a:ext uri="{FF2B5EF4-FFF2-40B4-BE49-F238E27FC236}">
              <a16:creationId xmlns:a16="http://schemas.microsoft.com/office/drawing/2014/main" id="{9A9C9529-5EDF-4F1C-BDD5-3A8063A6B5A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78" name="Text Box 15">
          <a:extLst>
            <a:ext uri="{FF2B5EF4-FFF2-40B4-BE49-F238E27FC236}">
              <a16:creationId xmlns:a16="http://schemas.microsoft.com/office/drawing/2014/main" id="{0E3AF96C-6EF8-4A7A-B143-27E6F210868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79" name="Text Box 15">
          <a:extLst>
            <a:ext uri="{FF2B5EF4-FFF2-40B4-BE49-F238E27FC236}">
              <a16:creationId xmlns:a16="http://schemas.microsoft.com/office/drawing/2014/main" id="{00C9BAB5-C03D-4B74-AC77-7DB7BC35C4A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80" name="Text Box 15">
          <a:extLst>
            <a:ext uri="{FF2B5EF4-FFF2-40B4-BE49-F238E27FC236}">
              <a16:creationId xmlns:a16="http://schemas.microsoft.com/office/drawing/2014/main" id="{911D2D25-08E1-464F-B73C-AC31C4D00F6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81" name="Text Box 15">
          <a:extLst>
            <a:ext uri="{FF2B5EF4-FFF2-40B4-BE49-F238E27FC236}">
              <a16:creationId xmlns:a16="http://schemas.microsoft.com/office/drawing/2014/main" id="{7FBB1DBB-FA18-4078-856E-E29B5986DFB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82" name="Text Box 15">
          <a:extLst>
            <a:ext uri="{FF2B5EF4-FFF2-40B4-BE49-F238E27FC236}">
              <a16:creationId xmlns:a16="http://schemas.microsoft.com/office/drawing/2014/main" id="{DDAEC384-C529-4416-AE26-79C40E0CF99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83" name="Text Box 15">
          <a:extLst>
            <a:ext uri="{FF2B5EF4-FFF2-40B4-BE49-F238E27FC236}">
              <a16:creationId xmlns:a16="http://schemas.microsoft.com/office/drawing/2014/main" id="{2685D3F4-4417-470E-87BB-ECAC1174837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84" name="Text Box 15">
          <a:extLst>
            <a:ext uri="{FF2B5EF4-FFF2-40B4-BE49-F238E27FC236}">
              <a16:creationId xmlns:a16="http://schemas.microsoft.com/office/drawing/2014/main" id="{01CA9CE6-0F60-40BE-A152-BED47B0615A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85" name="Text Box 15">
          <a:extLst>
            <a:ext uri="{FF2B5EF4-FFF2-40B4-BE49-F238E27FC236}">
              <a16:creationId xmlns:a16="http://schemas.microsoft.com/office/drawing/2014/main" id="{3272E053-1DDE-4617-BC06-547CB041C3D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86" name="Text Box 15">
          <a:extLst>
            <a:ext uri="{FF2B5EF4-FFF2-40B4-BE49-F238E27FC236}">
              <a16:creationId xmlns:a16="http://schemas.microsoft.com/office/drawing/2014/main" id="{B9A88A3E-30A5-45DA-A113-987185816E4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87" name="Text Box 15">
          <a:extLst>
            <a:ext uri="{FF2B5EF4-FFF2-40B4-BE49-F238E27FC236}">
              <a16:creationId xmlns:a16="http://schemas.microsoft.com/office/drawing/2014/main" id="{0F9BCD66-6F17-4FC1-A48C-166CD590935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88" name="Text Box 15">
          <a:extLst>
            <a:ext uri="{FF2B5EF4-FFF2-40B4-BE49-F238E27FC236}">
              <a16:creationId xmlns:a16="http://schemas.microsoft.com/office/drawing/2014/main" id="{FEECEDD1-C125-493D-B366-DAE6DC573EE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89" name="Text Box 15">
          <a:extLst>
            <a:ext uri="{FF2B5EF4-FFF2-40B4-BE49-F238E27FC236}">
              <a16:creationId xmlns:a16="http://schemas.microsoft.com/office/drawing/2014/main" id="{F6AE756E-BF68-43E6-9749-277FA834FAF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0" name="Text Box 15">
          <a:extLst>
            <a:ext uri="{FF2B5EF4-FFF2-40B4-BE49-F238E27FC236}">
              <a16:creationId xmlns:a16="http://schemas.microsoft.com/office/drawing/2014/main" id="{9971E649-7345-432A-B0F7-CF9FD033E3B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1" name="Text Box 15">
          <a:extLst>
            <a:ext uri="{FF2B5EF4-FFF2-40B4-BE49-F238E27FC236}">
              <a16:creationId xmlns:a16="http://schemas.microsoft.com/office/drawing/2014/main" id="{CD2075EE-49A0-4737-8DBC-A50503375C1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92" name="Text Box 15">
          <a:extLst>
            <a:ext uri="{FF2B5EF4-FFF2-40B4-BE49-F238E27FC236}">
              <a16:creationId xmlns:a16="http://schemas.microsoft.com/office/drawing/2014/main" id="{30B16E9F-1D93-4B9A-B15B-441C21427C0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293" name="Text Box 15">
          <a:extLst>
            <a:ext uri="{FF2B5EF4-FFF2-40B4-BE49-F238E27FC236}">
              <a16:creationId xmlns:a16="http://schemas.microsoft.com/office/drawing/2014/main" id="{E648CA28-AE8F-4DE7-B5EB-68A1F297351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4" name="Text Box 15">
          <a:extLst>
            <a:ext uri="{FF2B5EF4-FFF2-40B4-BE49-F238E27FC236}">
              <a16:creationId xmlns:a16="http://schemas.microsoft.com/office/drawing/2014/main" id="{67685891-D224-4E38-85E9-AAEDC93A4E8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5" name="Text Box 15">
          <a:extLst>
            <a:ext uri="{FF2B5EF4-FFF2-40B4-BE49-F238E27FC236}">
              <a16:creationId xmlns:a16="http://schemas.microsoft.com/office/drawing/2014/main" id="{B6921C0D-C1EB-4E34-8231-109945AB2D0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6" name="Text Box 15">
          <a:extLst>
            <a:ext uri="{FF2B5EF4-FFF2-40B4-BE49-F238E27FC236}">
              <a16:creationId xmlns:a16="http://schemas.microsoft.com/office/drawing/2014/main" id="{2F2EB2CA-21B7-44DA-8A78-08ED61667E9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7" name="Text Box 15">
          <a:extLst>
            <a:ext uri="{FF2B5EF4-FFF2-40B4-BE49-F238E27FC236}">
              <a16:creationId xmlns:a16="http://schemas.microsoft.com/office/drawing/2014/main" id="{5F9FA470-1890-49E3-9DF2-5C6A604E217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8" name="Text Box 15">
          <a:extLst>
            <a:ext uri="{FF2B5EF4-FFF2-40B4-BE49-F238E27FC236}">
              <a16:creationId xmlns:a16="http://schemas.microsoft.com/office/drawing/2014/main" id="{3DF4490C-F052-4A6B-9E64-9A981A51F7F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299" name="Text Box 15">
          <a:extLst>
            <a:ext uri="{FF2B5EF4-FFF2-40B4-BE49-F238E27FC236}">
              <a16:creationId xmlns:a16="http://schemas.microsoft.com/office/drawing/2014/main" id="{B5E7780D-4B2E-4481-907C-03B7A640536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00" name="Text Box 15">
          <a:extLst>
            <a:ext uri="{FF2B5EF4-FFF2-40B4-BE49-F238E27FC236}">
              <a16:creationId xmlns:a16="http://schemas.microsoft.com/office/drawing/2014/main" id="{439C40D8-94EB-4ED0-8D89-DE517F2833E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01" name="Text Box 15">
          <a:extLst>
            <a:ext uri="{FF2B5EF4-FFF2-40B4-BE49-F238E27FC236}">
              <a16:creationId xmlns:a16="http://schemas.microsoft.com/office/drawing/2014/main" id="{F501F52B-25B9-4DA1-B9EB-E432CD50D1E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02" name="Text Box 15">
          <a:extLst>
            <a:ext uri="{FF2B5EF4-FFF2-40B4-BE49-F238E27FC236}">
              <a16:creationId xmlns:a16="http://schemas.microsoft.com/office/drawing/2014/main" id="{7AC7E8FE-1997-48FD-BE44-CB616A71A54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03" name="Text Box 15">
          <a:extLst>
            <a:ext uri="{FF2B5EF4-FFF2-40B4-BE49-F238E27FC236}">
              <a16:creationId xmlns:a16="http://schemas.microsoft.com/office/drawing/2014/main" id="{3794C594-CBD4-4A0B-AB0B-B9496E979F5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04" name="Text Box 15">
          <a:extLst>
            <a:ext uri="{FF2B5EF4-FFF2-40B4-BE49-F238E27FC236}">
              <a16:creationId xmlns:a16="http://schemas.microsoft.com/office/drawing/2014/main" id="{91335FA6-E9EC-4C83-9C45-A3F77486B2B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05" name="Text Box 15">
          <a:extLst>
            <a:ext uri="{FF2B5EF4-FFF2-40B4-BE49-F238E27FC236}">
              <a16:creationId xmlns:a16="http://schemas.microsoft.com/office/drawing/2014/main" id="{83BACCC0-0CF9-4936-AFF1-EEE822E98D7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06" name="Text Box 15">
          <a:extLst>
            <a:ext uri="{FF2B5EF4-FFF2-40B4-BE49-F238E27FC236}">
              <a16:creationId xmlns:a16="http://schemas.microsoft.com/office/drawing/2014/main" id="{324A1FD1-C667-4866-9174-3AE075293FB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07" name="Text Box 15">
          <a:extLst>
            <a:ext uri="{FF2B5EF4-FFF2-40B4-BE49-F238E27FC236}">
              <a16:creationId xmlns:a16="http://schemas.microsoft.com/office/drawing/2014/main" id="{80003790-3094-4947-AE23-7A0351273F0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08" name="Text Box 15">
          <a:extLst>
            <a:ext uri="{FF2B5EF4-FFF2-40B4-BE49-F238E27FC236}">
              <a16:creationId xmlns:a16="http://schemas.microsoft.com/office/drawing/2014/main" id="{3BA79DB3-C020-4F8F-A9E9-79B4E2B9C89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09" name="Text Box 15">
          <a:extLst>
            <a:ext uri="{FF2B5EF4-FFF2-40B4-BE49-F238E27FC236}">
              <a16:creationId xmlns:a16="http://schemas.microsoft.com/office/drawing/2014/main" id="{1B5D1D4A-B9F5-43C3-9AF8-CFBB46D10F4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10" name="Text Box 15">
          <a:extLst>
            <a:ext uri="{FF2B5EF4-FFF2-40B4-BE49-F238E27FC236}">
              <a16:creationId xmlns:a16="http://schemas.microsoft.com/office/drawing/2014/main" id="{66E9E96D-6F41-4888-95D9-E3CB47D6F99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11" name="Text Box 15">
          <a:extLst>
            <a:ext uri="{FF2B5EF4-FFF2-40B4-BE49-F238E27FC236}">
              <a16:creationId xmlns:a16="http://schemas.microsoft.com/office/drawing/2014/main" id="{9018E1CB-4991-40EE-9675-E8C2861C1E2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2" name="Text Box 15">
          <a:extLst>
            <a:ext uri="{FF2B5EF4-FFF2-40B4-BE49-F238E27FC236}">
              <a16:creationId xmlns:a16="http://schemas.microsoft.com/office/drawing/2014/main" id="{006B6D33-1479-4E23-A750-A15B476A681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3" name="Text Box 15">
          <a:extLst>
            <a:ext uri="{FF2B5EF4-FFF2-40B4-BE49-F238E27FC236}">
              <a16:creationId xmlns:a16="http://schemas.microsoft.com/office/drawing/2014/main" id="{7BA0C8D2-9A16-4F0C-8C7E-8CDC5826E8C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4" name="Text Box 15">
          <a:extLst>
            <a:ext uri="{FF2B5EF4-FFF2-40B4-BE49-F238E27FC236}">
              <a16:creationId xmlns:a16="http://schemas.microsoft.com/office/drawing/2014/main" id="{8E0C8367-F30A-4D74-BC85-6A86AC49279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5" name="Text Box 15">
          <a:extLst>
            <a:ext uri="{FF2B5EF4-FFF2-40B4-BE49-F238E27FC236}">
              <a16:creationId xmlns:a16="http://schemas.microsoft.com/office/drawing/2014/main" id="{10DBB7F9-80C0-4A5E-88EA-429790E4091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6" name="Text Box 15">
          <a:extLst>
            <a:ext uri="{FF2B5EF4-FFF2-40B4-BE49-F238E27FC236}">
              <a16:creationId xmlns:a16="http://schemas.microsoft.com/office/drawing/2014/main" id="{622F7047-8EA6-4848-930F-D0052A4DB2B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7" name="Text Box 15">
          <a:extLst>
            <a:ext uri="{FF2B5EF4-FFF2-40B4-BE49-F238E27FC236}">
              <a16:creationId xmlns:a16="http://schemas.microsoft.com/office/drawing/2014/main" id="{CAA2E5E8-0978-4E4A-9D79-2FA41F4D2B2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18" name="Text Box 15">
          <a:extLst>
            <a:ext uri="{FF2B5EF4-FFF2-40B4-BE49-F238E27FC236}">
              <a16:creationId xmlns:a16="http://schemas.microsoft.com/office/drawing/2014/main" id="{9A098237-8F95-4A8E-86CF-A9B6ABBEEFE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19" name="Text Box 15">
          <a:extLst>
            <a:ext uri="{FF2B5EF4-FFF2-40B4-BE49-F238E27FC236}">
              <a16:creationId xmlns:a16="http://schemas.microsoft.com/office/drawing/2014/main" id="{43EE209E-DC0E-485E-9503-64B09727E4C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0" name="Text Box 15">
          <a:extLst>
            <a:ext uri="{FF2B5EF4-FFF2-40B4-BE49-F238E27FC236}">
              <a16:creationId xmlns:a16="http://schemas.microsoft.com/office/drawing/2014/main" id="{B65C8CA3-6AC6-4A6B-AC36-956BC1EA327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1" name="Text Box 15">
          <a:extLst>
            <a:ext uri="{FF2B5EF4-FFF2-40B4-BE49-F238E27FC236}">
              <a16:creationId xmlns:a16="http://schemas.microsoft.com/office/drawing/2014/main" id="{0D93F699-045C-4286-A507-13419DA6E3A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2" name="Text Box 15">
          <a:extLst>
            <a:ext uri="{FF2B5EF4-FFF2-40B4-BE49-F238E27FC236}">
              <a16:creationId xmlns:a16="http://schemas.microsoft.com/office/drawing/2014/main" id="{21014AB5-9574-4D16-A3A1-92615FE412D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3" name="Text Box 15">
          <a:extLst>
            <a:ext uri="{FF2B5EF4-FFF2-40B4-BE49-F238E27FC236}">
              <a16:creationId xmlns:a16="http://schemas.microsoft.com/office/drawing/2014/main" id="{8CEFD622-4620-4920-8234-0E742315343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4" name="Text Box 15">
          <a:extLst>
            <a:ext uri="{FF2B5EF4-FFF2-40B4-BE49-F238E27FC236}">
              <a16:creationId xmlns:a16="http://schemas.microsoft.com/office/drawing/2014/main" id="{AD77AE23-2CC1-45C1-B092-1B20D2A725E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5" name="Text Box 15">
          <a:extLst>
            <a:ext uri="{FF2B5EF4-FFF2-40B4-BE49-F238E27FC236}">
              <a16:creationId xmlns:a16="http://schemas.microsoft.com/office/drawing/2014/main" id="{CA64AD8D-A170-4DF5-B2AA-E52B3715848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26" name="Text Box 15">
          <a:extLst>
            <a:ext uri="{FF2B5EF4-FFF2-40B4-BE49-F238E27FC236}">
              <a16:creationId xmlns:a16="http://schemas.microsoft.com/office/drawing/2014/main" id="{AEF39BA2-E680-4406-B77B-6E139469FB5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27" name="Text Box 15">
          <a:extLst>
            <a:ext uri="{FF2B5EF4-FFF2-40B4-BE49-F238E27FC236}">
              <a16:creationId xmlns:a16="http://schemas.microsoft.com/office/drawing/2014/main" id="{1C5557A4-67F1-4F25-8A29-9A3D432BC34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8" name="Text Box 15">
          <a:extLst>
            <a:ext uri="{FF2B5EF4-FFF2-40B4-BE49-F238E27FC236}">
              <a16:creationId xmlns:a16="http://schemas.microsoft.com/office/drawing/2014/main" id="{4FA41573-231C-450E-A65E-C943DD258FA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29" name="Text Box 15">
          <a:extLst>
            <a:ext uri="{FF2B5EF4-FFF2-40B4-BE49-F238E27FC236}">
              <a16:creationId xmlns:a16="http://schemas.microsoft.com/office/drawing/2014/main" id="{25C0B51F-D04A-44A7-AF5E-533CCC82C17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30" name="Text Box 15">
          <a:extLst>
            <a:ext uri="{FF2B5EF4-FFF2-40B4-BE49-F238E27FC236}">
              <a16:creationId xmlns:a16="http://schemas.microsoft.com/office/drawing/2014/main" id="{9FCE05A0-2D2F-4A9B-9FBE-396A0329269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31" name="Text Box 15">
          <a:extLst>
            <a:ext uri="{FF2B5EF4-FFF2-40B4-BE49-F238E27FC236}">
              <a16:creationId xmlns:a16="http://schemas.microsoft.com/office/drawing/2014/main" id="{1EC6242A-01BE-456F-B270-B8C7B9717D0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32" name="Text Box 15">
          <a:extLst>
            <a:ext uri="{FF2B5EF4-FFF2-40B4-BE49-F238E27FC236}">
              <a16:creationId xmlns:a16="http://schemas.microsoft.com/office/drawing/2014/main" id="{9E19D691-FDD5-4AE9-ADD4-951C62F6CF9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33" name="Text Box 15">
          <a:extLst>
            <a:ext uri="{FF2B5EF4-FFF2-40B4-BE49-F238E27FC236}">
              <a16:creationId xmlns:a16="http://schemas.microsoft.com/office/drawing/2014/main" id="{BF3AC294-D135-451C-AD8C-89D7FA8D9A5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34" name="Text Box 15">
          <a:extLst>
            <a:ext uri="{FF2B5EF4-FFF2-40B4-BE49-F238E27FC236}">
              <a16:creationId xmlns:a16="http://schemas.microsoft.com/office/drawing/2014/main" id="{2DE7CD64-74A3-4BE5-9F80-B8EB3151D23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35" name="Text Box 15">
          <a:extLst>
            <a:ext uri="{FF2B5EF4-FFF2-40B4-BE49-F238E27FC236}">
              <a16:creationId xmlns:a16="http://schemas.microsoft.com/office/drawing/2014/main" id="{0391574A-3153-4985-A82E-A8236CBF2C7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36" name="Text Box 15">
          <a:extLst>
            <a:ext uri="{FF2B5EF4-FFF2-40B4-BE49-F238E27FC236}">
              <a16:creationId xmlns:a16="http://schemas.microsoft.com/office/drawing/2014/main" id="{7E200D92-BAA5-400B-912F-A42BDCD1147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37" name="Text Box 15">
          <a:extLst>
            <a:ext uri="{FF2B5EF4-FFF2-40B4-BE49-F238E27FC236}">
              <a16:creationId xmlns:a16="http://schemas.microsoft.com/office/drawing/2014/main" id="{32704C76-163B-4335-8C9E-811591CA277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38" name="Text Box 15">
          <a:extLst>
            <a:ext uri="{FF2B5EF4-FFF2-40B4-BE49-F238E27FC236}">
              <a16:creationId xmlns:a16="http://schemas.microsoft.com/office/drawing/2014/main" id="{C162E4AB-AAC4-4469-B657-35D32D33ADE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39" name="Text Box 15">
          <a:extLst>
            <a:ext uri="{FF2B5EF4-FFF2-40B4-BE49-F238E27FC236}">
              <a16:creationId xmlns:a16="http://schemas.microsoft.com/office/drawing/2014/main" id="{BC262089-5544-4F7B-A337-A080BAA642B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40" name="Text Box 15">
          <a:extLst>
            <a:ext uri="{FF2B5EF4-FFF2-40B4-BE49-F238E27FC236}">
              <a16:creationId xmlns:a16="http://schemas.microsoft.com/office/drawing/2014/main" id="{8881C6D9-782C-4C7E-BE98-DCDEA0054ED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41" name="Text Box 15">
          <a:extLst>
            <a:ext uri="{FF2B5EF4-FFF2-40B4-BE49-F238E27FC236}">
              <a16:creationId xmlns:a16="http://schemas.microsoft.com/office/drawing/2014/main" id="{C612CBD3-A764-4D0B-8F90-B404C1C7417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42" name="Text Box 15">
          <a:extLst>
            <a:ext uri="{FF2B5EF4-FFF2-40B4-BE49-F238E27FC236}">
              <a16:creationId xmlns:a16="http://schemas.microsoft.com/office/drawing/2014/main" id="{C992FD83-CA49-4249-9598-B95BD08785F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43" name="Text Box 15">
          <a:extLst>
            <a:ext uri="{FF2B5EF4-FFF2-40B4-BE49-F238E27FC236}">
              <a16:creationId xmlns:a16="http://schemas.microsoft.com/office/drawing/2014/main" id="{0223B0A6-9345-406C-B126-C2382095265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44" name="Text Box 15">
          <a:extLst>
            <a:ext uri="{FF2B5EF4-FFF2-40B4-BE49-F238E27FC236}">
              <a16:creationId xmlns:a16="http://schemas.microsoft.com/office/drawing/2014/main" id="{4DBA9E2F-3340-4BC3-BE67-D97218DE0EB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45" name="Text Box 15">
          <a:extLst>
            <a:ext uri="{FF2B5EF4-FFF2-40B4-BE49-F238E27FC236}">
              <a16:creationId xmlns:a16="http://schemas.microsoft.com/office/drawing/2014/main" id="{A84FDD38-8E3F-4F0B-9615-BAC5BCFB32F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46" name="Text Box 15">
          <a:extLst>
            <a:ext uri="{FF2B5EF4-FFF2-40B4-BE49-F238E27FC236}">
              <a16:creationId xmlns:a16="http://schemas.microsoft.com/office/drawing/2014/main" id="{19A97D55-5B9B-4A2A-A85B-AEA8142EC21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47" name="Text Box 15">
          <a:extLst>
            <a:ext uri="{FF2B5EF4-FFF2-40B4-BE49-F238E27FC236}">
              <a16:creationId xmlns:a16="http://schemas.microsoft.com/office/drawing/2014/main" id="{86CE181E-5196-4AFA-9186-660CD140236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48" name="Text Box 15">
          <a:extLst>
            <a:ext uri="{FF2B5EF4-FFF2-40B4-BE49-F238E27FC236}">
              <a16:creationId xmlns:a16="http://schemas.microsoft.com/office/drawing/2014/main" id="{9512F646-5334-4EA7-A249-FA694603D60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49" name="Text Box 15">
          <a:extLst>
            <a:ext uri="{FF2B5EF4-FFF2-40B4-BE49-F238E27FC236}">
              <a16:creationId xmlns:a16="http://schemas.microsoft.com/office/drawing/2014/main" id="{02E10A5D-2497-4280-B53E-ADA0210E446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50" name="Text Box 15">
          <a:extLst>
            <a:ext uri="{FF2B5EF4-FFF2-40B4-BE49-F238E27FC236}">
              <a16:creationId xmlns:a16="http://schemas.microsoft.com/office/drawing/2014/main" id="{47C157D2-C024-4343-BC28-9574896F62F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51" name="Text Box 15">
          <a:extLst>
            <a:ext uri="{FF2B5EF4-FFF2-40B4-BE49-F238E27FC236}">
              <a16:creationId xmlns:a16="http://schemas.microsoft.com/office/drawing/2014/main" id="{1B8ABA66-8A07-49C8-9310-64DEE4E72DB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52" name="Text Box 15">
          <a:extLst>
            <a:ext uri="{FF2B5EF4-FFF2-40B4-BE49-F238E27FC236}">
              <a16:creationId xmlns:a16="http://schemas.microsoft.com/office/drawing/2014/main" id="{6A718D56-B1D6-4295-B06D-8058B77EAD6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53" name="Text Box 15">
          <a:extLst>
            <a:ext uri="{FF2B5EF4-FFF2-40B4-BE49-F238E27FC236}">
              <a16:creationId xmlns:a16="http://schemas.microsoft.com/office/drawing/2014/main" id="{B3817EDA-124C-4C33-A831-B5721C7A1E6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54" name="Text Box 15">
          <a:extLst>
            <a:ext uri="{FF2B5EF4-FFF2-40B4-BE49-F238E27FC236}">
              <a16:creationId xmlns:a16="http://schemas.microsoft.com/office/drawing/2014/main" id="{0391D7E9-3E6C-41D5-9103-AFACF70EDB7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55" name="Text Box 15">
          <a:extLst>
            <a:ext uri="{FF2B5EF4-FFF2-40B4-BE49-F238E27FC236}">
              <a16:creationId xmlns:a16="http://schemas.microsoft.com/office/drawing/2014/main" id="{3C5580D3-3658-49AA-99F8-7045E1587E2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56" name="Text Box 15">
          <a:extLst>
            <a:ext uri="{FF2B5EF4-FFF2-40B4-BE49-F238E27FC236}">
              <a16:creationId xmlns:a16="http://schemas.microsoft.com/office/drawing/2014/main" id="{CD3597BF-F31F-4D95-89B5-53E3AFB2054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57" name="Text Box 15">
          <a:extLst>
            <a:ext uri="{FF2B5EF4-FFF2-40B4-BE49-F238E27FC236}">
              <a16:creationId xmlns:a16="http://schemas.microsoft.com/office/drawing/2014/main" id="{1CB8ACFD-EADD-41A9-A11C-16EB498654C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58" name="Text Box 15">
          <a:extLst>
            <a:ext uri="{FF2B5EF4-FFF2-40B4-BE49-F238E27FC236}">
              <a16:creationId xmlns:a16="http://schemas.microsoft.com/office/drawing/2014/main" id="{DA1274BD-D007-4ED2-82FE-5986322E015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59" name="Text Box 15">
          <a:extLst>
            <a:ext uri="{FF2B5EF4-FFF2-40B4-BE49-F238E27FC236}">
              <a16:creationId xmlns:a16="http://schemas.microsoft.com/office/drawing/2014/main" id="{D805F4C0-EF4F-41A9-BD10-61C625524A0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60" name="Text Box 15">
          <a:extLst>
            <a:ext uri="{FF2B5EF4-FFF2-40B4-BE49-F238E27FC236}">
              <a16:creationId xmlns:a16="http://schemas.microsoft.com/office/drawing/2014/main" id="{EFE9862D-6C9B-4BAF-93F3-9752C3D0BE2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61" name="Text Box 15">
          <a:extLst>
            <a:ext uri="{FF2B5EF4-FFF2-40B4-BE49-F238E27FC236}">
              <a16:creationId xmlns:a16="http://schemas.microsoft.com/office/drawing/2014/main" id="{2D4F9B5B-41FB-4D1C-A0D0-5339B6954BB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62" name="Text Box 15">
          <a:extLst>
            <a:ext uri="{FF2B5EF4-FFF2-40B4-BE49-F238E27FC236}">
              <a16:creationId xmlns:a16="http://schemas.microsoft.com/office/drawing/2014/main" id="{F871EF9D-91D9-4D83-A105-3291AEDF946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63" name="Text Box 15">
          <a:extLst>
            <a:ext uri="{FF2B5EF4-FFF2-40B4-BE49-F238E27FC236}">
              <a16:creationId xmlns:a16="http://schemas.microsoft.com/office/drawing/2014/main" id="{3F9FFCE4-B47C-4BE1-8142-6687A060195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64" name="Text Box 15">
          <a:extLst>
            <a:ext uri="{FF2B5EF4-FFF2-40B4-BE49-F238E27FC236}">
              <a16:creationId xmlns:a16="http://schemas.microsoft.com/office/drawing/2014/main" id="{67CEBCA6-EB1C-403A-9489-58CBAFF7C21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65" name="Text Box 15">
          <a:extLst>
            <a:ext uri="{FF2B5EF4-FFF2-40B4-BE49-F238E27FC236}">
              <a16:creationId xmlns:a16="http://schemas.microsoft.com/office/drawing/2014/main" id="{EF3B3AF8-324C-4A8B-9CA0-017D8890430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66" name="Text Box 15">
          <a:extLst>
            <a:ext uri="{FF2B5EF4-FFF2-40B4-BE49-F238E27FC236}">
              <a16:creationId xmlns:a16="http://schemas.microsoft.com/office/drawing/2014/main" id="{45ABF302-D30C-4C83-9A20-D04335E4488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67" name="Text Box 15">
          <a:extLst>
            <a:ext uri="{FF2B5EF4-FFF2-40B4-BE49-F238E27FC236}">
              <a16:creationId xmlns:a16="http://schemas.microsoft.com/office/drawing/2014/main" id="{C510E81B-78CB-4477-B6C3-E2295008E33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68" name="Text Box 15">
          <a:extLst>
            <a:ext uri="{FF2B5EF4-FFF2-40B4-BE49-F238E27FC236}">
              <a16:creationId xmlns:a16="http://schemas.microsoft.com/office/drawing/2014/main" id="{98D3D031-5CF2-43ED-A5D3-F4EAE8AA4F6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69" name="Text Box 15">
          <a:extLst>
            <a:ext uri="{FF2B5EF4-FFF2-40B4-BE49-F238E27FC236}">
              <a16:creationId xmlns:a16="http://schemas.microsoft.com/office/drawing/2014/main" id="{B9A74C0A-EDB0-4492-8540-71A4719638F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70" name="Text Box 15">
          <a:extLst>
            <a:ext uri="{FF2B5EF4-FFF2-40B4-BE49-F238E27FC236}">
              <a16:creationId xmlns:a16="http://schemas.microsoft.com/office/drawing/2014/main" id="{98781872-1764-486C-A3CC-BB409F214FE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71" name="Text Box 15">
          <a:extLst>
            <a:ext uri="{FF2B5EF4-FFF2-40B4-BE49-F238E27FC236}">
              <a16:creationId xmlns:a16="http://schemas.microsoft.com/office/drawing/2014/main" id="{FE5DD978-6433-4857-8612-1E0D0D41D0C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72" name="Text Box 15">
          <a:extLst>
            <a:ext uri="{FF2B5EF4-FFF2-40B4-BE49-F238E27FC236}">
              <a16:creationId xmlns:a16="http://schemas.microsoft.com/office/drawing/2014/main" id="{CD660F89-CD7F-473D-88E3-C81AEE7ECFA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3" name="Text Box 15">
          <a:extLst>
            <a:ext uri="{FF2B5EF4-FFF2-40B4-BE49-F238E27FC236}">
              <a16:creationId xmlns:a16="http://schemas.microsoft.com/office/drawing/2014/main" id="{68D520AA-3741-441A-8A9D-4147AE6F9DE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4" name="Text Box 15">
          <a:extLst>
            <a:ext uri="{FF2B5EF4-FFF2-40B4-BE49-F238E27FC236}">
              <a16:creationId xmlns:a16="http://schemas.microsoft.com/office/drawing/2014/main" id="{3720411E-2337-4B67-839C-5395F260FBA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5" name="Text Box 15">
          <a:extLst>
            <a:ext uri="{FF2B5EF4-FFF2-40B4-BE49-F238E27FC236}">
              <a16:creationId xmlns:a16="http://schemas.microsoft.com/office/drawing/2014/main" id="{42BE0E82-5E72-4FA4-AE81-A5923C57CC3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6" name="Text Box 15">
          <a:extLst>
            <a:ext uri="{FF2B5EF4-FFF2-40B4-BE49-F238E27FC236}">
              <a16:creationId xmlns:a16="http://schemas.microsoft.com/office/drawing/2014/main" id="{71180C5A-0996-41DE-B2A5-C25C66E34F5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7" name="Text Box 15">
          <a:extLst>
            <a:ext uri="{FF2B5EF4-FFF2-40B4-BE49-F238E27FC236}">
              <a16:creationId xmlns:a16="http://schemas.microsoft.com/office/drawing/2014/main" id="{84A65BDD-B277-435F-A06F-EC104FFFF45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8" name="Text Box 15">
          <a:extLst>
            <a:ext uri="{FF2B5EF4-FFF2-40B4-BE49-F238E27FC236}">
              <a16:creationId xmlns:a16="http://schemas.microsoft.com/office/drawing/2014/main" id="{0B41BC5C-C824-4AEF-BEC2-D319C29F457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79" name="Text Box 15">
          <a:extLst>
            <a:ext uri="{FF2B5EF4-FFF2-40B4-BE49-F238E27FC236}">
              <a16:creationId xmlns:a16="http://schemas.microsoft.com/office/drawing/2014/main" id="{2FD82178-2844-46A0-B9BC-B906AF15804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0" name="Text Box 15">
          <a:extLst>
            <a:ext uri="{FF2B5EF4-FFF2-40B4-BE49-F238E27FC236}">
              <a16:creationId xmlns:a16="http://schemas.microsoft.com/office/drawing/2014/main" id="{5F275E08-802F-4D99-BFA4-DBE62B0AAA2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1" name="Text Box 15">
          <a:extLst>
            <a:ext uri="{FF2B5EF4-FFF2-40B4-BE49-F238E27FC236}">
              <a16:creationId xmlns:a16="http://schemas.microsoft.com/office/drawing/2014/main" id="{B99CB8F8-C0B9-4C22-8CC1-CF0EF0C17CF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82" name="Text Box 15">
          <a:extLst>
            <a:ext uri="{FF2B5EF4-FFF2-40B4-BE49-F238E27FC236}">
              <a16:creationId xmlns:a16="http://schemas.microsoft.com/office/drawing/2014/main" id="{DA833F00-BD3A-4FCE-92EF-BBD9C39CCEB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83" name="Text Box 15">
          <a:extLst>
            <a:ext uri="{FF2B5EF4-FFF2-40B4-BE49-F238E27FC236}">
              <a16:creationId xmlns:a16="http://schemas.microsoft.com/office/drawing/2014/main" id="{AFC03C00-6460-4940-A52C-7139D5AA1C7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4" name="Text Box 15">
          <a:extLst>
            <a:ext uri="{FF2B5EF4-FFF2-40B4-BE49-F238E27FC236}">
              <a16:creationId xmlns:a16="http://schemas.microsoft.com/office/drawing/2014/main" id="{2710057F-70A5-45A2-8976-97B12DCE4D7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5" name="Text Box 15">
          <a:extLst>
            <a:ext uri="{FF2B5EF4-FFF2-40B4-BE49-F238E27FC236}">
              <a16:creationId xmlns:a16="http://schemas.microsoft.com/office/drawing/2014/main" id="{294EA028-83A4-4C71-87C5-E33D7061CC2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6" name="Text Box 15">
          <a:extLst>
            <a:ext uri="{FF2B5EF4-FFF2-40B4-BE49-F238E27FC236}">
              <a16:creationId xmlns:a16="http://schemas.microsoft.com/office/drawing/2014/main" id="{906F5FAF-BB45-49C4-9926-35A4583F5A4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7" name="Text Box 15">
          <a:extLst>
            <a:ext uri="{FF2B5EF4-FFF2-40B4-BE49-F238E27FC236}">
              <a16:creationId xmlns:a16="http://schemas.microsoft.com/office/drawing/2014/main" id="{6490AEE0-1E35-4C5D-A536-51FE1505A5D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8" name="Text Box 15">
          <a:extLst>
            <a:ext uri="{FF2B5EF4-FFF2-40B4-BE49-F238E27FC236}">
              <a16:creationId xmlns:a16="http://schemas.microsoft.com/office/drawing/2014/main" id="{4B2CD785-C457-4284-A4D4-9AE18054E23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89" name="Text Box 15">
          <a:extLst>
            <a:ext uri="{FF2B5EF4-FFF2-40B4-BE49-F238E27FC236}">
              <a16:creationId xmlns:a16="http://schemas.microsoft.com/office/drawing/2014/main" id="{B3C6DC6E-8D39-47BB-AD36-E6E2EF16FD1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90" name="Text Box 15">
          <a:extLst>
            <a:ext uri="{FF2B5EF4-FFF2-40B4-BE49-F238E27FC236}">
              <a16:creationId xmlns:a16="http://schemas.microsoft.com/office/drawing/2014/main" id="{167845DE-E969-4D9C-BCF3-C41772CE1BA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1" name="Text Box 15">
          <a:extLst>
            <a:ext uri="{FF2B5EF4-FFF2-40B4-BE49-F238E27FC236}">
              <a16:creationId xmlns:a16="http://schemas.microsoft.com/office/drawing/2014/main" id="{5BB85261-AD35-4635-B5C3-FA8C094A659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2" name="Text Box 15">
          <a:extLst>
            <a:ext uri="{FF2B5EF4-FFF2-40B4-BE49-F238E27FC236}">
              <a16:creationId xmlns:a16="http://schemas.microsoft.com/office/drawing/2014/main" id="{C5546DD2-6C8C-433B-ADAD-C97306BE9B2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3" name="Text Box 15">
          <a:extLst>
            <a:ext uri="{FF2B5EF4-FFF2-40B4-BE49-F238E27FC236}">
              <a16:creationId xmlns:a16="http://schemas.microsoft.com/office/drawing/2014/main" id="{FAD4E345-7B03-4709-A6EE-A315CAA05A7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4" name="Text Box 15">
          <a:extLst>
            <a:ext uri="{FF2B5EF4-FFF2-40B4-BE49-F238E27FC236}">
              <a16:creationId xmlns:a16="http://schemas.microsoft.com/office/drawing/2014/main" id="{2551A7CF-4B94-4717-B915-3EBBFD42F55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5" name="Text Box 15">
          <a:extLst>
            <a:ext uri="{FF2B5EF4-FFF2-40B4-BE49-F238E27FC236}">
              <a16:creationId xmlns:a16="http://schemas.microsoft.com/office/drawing/2014/main" id="{988FDCB7-48D4-44C5-A2F0-612155437F2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6" name="Text Box 15">
          <a:extLst>
            <a:ext uri="{FF2B5EF4-FFF2-40B4-BE49-F238E27FC236}">
              <a16:creationId xmlns:a16="http://schemas.microsoft.com/office/drawing/2014/main" id="{EE005070-8072-49B2-8AD2-2F02C1BE660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397" name="Text Box 15">
          <a:extLst>
            <a:ext uri="{FF2B5EF4-FFF2-40B4-BE49-F238E27FC236}">
              <a16:creationId xmlns:a16="http://schemas.microsoft.com/office/drawing/2014/main" id="{B6CFB437-671F-4A26-AA17-C80EBB1E511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98" name="Text Box 15">
          <a:extLst>
            <a:ext uri="{FF2B5EF4-FFF2-40B4-BE49-F238E27FC236}">
              <a16:creationId xmlns:a16="http://schemas.microsoft.com/office/drawing/2014/main" id="{2FF0C92C-EB55-4ACD-8A6A-8E0336BB0A7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399" name="Text Box 15">
          <a:extLst>
            <a:ext uri="{FF2B5EF4-FFF2-40B4-BE49-F238E27FC236}">
              <a16:creationId xmlns:a16="http://schemas.microsoft.com/office/drawing/2014/main" id="{A8AD8774-2B8C-41D5-B9F0-F22C0CE5F8A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00" name="Text Box 15">
          <a:extLst>
            <a:ext uri="{FF2B5EF4-FFF2-40B4-BE49-F238E27FC236}">
              <a16:creationId xmlns:a16="http://schemas.microsoft.com/office/drawing/2014/main" id="{BE3920FA-ED76-4C63-86A0-4AC6F88CDDB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01" name="Text Box 15">
          <a:extLst>
            <a:ext uri="{FF2B5EF4-FFF2-40B4-BE49-F238E27FC236}">
              <a16:creationId xmlns:a16="http://schemas.microsoft.com/office/drawing/2014/main" id="{EFFD5B61-1903-4D86-B89F-31E9508FCDD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02" name="Text Box 15">
          <a:extLst>
            <a:ext uri="{FF2B5EF4-FFF2-40B4-BE49-F238E27FC236}">
              <a16:creationId xmlns:a16="http://schemas.microsoft.com/office/drawing/2014/main" id="{1BEAE704-0A0E-49A5-9FDD-3DEF6449D1D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03" name="Text Box 15">
          <a:extLst>
            <a:ext uri="{FF2B5EF4-FFF2-40B4-BE49-F238E27FC236}">
              <a16:creationId xmlns:a16="http://schemas.microsoft.com/office/drawing/2014/main" id="{75F73A9B-DA07-413B-AA42-A7B57D3BDCA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04" name="Text Box 15">
          <a:extLst>
            <a:ext uri="{FF2B5EF4-FFF2-40B4-BE49-F238E27FC236}">
              <a16:creationId xmlns:a16="http://schemas.microsoft.com/office/drawing/2014/main" id="{EE888646-2F46-45C4-A9B4-9ADA651C7D0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05" name="Text Box 15">
          <a:extLst>
            <a:ext uri="{FF2B5EF4-FFF2-40B4-BE49-F238E27FC236}">
              <a16:creationId xmlns:a16="http://schemas.microsoft.com/office/drawing/2014/main" id="{FF8FEAAC-3441-4311-8043-45615988B0A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06" name="Text Box 15">
          <a:extLst>
            <a:ext uri="{FF2B5EF4-FFF2-40B4-BE49-F238E27FC236}">
              <a16:creationId xmlns:a16="http://schemas.microsoft.com/office/drawing/2014/main" id="{9FB02EB4-2321-4C48-821E-F6A71032A7B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07" name="Text Box 15">
          <a:extLst>
            <a:ext uri="{FF2B5EF4-FFF2-40B4-BE49-F238E27FC236}">
              <a16:creationId xmlns:a16="http://schemas.microsoft.com/office/drawing/2014/main" id="{228DD6A6-00D7-4DD3-82A6-C2DD563054A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08" name="Text Box 15">
          <a:extLst>
            <a:ext uri="{FF2B5EF4-FFF2-40B4-BE49-F238E27FC236}">
              <a16:creationId xmlns:a16="http://schemas.microsoft.com/office/drawing/2014/main" id="{8FE833EB-B378-4D43-BCB5-1251628626F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09" name="Text Box 15">
          <a:extLst>
            <a:ext uri="{FF2B5EF4-FFF2-40B4-BE49-F238E27FC236}">
              <a16:creationId xmlns:a16="http://schemas.microsoft.com/office/drawing/2014/main" id="{8FBA0F50-1083-41E8-886C-73A83677C84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0" name="Text Box 15">
          <a:extLst>
            <a:ext uri="{FF2B5EF4-FFF2-40B4-BE49-F238E27FC236}">
              <a16:creationId xmlns:a16="http://schemas.microsoft.com/office/drawing/2014/main" id="{46704D62-8366-4628-A617-42BE008BB7F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1" name="Text Box 15">
          <a:extLst>
            <a:ext uri="{FF2B5EF4-FFF2-40B4-BE49-F238E27FC236}">
              <a16:creationId xmlns:a16="http://schemas.microsoft.com/office/drawing/2014/main" id="{154A4805-C760-4B9E-8484-A0883CDC86F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2" name="Text Box 15">
          <a:extLst>
            <a:ext uri="{FF2B5EF4-FFF2-40B4-BE49-F238E27FC236}">
              <a16:creationId xmlns:a16="http://schemas.microsoft.com/office/drawing/2014/main" id="{E850FAF5-90BF-43DF-9F04-447BB8F79CD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3" name="Text Box 15">
          <a:extLst>
            <a:ext uri="{FF2B5EF4-FFF2-40B4-BE49-F238E27FC236}">
              <a16:creationId xmlns:a16="http://schemas.microsoft.com/office/drawing/2014/main" id="{46FB52B0-2C42-44FE-B80A-B79480FBF3D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4" name="Text Box 15">
          <a:extLst>
            <a:ext uri="{FF2B5EF4-FFF2-40B4-BE49-F238E27FC236}">
              <a16:creationId xmlns:a16="http://schemas.microsoft.com/office/drawing/2014/main" id="{E6D8A27F-2792-44CF-AF38-86650736A8A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5" name="Text Box 15">
          <a:extLst>
            <a:ext uri="{FF2B5EF4-FFF2-40B4-BE49-F238E27FC236}">
              <a16:creationId xmlns:a16="http://schemas.microsoft.com/office/drawing/2014/main" id="{4ED02C2B-30BF-4E71-97B5-9820B5FD6F9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16" name="Text Box 15">
          <a:extLst>
            <a:ext uri="{FF2B5EF4-FFF2-40B4-BE49-F238E27FC236}">
              <a16:creationId xmlns:a16="http://schemas.microsoft.com/office/drawing/2014/main" id="{5BC00B96-32B6-4889-B193-F406B611161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17" name="Text Box 15">
          <a:extLst>
            <a:ext uri="{FF2B5EF4-FFF2-40B4-BE49-F238E27FC236}">
              <a16:creationId xmlns:a16="http://schemas.microsoft.com/office/drawing/2014/main" id="{6B83397F-6516-48FF-985E-33715422452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8" name="Text Box 15">
          <a:extLst>
            <a:ext uri="{FF2B5EF4-FFF2-40B4-BE49-F238E27FC236}">
              <a16:creationId xmlns:a16="http://schemas.microsoft.com/office/drawing/2014/main" id="{1E032E35-4BBD-4128-BC2A-E01CAEFE03B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19" name="Text Box 15">
          <a:extLst>
            <a:ext uri="{FF2B5EF4-FFF2-40B4-BE49-F238E27FC236}">
              <a16:creationId xmlns:a16="http://schemas.microsoft.com/office/drawing/2014/main" id="{BD27A7A2-BE6C-40A5-8F91-15188B94BED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20" name="Text Box 15">
          <a:extLst>
            <a:ext uri="{FF2B5EF4-FFF2-40B4-BE49-F238E27FC236}">
              <a16:creationId xmlns:a16="http://schemas.microsoft.com/office/drawing/2014/main" id="{55C3B751-5AA5-4011-9E87-AC6C0694DC4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21" name="Text Box 15">
          <a:extLst>
            <a:ext uri="{FF2B5EF4-FFF2-40B4-BE49-F238E27FC236}">
              <a16:creationId xmlns:a16="http://schemas.microsoft.com/office/drawing/2014/main" id="{60EF2261-566E-4A39-925E-3422819FF40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22" name="Text Box 15">
          <a:extLst>
            <a:ext uri="{FF2B5EF4-FFF2-40B4-BE49-F238E27FC236}">
              <a16:creationId xmlns:a16="http://schemas.microsoft.com/office/drawing/2014/main" id="{368ACFC8-3E5C-4D5E-AFD4-1A59CEC2DA8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23" name="Text Box 15">
          <a:extLst>
            <a:ext uri="{FF2B5EF4-FFF2-40B4-BE49-F238E27FC236}">
              <a16:creationId xmlns:a16="http://schemas.microsoft.com/office/drawing/2014/main" id="{DFF69D10-3A08-41C0-A639-687D0ACFA9B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24" name="Text Box 15">
          <a:extLst>
            <a:ext uri="{FF2B5EF4-FFF2-40B4-BE49-F238E27FC236}">
              <a16:creationId xmlns:a16="http://schemas.microsoft.com/office/drawing/2014/main" id="{0F2125DC-A34D-47B0-8C89-270F2262613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25" name="Text Box 15">
          <a:extLst>
            <a:ext uri="{FF2B5EF4-FFF2-40B4-BE49-F238E27FC236}">
              <a16:creationId xmlns:a16="http://schemas.microsoft.com/office/drawing/2014/main" id="{364FDEF5-96A7-46A7-A6D7-D620E205528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26" name="Text Box 15">
          <a:extLst>
            <a:ext uri="{FF2B5EF4-FFF2-40B4-BE49-F238E27FC236}">
              <a16:creationId xmlns:a16="http://schemas.microsoft.com/office/drawing/2014/main" id="{2E8BCA9F-C99C-40AB-A36C-9E229A1B46E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27" name="Text Box 15">
          <a:extLst>
            <a:ext uri="{FF2B5EF4-FFF2-40B4-BE49-F238E27FC236}">
              <a16:creationId xmlns:a16="http://schemas.microsoft.com/office/drawing/2014/main" id="{F8AB11AC-0BE4-4AE1-91C6-60E38AF397C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28" name="Text Box 15">
          <a:extLst>
            <a:ext uri="{FF2B5EF4-FFF2-40B4-BE49-F238E27FC236}">
              <a16:creationId xmlns:a16="http://schemas.microsoft.com/office/drawing/2014/main" id="{DED4F068-47BC-497C-9CDF-5211667BD25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29" name="Text Box 15">
          <a:extLst>
            <a:ext uri="{FF2B5EF4-FFF2-40B4-BE49-F238E27FC236}">
              <a16:creationId xmlns:a16="http://schemas.microsoft.com/office/drawing/2014/main" id="{EC2CEDB8-7B7E-48E0-96EB-898FEFA6731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30" name="Text Box 15">
          <a:extLst>
            <a:ext uri="{FF2B5EF4-FFF2-40B4-BE49-F238E27FC236}">
              <a16:creationId xmlns:a16="http://schemas.microsoft.com/office/drawing/2014/main" id="{26EE21BA-1A5A-44D5-ABDD-5B8CEE5A6E1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31" name="Text Box 15">
          <a:extLst>
            <a:ext uri="{FF2B5EF4-FFF2-40B4-BE49-F238E27FC236}">
              <a16:creationId xmlns:a16="http://schemas.microsoft.com/office/drawing/2014/main" id="{9B2967A9-48A0-4347-B3A0-19C3F3C9F35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32" name="Text Box 15">
          <a:extLst>
            <a:ext uri="{FF2B5EF4-FFF2-40B4-BE49-F238E27FC236}">
              <a16:creationId xmlns:a16="http://schemas.microsoft.com/office/drawing/2014/main" id="{788010BB-32BD-458D-9BEF-6153B936215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33" name="Text Box 15">
          <a:extLst>
            <a:ext uri="{FF2B5EF4-FFF2-40B4-BE49-F238E27FC236}">
              <a16:creationId xmlns:a16="http://schemas.microsoft.com/office/drawing/2014/main" id="{2D0F3EBF-E5B0-4BA5-9806-682E42BA195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34" name="Text Box 15">
          <a:extLst>
            <a:ext uri="{FF2B5EF4-FFF2-40B4-BE49-F238E27FC236}">
              <a16:creationId xmlns:a16="http://schemas.microsoft.com/office/drawing/2014/main" id="{9F0C19AD-9270-43EA-B0E7-ADA363E3B23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35" name="Text Box 15">
          <a:extLst>
            <a:ext uri="{FF2B5EF4-FFF2-40B4-BE49-F238E27FC236}">
              <a16:creationId xmlns:a16="http://schemas.microsoft.com/office/drawing/2014/main" id="{A9295EDD-7C73-4D9D-B904-9AF164FBF5C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36" name="Text Box 15">
          <a:extLst>
            <a:ext uri="{FF2B5EF4-FFF2-40B4-BE49-F238E27FC236}">
              <a16:creationId xmlns:a16="http://schemas.microsoft.com/office/drawing/2014/main" id="{8E255ECF-7F41-4CF6-8F9D-C11D21BDB10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37" name="Text Box 15">
          <a:extLst>
            <a:ext uri="{FF2B5EF4-FFF2-40B4-BE49-F238E27FC236}">
              <a16:creationId xmlns:a16="http://schemas.microsoft.com/office/drawing/2014/main" id="{5203BC7E-A398-4439-A843-8C9F7EABB74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38" name="Text Box 15">
          <a:extLst>
            <a:ext uri="{FF2B5EF4-FFF2-40B4-BE49-F238E27FC236}">
              <a16:creationId xmlns:a16="http://schemas.microsoft.com/office/drawing/2014/main" id="{28A57C26-3BC5-4388-98BB-9B7F75E8E55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39" name="Text Box 15">
          <a:extLst>
            <a:ext uri="{FF2B5EF4-FFF2-40B4-BE49-F238E27FC236}">
              <a16:creationId xmlns:a16="http://schemas.microsoft.com/office/drawing/2014/main" id="{D315A973-222B-48CF-B86E-BD3191E73C6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40" name="Text Box 15">
          <a:extLst>
            <a:ext uri="{FF2B5EF4-FFF2-40B4-BE49-F238E27FC236}">
              <a16:creationId xmlns:a16="http://schemas.microsoft.com/office/drawing/2014/main" id="{861D55A9-1E8E-44C8-8DB7-D93B9111056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41" name="Text Box 15">
          <a:extLst>
            <a:ext uri="{FF2B5EF4-FFF2-40B4-BE49-F238E27FC236}">
              <a16:creationId xmlns:a16="http://schemas.microsoft.com/office/drawing/2014/main" id="{331EA23C-67EB-4E93-A758-95768E2E96D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42" name="Text Box 15">
          <a:extLst>
            <a:ext uri="{FF2B5EF4-FFF2-40B4-BE49-F238E27FC236}">
              <a16:creationId xmlns:a16="http://schemas.microsoft.com/office/drawing/2014/main" id="{41B7EDBD-7FD1-4B89-9B0F-629F509AC14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43" name="Text Box 15">
          <a:extLst>
            <a:ext uri="{FF2B5EF4-FFF2-40B4-BE49-F238E27FC236}">
              <a16:creationId xmlns:a16="http://schemas.microsoft.com/office/drawing/2014/main" id="{0AC8D123-B760-4173-870D-2811CE2D485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44" name="Text Box 15">
          <a:extLst>
            <a:ext uri="{FF2B5EF4-FFF2-40B4-BE49-F238E27FC236}">
              <a16:creationId xmlns:a16="http://schemas.microsoft.com/office/drawing/2014/main" id="{E847129F-7A45-4D74-9557-B7DC28AF7B7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45" name="Text Box 15">
          <a:extLst>
            <a:ext uri="{FF2B5EF4-FFF2-40B4-BE49-F238E27FC236}">
              <a16:creationId xmlns:a16="http://schemas.microsoft.com/office/drawing/2014/main" id="{D3D70600-9C68-46F7-B37E-9DD7796E1B6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46" name="Text Box 15">
          <a:extLst>
            <a:ext uri="{FF2B5EF4-FFF2-40B4-BE49-F238E27FC236}">
              <a16:creationId xmlns:a16="http://schemas.microsoft.com/office/drawing/2014/main" id="{BC8F5F0B-F74E-489E-A929-057EBD52883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47" name="Text Box 15">
          <a:extLst>
            <a:ext uri="{FF2B5EF4-FFF2-40B4-BE49-F238E27FC236}">
              <a16:creationId xmlns:a16="http://schemas.microsoft.com/office/drawing/2014/main" id="{F04BBCF5-773A-4DFB-BF65-C29401B0554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48" name="Text Box 15">
          <a:extLst>
            <a:ext uri="{FF2B5EF4-FFF2-40B4-BE49-F238E27FC236}">
              <a16:creationId xmlns:a16="http://schemas.microsoft.com/office/drawing/2014/main" id="{5D235AEC-025E-46D9-A6F2-35A4453F25A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49" name="Text Box 15">
          <a:extLst>
            <a:ext uri="{FF2B5EF4-FFF2-40B4-BE49-F238E27FC236}">
              <a16:creationId xmlns:a16="http://schemas.microsoft.com/office/drawing/2014/main" id="{168377A8-CDFE-4082-876C-79C58D54753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50" name="Text Box 15">
          <a:extLst>
            <a:ext uri="{FF2B5EF4-FFF2-40B4-BE49-F238E27FC236}">
              <a16:creationId xmlns:a16="http://schemas.microsoft.com/office/drawing/2014/main" id="{D6A49513-AC3D-4819-BDC7-7F664FD7E91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51" name="Text Box 15">
          <a:extLst>
            <a:ext uri="{FF2B5EF4-FFF2-40B4-BE49-F238E27FC236}">
              <a16:creationId xmlns:a16="http://schemas.microsoft.com/office/drawing/2014/main" id="{44CC82A0-22EC-43D4-A5B1-B0C43B48B6E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52" name="Text Box 15">
          <a:extLst>
            <a:ext uri="{FF2B5EF4-FFF2-40B4-BE49-F238E27FC236}">
              <a16:creationId xmlns:a16="http://schemas.microsoft.com/office/drawing/2014/main" id="{57294E82-C5AB-4BFE-BCCD-8CF761D7256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53" name="Text Box 15">
          <a:extLst>
            <a:ext uri="{FF2B5EF4-FFF2-40B4-BE49-F238E27FC236}">
              <a16:creationId xmlns:a16="http://schemas.microsoft.com/office/drawing/2014/main" id="{AF9E930D-98B4-4887-ABDF-BE7F3B01261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54" name="Text Box 15">
          <a:extLst>
            <a:ext uri="{FF2B5EF4-FFF2-40B4-BE49-F238E27FC236}">
              <a16:creationId xmlns:a16="http://schemas.microsoft.com/office/drawing/2014/main" id="{0336CCAA-23F8-4213-9678-4EFD08DFCBB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55" name="Text Box 15">
          <a:extLst>
            <a:ext uri="{FF2B5EF4-FFF2-40B4-BE49-F238E27FC236}">
              <a16:creationId xmlns:a16="http://schemas.microsoft.com/office/drawing/2014/main" id="{C896432B-A059-4209-8460-AB9CD12D7A5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56" name="Text Box 15">
          <a:extLst>
            <a:ext uri="{FF2B5EF4-FFF2-40B4-BE49-F238E27FC236}">
              <a16:creationId xmlns:a16="http://schemas.microsoft.com/office/drawing/2014/main" id="{2E18AA36-B421-46A4-824F-9B3A12F452D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57" name="Text Box 15">
          <a:extLst>
            <a:ext uri="{FF2B5EF4-FFF2-40B4-BE49-F238E27FC236}">
              <a16:creationId xmlns:a16="http://schemas.microsoft.com/office/drawing/2014/main" id="{9614FD89-E8D1-47FB-82DC-DCEB0F5B153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58" name="Text Box 15">
          <a:extLst>
            <a:ext uri="{FF2B5EF4-FFF2-40B4-BE49-F238E27FC236}">
              <a16:creationId xmlns:a16="http://schemas.microsoft.com/office/drawing/2014/main" id="{6B267877-2F84-4246-B310-F569219DE04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59" name="Text Box 15">
          <a:extLst>
            <a:ext uri="{FF2B5EF4-FFF2-40B4-BE49-F238E27FC236}">
              <a16:creationId xmlns:a16="http://schemas.microsoft.com/office/drawing/2014/main" id="{AE9161EB-720B-428F-8D3B-BF03908C801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60" name="Text Box 15">
          <a:extLst>
            <a:ext uri="{FF2B5EF4-FFF2-40B4-BE49-F238E27FC236}">
              <a16:creationId xmlns:a16="http://schemas.microsoft.com/office/drawing/2014/main" id="{1507B87E-C0A4-4732-B5E8-4ECFDA1953C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61" name="Text Box 15">
          <a:extLst>
            <a:ext uri="{FF2B5EF4-FFF2-40B4-BE49-F238E27FC236}">
              <a16:creationId xmlns:a16="http://schemas.microsoft.com/office/drawing/2014/main" id="{42204494-8075-4A88-A2B0-3E1FF7B2273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62" name="Text Box 15">
          <a:extLst>
            <a:ext uri="{FF2B5EF4-FFF2-40B4-BE49-F238E27FC236}">
              <a16:creationId xmlns:a16="http://schemas.microsoft.com/office/drawing/2014/main" id="{B779F641-DB7C-4D6F-9536-615444C2B32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3" name="Text Box 15">
          <a:extLst>
            <a:ext uri="{FF2B5EF4-FFF2-40B4-BE49-F238E27FC236}">
              <a16:creationId xmlns:a16="http://schemas.microsoft.com/office/drawing/2014/main" id="{4322B997-54BC-498C-9BE3-347A08FE702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4" name="Text Box 15">
          <a:extLst>
            <a:ext uri="{FF2B5EF4-FFF2-40B4-BE49-F238E27FC236}">
              <a16:creationId xmlns:a16="http://schemas.microsoft.com/office/drawing/2014/main" id="{906F7ACA-6629-4F1F-9F87-644E5A03F3E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5" name="Text Box 15">
          <a:extLst>
            <a:ext uri="{FF2B5EF4-FFF2-40B4-BE49-F238E27FC236}">
              <a16:creationId xmlns:a16="http://schemas.microsoft.com/office/drawing/2014/main" id="{9AB82887-3507-4030-9D3B-0D08BB69B72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6" name="Text Box 15">
          <a:extLst>
            <a:ext uri="{FF2B5EF4-FFF2-40B4-BE49-F238E27FC236}">
              <a16:creationId xmlns:a16="http://schemas.microsoft.com/office/drawing/2014/main" id="{B8EA7922-7E32-4785-891C-BF164A3C038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7" name="Text Box 15">
          <a:extLst>
            <a:ext uri="{FF2B5EF4-FFF2-40B4-BE49-F238E27FC236}">
              <a16:creationId xmlns:a16="http://schemas.microsoft.com/office/drawing/2014/main" id="{92B03A94-1E41-45E3-B66E-707BE906B9B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8" name="Text Box 15">
          <a:extLst>
            <a:ext uri="{FF2B5EF4-FFF2-40B4-BE49-F238E27FC236}">
              <a16:creationId xmlns:a16="http://schemas.microsoft.com/office/drawing/2014/main" id="{5E37411B-40F6-4C4A-83F2-F1D925CE9BF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69" name="Text Box 15">
          <a:extLst>
            <a:ext uri="{FF2B5EF4-FFF2-40B4-BE49-F238E27FC236}">
              <a16:creationId xmlns:a16="http://schemas.microsoft.com/office/drawing/2014/main" id="{E6C5E497-8E5F-42D6-8645-25A7AE9A8B5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0" name="Text Box 15">
          <a:extLst>
            <a:ext uri="{FF2B5EF4-FFF2-40B4-BE49-F238E27FC236}">
              <a16:creationId xmlns:a16="http://schemas.microsoft.com/office/drawing/2014/main" id="{F880F18F-FBFD-4F2E-8C06-CACC756DE19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1" name="Text Box 15">
          <a:extLst>
            <a:ext uri="{FF2B5EF4-FFF2-40B4-BE49-F238E27FC236}">
              <a16:creationId xmlns:a16="http://schemas.microsoft.com/office/drawing/2014/main" id="{1DA7318F-FA02-44DA-B8D0-C80B82F97E8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72" name="Text Box 15">
          <a:extLst>
            <a:ext uri="{FF2B5EF4-FFF2-40B4-BE49-F238E27FC236}">
              <a16:creationId xmlns:a16="http://schemas.microsoft.com/office/drawing/2014/main" id="{F2F986CD-A0A5-4E7E-A9D8-C5560FE0FA7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73" name="Text Box 15">
          <a:extLst>
            <a:ext uri="{FF2B5EF4-FFF2-40B4-BE49-F238E27FC236}">
              <a16:creationId xmlns:a16="http://schemas.microsoft.com/office/drawing/2014/main" id="{3B48953E-2851-4F1E-9002-FEB365A328C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4" name="Text Box 15">
          <a:extLst>
            <a:ext uri="{FF2B5EF4-FFF2-40B4-BE49-F238E27FC236}">
              <a16:creationId xmlns:a16="http://schemas.microsoft.com/office/drawing/2014/main" id="{65437D20-DE65-482C-8F68-01A9A604040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5" name="Text Box 15">
          <a:extLst>
            <a:ext uri="{FF2B5EF4-FFF2-40B4-BE49-F238E27FC236}">
              <a16:creationId xmlns:a16="http://schemas.microsoft.com/office/drawing/2014/main" id="{8256C554-F005-4A0D-903B-642A349A96C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6" name="Text Box 15">
          <a:extLst>
            <a:ext uri="{FF2B5EF4-FFF2-40B4-BE49-F238E27FC236}">
              <a16:creationId xmlns:a16="http://schemas.microsoft.com/office/drawing/2014/main" id="{B28F1784-011D-43DB-BAEA-CCCB3FCC5BA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7" name="Text Box 15">
          <a:extLst>
            <a:ext uri="{FF2B5EF4-FFF2-40B4-BE49-F238E27FC236}">
              <a16:creationId xmlns:a16="http://schemas.microsoft.com/office/drawing/2014/main" id="{34566E3C-DB93-4FCC-84CF-D7D979FDA49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8" name="Text Box 15">
          <a:extLst>
            <a:ext uri="{FF2B5EF4-FFF2-40B4-BE49-F238E27FC236}">
              <a16:creationId xmlns:a16="http://schemas.microsoft.com/office/drawing/2014/main" id="{449DE13E-9FF1-4338-B97B-79838F2B0CE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79" name="Text Box 15">
          <a:extLst>
            <a:ext uri="{FF2B5EF4-FFF2-40B4-BE49-F238E27FC236}">
              <a16:creationId xmlns:a16="http://schemas.microsoft.com/office/drawing/2014/main" id="{0AA29FDE-6C0D-407B-B3DF-41C3072B9AF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80" name="Text Box 15">
          <a:extLst>
            <a:ext uri="{FF2B5EF4-FFF2-40B4-BE49-F238E27FC236}">
              <a16:creationId xmlns:a16="http://schemas.microsoft.com/office/drawing/2014/main" id="{F806C167-211B-4F30-ADCC-6D5D6AEB6B2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1" name="Text Box 15">
          <a:extLst>
            <a:ext uri="{FF2B5EF4-FFF2-40B4-BE49-F238E27FC236}">
              <a16:creationId xmlns:a16="http://schemas.microsoft.com/office/drawing/2014/main" id="{C4E9F268-A54B-4DA8-B91B-4F3540DA639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2" name="Text Box 15">
          <a:extLst>
            <a:ext uri="{FF2B5EF4-FFF2-40B4-BE49-F238E27FC236}">
              <a16:creationId xmlns:a16="http://schemas.microsoft.com/office/drawing/2014/main" id="{8D54F700-3D4E-4DE5-8256-537799CE94F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3" name="Text Box 15">
          <a:extLst>
            <a:ext uri="{FF2B5EF4-FFF2-40B4-BE49-F238E27FC236}">
              <a16:creationId xmlns:a16="http://schemas.microsoft.com/office/drawing/2014/main" id="{CAB9A89B-A0DB-4A2A-8E1A-AE19762FC31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4" name="Text Box 15">
          <a:extLst>
            <a:ext uri="{FF2B5EF4-FFF2-40B4-BE49-F238E27FC236}">
              <a16:creationId xmlns:a16="http://schemas.microsoft.com/office/drawing/2014/main" id="{C5632F25-B266-44F2-9D05-AB001F78711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5" name="Text Box 15">
          <a:extLst>
            <a:ext uri="{FF2B5EF4-FFF2-40B4-BE49-F238E27FC236}">
              <a16:creationId xmlns:a16="http://schemas.microsoft.com/office/drawing/2014/main" id="{0CD23999-C5F0-4D31-B5ED-8B6B59B84D7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6" name="Text Box 15">
          <a:extLst>
            <a:ext uri="{FF2B5EF4-FFF2-40B4-BE49-F238E27FC236}">
              <a16:creationId xmlns:a16="http://schemas.microsoft.com/office/drawing/2014/main" id="{8A434167-DE1E-43CC-8D48-6BBE0CEE32B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87" name="Text Box 15">
          <a:extLst>
            <a:ext uri="{FF2B5EF4-FFF2-40B4-BE49-F238E27FC236}">
              <a16:creationId xmlns:a16="http://schemas.microsoft.com/office/drawing/2014/main" id="{FB49B50D-24CD-4D38-9EF2-454FCCE484E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88" name="Text Box 15">
          <a:extLst>
            <a:ext uri="{FF2B5EF4-FFF2-40B4-BE49-F238E27FC236}">
              <a16:creationId xmlns:a16="http://schemas.microsoft.com/office/drawing/2014/main" id="{C03C9297-9DD5-45AF-A935-C7853DD2B25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89" name="Text Box 15">
          <a:extLst>
            <a:ext uri="{FF2B5EF4-FFF2-40B4-BE49-F238E27FC236}">
              <a16:creationId xmlns:a16="http://schemas.microsoft.com/office/drawing/2014/main" id="{5D7C3A95-ED76-4BB7-BFCF-CAEC8E908F3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90" name="Text Box 15">
          <a:extLst>
            <a:ext uri="{FF2B5EF4-FFF2-40B4-BE49-F238E27FC236}">
              <a16:creationId xmlns:a16="http://schemas.microsoft.com/office/drawing/2014/main" id="{9E95EDAC-86CF-4381-BAB3-1EC886DCC0C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91" name="Text Box 15">
          <a:extLst>
            <a:ext uri="{FF2B5EF4-FFF2-40B4-BE49-F238E27FC236}">
              <a16:creationId xmlns:a16="http://schemas.microsoft.com/office/drawing/2014/main" id="{08384823-B13C-4B34-B161-4B0B68BBF63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92" name="Text Box 15">
          <a:extLst>
            <a:ext uri="{FF2B5EF4-FFF2-40B4-BE49-F238E27FC236}">
              <a16:creationId xmlns:a16="http://schemas.microsoft.com/office/drawing/2014/main" id="{3B98CFD7-C51E-4152-B408-38B9F544789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93" name="Text Box 15">
          <a:extLst>
            <a:ext uri="{FF2B5EF4-FFF2-40B4-BE49-F238E27FC236}">
              <a16:creationId xmlns:a16="http://schemas.microsoft.com/office/drawing/2014/main" id="{6C319147-61F5-4FB1-8113-80873EAC323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94" name="Text Box 15">
          <a:extLst>
            <a:ext uri="{FF2B5EF4-FFF2-40B4-BE49-F238E27FC236}">
              <a16:creationId xmlns:a16="http://schemas.microsoft.com/office/drawing/2014/main" id="{C6395037-915F-4E4E-B671-3F3836C9D67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95" name="Text Box 15">
          <a:extLst>
            <a:ext uri="{FF2B5EF4-FFF2-40B4-BE49-F238E27FC236}">
              <a16:creationId xmlns:a16="http://schemas.microsoft.com/office/drawing/2014/main" id="{ECFDACF1-687C-4FEF-BB40-D6637DE3E0B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96" name="Text Box 15">
          <a:extLst>
            <a:ext uri="{FF2B5EF4-FFF2-40B4-BE49-F238E27FC236}">
              <a16:creationId xmlns:a16="http://schemas.microsoft.com/office/drawing/2014/main" id="{9E6B2858-6398-44E5-A897-5AE2AB19773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97" name="Text Box 15">
          <a:extLst>
            <a:ext uri="{FF2B5EF4-FFF2-40B4-BE49-F238E27FC236}">
              <a16:creationId xmlns:a16="http://schemas.microsoft.com/office/drawing/2014/main" id="{8655601A-59CF-4C13-BC69-FA7ED6AA933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498" name="Text Box 15">
          <a:extLst>
            <a:ext uri="{FF2B5EF4-FFF2-40B4-BE49-F238E27FC236}">
              <a16:creationId xmlns:a16="http://schemas.microsoft.com/office/drawing/2014/main" id="{4C1ED96D-31B6-4C11-A5AE-217DC228889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499" name="Text Box 15">
          <a:extLst>
            <a:ext uri="{FF2B5EF4-FFF2-40B4-BE49-F238E27FC236}">
              <a16:creationId xmlns:a16="http://schemas.microsoft.com/office/drawing/2014/main" id="{25DB247E-EB2E-41FC-9056-C912A83E590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0" name="Text Box 15">
          <a:extLst>
            <a:ext uri="{FF2B5EF4-FFF2-40B4-BE49-F238E27FC236}">
              <a16:creationId xmlns:a16="http://schemas.microsoft.com/office/drawing/2014/main" id="{AC5056F0-BB1A-419B-80F0-E294EF67919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1" name="Text Box 15">
          <a:extLst>
            <a:ext uri="{FF2B5EF4-FFF2-40B4-BE49-F238E27FC236}">
              <a16:creationId xmlns:a16="http://schemas.microsoft.com/office/drawing/2014/main" id="{2F304537-6BBD-4C09-A9D8-46628E9898B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2" name="Text Box 15">
          <a:extLst>
            <a:ext uri="{FF2B5EF4-FFF2-40B4-BE49-F238E27FC236}">
              <a16:creationId xmlns:a16="http://schemas.microsoft.com/office/drawing/2014/main" id="{E0586E4E-B4F8-4F5A-84A2-6DCECD2C4B2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3" name="Text Box 15">
          <a:extLst>
            <a:ext uri="{FF2B5EF4-FFF2-40B4-BE49-F238E27FC236}">
              <a16:creationId xmlns:a16="http://schemas.microsoft.com/office/drawing/2014/main" id="{E245BBE5-1F25-48DA-9C9C-B094B779918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4" name="Text Box 15">
          <a:extLst>
            <a:ext uri="{FF2B5EF4-FFF2-40B4-BE49-F238E27FC236}">
              <a16:creationId xmlns:a16="http://schemas.microsoft.com/office/drawing/2014/main" id="{D6050A73-418B-4DD1-9843-9CDF7481370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5" name="Text Box 15">
          <a:extLst>
            <a:ext uri="{FF2B5EF4-FFF2-40B4-BE49-F238E27FC236}">
              <a16:creationId xmlns:a16="http://schemas.microsoft.com/office/drawing/2014/main" id="{DA83D83F-021F-4F2A-8B68-D0F2BB628DD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06" name="Text Box 15">
          <a:extLst>
            <a:ext uri="{FF2B5EF4-FFF2-40B4-BE49-F238E27FC236}">
              <a16:creationId xmlns:a16="http://schemas.microsoft.com/office/drawing/2014/main" id="{84618B13-CEEC-4CDD-B094-2FCD753F608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07" name="Text Box 15">
          <a:extLst>
            <a:ext uri="{FF2B5EF4-FFF2-40B4-BE49-F238E27FC236}">
              <a16:creationId xmlns:a16="http://schemas.microsoft.com/office/drawing/2014/main" id="{B5E81B4C-FAAC-470E-B06C-751D31D6D5A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8" name="Text Box 15">
          <a:extLst>
            <a:ext uri="{FF2B5EF4-FFF2-40B4-BE49-F238E27FC236}">
              <a16:creationId xmlns:a16="http://schemas.microsoft.com/office/drawing/2014/main" id="{959257CA-86DD-4FD4-BA00-F603C008E55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09" name="Text Box 15">
          <a:extLst>
            <a:ext uri="{FF2B5EF4-FFF2-40B4-BE49-F238E27FC236}">
              <a16:creationId xmlns:a16="http://schemas.microsoft.com/office/drawing/2014/main" id="{00BB4D88-5997-47AC-A7A7-F4C76794B37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10" name="Text Box 15">
          <a:extLst>
            <a:ext uri="{FF2B5EF4-FFF2-40B4-BE49-F238E27FC236}">
              <a16:creationId xmlns:a16="http://schemas.microsoft.com/office/drawing/2014/main" id="{15DFC8EA-D571-4BB3-8D50-760A3CFB40B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11" name="Text Box 15">
          <a:extLst>
            <a:ext uri="{FF2B5EF4-FFF2-40B4-BE49-F238E27FC236}">
              <a16:creationId xmlns:a16="http://schemas.microsoft.com/office/drawing/2014/main" id="{951E952F-9333-431A-9000-4F295CC15D5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12" name="Text Box 15">
          <a:extLst>
            <a:ext uri="{FF2B5EF4-FFF2-40B4-BE49-F238E27FC236}">
              <a16:creationId xmlns:a16="http://schemas.microsoft.com/office/drawing/2014/main" id="{8504B151-1B43-4B84-A33C-8D59F66169D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13" name="Text Box 15">
          <a:extLst>
            <a:ext uri="{FF2B5EF4-FFF2-40B4-BE49-F238E27FC236}">
              <a16:creationId xmlns:a16="http://schemas.microsoft.com/office/drawing/2014/main" id="{08FEDB67-D712-40F4-901D-23B0BD27D51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14" name="Text Box 15">
          <a:extLst>
            <a:ext uri="{FF2B5EF4-FFF2-40B4-BE49-F238E27FC236}">
              <a16:creationId xmlns:a16="http://schemas.microsoft.com/office/drawing/2014/main" id="{FE4E5BE2-2A39-46F8-9C21-C443E910A14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15" name="Text Box 15">
          <a:extLst>
            <a:ext uri="{FF2B5EF4-FFF2-40B4-BE49-F238E27FC236}">
              <a16:creationId xmlns:a16="http://schemas.microsoft.com/office/drawing/2014/main" id="{5874FE4F-8709-4145-867B-67D2436ABAB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16" name="Text Box 15">
          <a:extLst>
            <a:ext uri="{FF2B5EF4-FFF2-40B4-BE49-F238E27FC236}">
              <a16:creationId xmlns:a16="http://schemas.microsoft.com/office/drawing/2014/main" id="{0EAA1008-7C37-4470-B76B-056222406E6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17" name="Text Box 15">
          <a:extLst>
            <a:ext uri="{FF2B5EF4-FFF2-40B4-BE49-F238E27FC236}">
              <a16:creationId xmlns:a16="http://schemas.microsoft.com/office/drawing/2014/main" id="{274CED28-E73F-436D-B8AB-5F7E17FB596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18" name="Text Box 15">
          <a:extLst>
            <a:ext uri="{FF2B5EF4-FFF2-40B4-BE49-F238E27FC236}">
              <a16:creationId xmlns:a16="http://schemas.microsoft.com/office/drawing/2014/main" id="{B3D7E3D2-AC28-4099-9691-EF6B74AAD4F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19" name="Text Box 15">
          <a:extLst>
            <a:ext uri="{FF2B5EF4-FFF2-40B4-BE49-F238E27FC236}">
              <a16:creationId xmlns:a16="http://schemas.microsoft.com/office/drawing/2014/main" id="{CD12BE97-8455-4F82-AC35-000BE056C58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20" name="Text Box 15">
          <a:extLst>
            <a:ext uri="{FF2B5EF4-FFF2-40B4-BE49-F238E27FC236}">
              <a16:creationId xmlns:a16="http://schemas.microsoft.com/office/drawing/2014/main" id="{5A014C85-F1A7-4AD4-B9E7-45728DD9D5F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21" name="Text Box 15">
          <a:extLst>
            <a:ext uri="{FF2B5EF4-FFF2-40B4-BE49-F238E27FC236}">
              <a16:creationId xmlns:a16="http://schemas.microsoft.com/office/drawing/2014/main" id="{2A25EFCB-18B7-464B-8AD4-CB737AD9D1D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22" name="Text Box 15">
          <a:extLst>
            <a:ext uri="{FF2B5EF4-FFF2-40B4-BE49-F238E27FC236}">
              <a16:creationId xmlns:a16="http://schemas.microsoft.com/office/drawing/2014/main" id="{C408C0A0-6813-49DC-A968-5484895B26E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23" name="Text Box 15">
          <a:extLst>
            <a:ext uri="{FF2B5EF4-FFF2-40B4-BE49-F238E27FC236}">
              <a16:creationId xmlns:a16="http://schemas.microsoft.com/office/drawing/2014/main" id="{3FD490FA-56F8-4E5D-BDD9-8EDF12A9A8B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24" name="Text Box 15">
          <a:extLst>
            <a:ext uri="{FF2B5EF4-FFF2-40B4-BE49-F238E27FC236}">
              <a16:creationId xmlns:a16="http://schemas.microsoft.com/office/drawing/2014/main" id="{53E98DC1-C616-47DF-9524-9E53FDD4B1A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25" name="Text Box 15">
          <a:extLst>
            <a:ext uri="{FF2B5EF4-FFF2-40B4-BE49-F238E27FC236}">
              <a16:creationId xmlns:a16="http://schemas.microsoft.com/office/drawing/2014/main" id="{0E6E051E-54E4-41C7-84B3-F17115E8E52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26" name="Text Box 15">
          <a:extLst>
            <a:ext uri="{FF2B5EF4-FFF2-40B4-BE49-F238E27FC236}">
              <a16:creationId xmlns:a16="http://schemas.microsoft.com/office/drawing/2014/main" id="{83E76ECD-5A3B-4840-8F12-2F3D0781A82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27" name="Text Box 15">
          <a:extLst>
            <a:ext uri="{FF2B5EF4-FFF2-40B4-BE49-F238E27FC236}">
              <a16:creationId xmlns:a16="http://schemas.microsoft.com/office/drawing/2014/main" id="{1A3179E2-32FF-4F56-827D-830A7A8CC8E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28" name="Text Box 15">
          <a:extLst>
            <a:ext uri="{FF2B5EF4-FFF2-40B4-BE49-F238E27FC236}">
              <a16:creationId xmlns:a16="http://schemas.microsoft.com/office/drawing/2014/main" id="{57B9A31C-66D7-4440-93DA-1B15F7C9112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29" name="Text Box 15">
          <a:extLst>
            <a:ext uri="{FF2B5EF4-FFF2-40B4-BE49-F238E27FC236}">
              <a16:creationId xmlns:a16="http://schemas.microsoft.com/office/drawing/2014/main" id="{7EAB527B-578E-4974-A0F2-FAAD667DE11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30" name="Text Box 15">
          <a:extLst>
            <a:ext uri="{FF2B5EF4-FFF2-40B4-BE49-F238E27FC236}">
              <a16:creationId xmlns:a16="http://schemas.microsoft.com/office/drawing/2014/main" id="{7CBBC943-B780-4272-A6D5-1AA0F91DAD5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31" name="Text Box 15">
          <a:extLst>
            <a:ext uri="{FF2B5EF4-FFF2-40B4-BE49-F238E27FC236}">
              <a16:creationId xmlns:a16="http://schemas.microsoft.com/office/drawing/2014/main" id="{6B82BAA7-4FE1-4982-8A91-24F6B8A1B7D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32" name="Text Box 15">
          <a:extLst>
            <a:ext uri="{FF2B5EF4-FFF2-40B4-BE49-F238E27FC236}">
              <a16:creationId xmlns:a16="http://schemas.microsoft.com/office/drawing/2014/main" id="{32BDDB34-6FBD-41F8-8109-CEC6C3F8061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33" name="Text Box 15">
          <a:extLst>
            <a:ext uri="{FF2B5EF4-FFF2-40B4-BE49-F238E27FC236}">
              <a16:creationId xmlns:a16="http://schemas.microsoft.com/office/drawing/2014/main" id="{373F63BC-6CB5-459B-BD6E-9D1F3092A06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34" name="Text Box 15">
          <a:extLst>
            <a:ext uri="{FF2B5EF4-FFF2-40B4-BE49-F238E27FC236}">
              <a16:creationId xmlns:a16="http://schemas.microsoft.com/office/drawing/2014/main" id="{EA672CC3-609B-4937-94B4-D8E7C34D75D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35" name="Text Box 15">
          <a:extLst>
            <a:ext uri="{FF2B5EF4-FFF2-40B4-BE49-F238E27FC236}">
              <a16:creationId xmlns:a16="http://schemas.microsoft.com/office/drawing/2014/main" id="{4702CD90-EA87-492A-BF30-4896E95FC18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36" name="Text Box 15">
          <a:extLst>
            <a:ext uri="{FF2B5EF4-FFF2-40B4-BE49-F238E27FC236}">
              <a16:creationId xmlns:a16="http://schemas.microsoft.com/office/drawing/2014/main" id="{4EEA1DA4-4A90-4425-B9D0-F68F522755D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37" name="Text Box 15">
          <a:extLst>
            <a:ext uri="{FF2B5EF4-FFF2-40B4-BE49-F238E27FC236}">
              <a16:creationId xmlns:a16="http://schemas.microsoft.com/office/drawing/2014/main" id="{4CC01581-D822-47FE-B5C2-62325D2744B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38" name="Text Box 15">
          <a:extLst>
            <a:ext uri="{FF2B5EF4-FFF2-40B4-BE49-F238E27FC236}">
              <a16:creationId xmlns:a16="http://schemas.microsoft.com/office/drawing/2014/main" id="{64ECA9F8-75F5-4C26-B771-C664FF3BF3C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39" name="Text Box 15">
          <a:extLst>
            <a:ext uri="{FF2B5EF4-FFF2-40B4-BE49-F238E27FC236}">
              <a16:creationId xmlns:a16="http://schemas.microsoft.com/office/drawing/2014/main" id="{CBB13C6E-34AF-48C3-A392-F16199CC04A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40" name="Text Box 15">
          <a:extLst>
            <a:ext uri="{FF2B5EF4-FFF2-40B4-BE49-F238E27FC236}">
              <a16:creationId xmlns:a16="http://schemas.microsoft.com/office/drawing/2014/main" id="{12A8DE15-F52C-4FFC-BD9A-A5BB3A2E289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41" name="Text Box 15">
          <a:extLst>
            <a:ext uri="{FF2B5EF4-FFF2-40B4-BE49-F238E27FC236}">
              <a16:creationId xmlns:a16="http://schemas.microsoft.com/office/drawing/2014/main" id="{D5890743-9C3C-4572-8B44-9E7C066B5D1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42" name="Text Box 15">
          <a:extLst>
            <a:ext uri="{FF2B5EF4-FFF2-40B4-BE49-F238E27FC236}">
              <a16:creationId xmlns:a16="http://schemas.microsoft.com/office/drawing/2014/main" id="{971ABB94-073C-49E4-B9DC-AFB1AE42BD8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43" name="Text Box 15">
          <a:extLst>
            <a:ext uri="{FF2B5EF4-FFF2-40B4-BE49-F238E27FC236}">
              <a16:creationId xmlns:a16="http://schemas.microsoft.com/office/drawing/2014/main" id="{4961B46C-5122-44A4-8773-3CB92C30021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44" name="Text Box 15">
          <a:extLst>
            <a:ext uri="{FF2B5EF4-FFF2-40B4-BE49-F238E27FC236}">
              <a16:creationId xmlns:a16="http://schemas.microsoft.com/office/drawing/2014/main" id="{67E67900-9B20-454F-99B8-77462971D1F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45" name="Text Box 15">
          <a:extLst>
            <a:ext uri="{FF2B5EF4-FFF2-40B4-BE49-F238E27FC236}">
              <a16:creationId xmlns:a16="http://schemas.microsoft.com/office/drawing/2014/main" id="{6E4CFF76-09C4-4643-B6F1-1DCE3B03AD0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46" name="Text Box 15">
          <a:extLst>
            <a:ext uri="{FF2B5EF4-FFF2-40B4-BE49-F238E27FC236}">
              <a16:creationId xmlns:a16="http://schemas.microsoft.com/office/drawing/2014/main" id="{2FC35AB0-1348-44FE-9561-3863FD8DBEC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47" name="Text Box 15">
          <a:extLst>
            <a:ext uri="{FF2B5EF4-FFF2-40B4-BE49-F238E27FC236}">
              <a16:creationId xmlns:a16="http://schemas.microsoft.com/office/drawing/2014/main" id="{3C0E4B61-C823-425C-8E36-D515F47AB07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48" name="Text Box 15">
          <a:extLst>
            <a:ext uri="{FF2B5EF4-FFF2-40B4-BE49-F238E27FC236}">
              <a16:creationId xmlns:a16="http://schemas.microsoft.com/office/drawing/2014/main" id="{0EC9D82F-4C52-4CF9-BB57-000A9AE57F4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49" name="Text Box 15">
          <a:extLst>
            <a:ext uri="{FF2B5EF4-FFF2-40B4-BE49-F238E27FC236}">
              <a16:creationId xmlns:a16="http://schemas.microsoft.com/office/drawing/2014/main" id="{AE09D65D-B59F-4D32-ACE9-6A3A544BCEA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50" name="Text Box 15">
          <a:extLst>
            <a:ext uri="{FF2B5EF4-FFF2-40B4-BE49-F238E27FC236}">
              <a16:creationId xmlns:a16="http://schemas.microsoft.com/office/drawing/2014/main" id="{64B49501-9003-460D-A778-F1B32ED4356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51" name="Text Box 15">
          <a:extLst>
            <a:ext uri="{FF2B5EF4-FFF2-40B4-BE49-F238E27FC236}">
              <a16:creationId xmlns:a16="http://schemas.microsoft.com/office/drawing/2014/main" id="{A9C725C9-89B3-4150-90B8-DEE6F69DB7A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52" name="Text Box 15">
          <a:extLst>
            <a:ext uri="{FF2B5EF4-FFF2-40B4-BE49-F238E27FC236}">
              <a16:creationId xmlns:a16="http://schemas.microsoft.com/office/drawing/2014/main" id="{7A8EDE72-221E-48A9-98D6-420AA77D2F0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3" name="Text Box 15">
          <a:extLst>
            <a:ext uri="{FF2B5EF4-FFF2-40B4-BE49-F238E27FC236}">
              <a16:creationId xmlns:a16="http://schemas.microsoft.com/office/drawing/2014/main" id="{D8A06FA8-50E4-428C-9BFE-F49E6CB29D6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4" name="Text Box 15">
          <a:extLst>
            <a:ext uri="{FF2B5EF4-FFF2-40B4-BE49-F238E27FC236}">
              <a16:creationId xmlns:a16="http://schemas.microsoft.com/office/drawing/2014/main" id="{73742FF6-479A-4FE0-A098-372210BB4E7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5" name="Text Box 15">
          <a:extLst>
            <a:ext uri="{FF2B5EF4-FFF2-40B4-BE49-F238E27FC236}">
              <a16:creationId xmlns:a16="http://schemas.microsoft.com/office/drawing/2014/main" id="{FAA6AA88-164E-4D77-8428-58ABF8E069F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6" name="Text Box 15">
          <a:extLst>
            <a:ext uri="{FF2B5EF4-FFF2-40B4-BE49-F238E27FC236}">
              <a16:creationId xmlns:a16="http://schemas.microsoft.com/office/drawing/2014/main" id="{A75BA5B1-A316-4485-A46B-F9B34DCF548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7" name="Text Box 15">
          <a:extLst>
            <a:ext uri="{FF2B5EF4-FFF2-40B4-BE49-F238E27FC236}">
              <a16:creationId xmlns:a16="http://schemas.microsoft.com/office/drawing/2014/main" id="{86492008-D05B-4AE4-8BF2-871A8A11D31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8" name="Text Box 15">
          <a:extLst>
            <a:ext uri="{FF2B5EF4-FFF2-40B4-BE49-F238E27FC236}">
              <a16:creationId xmlns:a16="http://schemas.microsoft.com/office/drawing/2014/main" id="{9366FBE2-DFF7-4870-AFAD-9A2091173F6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59" name="Text Box 15">
          <a:extLst>
            <a:ext uri="{FF2B5EF4-FFF2-40B4-BE49-F238E27FC236}">
              <a16:creationId xmlns:a16="http://schemas.microsoft.com/office/drawing/2014/main" id="{50CDDFB9-E9ED-4BE3-B55B-57D25925092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0" name="Text Box 15">
          <a:extLst>
            <a:ext uri="{FF2B5EF4-FFF2-40B4-BE49-F238E27FC236}">
              <a16:creationId xmlns:a16="http://schemas.microsoft.com/office/drawing/2014/main" id="{FE559CF0-1B9C-4357-8884-AFBF14FC38A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1" name="Text Box 15">
          <a:extLst>
            <a:ext uri="{FF2B5EF4-FFF2-40B4-BE49-F238E27FC236}">
              <a16:creationId xmlns:a16="http://schemas.microsoft.com/office/drawing/2014/main" id="{6C19CA2D-219D-4578-9994-162B60625BD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62" name="Text Box 15">
          <a:extLst>
            <a:ext uri="{FF2B5EF4-FFF2-40B4-BE49-F238E27FC236}">
              <a16:creationId xmlns:a16="http://schemas.microsoft.com/office/drawing/2014/main" id="{5DC9A215-DDDC-4EBA-894E-8064E0DEC05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63" name="Text Box 15">
          <a:extLst>
            <a:ext uri="{FF2B5EF4-FFF2-40B4-BE49-F238E27FC236}">
              <a16:creationId xmlns:a16="http://schemas.microsoft.com/office/drawing/2014/main" id="{790429E5-A63B-44BA-8B25-295AD0A0C10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4" name="Text Box 15">
          <a:extLst>
            <a:ext uri="{FF2B5EF4-FFF2-40B4-BE49-F238E27FC236}">
              <a16:creationId xmlns:a16="http://schemas.microsoft.com/office/drawing/2014/main" id="{14552C4D-6C2C-4312-8AD7-FE568C31D68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5" name="Text Box 15">
          <a:extLst>
            <a:ext uri="{FF2B5EF4-FFF2-40B4-BE49-F238E27FC236}">
              <a16:creationId xmlns:a16="http://schemas.microsoft.com/office/drawing/2014/main" id="{B0A74333-884E-4691-BBAE-908E8E446DF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6" name="Text Box 15">
          <a:extLst>
            <a:ext uri="{FF2B5EF4-FFF2-40B4-BE49-F238E27FC236}">
              <a16:creationId xmlns:a16="http://schemas.microsoft.com/office/drawing/2014/main" id="{1C885EEA-CEE3-4AB7-B40D-45816295FE5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7" name="Text Box 15">
          <a:extLst>
            <a:ext uri="{FF2B5EF4-FFF2-40B4-BE49-F238E27FC236}">
              <a16:creationId xmlns:a16="http://schemas.microsoft.com/office/drawing/2014/main" id="{910330F6-9DD5-4CE1-BEF8-DA26358277B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8" name="Text Box 15">
          <a:extLst>
            <a:ext uri="{FF2B5EF4-FFF2-40B4-BE49-F238E27FC236}">
              <a16:creationId xmlns:a16="http://schemas.microsoft.com/office/drawing/2014/main" id="{5CBED3BF-3E64-4383-8ED6-6C283BB452F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69" name="Text Box 15">
          <a:extLst>
            <a:ext uri="{FF2B5EF4-FFF2-40B4-BE49-F238E27FC236}">
              <a16:creationId xmlns:a16="http://schemas.microsoft.com/office/drawing/2014/main" id="{4013702D-12F3-495F-9BA9-C7765075B06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70" name="Text Box 15">
          <a:extLst>
            <a:ext uri="{FF2B5EF4-FFF2-40B4-BE49-F238E27FC236}">
              <a16:creationId xmlns:a16="http://schemas.microsoft.com/office/drawing/2014/main" id="{88237491-9C3F-4C04-8E35-F89110F2555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71" name="Text Box 15">
          <a:extLst>
            <a:ext uri="{FF2B5EF4-FFF2-40B4-BE49-F238E27FC236}">
              <a16:creationId xmlns:a16="http://schemas.microsoft.com/office/drawing/2014/main" id="{097E7BDA-0E1B-4C0A-A64E-E3F8979B63A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72" name="Text Box 15">
          <a:extLst>
            <a:ext uri="{FF2B5EF4-FFF2-40B4-BE49-F238E27FC236}">
              <a16:creationId xmlns:a16="http://schemas.microsoft.com/office/drawing/2014/main" id="{EDC98686-06FD-4197-BC3D-7706FB480AD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73" name="Text Box 15">
          <a:extLst>
            <a:ext uri="{FF2B5EF4-FFF2-40B4-BE49-F238E27FC236}">
              <a16:creationId xmlns:a16="http://schemas.microsoft.com/office/drawing/2014/main" id="{71549C50-52FB-461F-BF3A-392FFAC25AC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74" name="Text Box 15">
          <a:extLst>
            <a:ext uri="{FF2B5EF4-FFF2-40B4-BE49-F238E27FC236}">
              <a16:creationId xmlns:a16="http://schemas.microsoft.com/office/drawing/2014/main" id="{9F3DB7F6-D341-4843-8B24-C00B250AB93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75" name="Text Box 15">
          <a:extLst>
            <a:ext uri="{FF2B5EF4-FFF2-40B4-BE49-F238E27FC236}">
              <a16:creationId xmlns:a16="http://schemas.microsoft.com/office/drawing/2014/main" id="{05C51F39-2C8F-4AF6-A0A6-0D1C0B709D2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76" name="Text Box 15">
          <a:extLst>
            <a:ext uri="{FF2B5EF4-FFF2-40B4-BE49-F238E27FC236}">
              <a16:creationId xmlns:a16="http://schemas.microsoft.com/office/drawing/2014/main" id="{9FA45E6C-BC0A-4B00-8128-6CA2B25B9CA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77" name="Text Box 15">
          <a:extLst>
            <a:ext uri="{FF2B5EF4-FFF2-40B4-BE49-F238E27FC236}">
              <a16:creationId xmlns:a16="http://schemas.microsoft.com/office/drawing/2014/main" id="{11423DF7-2930-45EB-9708-DA8C93E9F18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78" name="Text Box 15">
          <a:extLst>
            <a:ext uri="{FF2B5EF4-FFF2-40B4-BE49-F238E27FC236}">
              <a16:creationId xmlns:a16="http://schemas.microsoft.com/office/drawing/2014/main" id="{115FBAEB-AE98-4A06-9ACD-D4FA293A387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79" name="Text Box 15">
          <a:extLst>
            <a:ext uri="{FF2B5EF4-FFF2-40B4-BE49-F238E27FC236}">
              <a16:creationId xmlns:a16="http://schemas.microsoft.com/office/drawing/2014/main" id="{2D4FA423-DF68-4331-BBAB-BA9AD071136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80" name="Text Box 15">
          <a:extLst>
            <a:ext uri="{FF2B5EF4-FFF2-40B4-BE49-F238E27FC236}">
              <a16:creationId xmlns:a16="http://schemas.microsoft.com/office/drawing/2014/main" id="{09F1C27B-80FB-4095-B8BF-AFFDE03F990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81" name="Text Box 15">
          <a:extLst>
            <a:ext uri="{FF2B5EF4-FFF2-40B4-BE49-F238E27FC236}">
              <a16:creationId xmlns:a16="http://schemas.microsoft.com/office/drawing/2014/main" id="{04399FF9-499E-42C1-9DAD-B0F698FF807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82" name="Text Box 15">
          <a:extLst>
            <a:ext uri="{FF2B5EF4-FFF2-40B4-BE49-F238E27FC236}">
              <a16:creationId xmlns:a16="http://schemas.microsoft.com/office/drawing/2014/main" id="{3463C3B8-CA12-4F81-A961-16398EB235C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83" name="Text Box 15">
          <a:extLst>
            <a:ext uri="{FF2B5EF4-FFF2-40B4-BE49-F238E27FC236}">
              <a16:creationId xmlns:a16="http://schemas.microsoft.com/office/drawing/2014/main" id="{CBF1563B-74E7-4F1F-BA5D-3B4C4A39D9B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84" name="Text Box 15">
          <a:extLst>
            <a:ext uri="{FF2B5EF4-FFF2-40B4-BE49-F238E27FC236}">
              <a16:creationId xmlns:a16="http://schemas.microsoft.com/office/drawing/2014/main" id="{3B2B1BCF-261C-4901-82F8-562BBC391EA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85" name="Text Box 15">
          <a:extLst>
            <a:ext uri="{FF2B5EF4-FFF2-40B4-BE49-F238E27FC236}">
              <a16:creationId xmlns:a16="http://schemas.microsoft.com/office/drawing/2014/main" id="{31807989-DD4E-4395-8686-D9A98041CAA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86" name="Text Box 15">
          <a:extLst>
            <a:ext uri="{FF2B5EF4-FFF2-40B4-BE49-F238E27FC236}">
              <a16:creationId xmlns:a16="http://schemas.microsoft.com/office/drawing/2014/main" id="{CF95A87C-DF7E-4647-95FC-37D9963EF7B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87" name="Text Box 15">
          <a:extLst>
            <a:ext uri="{FF2B5EF4-FFF2-40B4-BE49-F238E27FC236}">
              <a16:creationId xmlns:a16="http://schemas.microsoft.com/office/drawing/2014/main" id="{843AF9DE-AC64-4C04-8921-508A33E1B41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88" name="Text Box 15">
          <a:extLst>
            <a:ext uri="{FF2B5EF4-FFF2-40B4-BE49-F238E27FC236}">
              <a16:creationId xmlns:a16="http://schemas.microsoft.com/office/drawing/2014/main" id="{FFC1D2D0-3FE9-4BD4-B802-71669B05C4D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89" name="Text Box 15">
          <a:extLst>
            <a:ext uri="{FF2B5EF4-FFF2-40B4-BE49-F238E27FC236}">
              <a16:creationId xmlns:a16="http://schemas.microsoft.com/office/drawing/2014/main" id="{4C40CC15-C9B5-4E96-9585-7CDA20441CA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0" name="Text Box 15">
          <a:extLst>
            <a:ext uri="{FF2B5EF4-FFF2-40B4-BE49-F238E27FC236}">
              <a16:creationId xmlns:a16="http://schemas.microsoft.com/office/drawing/2014/main" id="{B8A67758-5DA7-48CC-9F4E-A73DA3A82FC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1" name="Text Box 15">
          <a:extLst>
            <a:ext uri="{FF2B5EF4-FFF2-40B4-BE49-F238E27FC236}">
              <a16:creationId xmlns:a16="http://schemas.microsoft.com/office/drawing/2014/main" id="{95084417-7D23-47DC-8461-C0294B461CE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2" name="Text Box 15">
          <a:extLst>
            <a:ext uri="{FF2B5EF4-FFF2-40B4-BE49-F238E27FC236}">
              <a16:creationId xmlns:a16="http://schemas.microsoft.com/office/drawing/2014/main" id="{DD0A12BF-3F45-42AD-936C-DACD60C5021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3" name="Text Box 15">
          <a:extLst>
            <a:ext uri="{FF2B5EF4-FFF2-40B4-BE49-F238E27FC236}">
              <a16:creationId xmlns:a16="http://schemas.microsoft.com/office/drawing/2014/main" id="{AB57DF4A-9B49-4BE1-B0E4-D521C09AAF6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4" name="Text Box 15">
          <a:extLst>
            <a:ext uri="{FF2B5EF4-FFF2-40B4-BE49-F238E27FC236}">
              <a16:creationId xmlns:a16="http://schemas.microsoft.com/office/drawing/2014/main" id="{EB4CBCD5-3374-44D9-876F-16436C19209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5" name="Text Box 15">
          <a:extLst>
            <a:ext uri="{FF2B5EF4-FFF2-40B4-BE49-F238E27FC236}">
              <a16:creationId xmlns:a16="http://schemas.microsoft.com/office/drawing/2014/main" id="{F428B2BC-E025-4C01-998B-08C340C078A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96" name="Text Box 15">
          <a:extLst>
            <a:ext uri="{FF2B5EF4-FFF2-40B4-BE49-F238E27FC236}">
              <a16:creationId xmlns:a16="http://schemas.microsoft.com/office/drawing/2014/main" id="{CBB5BD43-C3B9-454D-B811-587B6013EA4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597" name="Text Box 15">
          <a:extLst>
            <a:ext uri="{FF2B5EF4-FFF2-40B4-BE49-F238E27FC236}">
              <a16:creationId xmlns:a16="http://schemas.microsoft.com/office/drawing/2014/main" id="{74B2DED7-9C77-4ED5-B9EF-CFD59571DD0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8" name="Text Box 15">
          <a:extLst>
            <a:ext uri="{FF2B5EF4-FFF2-40B4-BE49-F238E27FC236}">
              <a16:creationId xmlns:a16="http://schemas.microsoft.com/office/drawing/2014/main" id="{60DDF695-738B-4BC5-81DC-1391BCA862A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599" name="Text Box 15">
          <a:extLst>
            <a:ext uri="{FF2B5EF4-FFF2-40B4-BE49-F238E27FC236}">
              <a16:creationId xmlns:a16="http://schemas.microsoft.com/office/drawing/2014/main" id="{0E42B00E-941D-4673-A1DC-F106DCDE7FA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00" name="Text Box 15">
          <a:extLst>
            <a:ext uri="{FF2B5EF4-FFF2-40B4-BE49-F238E27FC236}">
              <a16:creationId xmlns:a16="http://schemas.microsoft.com/office/drawing/2014/main" id="{E0B24C4E-B693-4648-ACA9-5248708B5B8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01" name="Text Box 15">
          <a:extLst>
            <a:ext uri="{FF2B5EF4-FFF2-40B4-BE49-F238E27FC236}">
              <a16:creationId xmlns:a16="http://schemas.microsoft.com/office/drawing/2014/main" id="{AF483CBF-3837-4EE0-B6E9-42119D301E2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02" name="Text Box 15">
          <a:extLst>
            <a:ext uri="{FF2B5EF4-FFF2-40B4-BE49-F238E27FC236}">
              <a16:creationId xmlns:a16="http://schemas.microsoft.com/office/drawing/2014/main" id="{2F26CE65-C9DD-4A82-90DE-D35658C260B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03" name="Text Box 15">
          <a:extLst>
            <a:ext uri="{FF2B5EF4-FFF2-40B4-BE49-F238E27FC236}">
              <a16:creationId xmlns:a16="http://schemas.microsoft.com/office/drawing/2014/main" id="{77A63BEE-3E74-4A6B-BD6C-3A3CD8EA6C6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04" name="Text Box 15">
          <a:extLst>
            <a:ext uri="{FF2B5EF4-FFF2-40B4-BE49-F238E27FC236}">
              <a16:creationId xmlns:a16="http://schemas.microsoft.com/office/drawing/2014/main" id="{ABB90529-7932-4E2C-8F44-33F6FFA872A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05" name="Text Box 15">
          <a:extLst>
            <a:ext uri="{FF2B5EF4-FFF2-40B4-BE49-F238E27FC236}">
              <a16:creationId xmlns:a16="http://schemas.microsoft.com/office/drawing/2014/main" id="{9DD0EB4E-3E8D-4CA1-88C4-EA98161AA5B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06" name="Text Box 15">
          <a:extLst>
            <a:ext uri="{FF2B5EF4-FFF2-40B4-BE49-F238E27FC236}">
              <a16:creationId xmlns:a16="http://schemas.microsoft.com/office/drawing/2014/main" id="{D677B820-C76F-4EF1-B0AB-F6898EFEAEB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07" name="Text Box 15">
          <a:extLst>
            <a:ext uri="{FF2B5EF4-FFF2-40B4-BE49-F238E27FC236}">
              <a16:creationId xmlns:a16="http://schemas.microsoft.com/office/drawing/2014/main" id="{43E46240-F8B8-43AC-8DF4-F5E41A42A52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08" name="Text Box 15">
          <a:extLst>
            <a:ext uri="{FF2B5EF4-FFF2-40B4-BE49-F238E27FC236}">
              <a16:creationId xmlns:a16="http://schemas.microsoft.com/office/drawing/2014/main" id="{93E9A9CF-ECC6-41EE-9E76-95EA23677C5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09" name="Text Box 15">
          <a:extLst>
            <a:ext uri="{FF2B5EF4-FFF2-40B4-BE49-F238E27FC236}">
              <a16:creationId xmlns:a16="http://schemas.microsoft.com/office/drawing/2014/main" id="{E083D6C0-2F0E-4373-A4DE-FE590A33B74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10" name="Text Box 15">
          <a:extLst>
            <a:ext uri="{FF2B5EF4-FFF2-40B4-BE49-F238E27FC236}">
              <a16:creationId xmlns:a16="http://schemas.microsoft.com/office/drawing/2014/main" id="{E19C71FE-15B0-487D-A3C2-7D35C6EE740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11" name="Text Box 15">
          <a:extLst>
            <a:ext uri="{FF2B5EF4-FFF2-40B4-BE49-F238E27FC236}">
              <a16:creationId xmlns:a16="http://schemas.microsoft.com/office/drawing/2014/main" id="{C5C0590F-C0B7-4C55-85AF-F7ADBAD88DE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12" name="Text Box 15">
          <a:extLst>
            <a:ext uri="{FF2B5EF4-FFF2-40B4-BE49-F238E27FC236}">
              <a16:creationId xmlns:a16="http://schemas.microsoft.com/office/drawing/2014/main" id="{825ADD47-644F-4F78-B9A3-0F996942930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13" name="Text Box 15">
          <a:extLst>
            <a:ext uri="{FF2B5EF4-FFF2-40B4-BE49-F238E27FC236}">
              <a16:creationId xmlns:a16="http://schemas.microsoft.com/office/drawing/2014/main" id="{D0752322-15B6-434D-8E0C-E227EDAB931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14" name="Text Box 15">
          <a:extLst>
            <a:ext uri="{FF2B5EF4-FFF2-40B4-BE49-F238E27FC236}">
              <a16:creationId xmlns:a16="http://schemas.microsoft.com/office/drawing/2014/main" id="{F3368D94-5EE6-464D-BE05-1D9C3C47569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15" name="Text Box 15">
          <a:extLst>
            <a:ext uri="{FF2B5EF4-FFF2-40B4-BE49-F238E27FC236}">
              <a16:creationId xmlns:a16="http://schemas.microsoft.com/office/drawing/2014/main" id="{165AF17B-0DF4-4F6E-B2C4-9EB0C842D57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16" name="Text Box 15">
          <a:extLst>
            <a:ext uri="{FF2B5EF4-FFF2-40B4-BE49-F238E27FC236}">
              <a16:creationId xmlns:a16="http://schemas.microsoft.com/office/drawing/2014/main" id="{57833F4A-8416-4346-A5D9-BBEC4D9A841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17" name="Text Box 15">
          <a:extLst>
            <a:ext uri="{FF2B5EF4-FFF2-40B4-BE49-F238E27FC236}">
              <a16:creationId xmlns:a16="http://schemas.microsoft.com/office/drawing/2014/main" id="{1F5FBCAC-346C-4C79-96AC-77074E92CC6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18" name="Text Box 15">
          <a:extLst>
            <a:ext uri="{FF2B5EF4-FFF2-40B4-BE49-F238E27FC236}">
              <a16:creationId xmlns:a16="http://schemas.microsoft.com/office/drawing/2014/main" id="{34C01698-5348-4751-B7C7-01A271B85BB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19" name="Text Box 15">
          <a:extLst>
            <a:ext uri="{FF2B5EF4-FFF2-40B4-BE49-F238E27FC236}">
              <a16:creationId xmlns:a16="http://schemas.microsoft.com/office/drawing/2014/main" id="{7CC1294E-097E-43AC-B2BB-8D672CCAC71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20" name="Text Box 15">
          <a:extLst>
            <a:ext uri="{FF2B5EF4-FFF2-40B4-BE49-F238E27FC236}">
              <a16:creationId xmlns:a16="http://schemas.microsoft.com/office/drawing/2014/main" id="{CF7FA546-C32F-43C9-9F9F-DB793A2E551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21" name="Text Box 15">
          <a:extLst>
            <a:ext uri="{FF2B5EF4-FFF2-40B4-BE49-F238E27FC236}">
              <a16:creationId xmlns:a16="http://schemas.microsoft.com/office/drawing/2014/main" id="{8EDD57F4-1A32-4684-88EE-3168287433E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22" name="Text Box 15">
          <a:extLst>
            <a:ext uri="{FF2B5EF4-FFF2-40B4-BE49-F238E27FC236}">
              <a16:creationId xmlns:a16="http://schemas.microsoft.com/office/drawing/2014/main" id="{77EA6F3A-431B-4AC2-B08C-ED6A1E7C3D2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23" name="Text Box 15">
          <a:extLst>
            <a:ext uri="{FF2B5EF4-FFF2-40B4-BE49-F238E27FC236}">
              <a16:creationId xmlns:a16="http://schemas.microsoft.com/office/drawing/2014/main" id="{01D0C8D4-69E6-4238-8A92-6C5A83C5367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24" name="Text Box 15">
          <a:extLst>
            <a:ext uri="{FF2B5EF4-FFF2-40B4-BE49-F238E27FC236}">
              <a16:creationId xmlns:a16="http://schemas.microsoft.com/office/drawing/2014/main" id="{687A641D-39E0-44B7-A448-9A94C2A8F4B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25" name="Text Box 15">
          <a:extLst>
            <a:ext uri="{FF2B5EF4-FFF2-40B4-BE49-F238E27FC236}">
              <a16:creationId xmlns:a16="http://schemas.microsoft.com/office/drawing/2014/main" id="{8C095A61-937A-4A90-8961-12C6F6424ABE}"/>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26" name="Text Box 15">
          <a:extLst>
            <a:ext uri="{FF2B5EF4-FFF2-40B4-BE49-F238E27FC236}">
              <a16:creationId xmlns:a16="http://schemas.microsoft.com/office/drawing/2014/main" id="{7599AEDC-DDCD-409A-A83B-3B36B56650D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27" name="Text Box 15">
          <a:extLst>
            <a:ext uri="{FF2B5EF4-FFF2-40B4-BE49-F238E27FC236}">
              <a16:creationId xmlns:a16="http://schemas.microsoft.com/office/drawing/2014/main" id="{55796123-5BA9-4A19-8F77-DAECD92E2C4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28" name="Text Box 15">
          <a:extLst>
            <a:ext uri="{FF2B5EF4-FFF2-40B4-BE49-F238E27FC236}">
              <a16:creationId xmlns:a16="http://schemas.microsoft.com/office/drawing/2014/main" id="{39256AC2-5CDD-4F6A-ACDE-9A6476F947A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29" name="Text Box 15">
          <a:extLst>
            <a:ext uri="{FF2B5EF4-FFF2-40B4-BE49-F238E27FC236}">
              <a16:creationId xmlns:a16="http://schemas.microsoft.com/office/drawing/2014/main" id="{C18AAD7C-7959-4137-B4B0-CFBBA13901A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30" name="Text Box 15">
          <a:extLst>
            <a:ext uri="{FF2B5EF4-FFF2-40B4-BE49-F238E27FC236}">
              <a16:creationId xmlns:a16="http://schemas.microsoft.com/office/drawing/2014/main" id="{BCBC1A68-B833-4860-983B-8AB0225B74A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31" name="Text Box 15">
          <a:extLst>
            <a:ext uri="{FF2B5EF4-FFF2-40B4-BE49-F238E27FC236}">
              <a16:creationId xmlns:a16="http://schemas.microsoft.com/office/drawing/2014/main" id="{A9BED235-0173-4276-BC93-A8B5B95316FF}"/>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32" name="Text Box 15">
          <a:extLst>
            <a:ext uri="{FF2B5EF4-FFF2-40B4-BE49-F238E27FC236}">
              <a16:creationId xmlns:a16="http://schemas.microsoft.com/office/drawing/2014/main" id="{83B5B055-7E28-4B0C-BC78-4E582724C01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33" name="Text Box 15">
          <a:extLst>
            <a:ext uri="{FF2B5EF4-FFF2-40B4-BE49-F238E27FC236}">
              <a16:creationId xmlns:a16="http://schemas.microsoft.com/office/drawing/2014/main" id="{F72F7B72-05AB-416B-A4BC-62D04EC08A6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34" name="Text Box 15">
          <a:extLst>
            <a:ext uri="{FF2B5EF4-FFF2-40B4-BE49-F238E27FC236}">
              <a16:creationId xmlns:a16="http://schemas.microsoft.com/office/drawing/2014/main" id="{E82E9DD2-20EB-4C8E-A953-8C9C0240D42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35" name="Text Box 15">
          <a:extLst>
            <a:ext uri="{FF2B5EF4-FFF2-40B4-BE49-F238E27FC236}">
              <a16:creationId xmlns:a16="http://schemas.microsoft.com/office/drawing/2014/main" id="{DC82B399-3E4E-435F-83B0-20A9242E8C0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36" name="Text Box 15">
          <a:extLst>
            <a:ext uri="{FF2B5EF4-FFF2-40B4-BE49-F238E27FC236}">
              <a16:creationId xmlns:a16="http://schemas.microsoft.com/office/drawing/2014/main" id="{0F0F6FBE-7AA8-4191-91F9-0C70E235B4B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37" name="Text Box 15">
          <a:extLst>
            <a:ext uri="{FF2B5EF4-FFF2-40B4-BE49-F238E27FC236}">
              <a16:creationId xmlns:a16="http://schemas.microsoft.com/office/drawing/2014/main" id="{C478F18F-8D13-4273-82BB-AC6E419BB98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38" name="Text Box 15">
          <a:extLst>
            <a:ext uri="{FF2B5EF4-FFF2-40B4-BE49-F238E27FC236}">
              <a16:creationId xmlns:a16="http://schemas.microsoft.com/office/drawing/2014/main" id="{EBCC11C9-9619-40D0-9EDF-31FACE5824C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39" name="Text Box 15">
          <a:extLst>
            <a:ext uri="{FF2B5EF4-FFF2-40B4-BE49-F238E27FC236}">
              <a16:creationId xmlns:a16="http://schemas.microsoft.com/office/drawing/2014/main" id="{C75EF50D-F2A0-449A-9F53-677ADE07F42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40" name="Text Box 15">
          <a:extLst>
            <a:ext uri="{FF2B5EF4-FFF2-40B4-BE49-F238E27FC236}">
              <a16:creationId xmlns:a16="http://schemas.microsoft.com/office/drawing/2014/main" id="{3A3A8439-0B22-4A05-BD63-F23788AA6CA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41" name="Text Box 15">
          <a:extLst>
            <a:ext uri="{FF2B5EF4-FFF2-40B4-BE49-F238E27FC236}">
              <a16:creationId xmlns:a16="http://schemas.microsoft.com/office/drawing/2014/main" id="{565A7A90-2D8B-43D9-8BA4-605509E474E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42" name="Text Box 15">
          <a:extLst>
            <a:ext uri="{FF2B5EF4-FFF2-40B4-BE49-F238E27FC236}">
              <a16:creationId xmlns:a16="http://schemas.microsoft.com/office/drawing/2014/main" id="{52A164D9-A63A-4374-87AD-32265E2DAFA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43" name="Text Box 15">
          <a:extLst>
            <a:ext uri="{FF2B5EF4-FFF2-40B4-BE49-F238E27FC236}">
              <a16:creationId xmlns:a16="http://schemas.microsoft.com/office/drawing/2014/main" id="{DCB51A36-59CB-44E6-B3DB-522822B2176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44" name="Text Box 15">
          <a:extLst>
            <a:ext uri="{FF2B5EF4-FFF2-40B4-BE49-F238E27FC236}">
              <a16:creationId xmlns:a16="http://schemas.microsoft.com/office/drawing/2014/main" id="{367BD6DB-9DC4-4BC7-ADDB-903A7DF6EF3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45" name="Text Box 15">
          <a:extLst>
            <a:ext uri="{FF2B5EF4-FFF2-40B4-BE49-F238E27FC236}">
              <a16:creationId xmlns:a16="http://schemas.microsoft.com/office/drawing/2014/main" id="{28041854-07BD-49A2-93E3-C3232A62EC0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46" name="Text Box 15">
          <a:extLst>
            <a:ext uri="{FF2B5EF4-FFF2-40B4-BE49-F238E27FC236}">
              <a16:creationId xmlns:a16="http://schemas.microsoft.com/office/drawing/2014/main" id="{E7C9864A-4C2E-4DDD-AB66-2A512D807F84}"/>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47" name="Text Box 15">
          <a:extLst>
            <a:ext uri="{FF2B5EF4-FFF2-40B4-BE49-F238E27FC236}">
              <a16:creationId xmlns:a16="http://schemas.microsoft.com/office/drawing/2014/main" id="{701C29F2-873B-4FDA-A89A-6476184E7C9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48" name="Text Box 15">
          <a:extLst>
            <a:ext uri="{FF2B5EF4-FFF2-40B4-BE49-F238E27FC236}">
              <a16:creationId xmlns:a16="http://schemas.microsoft.com/office/drawing/2014/main" id="{8A2DE0CB-7FB0-4EB1-8B62-BEB2A9D14D0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49" name="Text Box 15">
          <a:extLst>
            <a:ext uri="{FF2B5EF4-FFF2-40B4-BE49-F238E27FC236}">
              <a16:creationId xmlns:a16="http://schemas.microsoft.com/office/drawing/2014/main" id="{A3141033-0FA2-4FE3-8088-BA1F8B03F99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0" name="Text Box 15">
          <a:extLst>
            <a:ext uri="{FF2B5EF4-FFF2-40B4-BE49-F238E27FC236}">
              <a16:creationId xmlns:a16="http://schemas.microsoft.com/office/drawing/2014/main" id="{5413AC41-6932-4583-B500-52663CB1C12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1" name="Text Box 15">
          <a:extLst>
            <a:ext uri="{FF2B5EF4-FFF2-40B4-BE49-F238E27FC236}">
              <a16:creationId xmlns:a16="http://schemas.microsoft.com/office/drawing/2014/main" id="{DA845B2A-5068-4B8F-B6C9-B02105969CF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52" name="Text Box 15">
          <a:extLst>
            <a:ext uri="{FF2B5EF4-FFF2-40B4-BE49-F238E27FC236}">
              <a16:creationId xmlns:a16="http://schemas.microsoft.com/office/drawing/2014/main" id="{6C0A7ED9-9AC0-4E0D-A605-63837958227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53" name="Text Box 15">
          <a:extLst>
            <a:ext uri="{FF2B5EF4-FFF2-40B4-BE49-F238E27FC236}">
              <a16:creationId xmlns:a16="http://schemas.microsoft.com/office/drawing/2014/main" id="{B41FD457-A831-4124-BB35-F6127F8CE64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4" name="Text Box 15">
          <a:extLst>
            <a:ext uri="{FF2B5EF4-FFF2-40B4-BE49-F238E27FC236}">
              <a16:creationId xmlns:a16="http://schemas.microsoft.com/office/drawing/2014/main" id="{66091A26-BBF5-4CF7-95A4-6340DC39641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5" name="Text Box 15">
          <a:extLst>
            <a:ext uri="{FF2B5EF4-FFF2-40B4-BE49-F238E27FC236}">
              <a16:creationId xmlns:a16="http://schemas.microsoft.com/office/drawing/2014/main" id="{E3F290FE-7F61-457E-BBF0-019EEE63F7D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6" name="Text Box 15">
          <a:extLst>
            <a:ext uri="{FF2B5EF4-FFF2-40B4-BE49-F238E27FC236}">
              <a16:creationId xmlns:a16="http://schemas.microsoft.com/office/drawing/2014/main" id="{D48034A5-E5C6-4E78-AA8A-165BA7FE5C5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7" name="Text Box 15">
          <a:extLst>
            <a:ext uri="{FF2B5EF4-FFF2-40B4-BE49-F238E27FC236}">
              <a16:creationId xmlns:a16="http://schemas.microsoft.com/office/drawing/2014/main" id="{1A2C8738-37F9-4300-8DCA-C672F2D02DB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8" name="Text Box 15">
          <a:extLst>
            <a:ext uri="{FF2B5EF4-FFF2-40B4-BE49-F238E27FC236}">
              <a16:creationId xmlns:a16="http://schemas.microsoft.com/office/drawing/2014/main" id="{8737D6DE-74DC-4943-85B3-E5608651DDC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59" name="Text Box 15">
          <a:extLst>
            <a:ext uri="{FF2B5EF4-FFF2-40B4-BE49-F238E27FC236}">
              <a16:creationId xmlns:a16="http://schemas.microsoft.com/office/drawing/2014/main" id="{ED3198F7-1266-4CD0-A43B-27408617A79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60" name="Text Box 15">
          <a:extLst>
            <a:ext uri="{FF2B5EF4-FFF2-40B4-BE49-F238E27FC236}">
              <a16:creationId xmlns:a16="http://schemas.microsoft.com/office/drawing/2014/main" id="{B31F6BC8-01F0-4403-9C14-FF21E4EF94E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61" name="Text Box 15">
          <a:extLst>
            <a:ext uri="{FF2B5EF4-FFF2-40B4-BE49-F238E27FC236}">
              <a16:creationId xmlns:a16="http://schemas.microsoft.com/office/drawing/2014/main" id="{F6A534A9-51F8-4593-A4D6-8B04D8BF302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62" name="Text Box 15">
          <a:extLst>
            <a:ext uri="{FF2B5EF4-FFF2-40B4-BE49-F238E27FC236}">
              <a16:creationId xmlns:a16="http://schemas.microsoft.com/office/drawing/2014/main" id="{2134C640-148B-404E-AD66-F32C7B26806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63" name="Text Box 15">
          <a:extLst>
            <a:ext uri="{FF2B5EF4-FFF2-40B4-BE49-F238E27FC236}">
              <a16:creationId xmlns:a16="http://schemas.microsoft.com/office/drawing/2014/main" id="{C1EBEFA9-85F5-41B7-BF20-14039B07BDA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64" name="Text Box 15">
          <a:extLst>
            <a:ext uri="{FF2B5EF4-FFF2-40B4-BE49-F238E27FC236}">
              <a16:creationId xmlns:a16="http://schemas.microsoft.com/office/drawing/2014/main" id="{8FB20746-9D9A-496E-AC57-B870893615B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65" name="Text Box 15">
          <a:extLst>
            <a:ext uri="{FF2B5EF4-FFF2-40B4-BE49-F238E27FC236}">
              <a16:creationId xmlns:a16="http://schemas.microsoft.com/office/drawing/2014/main" id="{0A5264AA-3B1E-413D-913D-C317BF8D5EC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66" name="Text Box 15">
          <a:extLst>
            <a:ext uri="{FF2B5EF4-FFF2-40B4-BE49-F238E27FC236}">
              <a16:creationId xmlns:a16="http://schemas.microsoft.com/office/drawing/2014/main" id="{7A75949D-DEA3-4CE3-8145-F4E72883BEE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67" name="Text Box 15">
          <a:extLst>
            <a:ext uri="{FF2B5EF4-FFF2-40B4-BE49-F238E27FC236}">
              <a16:creationId xmlns:a16="http://schemas.microsoft.com/office/drawing/2014/main" id="{FE498D01-15CF-4816-B4A1-1E674374136D}"/>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68" name="Text Box 15">
          <a:extLst>
            <a:ext uri="{FF2B5EF4-FFF2-40B4-BE49-F238E27FC236}">
              <a16:creationId xmlns:a16="http://schemas.microsoft.com/office/drawing/2014/main" id="{3F80D65B-142F-433A-AB8E-1372D1A5A0B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69" name="Text Box 15">
          <a:extLst>
            <a:ext uri="{FF2B5EF4-FFF2-40B4-BE49-F238E27FC236}">
              <a16:creationId xmlns:a16="http://schemas.microsoft.com/office/drawing/2014/main" id="{1A06CC30-D3F8-434A-A63B-35B0C3DCE45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70" name="Text Box 15">
          <a:extLst>
            <a:ext uri="{FF2B5EF4-FFF2-40B4-BE49-F238E27FC236}">
              <a16:creationId xmlns:a16="http://schemas.microsoft.com/office/drawing/2014/main" id="{57CE6418-93B7-4289-A6CD-AD3BD7CB70B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71" name="Text Box 15">
          <a:extLst>
            <a:ext uri="{FF2B5EF4-FFF2-40B4-BE49-F238E27FC236}">
              <a16:creationId xmlns:a16="http://schemas.microsoft.com/office/drawing/2014/main" id="{0523F005-B535-4DF2-B9A9-0DCBF72F5E6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72" name="Text Box 15">
          <a:extLst>
            <a:ext uri="{FF2B5EF4-FFF2-40B4-BE49-F238E27FC236}">
              <a16:creationId xmlns:a16="http://schemas.microsoft.com/office/drawing/2014/main" id="{1219F141-2E83-432D-AD1B-50222E080A9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73" name="Text Box 15">
          <a:extLst>
            <a:ext uri="{FF2B5EF4-FFF2-40B4-BE49-F238E27FC236}">
              <a16:creationId xmlns:a16="http://schemas.microsoft.com/office/drawing/2014/main" id="{13591A19-8AA4-4850-8BB4-6E5263B9B62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74" name="Text Box 15">
          <a:extLst>
            <a:ext uri="{FF2B5EF4-FFF2-40B4-BE49-F238E27FC236}">
              <a16:creationId xmlns:a16="http://schemas.microsoft.com/office/drawing/2014/main" id="{C0A047FC-EF07-43D3-A7E8-42768349FD2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75" name="Text Box 15">
          <a:extLst>
            <a:ext uri="{FF2B5EF4-FFF2-40B4-BE49-F238E27FC236}">
              <a16:creationId xmlns:a16="http://schemas.microsoft.com/office/drawing/2014/main" id="{7EFECD97-C20D-41FC-9AB3-96CBFF4E2AC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76" name="Text Box 15">
          <a:extLst>
            <a:ext uri="{FF2B5EF4-FFF2-40B4-BE49-F238E27FC236}">
              <a16:creationId xmlns:a16="http://schemas.microsoft.com/office/drawing/2014/main" id="{083F343B-1FF6-4F52-BD7A-7415D56280D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77" name="Text Box 15">
          <a:extLst>
            <a:ext uri="{FF2B5EF4-FFF2-40B4-BE49-F238E27FC236}">
              <a16:creationId xmlns:a16="http://schemas.microsoft.com/office/drawing/2014/main" id="{DC03E167-22FC-4AB6-9F8F-49A61FB21B7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78" name="Text Box 15">
          <a:extLst>
            <a:ext uri="{FF2B5EF4-FFF2-40B4-BE49-F238E27FC236}">
              <a16:creationId xmlns:a16="http://schemas.microsoft.com/office/drawing/2014/main" id="{DFA0E29C-2DBB-4A2D-96B6-20E537BB1AF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79" name="Text Box 15">
          <a:extLst>
            <a:ext uri="{FF2B5EF4-FFF2-40B4-BE49-F238E27FC236}">
              <a16:creationId xmlns:a16="http://schemas.microsoft.com/office/drawing/2014/main" id="{CD755F00-8739-4901-9898-0CCA3DC2A23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0" name="Text Box 15">
          <a:extLst>
            <a:ext uri="{FF2B5EF4-FFF2-40B4-BE49-F238E27FC236}">
              <a16:creationId xmlns:a16="http://schemas.microsoft.com/office/drawing/2014/main" id="{D48B3430-68BA-474C-B2CF-05482D559D3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1" name="Text Box 15">
          <a:extLst>
            <a:ext uri="{FF2B5EF4-FFF2-40B4-BE49-F238E27FC236}">
              <a16:creationId xmlns:a16="http://schemas.microsoft.com/office/drawing/2014/main" id="{D5017C5E-3222-4A8B-8215-AE638AD7B4FA}"/>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2" name="Text Box 15">
          <a:extLst>
            <a:ext uri="{FF2B5EF4-FFF2-40B4-BE49-F238E27FC236}">
              <a16:creationId xmlns:a16="http://schemas.microsoft.com/office/drawing/2014/main" id="{3CD1854B-5256-4F78-8153-0455B217283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3" name="Text Box 15">
          <a:extLst>
            <a:ext uri="{FF2B5EF4-FFF2-40B4-BE49-F238E27FC236}">
              <a16:creationId xmlns:a16="http://schemas.microsoft.com/office/drawing/2014/main" id="{EB62ED86-338E-4C50-886C-0201914B789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4" name="Text Box 15">
          <a:extLst>
            <a:ext uri="{FF2B5EF4-FFF2-40B4-BE49-F238E27FC236}">
              <a16:creationId xmlns:a16="http://schemas.microsoft.com/office/drawing/2014/main" id="{222B0598-9493-4742-A241-63C620460D4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5" name="Text Box 15">
          <a:extLst>
            <a:ext uri="{FF2B5EF4-FFF2-40B4-BE49-F238E27FC236}">
              <a16:creationId xmlns:a16="http://schemas.microsoft.com/office/drawing/2014/main" id="{B23DA0DA-E1F2-4706-9CC8-F7D07AAF1E7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86" name="Text Box 15">
          <a:extLst>
            <a:ext uri="{FF2B5EF4-FFF2-40B4-BE49-F238E27FC236}">
              <a16:creationId xmlns:a16="http://schemas.microsoft.com/office/drawing/2014/main" id="{E6267FB1-C0A5-4D2F-A7C3-20ADC673A9E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7" name="Text Box 15">
          <a:extLst>
            <a:ext uri="{FF2B5EF4-FFF2-40B4-BE49-F238E27FC236}">
              <a16:creationId xmlns:a16="http://schemas.microsoft.com/office/drawing/2014/main" id="{190ABD71-45B6-407A-9649-D0F0D513533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688" name="Text Box 15">
          <a:extLst>
            <a:ext uri="{FF2B5EF4-FFF2-40B4-BE49-F238E27FC236}">
              <a16:creationId xmlns:a16="http://schemas.microsoft.com/office/drawing/2014/main" id="{95BCE1E0-4225-4DF8-94A8-F27AF39AA99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331"/>
    <xdr:sp macro="" textlink="">
      <xdr:nvSpPr>
        <xdr:cNvPr id="689" name="Text Box 15">
          <a:extLst>
            <a:ext uri="{FF2B5EF4-FFF2-40B4-BE49-F238E27FC236}">
              <a16:creationId xmlns:a16="http://schemas.microsoft.com/office/drawing/2014/main" id="{48F70F09-3DF6-4D75-A9AD-D12B72740F91}"/>
            </a:ext>
          </a:extLst>
        </xdr:cNvPr>
        <xdr:cNvSpPr txBox="1">
          <a:spLocks noChangeArrowheads="1"/>
        </xdr:cNvSpPr>
      </xdr:nvSpPr>
      <xdr:spPr bwMode="auto">
        <a:xfrm>
          <a:off x="4448175" y="35204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690" name="Text Box 16">
          <a:extLst>
            <a:ext uri="{FF2B5EF4-FFF2-40B4-BE49-F238E27FC236}">
              <a16:creationId xmlns:a16="http://schemas.microsoft.com/office/drawing/2014/main" id="{6ABFF3C2-B813-4BDD-A53B-43714D481FCD}"/>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691" name="Text Box 17">
          <a:extLst>
            <a:ext uri="{FF2B5EF4-FFF2-40B4-BE49-F238E27FC236}">
              <a16:creationId xmlns:a16="http://schemas.microsoft.com/office/drawing/2014/main" id="{B5B4964F-6EB6-470F-B157-00942BF61A5D}"/>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692" name="Text Box 18">
          <a:extLst>
            <a:ext uri="{FF2B5EF4-FFF2-40B4-BE49-F238E27FC236}">
              <a16:creationId xmlns:a16="http://schemas.microsoft.com/office/drawing/2014/main" id="{40B949C6-08FA-4443-BB48-1789FE5F2DBD}"/>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693" name="Text Box 19">
          <a:extLst>
            <a:ext uri="{FF2B5EF4-FFF2-40B4-BE49-F238E27FC236}">
              <a16:creationId xmlns:a16="http://schemas.microsoft.com/office/drawing/2014/main" id="{211EC0D3-501E-4DE0-9505-B39920334A57}"/>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94" name="Text Box 15">
          <a:extLst>
            <a:ext uri="{FF2B5EF4-FFF2-40B4-BE49-F238E27FC236}">
              <a16:creationId xmlns:a16="http://schemas.microsoft.com/office/drawing/2014/main" id="{744007B9-C2F2-4BD7-AC9C-BE7595FAEA2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95" name="Text Box 15">
          <a:extLst>
            <a:ext uri="{FF2B5EF4-FFF2-40B4-BE49-F238E27FC236}">
              <a16:creationId xmlns:a16="http://schemas.microsoft.com/office/drawing/2014/main" id="{BD0CF9AC-A6D7-4A31-B0A3-F7CD7C19A44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96" name="Text Box 15">
          <a:extLst>
            <a:ext uri="{FF2B5EF4-FFF2-40B4-BE49-F238E27FC236}">
              <a16:creationId xmlns:a16="http://schemas.microsoft.com/office/drawing/2014/main" id="{755AA832-47CC-4282-97FF-49BD88B5F4C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97" name="Text Box 15">
          <a:extLst>
            <a:ext uri="{FF2B5EF4-FFF2-40B4-BE49-F238E27FC236}">
              <a16:creationId xmlns:a16="http://schemas.microsoft.com/office/drawing/2014/main" id="{EE16E4E6-0115-4212-971E-10723782DAD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98" name="Text Box 15">
          <a:extLst>
            <a:ext uri="{FF2B5EF4-FFF2-40B4-BE49-F238E27FC236}">
              <a16:creationId xmlns:a16="http://schemas.microsoft.com/office/drawing/2014/main" id="{43562CC5-23C8-402A-AE80-02A5D6661B7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699" name="Text Box 15">
          <a:extLst>
            <a:ext uri="{FF2B5EF4-FFF2-40B4-BE49-F238E27FC236}">
              <a16:creationId xmlns:a16="http://schemas.microsoft.com/office/drawing/2014/main" id="{A6F832D2-63BB-4C87-A6EB-E18C9007B4F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0" name="Text Box 15">
          <a:extLst>
            <a:ext uri="{FF2B5EF4-FFF2-40B4-BE49-F238E27FC236}">
              <a16:creationId xmlns:a16="http://schemas.microsoft.com/office/drawing/2014/main" id="{8ECE33B2-AED0-4F9B-AD31-F584CE7FBB1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1" name="Text Box 15">
          <a:extLst>
            <a:ext uri="{FF2B5EF4-FFF2-40B4-BE49-F238E27FC236}">
              <a16:creationId xmlns:a16="http://schemas.microsoft.com/office/drawing/2014/main" id="{F044270D-C899-473E-A283-F94EC5EFFD3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2" name="Text Box 15">
          <a:extLst>
            <a:ext uri="{FF2B5EF4-FFF2-40B4-BE49-F238E27FC236}">
              <a16:creationId xmlns:a16="http://schemas.microsoft.com/office/drawing/2014/main" id="{778EB9F9-DE2F-4917-853B-9BE584291D0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3" name="Text Box 15">
          <a:extLst>
            <a:ext uri="{FF2B5EF4-FFF2-40B4-BE49-F238E27FC236}">
              <a16:creationId xmlns:a16="http://schemas.microsoft.com/office/drawing/2014/main" id="{C3BD2E55-C457-40B4-B55D-9100FA393BE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4" name="Text Box 15">
          <a:extLst>
            <a:ext uri="{FF2B5EF4-FFF2-40B4-BE49-F238E27FC236}">
              <a16:creationId xmlns:a16="http://schemas.microsoft.com/office/drawing/2014/main" id="{F88C0E37-32AF-4753-AFC8-10E1F1FD16A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5" name="Text Box 15">
          <a:extLst>
            <a:ext uri="{FF2B5EF4-FFF2-40B4-BE49-F238E27FC236}">
              <a16:creationId xmlns:a16="http://schemas.microsoft.com/office/drawing/2014/main" id="{09A623FE-713C-48F7-9F63-6D8F180E360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6" name="Text Box 15">
          <a:extLst>
            <a:ext uri="{FF2B5EF4-FFF2-40B4-BE49-F238E27FC236}">
              <a16:creationId xmlns:a16="http://schemas.microsoft.com/office/drawing/2014/main" id="{37E1C1FA-BFB9-4967-B167-ABD1DA8891C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7" name="Text Box 15">
          <a:extLst>
            <a:ext uri="{FF2B5EF4-FFF2-40B4-BE49-F238E27FC236}">
              <a16:creationId xmlns:a16="http://schemas.microsoft.com/office/drawing/2014/main" id="{CBCD9FA8-7A23-4CBA-B8D8-EA9FE20B61A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8" name="Text Box 15">
          <a:extLst>
            <a:ext uri="{FF2B5EF4-FFF2-40B4-BE49-F238E27FC236}">
              <a16:creationId xmlns:a16="http://schemas.microsoft.com/office/drawing/2014/main" id="{BCB1DF20-6BDE-4CFD-A6EF-3A0C81ABFEBB}"/>
            </a:ext>
          </a:extLst>
        </xdr:cNvPr>
        <xdr:cNvSpPr txBox="1">
          <a:spLocks noChangeArrowheads="1"/>
        </xdr:cNvSpPr>
      </xdr:nvSpPr>
      <xdr:spPr bwMode="auto">
        <a:xfrm>
          <a:off x="4448175" y="4210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09" name="Text Box 15">
          <a:extLst>
            <a:ext uri="{FF2B5EF4-FFF2-40B4-BE49-F238E27FC236}">
              <a16:creationId xmlns:a16="http://schemas.microsoft.com/office/drawing/2014/main" id="{BE525E6E-A537-4C2B-A831-94217678EBE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0" name="Text Box 15">
          <a:extLst>
            <a:ext uri="{FF2B5EF4-FFF2-40B4-BE49-F238E27FC236}">
              <a16:creationId xmlns:a16="http://schemas.microsoft.com/office/drawing/2014/main" id="{7D3FFBA6-6293-4AB9-A62B-53D7CD739B4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1" name="Text Box 15">
          <a:extLst>
            <a:ext uri="{FF2B5EF4-FFF2-40B4-BE49-F238E27FC236}">
              <a16:creationId xmlns:a16="http://schemas.microsoft.com/office/drawing/2014/main" id="{ADD1B1A8-3607-474B-99F8-3F871DBED30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2" name="Text Box 15">
          <a:extLst>
            <a:ext uri="{FF2B5EF4-FFF2-40B4-BE49-F238E27FC236}">
              <a16:creationId xmlns:a16="http://schemas.microsoft.com/office/drawing/2014/main" id="{CB2A6505-CB33-4833-B22B-020288B62F2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3" name="Text Box 15">
          <a:extLst>
            <a:ext uri="{FF2B5EF4-FFF2-40B4-BE49-F238E27FC236}">
              <a16:creationId xmlns:a16="http://schemas.microsoft.com/office/drawing/2014/main" id="{2C4EEA08-7B20-41F8-B738-C0F87E99862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4" name="Text Box 15">
          <a:extLst>
            <a:ext uri="{FF2B5EF4-FFF2-40B4-BE49-F238E27FC236}">
              <a16:creationId xmlns:a16="http://schemas.microsoft.com/office/drawing/2014/main" id="{EBB0F136-14EF-482B-AC80-5643B3D08FB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5" name="Text Box 15">
          <a:extLst>
            <a:ext uri="{FF2B5EF4-FFF2-40B4-BE49-F238E27FC236}">
              <a16:creationId xmlns:a16="http://schemas.microsoft.com/office/drawing/2014/main" id="{2B6BBC5F-A7A5-4722-8892-503F8E245AE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6" name="Text Box 15">
          <a:extLst>
            <a:ext uri="{FF2B5EF4-FFF2-40B4-BE49-F238E27FC236}">
              <a16:creationId xmlns:a16="http://schemas.microsoft.com/office/drawing/2014/main" id="{9FA1E381-8121-4770-9032-1F8AC183AAF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7" name="Text Box 15">
          <a:extLst>
            <a:ext uri="{FF2B5EF4-FFF2-40B4-BE49-F238E27FC236}">
              <a16:creationId xmlns:a16="http://schemas.microsoft.com/office/drawing/2014/main" id="{181A8B7C-CCE0-46D4-BDD7-273E36E9E3A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8" name="Text Box 15">
          <a:extLst>
            <a:ext uri="{FF2B5EF4-FFF2-40B4-BE49-F238E27FC236}">
              <a16:creationId xmlns:a16="http://schemas.microsoft.com/office/drawing/2014/main" id="{317647B3-ABE0-4E46-A559-CCDC486227F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19" name="Text Box 15">
          <a:extLst>
            <a:ext uri="{FF2B5EF4-FFF2-40B4-BE49-F238E27FC236}">
              <a16:creationId xmlns:a16="http://schemas.microsoft.com/office/drawing/2014/main" id="{680F613A-0511-452B-B0CA-AE6B7627455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20" name="Text Box 15">
          <a:extLst>
            <a:ext uri="{FF2B5EF4-FFF2-40B4-BE49-F238E27FC236}">
              <a16:creationId xmlns:a16="http://schemas.microsoft.com/office/drawing/2014/main" id="{6E8B79F9-CC04-4F2D-8DBB-2421E10CCEB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21" name="Text Box 15">
          <a:extLst>
            <a:ext uri="{FF2B5EF4-FFF2-40B4-BE49-F238E27FC236}">
              <a16:creationId xmlns:a16="http://schemas.microsoft.com/office/drawing/2014/main" id="{C0B42370-ED1C-4681-86F9-EAD86B96CAF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22" name="Text Box 15">
          <a:extLst>
            <a:ext uri="{FF2B5EF4-FFF2-40B4-BE49-F238E27FC236}">
              <a16:creationId xmlns:a16="http://schemas.microsoft.com/office/drawing/2014/main" id="{65282524-EDEF-495D-92BE-1992DEFCCA4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0</xdr:rowOff>
    </xdr:from>
    <xdr:ext cx="95250" cy="171450"/>
    <xdr:sp macro="" textlink="">
      <xdr:nvSpPr>
        <xdr:cNvPr id="723" name="Text Box 16">
          <a:extLst>
            <a:ext uri="{FF2B5EF4-FFF2-40B4-BE49-F238E27FC236}">
              <a16:creationId xmlns:a16="http://schemas.microsoft.com/office/drawing/2014/main" id="{349614A7-55E0-4C1F-AB66-2ACC3CCA13EA}"/>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0</xdr:rowOff>
    </xdr:from>
    <xdr:ext cx="95250" cy="171450"/>
    <xdr:sp macro="" textlink="">
      <xdr:nvSpPr>
        <xdr:cNvPr id="724" name="Text Box 17">
          <a:extLst>
            <a:ext uri="{FF2B5EF4-FFF2-40B4-BE49-F238E27FC236}">
              <a16:creationId xmlns:a16="http://schemas.microsoft.com/office/drawing/2014/main" id="{4C5C12E2-A8B8-4090-888A-E95DA6520A45}"/>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0</xdr:rowOff>
    </xdr:from>
    <xdr:ext cx="95250" cy="171450"/>
    <xdr:sp macro="" textlink="">
      <xdr:nvSpPr>
        <xdr:cNvPr id="725" name="Text Box 18">
          <a:extLst>
            <a:ext uri="{FF2B5EF4-FFF2-40B4-BE49-F238E27FC236}">
              <a16:creationId xmlns:a16="http://schemas.microsoft.com/office/drawing/2014/main" id="{A83C2331-EA6C-4C2B-9D87-1973E35741F8}"/>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0</xdr:rowOff>
    </xdr:from>
    <xdr:ext cx="95250" cy="171450"/>
    <xdr:sp macro="" textlink="">
      <xdr:nvSpPr>
        <xdr:cNvPr id="726" name="Text Box 19">
          <a:extLst>
            <a:ext uri="{FF2B5EF4-FFF2-40B4-BE49-F238E27FC236}">
              <a16:creationId xmlns:a16="http://schemas.microsoft.com/office/drawing/2014/main" id="{A1FA966B-7AA4-4E7D-996E-58B7BA07B072}"/>
            </a:ext>
          </a:extLst>
        </xdr:cNvPr>
        <xdr:cNvSpPr txBox="1">
          <a:spLocks noChangeArrowheads="1"/>
        </xdr:cNvSpPr>
      </xdr:nvSpPr>
      <xdr:spPr bwMode="auto">
        <a:xfrm>
          <a:off x="4448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213632"/>
    <xdr:sp macro="" textlink="">
      <xdr:nvSpPr>
        <xdr:cNvPr id="727" name="Text Box 15">
          <a:extLst>
            <a:ext uri="{FF2B5EF4-FFF2-40B4-BE49-F238E27FC236}">
              <a16:creationId xmlns:a16="http://schemas.microsoft.com/office/drawing/2014/main" id="{04B2372A-7ADE-479D-9F71-6A2BCD889867}"/>
            </a:ext>
          </a:extLst>
        </xdr:cNvPr>
        <xdr:cNvSpPr txBox="1">
          <a:spLocks noChangeArrowheads="1"/>
        </xdr:cNvSpPr>
      </xdr:nvSpPr>
      <xdr:spPr bwMode="auto">
        <a:xfrm>
          <a:off x="4448175" y="4953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28" name="Text Box 16">
          <a:extLst>
            <a:ext uri="{FF2B5EF4-FFF2-40B4-BE49-F238E27FC236}">
              <a16:creationId xmlns:a16="http://schemas.microsoft.com/office/drawing/2014/main" id="{D7E0BB9E-8728-4540-8589-81253AA8F772}"/>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29" name="Text Box 17">
          <a:extLst>
            <a:ext uri="{FF2B5EF4-FFF2-40B4-BE49-F238E27FC236}">
              <a16:creationId xmlns:a16="http://schemas.microsoft.com/office/drawing/2014/main" id="{BC9D885B-8F70-4D2A-8482-7B6B37343FEF}"/>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30" name="Text Box 18">
          <a:extLst>
            <a:ext uri="{FF2B5EF4-FFF2-40B4-BE49-F238E27FC236}">
              <a16:creationId xmlns:a16="http://schemas.microsoft.com/office/drawing/2014/main" id="{40BD033B-AEF4-4DD9-8C19-C44B3DF088A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31" name="Text Box 19">
          <a:extLst>
            <a:ext uri="{FF2B5EF4-FFF2-40B4-BE49-F238E27FC236}">
              <a16:creationId xmlns:a16="http://schemas.microsoft.com/office/drawing/2014/main" id="{0873327A-D9F3-4ECD-93D3-85BC1456CC3E}"/>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32" name="Text Box 15">
          <a:extLst>
            <a:ext uri="{FF2B5EF4-FFF2-40B4-BE49-F238E27FC236}">
              <a16:creationId xmlns:a16="http://schemas.microsoft.com/office/drawing/2014/main" id="{072117A3-482D-4529-A6B2-CDB0D08C954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33" name="Text Box 15">
          <a:extLst>
            <a:ext uri="{FF2B5EF4-FFF2-40B4-BE49-F238E27FC236}">
              <a16:creationId xmlns:a16="http://schemas.microsoft.com/office/drawing/2014/main" id="{44269173-C76A-424A-BC61-7F6C0640B46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34" name="Text Box 15">
          <a:extLst>
            <a:ext uri="{FF2B5EF4-FFF2-40B4-BE49-F238E27FC236}">
              <a16:creationId xmlns:a16="http://schemas.microsoft.com/office/drawing/2014/main" id="{46663993-9F1E-425A-8D10-03BE72FABE5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331"/>
    <xdr:sp macro="" textlink="">
      <xdr:nvSpPr>
        <xdr:cNvPr id="735" name="Text Box 15">
          <a:extLst>
            <a:ext uri="{FF2B5EF4-FFF2-40B4-BE49-F238E27FC236}">
              <a16:creationId xmlns:a16="http://schemas.microsoft.com/office/drawing/2014/main" id="{8447387F-2246-43E0-9BA6-B258CB92B4D8}"/>
            </a:ext>
          </a:extLst>
        </xdr:cNvPr>
        <xdr:cNvSpPr txBox="1">
          <a:spLocks noChangeArrowheads="1"/>
        </xdr:cNvSpPr>
      </xdr:nvSpPr>
      <xdr:spPr bwMode="auto">
        <a:xfrm>
          <a:off x="4448175" y="4953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36" name="Text Box 16">
          <a:extLst>
            <a:ext uri="{FF2B5EF4-FFF2-40B4-BE49-F238E27FC236}">
              <a16:creationId xmlns:a16="http://schemas.microsoft.com/office/drawing/2014/main" id="{B8640A03-B78B-49B9-833B-D9A787D3511E}"/>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37" name="Text Box 17">
          <a:extLst>
            <a:ext uri="{FF2B5EF4-FFF2-40B4-BE49-F238E27FC236}">
              <a16:creationId xmlns:a16="http://schemas.microsoft.com/office/drawing/2014/main" id="{C6479BD3-9893-4724-9003-86748C28B68D}"/>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38" name="Text Box 18">
          <a:extLst>
            <a:ext uri="{FF2B5EF4-FFF2-40B4-BE49-F238E27FC236}">
              <a16:creationId xmlns:a16="http://schemas.microsoft.com/office/drawing/2014/main" id="{3AE910BF-22A1-4149-8D6A-57AC19B4859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739" name="Text Box 19">
          <a:extLst>
            <a:ext uri="{FF2B5EF4-FFF2-40B4-BE49-F238E27FC236}">
              <a16:creationId xmlns:a16="http://schemas.microsoft.com/office/drawing/2014/main" id="{30E9BAE3-3AE4-4E69-836E-397A0ED758F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0" name="Text Box 15">
          <a:extLst>
            <a:ext uri="{FF2B5EF4-FFF2-40B4-BE49-F238E27FC236}">
              <a16:creationId xmlns:a16="http://schemas.microsoft.com/office/drawing/2014/main" id="{4AD5BC0D-9549-4389-B251-820CF39D0FE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1" name="Text Box 15">
          <a:extLst>
            <a:ext uri="{FF2B5EF4-FFF2-40B4-BE49-F238E27FC236}">
              <a16:creationId xmlns:a16="http://schemas.microsoft.com/office/drawing/2014/main" id="{C92DF567-2F20-43B1-B765-C6A4C57EB72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2" name="Text Box 15">
          <a:extLst>
            <a:ext uri="{FF2B5EF4-FFF2-40B4-BE49-F238E27FC236}">
              <a16:creationId xmlns:a16="http://schemas.microsoft.com/office/drawing/2014/main" id="{5B853609-C6B7-421F-A569-753038BF6C1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3" name="Text Box 15">
          <a:extLst>
            <a:ext uri="{FF2B5EF4-FFF2-40B4-BE49-F238E27FC236}">
              <a16:creationId xmlns:a16="http://schemas.microsoft.com/office/drawing/2014/main" id="{3C3BF5B3-6AD7-4D63-9A77-CC314F2A4CE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4" name="Text Box 15">
          <a:extLst>
            <a:ext uri="{FF2B5EF4-FFF2-40B4-BE49-F238E27FC236}">
              <a16:creationId xmlns:a16="http://schemas.microsoft.com/office/drawing/2014/main" id="{336DD14C-533B-4E24-85EB-7D5E531FD7A9}"/>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5" name="Text Box 15">
          <a:extLst>
            <a:ext uri="{FF2B5EF4-FFF2-40B4-BE49-F238E27FC236}">
              <a16:creationId xmlns:a16="http://schemas.microsoft.com/office/drawing/2014/main" id="{C15B5EB5-8A71-4E9E-883F-5B21620AAD9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6" name="Text Box 15">
          <a:extLst>
            <a:ext uri="{FF2B5EF4-FFF2-40B4-BE49-F238E27FC236}">
              <a16:creationId xmlns:a16="http://schemas.microsoft.com/office/drawing/2014/main" id="{231402F6-3C5D-42D1-9991-77F247D0F8B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7" name="Text Box 15">
          <a:extLst>
            <a:ext uri="{FF2B5EF4-FFF2-40B4-BE49-F238E27FC236}">
              <a16:creationId xmlns:a16="http://schemas.microsoft.com/office/drawing/2014/main" id="{E7DA1A77-5763-4B5E-B2A7-19B150F404B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8" name="Text Box 15">
          <a:extLst>
            <a:ext uri="{FF2B5EF4-FFF2-40B4-BE49-F238E27FC236}">
              <a16:creationId xmlns:a16="http://schemas.microsoft.com/office/drawing/2014/main" id="{DF6B4254-8A1B-441A-9210-1981738643A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49" name="Text Box 15">
          <a:extLst>
            <a:ext uri="{FF2B5EF4-FFF2-40B4-BE49-F238E27FC236}">
              <a16:creationId xmlns:a16="http://schemas.microsoft.com/office/drawing/2014/main" id="{1090F0E0-8D65-4013-B3AD-3BC4BEA65F1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50" name="Text Box 15">
          <a:extLst>
            <a:ext uri="{FF2B5EF4-FFF2-40B4-BE49-F238E27FC236}">
              <a16:creationId xmlns:a16="http://schemas.microsoft.com/office/drawing/2014/main" id="{8D3BCDEE-F2B3-4312-A712-B8D610B363C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51" name="Text Box 15">
          <a:extLst>
            <a:ext uri="{FF2B5EF4-FFF2-40B4-BE49-F238E27FC236}">
              <a16:creationId xmlns:a16="http://schemas.microsoft.com/office/drawing/2014/main" id="{0212DC87-CA00-4EC4-A446-A9FC057B9AF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52" name="Text Box 15">
          <a:extLst>
            <a:ext uri="{FF2B5EF4-FFF2-40B4-BE49-F238E27FC236}">
              <a16:creationId xmlns:a16="http://schemas.microsoft.com/office/drawing/2014/main" id="{2791EA07-6FDF-42A5-95C7-193AE0B7FCA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53" name="Text Box 15">
          <a:extLst>
            <a:ext uri="{FF2B5EF4-FFF2-40B4-BE49-F238E27FC236}">
              <a16:creationId xmlns:a16="http://schemas.microsoft.com/office/drawing/2014/main" id="{2C4D89E1-4AAD-4B07-BA02-E0B86A735E7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54" name="Text Box 15">
          <a:extLst>
            <a:ext uri="{FF2B5EF4-FFF2-40B4-BE49-F238E27FC236}">
              <a16:creationId xmlns:a16="http://schemas.microsoft.com/office/drawing/2014/main" id="{9F6588B4-3E02-4A7E-894D-F19B1AB6E8E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55" name="Text Box 15">
          <a:extLst>
            <a:ext uri="{FF2B5EF4-FFF2-40B4-BE49-F238E27FC236}">
              <a16:creationId xmlns:a16="http://schemas.microsoft.com/office/drawing/2014/main" id="{8684D4F2-8F23-4DFF-AC2A-5F63E11ADC8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56" name="Text Box 15">
          <a:extLst>
            <a:ext uri="{FF2B5EF4-FFF2-40B4-BE49-F238E27FC236}">
              <a16:creationId xmlns:a16="http://schemas.microsoft.com/office/drawing/2014/main" id="{A0924582-885B-4C9C-BB96-6BE499330FB5}"/>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57" name="Text Box 15">
          <a:extLst>
            <a:ext uri="{FF2B5EF4-FFF2-40B4-BE49-F238E27FC236}">
              <a16:creationId xmlns:a16="http://schemas.microsoft.com/office/drawing/2014/main" id="{74071E02-458F-401C-BC76-175CB97D6B1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58" name="Text Box 15">
          <a:extLst>
            <a:ext uri="{FF2B5EF4-FFF2-40B4-BE49-F238E27FC236}">
              <a16:creationId xmlns:a16="http://schemas.microsoft.com/office/drawing/2014/main" id="{77765F56-23E4-4BF1-9E1F-AD7BF41A2480}"/>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59" name="Text Box 15">
          <a:extLst>
            <a:ext uri="{FF2B5EF4-FFF2-40B4-BE49-F238E27FC236}">
              <a16:creationId xmlns:a16="http://schemas.microsoft.com/office/drawing/2014/main" id="{84E541AE-1E4F-447A-AD77-7EFB861B9E6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0" name="Text Box 15">
          <a:extLst>
            <a:ext uri="{FF2B5EF4-FFF2-40B4-BE49-F238E27FC236}">
              <a16:creationId xmlns:a16="http://schemas.microsoft.com/office/drawing/2014/main" id="{8D93B3EC-891C-4E62-8368-A7335D5A47F9}"/>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1" name="Text Box 15">
          <a:extLst>
            <a:ext uri="{FF2B5EF4-FFF2-40B4-BE49-F238E27FC236}">
              <a16:creationId xmlns:a16="http://schemas.microsoft.com/office/drawing/2014/main" id="{3D6EF49C-00E0-4696-91E3-66F1412EA5C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2" name="Text Box 15">
          <a:extLst>
            <a:ext uri="{FF2B5EF4-FFF2-40B4-BE49-F238E27FC236}">
              <a16:creationId xmlns:a16="http://schemas.microsoft.com/office/drawing/2014/main" id="{D8D59D95-A0C4-4815-9474-96EABACCA672}"/>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3" name="Text Box 15">
          <a:extLst>
            <a:ext uri="{FF2B5EF4-FFF2-40B4-BE49-F238E27FC236}">
              <a16:creationId xmlns:a16="http://schemas.microsoft.com/office/drawing/2014/main" id="{52490DE2-B0EA-41EF-A335-B6B1D9E29BC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4" name="Text Box 15">
          <a:extLst>
            <a:ext uri="{FF2B5EF4-FFF2-40B4-BE49-F238E27FC236}">
              <a16:creationId xmlns:a16="http://schemas.microsoft.com/office/drawing/2014/main" id="{43BB0A93-BC96-4C84-A0BA-A168F248293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5" name="Text Box 15">
          <a:extLst>
            <a:ext uri="{FF2B5EF4-FFF2-40B4-BE49-F238E27FC236}">
              <a16:creationId xmlns:a16="http://schemas.microsoft.com/office/drawing/2014/main" id="{B448EB73-DDC9-4516-8A26-4078EE5565B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6" name="Text Box 15">
          <a:extLst>
            <a:ext uri="{FF2B5EF4-FFF2-40B4-BE49-F238E27FC236}">
              <a16:creationId xmlns:a16="http://schemas.microsoft.com/office/drawing/2014/main" id="{4B6E79CD-F7ED-401A-A029-A83592950526}"/>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67" name="Text Box 15">
          <a:extLst>
            <a:ext uri="{FF2B5EF4-FFF2-40B4-BE49-F238E27FC236}">
              <a16:creationId xmlns:a16="http://schemas.microsoft.com/office/drawing/2014/main" id="{CA94AAC2-27EB-4880-8576-52BB500A941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0</xdr:rowOff>
    </xdr:from>
    <xdr:ext cx="95250" cy="171450"/>
    <xdr:sp macro="" textlink="">
      <xdr:nvSpPr>
        <xdr:cNvPr id="768" name="Text Box 16">
          <a:extLst>
            <a:ext uri="{FF2B5EF4-FFF2-40B4-BE49-F238E27FC236}">
              <a16:creationId xmlns:a16="http://schemas.microsoft.com/office/drawing/2014/main" id="{FE8D4804-69B7-4C96-805D-BC212B6588BB}"/>
            </a:ext>
          </a:extLst>
        </xdr:cNvPr>
        <xdr:cNvSpPr txBox="1">
          <a:spLocks noChangeArrowheads="1"/>
        </xdr:cNvSpPr>
      </xdr:nvSpPr>
      <xdr:spPr bwMode="auto">
        <a:xfrm>
          <a:off x="11963400"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0</xdr:rowOff>
    </xdr:from>
    <xdr:ext cx="95250" cy="171450"/>
    <xdr:sp macro="" textlink="">
      <xdr:nvSpPr>
        <xdr:cNvPr id="769" name="Text Box 17">
          <a:extLst>
            <a:ext uri="{FF2B5EF4-FFF2-40B4-BE49-F238E27FC236}">
              <a16:creationId xmlns:a16="http://schemas.microsoft.com/office/drawing/2014/main" id="{C118BC0F-0BFC-461D-8AC2-400CA73E69D1}"/>
            </a:ext>
          </a:extLst>
        </xdr:cNvPr>
        <xdr:cNvSpPr txBox="1">
          <a:spLocks noChangeArrowheads="1"/>
        </xdr:cNvSpPr>
      </xdr:nvSpPr>
      <xdr:spPr bwMode="auto">
        <a:xfrm>
          <a:off x="11963400"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xdr:row>
      <xdr:rowOff>15875</xdr:rowOff>
    </xdr:from>
    <xdr:ext cx="95250" cy="171450"/>
    <xdr:sp macro="" textlink="">
      <xdr:nvSpPr>
        <xdr:cNvPr id="770" name="Text Box 18">
          <a:extLst>
            <a:ext uri="{FF2B5EF4-FFF2-40B4-BE49-F238E27FC236}">
              <a16:creationId xmlns:a16="http://schemas.microsoft.com/office/drawing/2014/main" id="{71048DBC-DFDD-4244-8082-35D8A229BF31}"/>
            </a:ext>
          </a:extLst>
        </xdr:cNvPr>
        <xdr:cNvSpPr txBox="1">
          <a:spLocks noChangeArrowheads="1"/>
        </xdr:cNvSpPr>
      </xdr:nvSpPr>
      <xdr:spPr bwMode="auto">
        <a:xfrm>
          <a:off x="11955462" y="4597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213632"/>
    <xdr:sp macro="" textlink="">
      <xdr:nvSpPr>
        <xdr:cNvPr id="771" name="Text Box 15">
          <a:extLst>
            <a:ext uri="{FF2B5EF4-FFF2-40B4-BE49-F238E27FC236}">
              <a16:creationId xmlns:a16="http://schemas.microsoft.com/office/drawing/2014/main" id="{04AC226F-CA20-4225-A1D5-7BCBEB84DB7E}"/>
            </a:ext>
          </a:extLst>
        </xdr:cNvPr>
        <xdr:cNvSpPr txBox="1">
          <a:spLocks noChangeArrowheads="1"/>
        </xdr:cNvSpPr>
      </xdr:nvSpPr>
      <xdr:spPr bwMode="auto">
        <a:xfrm>
          <a:off x="11963400" y="4953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772" name="Text Box 16">
          <a:extLst>
            <a:ext uri="{FF2B5EF4-FFF2-40B4-BE49-F238E27FC236}">
              <a16:creationId xmlns:a16="http://schemas.microsoft.com/office/drawing/2014/main" id="{B9C41FC8-FA9C-4992-A166-DF708A8BD6EA}"/>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773" name="Text Box 17">
          <a:extLst>
            <a:ext uri="{FF2B5EF4-FFF2-40B4-BE49-F238E27FC236}">
              <a16:creationId xmlns:a16="http://schemas.microsoft.com/office/drawing/2014/main" id="{F52C24FF-7E3D-48A6-AE16-365F7B009A3A}"/>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774" name="Text Box 18">
          <a:extLst>
            <a:ext uri="{FF2B5EF4-FFF2-40B4-BE49-F238E27FC236}">
              <a16:creationId xmlns:a16="http://schemas.microsoft.com/office/drawing/2014/main" id="{E309E065-3F8C-4221-840F-3FF24B4A633C}"/>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775" name="Text Box 19">
          <a:extLst>
            <a:ext uri="{FF2B5EF4-FFF2-40B4-BE49-F238E27FC236}">
              <a16:creationId xmlns:a16="http://schemas.microsoft.com/office/drawing/2014/main" id="{FE408237-61DB-47CE-BDCD-600A5B1076FE}"/>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76" name="Text Box 15">
          <a:extLst>
            <a:ext uri="{FF2B5EF4-FFF2-40B4-BE49-F238E27FC236}">
              <a16:creationId xmlns:a16="http://schemas.microsoft.com/office/drawing/2014/main" id="{95819400-BFA7-4FFC-B5FD-D1B23AE55948}"/>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77" name="Text Box 15">
          <a:extLst>
            <a:ext uri="{FF2B5EF4-FFF2-40B4-BE49-F238E27FC236}">
              <a16:creationId xmlns:a16="http://schemas.microsoft.com/office/drawing/2014/main" id="{39CEB3EF-0B50-4E07-B504-05B043C429D1}"/>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778" name="Text Box 15">
          <a:extLst>
            <a:ext uri="{FF2B5EF4-FFF2-40B4-BE49-F238E27FC236}">
              <a16:creationId xmlns:a16="http://schemas.microsoft.com/office/drawing/2014/main" id="{CFBFEAC8-A269-4BD6-82A3-26141D16E29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79" name="Text Box 15">
          <a:extLst>
            <a:ext uri="{FF2B5EF4-FFF2-40B4-BE49-F238E27FC236}">
              <a16:creationId xmlns:a16="http://schemas.microsoft.com/office/drawing/2014/main" id="{2350B99E-1CB4-40DE-9D5C-5D88838E71D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0" name="Text Box 15">
          <a:extLst>
            <a:ext uri="{FF2B5EF4-FFF2-40B4-BE49-F238E27FC236}">
              <a16:creationId xmlns:a16="http://schemas.microsoft.com/office/drawing/2014/main" id="{D5EDA5A2-70FD-4986-AB2F-5E41ED58900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1" name="Text Box 15">
          <a:extLst>
            <a:ext uri="{FF2B5EF4-FFF2-40B4-BE49-F238E27FC236}">
              <a16:creationId xmlns:a16="http://schemas.microsoft.com/office/drawing/2014/main" id="{00BE29A6-143E-45E1-AE68-608E38B246B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2" name="Text Box 15">
          <a:extLst>
            <a:ext uri="{FF2B5EF4-FFF2-40B4-BE49-F238E27FC236}">
              <a16:creationId xmlns:a16="http://schemas.microsoft.com/office/drawing/2014/main" id="{43D74AA0-A174-4CDA-8270-38737B594E5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3" name="Text Box 15">
          <a:extLst>
            <a:ext uri="{FF2B5EF4-FFF2-40B4-BE49-F238E27FC236}">
              <a16:creationId xmlns:a16="http://schemas.microsoft.com/office/drawing/2014/main" id="{9337FA47-9BD0-44F7-9309-C258E441598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4" name="Text Box 15">
          <a:extLst>
            <a:ext uri="{FF2B5EF4-FFF2-40B4-BE49-F238E27FC236}">
              <a16:creationId xmlns:a16="http://schemas.microsoft.com/office/drawing/2014/main" id="{64DEADBC-6087-4272-AA3A-6BC24D352F3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5" name="Text Box 15">
          <a:extLst>
            <a:ext uri="{FF2B5EF4-FFF2-40B4-BE49-F238E27FC236}">
              <a16:creationId xmlns:a16="http://schemas.microsoft.com/office/drawing/2014/main" id="{5537BD71-87FD-4190-8207-FC0D15B5622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6" name="Text Box 15">
          <a:extLst>
            <a:ext uri="{FF2B5EF4-FFF2-40B4-BE49-F238E27FC236}">
              <a16:creationId xmlns:a16="http://schemas.microsoft.com/office/drawing/2014/main" id="{18BDA4D2-45F2-4AB5-B0E0-6EDBEFFE072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7" name="Text Box 15">
          <a:extLst>
            <a:ext uri="{FF2B5EF4-FFF2-40B4-BE49-F238E27FC236}">
              <a16:creationId xmlns:a16="http://schemas.microsoft.com/office/drawing/2014/main" id="{81EDFB73-9787-4184-8044-5577D66D83E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8" name="Text Box 15">
          <a:extLst>
            <a:ext uri="{FF2B5EF4-FFF2-40B4-BE49-F238E27FC236}">
              <a16:creationId xmlns:a16="http://schemas.microsoft.com/office/drawing/2014/main" id="{BFA2739F-21E0-4525-A4E8-E45B56C9449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89" name="Text Box 15">
          <a:extLst>
            <a:ext uri="{FF2B5EF4-FFF2-40B4-BE49-F238E27FC236}">
              <a16:creationId xmlns:a16="http://schemas.microsoft.com/office/drawing/2014/main" id="{CDF330D9-50B5-4C97-B7A0-C7383C9BD2D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0" name="Text Box 15">
          <a:extLst>
            <a:ext uri="{FF2B5EF4-FFF2-40B4-BE49-F238E27FC236}">
              <a16:creationId xmlns:a16="http://schemas.microsoft.com/office/drawing/2014/main" id="{5DAFDED8-C8EF-4870-A7C2-F9DC5B40C24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1" name="Text Box 15">
          <a:extLst>
            <a:ext uri="{FF2B5EF4-FFF2-40B4-BE49-F238E27FC236}">
              <a16:creationId xmlns:a16="http://schemas.microsoft.com/office/drawing/2014/main" id="{835F2EE3-411C-4CF0-84FD-98E4DFDC6B4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2" name="Text Box 15">
          <a:extLst>
            <a:ext uri="{FF2B5EF4-FFF2-40B4-BE49-F238E27FC236}">
              <a16:creationId xmlns:a16="http://schemas.microsoft.com/office/drawing/2014/main" id="{2C0556F3-7766-416F-BE4E-77B0255453B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3" name="Text Box 15">
          <a:extLst>
            <a:ext uri="{FF2B5EF4-FFF2-40B4-BE49-F238E27FC236}">
              <a16:creationId xmlns:a16="http://schemas.microsoft.com/office/drawing/2014/main" id="{25DDDCE7-D2F3-49A3-8EAF-E5C336F772E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4" name="Text Box 15">
          <a:extLst>
            <a:ext uri="{FF2B5EF4-FFF2-40B4-BE49-F238E27FC236}">
              <a16:creationId xmlns:a16="http://schemas.microsoft.com/office/drawing/2014/main" id="{8EB094EC-96F3-4DB5-AD56-155D2F3135F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5" name="Text Box 15">
          <a:extLst>
            <a:ext uri="{FF2B5EF4-FFF2-40B4-BE49-F238E27FC236}">
              <a16:creationId xmlns:a16="http://schemas.microsoft.com/office/drawing/2014/main" id="{665B2D97-70FD-42DF-9899-9C4D966A641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6" name="Text Box 15">
          <a:extLst>
            <a:ext uri="{FF2B5EF4-FFF2-40B4-BE49-F238E27FC236}">
              <a16:creationId xmlns:a16="http://schemas.microsoft.com/office/drawing/2014/main" id="{9A9D7B93-89D3-4AED-A954-947CEB65B64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7" name="Text Box 15">
          <a:extLst>
            <a:ext uri="{FF2B5EF4-FFF2-40B4-BE49-F238E27FC236}">
              <a16:creationId xmlns:a16="http://schemas.microsoft.com/office/drawing/2014/main" id="{93A96C3F-BFAD-4A04-BC57-DF2B87AE92EE}"/>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8" name="Text Box 15">
          <a:extLst>
            <a:ext uri="{FF2B5EF4-FFF2-40B4-BE49-F238E27FC236}">
              <a16:creationId xmlns:a16="http://schemas.microsoft.com/office/drawing/2014/main" id="{9084AEC1-FED7-4FAB-BA03-585EBEDCF16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799" name="Text Box 15">
          <a:extLst>
            <a:ext uri="{FF2B5EF4-FFF2-40B4-BE49-F238E27FC236}">
              <a16:creationId xmlns:a16="http://schemas.microsoft.com/office/drawing/2014/main" id="{79F2CCEC-11CC-4855-8B7B-AB19F8142EC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0" name="Text Box 15">
          <a:extLst>
            <a:ext uri="{FF2B5EF4-FFF2-40B4-BE49-F238E27FC236}">
              <a16:creationId xmlns:a16="http://schemas.microsoft.com/office/drawing/2014/main" id="{F06D090B-4096-482B-8B74-7A0AD7C89386}"/>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1" name="Text Box 15">
          <a:extLst>
            <a:ext uri="{FF2B5EF4-FFF2-40B4-BE49-F238E27FC236}">
              <a16:creationId xmlns:a16="http://schemas.microsoft.com/office/drawing/2014/main" id="{23455D65-29A6-432B-8B11-27A50D5FE5A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2" name="Text Box 15">
          <a:extLst>
            <a:ext uri="{FF2B5EF4-FFF2-40B4-BE49-F238E27FC236}">
              <a16:creationId xmlns:a16="http://schemas.microsoft.com/office/drawing/2014/main" id="{3081A033-9BFA-4310-A9E2-313FB0760978}"/>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3" name="Text Box 15">
          <a:extLst>
            <a:ext uri="{FF2B5EF4-FFF2-40B4-BE49-F238E27FC236}">
              <a16:creationId xmlns:a16="http://schemas.microsoft.com/office/drawing/2014/main" id="{7E335678-FD1D-475A-8FA2-02B2BA7FFAC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4" name="Text Box 15">
          <a:extLst>
            <a:ext uri="{FF2B5EF4-FFF2-40B4-BE49-F238E27FC236}">
              <a16:creationId xmlns:a16="http://schemas.microsoft.com/office/drawing/2014/main" id="{54AC0341-C228-4949-8226-D92F52112E9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5" name="Text Box 15">
          <a:extLst>
            <a:ext uri="{FF2B5EF4-FFF2-40B4-BE49-F238E27FC236}">
              <a16:creationId xmlns:a16="http://schemas.microsoft.com/office/drawing/2014/main" id="{A0EA92BF-703A-461B-8AD1-989641D4250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6" name="Text Box 15">
          <a:extLst>
            <a:ext uri="{FF2B5EF4-FFF2-40B4-BE49-F238E27FC236}">
              <a16:creationId xmlns:a16="http://schemas.microsoft.com/office/drawing/2014/main" id="{95C5DA24-D15A-4A8E-8223-2FF0FBDA134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7" name="Text Box 15">
          <a:extLst>
            <a:ext uri="{FF2B5EF4-FFF2-40B4-BE49-F238E27FC236}">
              <a16:creationId xmlns:a16="http://schemas.microsoft.com/office/drawing/2014/main" id="{01AF45F7-F868-4830-B2B9-291CDB68ABE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8" name="Text Box 15">
          <a:extLst>
            <a:ext uri="{FF2B5EF4-FFF2-40B4-BE49-F238E27FC236}">
              <a16:creationId xmlns:a16="http://schemas.microsoft.com/office/drawing/2014/main" id="{84A5CC97-3318-46C6-992D-E53F92B3A33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09" name="Text Box 15">
          <a:extLst>
            <a:ext uri="{FF2B5EF4-FFF2-40B4-BE49-F238E27FC236}">
              <a16:creationId xmlns:a16="http://schemas.microsoft.com/office/drawing/2014/main" id="{7A428ECC-309C-4D7D-9008-C715225BFB4A}"/>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0" name="Text Box 15">
          <a:extLst>
            <a:ext uri="{FF2B5EF4-FFF2-40B4-BE49-F238E27FC236}">
              <a16:creationId xmlns:a16="http://schemas.microsoft.com/office/drawing/2014/main" id="{3A969E8C-13D2-4C98-A43F-41DC0763DA0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1" name="Text Box 15">
          <a:extLst>
            <a:ext uri="{FF2B5EF4-FFF2-40B4-BE49-F238E27FC236}">
              <a16:creationId xmlns:a16="http://schemas.microsoft.com/office/drawing/2014/main" id="{AD685DDC-D523-4FEF-92BC-0C261EE89585}"/>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2" name="Text Box 15">
          <a:extLst>
            <a:ext uri="{FF2B5EF4-FFF2-40B4-BE49-F238E27FC236}">
              <a16:creationId xmlns:a16="http://schemas.microsoft.com/office/drawing/2014/main" id="{268CE4FF-A3BA-448A-8647-3F942B42F15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3" name="Text Box 15">
          <a:extLst>
            <a:ext uri="{FF2B5EF4-FFF2-40B4-BE49-F238E27FC236}">
              <a16:creationId xmlns:a16="http://schemas.microsoft.com/office/drawing/2014/main" id="{8D869692-3631-4826-81D2-CC1C7CD341C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4" name="Text Box 15">
          <a:extLst>
            <a:ext uri="{FF2B5EF4-FFF2-40B4-BE49-F238E27FC236}">
              <a16:creationId xmlns:a16="http://schemas.microsoft.com/office/drawing/2014/main" id="{9A554F11-42FD-4B56-8032-E02E5F41E91C}"/>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5" name="Text Box 15">
          <a:extLst>
            <a:ext uri="{FF2B5EF4-FFF2-40B4-BE49-F238E27FC236}">
              <a16:creationId xmlns:a16="http://schemas.microsoft.com/office/drawing/2014/main" id="{67C62C05-B2AC-4472-B22A-C1CAA3559AA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6" name="Text Box 15">
          <a:extLst>
            <a:ext uri="{FF2B5EF4-FFF2-40B4-BE49-F238E27FC236}">
              <a16:creationId xmlns:a16="http://schemas.microsoft.com/office/drawing/2014/main" id="{5C3E3B02-A97F-44A4-9A9F-B905019F92DF}"/>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7" name="Text Box 15">
          <a:extLst>
            <a:ext uri="{FF2B5EF4-FFF2-40B4-BE49-F238E27FC236}">
              <a16:creationId xmlns:a16="http://schemas.microsoft.com/office/drawing/2014/main" id="{5347CD9B-2DA3-4404-A912-5BB296F2CA21}"/>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8" name="Text Box 15">
          <a:extLst>
            <a:ext uri="{FF2B5EF4-FFF2-40B4-BE49-F238E27FC236}">
              <a16:creationId xmlns:a16="http://schemas.microsoft.com/office/drawing/2014/main" id="{C323272E-4735-483E-8DDB-9C80E8B1DA2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19" name="Text Box 15">
          <a:extLst>
            <a:ext uri="{FF2B5EF4-FFF2-40B4-BE49-F238E27FC236}">
              <a16:creationId xmlns:a16="http://schemas.microsoft.com/office/drawing/2014/main" id="{EAE263DA-EC34-437B-B4EB-EE87BF46DA07}"/>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20" name="Text Box 15">
          <a:extLst>
            <a:ext uri="{FF2B5EF4-FFF2-40B4-BE49-F238E27FC236}">
              <a16:creationId xmlns:a16="http://schemas.microsoft.com/office/drawing/2014/main" id="{AF58ACA9-8F16-495C-AB17-F81ECD925EF0}"/>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821" name="Text Box 15">
          <a:extLst>
            <a:ext uri="{FF2B5EF4-FFF2-40B4-BE49-F238E27FC236}">
              <a16:creationId xmlns:a16="http://schemas.microsoft.com/office/drawing/2014/main" id="{A7A43D2D-E7CF-457D-8D69-AED3F06943DB}"/>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xdr:row>
      <xdr:rowOff>0</xdr:rowOff>
    </xdr:from>
    <xdr:ext cx="95250" cy="171450"/>
    <xdr:sp macro="" textlink="">
      <xdr:nvSpPr>
        <xdr:cNvPr id="822" name="Text Box 16">
          <a:extLst>
            <a:ext uri="{FF2B5EF4-FFF2-40B4-BE49-F238E27FC236}">
              <a16:creationId xmlns:a16="http://schemas.microsoft.com/office/drawing/2014/main" id="{962DDB76-AFBE-471C-881E-E023E233C729}"/>
            </a:ext>
          </a:extLst>
        </xdr:cNvPr>
        <xdr:cNvSpPr txBox="1">
          <a:spLocks noChangeArrowheads="1"/>
        </xdr:cNvSpPr>
      </xdr:nvSpPr>
      <xdr:spPr bwMode="auto">
        <a:xfrm>
          <a:off x="14735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xdr:row>
      <xdr:rowOff>0</xdr:rowOff>
    </xdr:from>
    <xdr:ext cx="95250" cy="171450"/>
    <xdr:sp macro="" textlink="">
      <xdr:nvSpPr>
        <xdr:cNvPr id="823" name="Text Box 17">
          <a:extLst>
            <a:ext uri="{FF2B5EF4-FFF2-40B4-BE49-F238E27FC236}">
              <a16:creationId xmlns:a16="http://schemas.microsoft.com/office/drawing/2014/main" id="{50D34C8B-61EB-4963-BE21-ECC56EDE5F61}"/>
            </a:ext>
          </a:extLst>
        </xdr:cNvPr>
        <xdr:cNvSpPr txBox="1">
          <a:spLocks noChangeArrowheads="1"/>
        </xdr:cNvSpPr>
      </xdr:nvSpPr>
      <xdr:spPr bwMode="auto">
        <a:xfrm>
          <a:off x="14735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xdr:row>
      <xdr:rowOff>0</xdr:rowOff>
    </xdr:from>
    <xdr:ext cx="95250" cy="171450"/>
    <xdr:sp macro="" textlink="">
      <xdr:nvSpPr>
        <xdr:cNvPr id="824" name="Text Box 18">
          <a:extLst>
            <a:ext uri="{FF2B5EF4-FFF2-40B4-BE49-F238E27FC236}">
              <a16:creationId xmlns:a16="http://schemas.microsoft.com/office/drawing/2014/main" id="{8F95E985-5E2D-42FD-B23F-5F22257EDAC1}"/>
            </a:ext>
          </a:extLst>
        </xdr:cNvPr>
        <xdr:cNvSpPr txBox="1">
          <a:spLocks noChangeArrowheads="1"/>
        </xdr:cNvSpPr>
      </xdr:nvSpPr>
      <xdr:spPr bwMode="auto">
        <a:xfrm>
          <a:off x="14735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xdr:row>
      <xdr:rowOff>0</xdr:rowOff>
    </xdr:from>
    <xdr:ext cx="95250" cy="171450"/>
    <xdr:sp macro="" textlink="">
      <xdr:nvSpPr>
        <xdr:cNvPr id="825" name="Text Box 19">
          <a:extLst>
            <a:ext uri="{FF2B5EF4-FFF2-40B4-BE49-F238E27FC236}">
              <a16:creationId xmlns:a16="http://schemas.microsoft.com/office/drawing/2014/main" id="{B660C009-6033-4868-B074-2E7C8948860A}"/>
            </a:ext>
          </a:extLst>
        </xdr:cNvPr>
        <xdr:cNvSpPr txBox="1">
          <a:spLocks noChangeArrowheads="1"/>
        </xdr:cNvSpPr>
      </xdr:nvSpPr>
      <xdr:spPr bwMode="auto">
        <a:xfrm>
          <a:off x="14735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26" name="Text Box 15">
          <a:extLst>
            <a:ext uri="{FF2B5EF4-FFF2-40B4-BE49-F238E27FC236}">
              <a16:creationId xmlns:a16="http://schemas.microsoft.com/office/drawing/2014/main" id="{4A4D21BA-FCA0-4C6B-9E37-4DDA7537E7C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27" name="Text Box 15">
          <a:extLst>
            <a:ext uri="{FF2B5EF4-FFF2-40B4-BE49-F238E27FC236}">
              <a16:creationId xmlns:a16="http://schemas.microsoft.com/office/drawing/2014/main" id="{9B573A8D-592B-4A6F-9089-A4D4F3AB5CD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28" name="Text Box 15">
          <a:extLst>
            <a:ext uri="{FF2B5EF4-FFF2-40B4-BE49-F238E27FC236}">
              <a16:creationId xmlns:a16="http://schemas.microsoft.com/office/drawing/2014/main" id="{19590222-7A43-4DA2-906A-438136806E0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29" name="Text Box 15">
          <a:extLst>
            <a:ext uri="{FF2B5EF4-FFF2-40B4-BE49-F238E27FC236}">
              <a16:creationId xmlns:a16="http://schemas.microsoft.com/office/drawing/2014/main" id="{C03D4BA6-640C-4E90-8243-6088DF24079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0" name="Text Box 15">
          <a:extLst>
            <a:ext uri="{FF2B5EF4-FFF2-40B4-BE49-F238E27FC236}">
              <a16:creationId xmlns:a16="http://schemas.microsoft.com/office/drawing/2014/main" id="{BE5F4F50-3F8C-4ACD-B780-B7E32FA16AA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1" name="Text Box 15">
          <a:extLst>
            <a:ext uri="{FF2B5EF4-FFF2-40B4-BE49-F238E27FC236}">
              <a16:creationId xmlns:a16="http://schemas.microsoft.com/office/drawing/2014/main" id="{6705EECB-FA53-472C-A637-45770C7DD78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2" name="Text Box 15">
          <a:extLst>
            <a:ext uri="{FF2B5EF4-FFF2-40B4-BE49-F238E27FC236}">
              <a16:creationId xmlns:a16="http://schemas.microsoft.com/office/drawing/2014/main" id="{B7C1D986-454F-4EB3-BC36-C44931FF8E8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3" name="Text Box 15">
          <a:extLst>
            <a:ext uri="{FF2B5EF4-FFF2-40B4-BE49-F238E27FC236}">
              <a16:creationId xmlns:a16="http://schemas.microsoft.com/office/drawing/2014/main" id="{30E1C763-E816-4A28-B115-C8017E6A082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4" name="Text Box 15">
          <a:extLst>
            <a:ext uri="{FF2B5EF4-FFF2-40B4-BE49-F238E27FC236}">
              <a16:creationId xmlns:a16="http://schemas.microsoft.com/office/drawing/2014/main" id="{E610D2AA-19CE-46FB-B6F8-53D4301D2C0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5" name="Text Box 15">
          <a:extLst>
            <a:ext uri="{FF2B5EF4-FFF2-40B4-BE49-F238E27FC236}">
              <a16:creationId xmlns:a16="http://schemas.microsoft.com/office/drawing/2014/main" id="{099FC4EF-2B67-404A-9CE9-3541413F5D9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6" name="Text Box 15">
          <a:extLst>
            <a:ext uri="{FF2B5EF4-FFF2-40B4-BE49-F238E27FC236}">
              <a16:creationId xmlns:a16="http://schemas.microsoft.com/office/drawing/2014/main" id="{4BD98220-B9BE-4AA6-97ED-2A2C19C021E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7" name="Text Box 15">
          <a:extLst>
            <a:ext uri="{FF2B5EF4-FFF2-40B4-BE49-F238E27FC236}">
              <a16:creationId xmlns:a16="http://schemas.microsoft.com/office/drawing/2014/main" id="{464CB878-90E1-4FF8-8735-A32CDCCB4D8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8" name="Text Box 15">
          <a:extLst>
            <a:ext uri="{FF2B5EF4-FFF2-40B4-BE49-F238E27FC236}">
              <a16:creationId xmlns:a16="http://schemas.microsoft.com/office/drawing/2014/main" id="{B575ECBD-5249-4B07-AB8B-C0E66933915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39" name="Text Box 15">
          <a:extLst>
            <a:ext uri="{FF2B5EF4-FFF2-40B4-BE49-F238E27FC236}">
              <a16:creationId xmlns:a16="http://schemas.microsoft.com/office/drawing/2014/main" id="{572E4EC0-FBDD-4129-A28C-09CBB3AE084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0" name="Text Box 16">
          <a:extLst>
            <a:ext uri="{FF2B5EF4-FFF2-40B4-BE49-F238E27FC236}">
              <a16:creationId xmlns:a16="http://schemas.microsoft.com/office/drawing/2014/main" id="{4F63D0FD-BF24-42AA-974E-5F9485D7B43A}"/>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1" name="Text Box 17">
          <a:extLst>
            <a:ext uri="{FF2B5EF4-FFF2-40B4-BE49-F238E27FC236}">
              <a16:creationId xmlns:a16="http://schemas.microsoft.com/office/drawing/2014/main" id="{089B49F2-D966-4FCF-A935-7E413D1AC5AF}"/>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2" name="Text Box 18">
          <a:extLst>
            <a:ext uri="{FF2B5EF4-FFF2-40B4-BE49-F238E27FC236}">
              <a16:creationId xmlns:a16="http://schemas.microsoft.com/office/drawing/2014/main" id="{52BEE937-2A95-434B-9BE0-A2ADC00840B2}"/>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3" name="Text Box 19">
          <a:extLst>
            <a:ext uri="{FF2B5EF4-FFF2-40B4-BE49-F238E27FC236}">
              <a16:creationId xmlns:a16="http://schemas.microsoft.com/office/drawing/2014/main" id="{70F81334-9D55-45D7-A775-B78F0A28B6D3}"/>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44" name="Text Box 15">
          <a:extLst>
            <a:ext uri="{FF2B5EF4-FFF2-40B4-BE49-F238E27FC236}">
              <a16:creationId xmlns:a16="http://schemas.microsoft.com/office/drawing/2014/main" id="{666953CB-49E7-49B1-90DB-A8626504CBE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5" name="Text Box 16">
          <a:extLst>
            <a:ext uri="{FF2B5EF4-FFF2-40B4-BE49-F238E27FC236}">
              <a16:creationId xmlns:a16="http://schemas.microsoft.com/office/drawing/2014/main" id="{AC11BC6E-CD50-4521-9A61-6201738F14C7}"/>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6" name="Text Box 17">
          <a:extLst>
            <a:ext uri="{FF2B5EF4-FFF2-40B4-BE49-F238E27FC236}">
              <a16:creationId xmlns:a16="http://schemas.microsoft.com/office/drawing/2014/main" id="{0F827509-750F-4F26-87FF-87F16B1ECEC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7" name="Text Box 18">
          <a:extLst>
            <a:ext uri="{FF2B5EF4-FFF2-40B4-BE49-F238E27FC236}">
              <a16:creationId xmlns:a16="http://schemas.microsoft.com/office/drawing/2014/main" id="{45AB4B60-0CBB-4B5B-8557-E76A50700547}"/>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848" name="Text Box 19">
          <a:extLst>
            <a:ext uri="{FF2B5EF4-FFF2-40B4-BE49-F238E27FC236}">
              <a16:creationId xmlns:a16="http://schemas.microsoft.com/office/drawing/2014/main" id="{7ACE2315-497D-45A2-AE5E-6C5DDC707A2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49" name="Text Box 15">
          <a:extLst>
            <a:ext uri="{FF2B5EF4-FFF2-40B4-BE49-F238E27FC236}">
              <a16:creationId xmlns:a16="http://schemas.microsoft.com/office/drawing/2014/main" id="{B14FAC42-D665-405B-B388-252CE622483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0" name="Text Box 15">
          <a:extLst>
            <a:ext uri="{FF2B5EF4-FFF2-40B4-BE49-F238E27FC236}">
              <a16:creationId xmlns:a16="http://schemas.microsoft.com/office/drawing/2014/main" id="{FB2BD797-A635-4420-862F-941221CA8B1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1" name="Text Box 15">
          <a:extLst>
            <a:ext uri="{FF2B5EF4-FFF2-40B4-BE49-F238E27FC236}">
              <a16:creationId xmlns:a16="http://schemas.microsoft.com/office/drawing/2014/main" id="{314804AF-EEAD-4615-ABB9-46B1F6E6A81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2" name="Text Box 15">
          <a:extLst>
            <a:ext uri="{FF2B5EF4-FFF2-40B4-BE49-F238E27FC236}">
              <a16:creationId xmlns:a16="http://schemas.microsoft.com/office/drawing/2014/main" id="{EB8FEDF2-E2C0-4105-9A71-2C7FA24B4DF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3" name="Text Box 15">
          <a:extLst>
            <a:ext uri="{FF2B5EF4-FFF2-40B4-BE49-F238E27FC236}">
              <a16:creationId xmlns:a16="http://schemas.microsoft.com/office/drawing/2014/main" id="{CAEE2B7B-6742-4E06-8A0C-17D12C045B5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4" name="Text Box 15">
          <a:extLst>
            <a:ext uri="{FF2B5EF4-FFF2-40B4-BE49-F238E27FC236}">
              <a16:creationId xmlns:a16="http://schemas.microsoft.com/office/drawing/2014/main" id="{4548F651-14EF-40CC-86F9-A8458320E5A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5" name="Text Box 15">
          <a:extLst>
            <a:ext uri="{FF2B5EF4-FFF2-40B4-BE49-F238E27FC236}">
              <a16:creationId xmlns:a16="http://schemas.microsoft.com/office/drawing/2014/main" id="{797A2B9A-9076-49B7-9234-FD3D41F53E9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6" name="Text Box 15">
          <a:extLst>
            <a:ext uri="{FF2B5EF4-FFF2-40B4-BE49-F238E27FC236}">
              <a16:creationId xmlns:a16="http://schemas.microsoft.com/office/drawing/2014/main" id="{4C8B92FA-0D78-44E8-84EA-7CAB37EBCD8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7" name="Text Box 15">
          <a:extLst>
            <a:ext uri="{FF2B5EF4-FFF2-40B4-BE49-F238E27FC236}">
              <a16:creationId xmlns:a16="http://schemas.microsoft.com/office/drawing/2014/main" id="{5F7CD1E9-469D-4EEF-8198-3E8CD141F2E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8" name="Text Box 15">
          <a:extLst>
            <a:ext uri="{FF2B5EF4-FFF2-40B4-BE49-F238E27FC236}">
              <a16:creationId xmlns:a16="http://schemas.microsoft.com/office/drawing/2014/main" id="{A86FA18D-EAC5-4D38-A3E1-F27C6934D0F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59" name="Text Box 15">
          <a:extLst>
            <a:ext uri="{FF2B5EF4-FFF2-40B4-BE49-F238E27FC236}">
              <a16:creationId xmlns:a16="http://schemas.microsoft.com/office/drawing/2014/main" id="{6A27B95D-9105-44F0-A31E-EB6430033CD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0" name="Text Box 15">
          <a:extLst>
            <a:ext uri="{FF2B5EF4-FFF2-40B4-BE49-F238E27FC236}">
              <a16:creationId xmlns:a16="http://schemas.microsoft.com/office/drawing/2014/main" id="{F995523F-8FC4-44DC-8FB3-2FEF505DFF3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1" name="Text Box 15">
          <a:extLst>
            <a:ext uri="{FF2B5EF4-FFF2-40B4-BE49-F238E27FC236}">
              <a16:creationId xmlns:a16="http://schemas.microsoft.com/office/drawing/2014/main" id="{ECD59276-F97A-48BE-9C19-0832CD17DCA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2" name="Text Box 15">
          <a:extLst>
            <a:ext uri="{FF2B5EF4-FFF2-40B4-BE49-F238E27FC236}">
              <a16:creationId xmlns:a16="http://schemas.microsoft.com/office/drawing/2014/main" id="{F1835D7F-CC9E-4B2E-A0AB-976DEA0855D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3" name="Text Box 15">
          <a:extLst>
            <a:ext uri="{FF2B5EF4-FFF2-40B4-BE49-F238E27FC236}">
              <a16:creationId xmlns:a16="http://schemas.microsoft.com/office/drawing/2014/main" id="{26EBDECD-171A-42C0-A54B-3176C9DC68D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4" name="Text Box 15">
          <a:extLst>
            <a:ext uri="{FF2B5EF4-FFF2-40B4-BE49-F238E27FC236}">
              <a16:creationId xmlns:a16="http://schemas.microsoft.com/office/drawing/2014/main" id="{59AF4A02-6CD4-4006-8B20-FDAD2CD7427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5" name="Text Box 15">
          <a:extLst>
            <a:ext uri="{FF2B5EF4-FFF2-40B4-BE49-F238E27FC236}">
              <a16:creationId xmlns:a16="http://schemas.microsoft.com/office/drawing/2014/main" id="{E983C528-D237-4A51-923E-9270740F77B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6" name="Text Box 15">
          <a:extLst>
            <a:ext uri="{FF2B5EF4-FFF2-40B4-BE49-F238E27FC236}">
              <a16:creationId xmlns:a16="http://schemas.microsoft.com/office/drawing/2014/main" id="{E10F28A0-F33C-4B76-8BB4-6DA04FB2F3A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7" name="Text Box 15">
          <a:extLst>
            <a:ext uri="{FF2B5EF4-FFF2-40B4-BE49-F238E27FC236}">
              <a16:creationId xmlns:a16="http://schemas.microsoft.com/office/drawing/2014/main" id="{0FBA613E-FF39-429E-9F64-1AA899EF7B3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8" name="Text Box 15">
          <a:extLst>
            <a:ext uri="{FF2B5EF4-FFF2-40B4-BE49-F238E27FC236}">
              <a16:creationId xmlns:a16="http://schemas.microsoft.com/office/drawing/2014/main" id="{0640CE8E-2E59-44B4-BA14-458F0B6880F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69" name="Text Box 15">
          <a:extLst>
            <a:ext uri="{FF2B5EF4-FFF2-40B4-BE49-F238E27FC236}">
              <a16:creationId xmlns:a16="http://schemas.microsoft.com/office/drawing/2014/main" id="{37BD45B9-D279-4EAA-A2AA-B5617F33F2A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0" name="Text Box 15">
          <a:extLst>
            <a:ext uri="{FF2B5EF4-FFF2-40B4-BE49-F238E27FC236}">
              <a16:creationId xmlns:a16="http://schemas.microsoft.com/office/drawing/2014/main" id="{920CE3E0-5D43-4023-B340-45EA0377197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1" name="Text Box 15">
          <a:extLst>
            <a:ext uri="{FF2B5EF4-FFF2-40B4-BE49-F238E27FC236}">
              <a16:creationId xmlns:a16="http://schemas.microsoft.com/office/drawing/2014/main" id="{ECD8FE63-22F2-48D2-9937-930BCC19E21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2" name="Text Box 15">
          <a:extLst>
            <a:ext uri="{FF2B5EF4-FFF2-40B4-BE49-F238E27FC236}">
              <a16:creationId xmlns:a16="http://schemas.microsoft.com/office/drawing/2014/main" id="{3F0C7A22-D427-4E57-B126-3E901901D0C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3" name="Text Box 15">
          <a:extLst>
            <a:ext uri="{FF2B5EF4-FFF2-40B4-BE49-F238E27FC236}">
              <a16:creationId xmlns:a16="http://schemas.microsoft.com/office/drawing/2014/main" id="{6B91132C-8416-4BA8-BEA2-4E90EA2AF69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4" name="Text Box 15">
          <a:extLst>
            <a:ext uri="{FF2B5EF4-FFF2-40B4-BE49-F238E27FC236}">
              <a16:creationId xmlns:a16="http://schemas.microsoft.com/office/drawing/2014/main" id="{30A782E9-B963-488A-9EB9-89C884E5EDA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5" name="Text Box 15">
          <a:extLst>
            <a:ext uri="{FF2B5EF4-FFF2-40B4-BE49-F238E27FC236}">
              <a16:creationId xmlns:a16="http://schemas.microsoft.com/office/drawing/2014/main" id="{2EF68937-A999-4AB7-97B4-0A21EA70E4F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6" name="Text Box 15">
          <a:extLst>
            <a:ext uri="{FF2B5EF4-FFF2-40B4-BE49-F238E27FC236}">
              <a16:creationId xmlns:a16="http://schemas.microsoft.com/office/drawing/2014/main" id="{EC26D1EE-1535-43D7-A80A-E504D1C9A0F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7" name="Text Box 15">
          <a:extLst>
            <a:ext uri="{FF2B5EF4-FFF2-40B4-BE49-F238E27FC236}">
              <a16:creationId xmlns:a16="http://schemas.microsoft.com/office/drawing/2014/main" id="{5CF8B7CB-5194-47A5-B75D-5DE842766BB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8" name="Text Box 15">
          <a:extLst>
            <a:ext uri="{FF2B5EF4-FFF2-40B4-BE49-F238E27FC236}">
              <a16:creationId xmlns:a16="http://schemas.microsoft.com/office/drawing/2014/main" id="{A97CC087-C047-4E75-B65E-A3C7296312A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79" name="Text Box 15">
          <a:extLst>
            <a:ext uri="{FF2B5EF4-FFF2-40B4-BE49-F238E27FC236}">
              <a16:creationId xmlns:a16="http://schemas.microsoft.com/office/drawing/2014/main" id="{7A9E97D1-9BFF-488C-9DD9-878DF09A520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0" name="Text Box 15">
          <a:extLst>
            <a:ext uri="{FF2B5EF4-FFF2-40B4-BE49-F238E27FC236}">
              <a16:creationId xmlns:a16="http://schemas.microsoft.com/office/drawing/2014/main" id="{D6DEDA0B-7B33-4EFB-9A9C-261F9759270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1" name="Text Box 15">
          <a:extLst>
            <a:ext uri="{FF2B5EF4-FFF2-40B4-BE49-F238E27FC236}">
              <a16:creationId xmlns:a16="http://schemas.microsoft.com/office/drawing/2014/main" id="{808425BF-CE0B-4624-8B46-528A49160E5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2" name="Text Box 15">
          <a:extLst>
            <a:ext uri="{FF2B5EF4-FFF2-40B4-BE49-F238E27FC236}">
              <a16:creationId xmlns:a16="http://schemas.microsoft.com/office/drawing/2014/main" id="{5E2DCA48-4311-4922-98A4-4B436816DD1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3" name="Text Box 15">
          <a:extLst>
            <a:ext uri="{FF2B5EF4-FFF2-40B4-BE49-F238E27FC236}">
              <a16:creationId xmlns:a16="http://schemas.microsoft.com/office/drawing/2014/main" id="{2C407289-F000-4F81-B887-AA75A5C2CDA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4" name="Text Box 15">
          <a:extLst>
            <a:ext uri="{FF2B5EF4-FFF2-40B4-BE49-F238E27FC236}">
              <a16:creationId xmlns:a16="http://schemas.microsoft.com/office/drawing/2014/main" id="{320445C4-FCBE-47B0-8D3A-2DEEBBA957D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5" name="Text Box 15">
          <a:extLst>
            <a:ext uri="{FF2B5EF4-FFF2-40B4-BE49-F238E27FC236}">
              <a16:creationId xmlns:a16="http://schemas.microsoft.com/office/drawing/2014/main" id="{5DC7D765-2002-494A-AF9B-4C551F3E15F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6" name="Text Box 15">
          <a:extLst>
            <a:ext uri="{FF2B5EF4-FFF2-40B4-BE49-F238E27FC236}">
              <a16:creationId xmlns:a16="http://schemas.microsoft.com/office/drawing/2014/main" id="{88207EDB-3B1B-490D-BA9F-5F0AB612E08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7" name="Text Box 15">
          <a:extLst>
            <a:ext uri="{FF2B5EF4-FFF2-40B4-BE49-F238E27FC236}">
              <a16:creationId xmlns:a16="http://schemas.microsoft.com/office/drawing/2014/main" id="{4435D0AD-3128-45FE-9ABD-CC226B8F58A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8" name="Text Box 15">
          <a:extLst>
            <a:ext uri="{FF2B5EF4-FFF2-40B4-BE49-F238E27FC236}">
              <a16:creationId xmlns:a16="http://schemas.microsoft.com/office/drawing/2014/main" id="{DF7A8950-F8E9-40CC-A3DD-3AE0FAD8F56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89" name="Text Box 15">
          <a:extLst>
            <a:ext uri="{FF2B5EF4-FFF2-40B4-BE49-F238E27FC236}">
              <a16:creationId xmlns:a16="http://schemas.microsoft.com/office/drawing/2014/main" id="{CA4BFCCA-E832-49CD-B5B8-A3B72B22F08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0" name="Text Box 15">
          <a:extLst>
            <a:ext uri="{FF2B5EF4-FFF2-40B4-BE49-F238E27FC236}">
              <a16:creationId xmlns:a16="http://schemas.microsoft.com/office/drawing/2014/main" id="{962C5119-B925-4BC9-9458-D25A59C3CEC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1" name="Text Box 15">
          <a:extLst>
            <a:ext uri="{FF2B5EF4-FFF2-40B4-BE49-F238E27FC236}">
              <a16:creationId xmlns:a16="http://schemas.microsoft.com/office/drawing/2014/main" id="{5C5A2042-E78E-4B4B-BE8E-DA0E7315D8F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2" name="Text Box 15">
          <a:extLst>
            <a:ext uri="{FF2B5EF4-FFF2-40B4-BE49-F238E27FC236}">
              <a16:creationId xmlns:a16="http://schemas.microsoft.com/office/drawing/2014/main" id="{54782004-0910-4901-A91D-F71F5A1DC24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3" name="Text Box 15">
          <a:extLst>
            <a:ext uri="{FF2B5EF4-FFF2-40B4-BE49-F238E27FC236}">
              <a16:creationId xmlns:a16="http://schemas.microsoft.com/office/drawing/2014/main" id="{D143153E-14BD-4643-91AF-9823D04161A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4" name="Text Box 15">
          <a:extLst>
            <a:ext uri="{FF2B5EF4-FFF2-40B4-BE49-F238E27FC236}">
              <a16:creationId xmlns:a16="http://schemas.microsoft.com/office/drawing/2014/main" id="{B94F9DFA-AA54-4626-8A00-1128344EE83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5" name="Text Box 15">
          <a:extLst>
            <a:ext uri="{FF2B5EF4-FFF2-40B4-BE49-F238E27FC236}">
              <a16:creationId xmlns:a16="http://schemas.microsoft.com/office/drawing/2014/main" id="{C9D0DD4D-51E8-4CA1-A2BA-6B6B8143327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6" name="Text Box 15">
          <a:extLst>
            <a:ext uri="{FF2B5EF4-FFF2-40B4-BE49-F238E27FC236}">
              <a16:creationId xmlns:a16="http://schemas.microsoft.com/office/drawing/2014/main" id="{E8E0D07E-4222-465C-A9B1-658EF89F65B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7" name="Text Box 15">
          <a:extLst>
            <a:ext uri="{FF2B5EF4-FFF2-40B4-BE49-F238E27FC236}">
              <a16:creationId xmlns:a16="http://schemas.microsoft.com/office/drawing/2014/main" id="{8D90A787-FC68-4335-B1D5-888E7670345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8" name="Text Box 15">
          <a:extLst>
            <a:ext uri="{FF2B5EF4-FFF2-40B4-BE49-F238E27FC236}">
              <a16:creationId xmlns:a16="http://schemas.microsoft.com/office/drawing/2014/main" id="{D6E11D13-17F8-4679-BC40-9012BF9C271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899" name="Text Box 15">
          <a:extLst>
            <a:ext uri="{FF2B5EF4-FFF2-40B4-BE49-F238E27FC236}">
              <a16:creationId xmlns:a16="http://schemas.microsoft.com/office/drawing/2014/main" id="{0E11E83A-008C-48CE-A216-D81FC1FD91E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0" name="Text Box 15">
          <a:extLst>
            <a:ext uri="{FF2B5EF4-FFF2-40B4-BE49-F238E27FC236}">
              <a16:creationId xmlns:a16="http://schemas.microsoft.com/office/drawing/2014/main" id="{88133D84-5FF0-4005-927B-8EA4E1A1492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1" name="Text Box 15">
          <a:extLst>
            <a:ext uri="{FF2B5EF4-FFF2-40B4-BE49-F238E27FC236}">
              <a16:creationId xmlns:a16="http://schemas.microsoft.com/office/drawing/2014/main" id="{35E5D062-09FC-4F4E-A2C4-17D2D385DEE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2" name="Text Box 15">
          <a:extLst>
            <a:ext uri="{FF2B5EF4-FFF2-40B4-BE49-F238E27FC236}">
              <a16:creationId xmlns:a16="http://schemas.microsoft.com/office/drawing/2014/main" id="{F6FEC731-0446-49D6-A43F-7589D4DEC0F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3" name="Text Box 15">
          <a:extLst>
            <a:ext uri="{FF2B5EF4-FFF2-40B4-BE49-F238E27FC236}">
              <a16:creationId xmlns:a16="http://schemas.microsoft.com/office/drawing/2014/main" id="{3B2C4715-FA17-4383-A4D2-D6CCE9E38CC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4" name="Text Box 15">
          <a:extLst>
            <a:ext uri="{FF2B5EF4-FFF2-40B4-BE49-F238E27FC236}">
              <a16:creationId xmlns:a16="http://schemas.microsoft.com/office/drawing/2014/main" id="{73A930DD-A153-462F-A3DD-E6B8065713F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5" name="Text Box 15">
          <a:extLst>
            <a:ext uri="{FF2B5EF4-FFF2-40B4-BE49-F238E27FC236}">
              <a16:creationId xmlns:a16="http://schemas.microsoft.com/office/drawing/2014/main" id="{FB4C35AB-6948-4C0E-954C-3ABF0DE0BC6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6" name="Text Box 15">
          <a:extLst>
            <a:ext uri="{FF2B5EF4-FFF2-40B4-BE49-F238E27FC236}">
              <a16:creationId xmlns:a16="http://schemas.microsoft.com/office/drawing/2014/main" id="{2E1BF65C-C10A-4116-B9A1-DE91CAED377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7" name="Text Box 15">
          <a:extLst>
            <a:ext uri="{FF2B5EF4-FFF2-40B4-BE49-F238E27FC236}">
              <a16:creationId xmlns:a16="http://schemas.microsoft.com/office/drawing/2014/main" id="{7BC3FA4D-CDB0-42FE-9834-5C2E2B7E08C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8" name="Text Box 15">
          <a:extLst>
            <a:ext uri="{FF2B5EF4-FFF2-40B4-BE49-F238E27FC236}">
              <a16:creationId xmlns:a16="http://schemas.microsoft.com/office/drawing/2014/main" id="{B6C474F9-6313-481E-B7C0-31E1A9FE78A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09" name="Text Box 15">
          <a:extLst>
            <a:ext uri="{FF2B5EF4-FFF2-40B4-BE49-F238E27FC236}">
              <a16:creationId xmlns:a16="http://schemas.microsoft.com/office/drawing/2014/main" id="{DDAEC900-D6AD-4F40-8D22-C3BBEE82E83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0" name="Text Box 15">
          <a:extLst>
            <a:ext uri="{FF2B5EF4-FFF2-40B4-BE49-F238E27FC236}">
              <a16:creationId xmlns:a16="http://schemas.microsoft.com/office/drawing/2014/main" id="{F63D1008-596D-4C15-8D83-78E933B9A4E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1" name="Text Box 15">
          <a:extLst>
            <a:ext uri="{FF2B5EF4-FFF2-40B4-BE49-F238E27FC236}">
              <a16:creationId xmlns:a16="http://schemas.microsoft.com/office/drawing/2014/main" id="{7209706B-CD70-421E-A2FA-2CCC80FCBA0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2" name="Text Box 15">
          <a:extLst>
            <a:ext uri="{FF2B5EF4-FFF2-40B4-BE49-F238E27FC236}">
              <a16:creationId xmlns:a16="http://schemas.microsoft.com/office/drawing/2014/main" id="{D7512B4D-FBAB-408B-AF4D-3A190D50855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3" name="Text Box 15">
          <a:extLst>
            <a:ext uri="{FF2B5EF4-FFF2-40B4-BE49-F238E27FC236}">
              <a16:creationId xmlns:a16="http://schemas.microsoft.com/office/drawing/2014/main" id="{55A79013-606F-433E-98FB-0A348821506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4" name="Text Box 15">
          <a:extLst>
            <a:ext uri="{FF2B5EF4-FFF2-40B4-BE49-F238E27FC236}">
              <a16:creationId xmlns:a16="http://schemas.microsoft.com/office/drawing/2014/main" id="{7F81CFE9-3333-456D-B7DC-8BC0C8F601C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5" name="Text Box 15">
          <a:extLst>
            <a:ext uri="{FF2B5EF4-FFF2-40B4-BE49-F238E27FC236}">
              <a16:creationId xmlns:a16="http://schemas.microsoft.com/office/drawing/2014/main" id="{0B2234F7-1E7A-4B04-BE1C-C98B12B7E1F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6" name="Text Box 15">
          <a:extLst>
            <a:ext uri="{FF2B5EF4-FFF2-40B4-BE49-F238E27FC236}">
              <a16:creationId xmlns:a16="http://schemas.microsoft.com/office/drawing/2014/main" id="{3A33CDBB-38F4-490C-BEE9-53581F2B4AB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7" name="Text Box 15">
          <a:extLst>
            <a:ext uri="{FF2B5EF4-FFF2-40B4-BE49-F238E27FC236}">
              <a16:creationId xmlns:a16="http://schemas.microsoft.com/office/drawing/2014/main" id="{C22C9AE2-34BD-4082-8426-EA756E3507E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8" name="Text Box 15">
          <a:extLst>
            <a:ext uri="{FF2B5EF4-FFF2-40B4-BE49-F238E27FC236}">
              <a16:creationId xmlns:a16="http://schemas.microsoft.com/office/drawing/2014/main" id="{2AAEA983-154F-4D9D-9A43-850BD8B1403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19" name="Text Box 15">
          <a:extLst>
            <a:ext uri="{FF2B5EF4-FFF2-40B4-BE49-F238E27FC236}">
              <a16:creationId xmlns:a16="http://schemas.microsoft.com/office/drawing/2014/main" id="{C4D19D8B-1C09-4B8B-989A-80D9550712F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0" name="Text Box 15">
          <a:extLst>
            <a:ext uri="{FF2B5EF4-FFF2-40B4-BE49-F238E27FC236}">
              <a16:creationId xmlns:a16="http://schemas.microsoft.com/office/drawing/2014/main" id="{E5AB7A28-7DB6-406C-A993-A13C7BE9C07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1" name="Text Box 15">
          <a:extLst>
            <a:ext uri="{FF2B5EF4-FFF2-40B4-BE49-F238E27FC236}">
              <a16:creationId xmlns:a16="http://schemas.microsoft.com/office/drawing/2014/main" id="{BC390B53-4076-42BA-9C67-DE1FE13C37B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2" name="Text Box 15">
          <a:extLst>
            <a:ext uri="{FF2B5EF4-FFF2-40B4-BE49-F238E27FC236}">
              <a16:creationId xmlns:a16="http://schemas.microsoft.com/office/drawing/2014/main" id="{63025018-9221-4221-8BFA-83B51A77344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3" name="Text Box 15">
          <a:extLst>
            <a:ext uri="{FF2B5EF4-FFF2-40B4-BE49-F238E27FC236}">
              <a16:creationId xmlns:a16="http://schemas.microsoft.com/office/drawing/2014/main" id="{1301B76A-9CAD-4D68-A54C-87FB7F5BEAF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4" name="Text Box 15">
          <a:extLst>
            <a:ext uri="{FF2B5EF4-FFF2-40B4-BE49-F238E27FC236}">
              <a16:creationId xmlns:a16="http://schemas.microsoft.com/office/drawing/2014/main" id="{8484A761-FE52-42B7-B764-13A069F92C7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5" name="Text Box 15">
          <a:extLst>
            <a:ext uri="{FF2B5EF4-FFF2-40B4-BE49-F238E27FC236}">
              <a16:creationId xmlns:a16="http://schemas.microsoft.com/office/drawing/2014/main" id="{8F24A17A-EBB7-4136-B198-D6B388FD347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6" name="Text Box 15">
          <a:extLst>
            <a:ext uri="{FF2B5EF4-FFF2-40B4-BE49-F238E27FC236}">
              <a16:creationId xmlns:a16="http://schemas.microsoft.com/office/drawing/2014/main" id="{5E25D787-3DB7-4695-AAA0-3A387035020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7" name="Text Box 15">
          <a:extLst>
            <a:ext uri="{FF2B5EF4-FFF2-40B4-BE49-F238E27FC236}">
              <a16:creationId xmlns:a16="http://schemas.microsoft.com/office/drawing/2014/main" id="{33A3A622-4208-4490-A07E-845FAFBE4A4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8" name="Text Box 15">
          <a:extLst>
            <a:ext uri="{FF2B5EF4-FFF2-40B4-BE49-F238E27FC236}">
              <a16:creationId xmlns:a16="http://schemas.microsoft.com/office/drawing/2014/main" id="{2238B0C4-78F8-464C-89CE-BED41D777FD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29" name="Text Box 15">
          <a:extLst>
            <a:ext uri="{FF2B5EF4-FFF2-40B4-BE49-F238E27FC236}">
              <a16:creationId xmlns:a16="http://schemas.microsoft.com/office/drawing/2014/main" id="{7BC89385-32AC-4790-A70A-FB23C20FF00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0" name="Text Box 15">
          <a:extLst>
            <a:ext uri="{FF2B5EF4-FFF2-40B4-BE49-F238E27FC236}">
              <a16:creationId xmlns:a16="http://schemas.microsoft.com/office/drawing/2014/main" id="{121054B6-EA1F-4145-B2C4-AB9CB0801DA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1" name="Text Box 15">
          <a:extLst>
            <a:ext uri="{FF2B5EF4-FFF2-40B4-BE49-F238E27FC236}">
              <a16:creationId xmlns:a16="http://schemas.microsoft.com/office/drawing/2014/main" id="{8EA23FC5-8C2C-4D1F-BA07-C3C4D95234E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2" name="Text Box 15">
          <a:extLst>
            <a:ext uri="{FF2B5EF4-FFF2-40B4-BE49-F238E27FC236}">
              <a16:creationId xmlns:a16="http://schemas.microsoft.com/office/drawing/2014/main" id="{036A0ADA-ED04-4E12-BCD5-00AD529E50E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3" name="Text Box 15">
          <a:extLst>
            <a:ext uri="{FF2B5EF4-FFF2-40B4-BE49-F238E27FC236}">
              <a16:creationId xmlns:a16="http://schemas.microsoft.com/office/drawing/2014/main" id="{50CBACD5-726B-4ECC-9B9F-0AD4C4CF4EB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4" name="Text Box 15">
          <a:extLst>
            <a:ext uri="{FF2B5EF4-FFF2-40B4-BE49-F238E27FC236}">
              <a16:creationId xmlns:a16="http://schemas.microsoft.com/office/drawing/2014/main" id="{2D5D9A56-7D57-4105-8BF8-D04C4F623DD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5" name="Text Box 15">
          <a:extLst>
            <a:ext uri="{FF2B5EF4-FFF2-40B4-BE49-F238E27FC236}">
              <a16:creationId xmlns:a16="http://schemas.microsoft.com/office/drawing/2014/main" id="{68241DC9-9D68-459B-B519-B1D2E448CD0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6" name="Text Box 15">
          <a:extLst>
            <a:ext uri="{FF2B5EF4-FFF2-40B4-BE49-F238E27FC236}">
              <a16:creationId xmlns:a16="http://schemas.microsoft.com/office/drawing/2014/main" id="{DC01F19F-AE8A-4F7D-B58D-F0E5C162FA8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7" name="Text Box 15">
          <a:extLst>
            <a:ext uri="{FF2B5EF4-FFF2-40B4-BE49-F238E27FC236}">
              <a16:creationId xmlns:a16="http://schemas.microsoft.com/office/drawing/2014/main" id="{56921568-2DE4-4037-A0F6-AB8E3E639C8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8" name="Text Box 15">
          <a:extLst>
            <a:ext uri="{FF2B5EF4-FFF2-40B4-BE49-F238E27FC236}">
              <a16:creationId xmlns:a16="http://schemas.microsoft.com/office/drawing/2014/main" id="{144001DC-0B89-4725-A2B1-9941C8CD7E7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39" name="Text Box 15">
          <a:extLst>
            <a:ext uri="{FF2B5EF4-FFF2-40B4-BE49-F238E27FC236}">
              <a16:creationId xmlns:a16="http://schemas.microsoft.com/office/drawing/2014/main" id="{CCED10DA-A0DF-4DEB-A9FA-1EA4FCE0491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0" name="Text Box 15">
          <a:extLst>
            <a:ext uri="{FF2B5EF4-FFF2-40B4-BE49-F238E27FC236}">
              <a16:creationId xmlns:a16="http://schemas.microsoft.com/office/drawing/2014/main" id="{E38D19C7-1B33-44C7-9FBA-5DC321DCEE5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1" name="Text Box 15">
          <a:extLst>
            <a:ext uri="{FF2B5EF4-FFF2-40B4-BE49-F238E27FC236}">
              <a16:creationId xmlns:a16="http://schemas.microsoft.com/office/drawing/2014/main" id="{208A4BF1-A9B4-41B5-8198-79DAF8B9FE3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2" name="Text Box 15">
          <a:extLst>
            <a:ext uri="{FF2B5EF4-FFF2-40B4-BE49-F238E27FC236}">
              <a16:creationId xmlns:a16="http://schemas.microsoft.com/office/drawing/2014/main" id="{54E71318-696D-4171-B944-FD7FC9A8676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3" name="Text Box 15">
          <a:extLst>
            <a:ext uri="{FF2B5EF4-FFF2-40B4-BE49-F238E27FC236}">
              <a16:creationId xmlns:a16="http://schemas.microsoft.com/office/drawing/2014/main" id="{305458CA-7862-49B6-B3A3-6B50D28A381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4" name="Text Box 15">
          <a:extLst>
            <a:ext uri="{FF2B5EF4-FFF2-40B4-BE49-F238E27FC236}">
              <a16:creationId xmlns:a16="http://schemas.microsoft.com/office/drawing/2014/main" id="{56043F0D-0A97-4574-96F1-5676FC9C199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5" name="Text Box 15">
          <a:extLst>
            <a:ext uri="{FF2B5EF4-FFF2-40B4-BE49-F238E27FC236}">
              <a16:creationId xmlns:a16="http://schemas.microsoft.com/office/drawing/2014/main" id="{D7B4AD62-FCDA-4FAC-8B21-CF8D90B7CB4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6" name="Text Box 15">
          <a:extLst>
            <a:ext uri="{FF2B5EF4-FFF2-40B4-BE49-F238E27FC236}">
              <a16:creationId xmlns:a16="http://schemas.microsoft.com/office/drawing/2014/main" id="{E51173D9-85A2-4A4C-83FB-EF7943EB505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7" name="Text Box 15">
          <a:extLst>
            <a:ext uri="{FF2B5EF4-FFF2-40B4-BE49-F238E27FC236}">
              <a16:creationId xmlns:a16="http://schemas.microsoft.com/office/drawing/2014/main" id="{520E0479-2D4D-4064-9E74-08C9C45B028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8" name="Text Box 15">
          <a:extLst>
            <a:ext uri="{FF2B5EF4-FFF2-40B4-BE49-F238E27FC236}">
              <a16:creationId xmlns:a16="http://schemas.microsoft.com/office/drawing/2014/main" id="{0DB5AF18-9215-480D-AEB4-89F192482FF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49" name="Text Box 15">
          <a:extLst>
            <a:ext uri="{FF2B5EF4-FFF2-40B4-BE49-F238E27FC236}">
              <a16:creationId xmlns:a16="http://schemas.microsoft.com/office/drawing/2014/main" id="{AD8AE866-10B9-4782-9A24-BA26FC724F0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0" name="Text Box 15">
          <a:extLst>
            <a:ext uri="{FF2B5EF4-FFF2-40B4-BE49-F238E27FC236}">
              <a16:creationId xmlns:a16="http://schemas.microsoft.com/office/drawing/2014/main" id="{7D81477C-5D70-4C10-9A3F-86D47060D59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1" name="Text Box 15">
          <a:extLst>
            <a:ext uri="{FF2B5EF4-FFF2-40B4-BE49-F238E27FC236}">
              <a16:creationId xmlns:a16="http://schemas.microsoft.com/office/drawing/2014/main" id="{2A9FFF83-98D8-4408-A9E0-6A67BC8FB29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2" name="Text Box 15">
          <a:extLst>
            <a:ext uri="{FF2B5EF4-FFF2-40B4-BE49-F238E27FC236}">
              <a16:creationId xmlns:a16="http://schemas.microsoft.com/office/drawing/2014/main" id="{31AB72DF-FAE9-4BFA-BEC9-30D7FA451C9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3" name="Text Box 15">
          <a:extLst>
            <a:ext uri="{FF2B5EF4-FFF2-40B4-BE49-F238E27FC236}">
              <a16:creationId xmlns:a16="http://schemas.microsoft.com/office/drawing/2014/main" id="{0DECA02F-53A5-46F0-A2BA-F61CBFD9D2C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4" name="Text Box 15">
          <a:extLst>
            <a:ext uri="{FF2B5EF4-FFF2-40B4-BE49-F238E27FC236}">
              <a16:creationId xmlns:a16="http://schemas.microsoft.com/office/drawing/2014/main" id="{80F20197-F6D4-4EA1-84BA-915DCC88361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5" name="Text Box 15">
          <a:extLst>
            <a:ext uri="{FF2B5EF4-FFF2-40B4-BE49-F238E27FC236}">
              <a16:creationId xmlns:a16="http://schemas.microsoft.com/office/drawing/2014/main" id="{87DF641E-D3BF-4A62-A43B-3D074EF5216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6" name="Text Box 15">
          <a:extLst>
            <a:ext uri="{FF2B5EF4-FFF2-40B4-BE49-F238E27FC236}">
              <a16:creationId xmlns:a16="http://schemas.microsoft.com/office/drawing/2014/main" id="{AF9BFE84-8A7F-4311-A53B-820A1859FBA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7" name="Text Box 15">
          <a:extLst>
            <a:ext uri="{FF2B5EF4-FFF2-40B4-BE49-F238E27FC236}">
              <a16:creationId xmlns:a16="http://schemas.microsoft.com/office/drawing/2014/main" id="{FD901E68-AC4A-4032-BBD5-7F8AA9CB2B1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8" name="Text Box 15">
          <a:extLst>
            <a:ext uri="{FF2B5EF4-FFF2-40B4-BE49-F238E27FC236}">
              <a16:creationId xmlns:a16="http://schemas.microsoft.com/office/drawing/2014/main" id="{06954B09-1591-4813-8C71-0340F8BC68C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59" name="Text Box 15">
          <a:extLst>
            <a:ext uri="{FF2B5EF4-FFF2-40B4-BE49-F238E27FC236}">
              <a16:creationId xmlns:a16="http://schemas.microsoft.com/office/drawing/2014/main" id="{7CAC6154-589D-460C-AFDE-C560830D5C2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0" name="Text Box 15">
          <a:extLst>
            <a:ext uri="{FF2B5EF4-FFF2-40B4-BE49-F238E27FC236}">
              <a16:creationId xmlns:a16="http://schemas.microsoft.com/office/drawing/2014/main" id="{A1A906BA-7AD1-4ACB-950C-DAD37C3A0F7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1" name="Text Box 15">
          <a:extLst>
            <a:ext uri="{FF2B5EF4-FFF2-40B4-BE49-F238E27FC236}">
              <a16:creationId xmlns:a16="http://schemas.microsoft.com/office/drawing/2014/main" id="{A2B036D0-D520-4D6E-A096-FF2D1B74683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2" name="Text Box 15">
          <a:extLst>
            <a:ext uri="{FF2B5EF4-FFF2-40B4-BE49-F238E27FC236}">
              <a16:creationId xmlns:a16="http://schemas.microsoft.com/office/drawing/2014/main" id="{310378DA-3126-44CC-9F40-FF9A7A3A135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3" name="Text Box 15">
          <a:extLst>
            <a:ext uri="{FF2B5EF4-FFF2-40B4-BE49-F238E27FC236}">
              <a16:creationId xmlns:a16="http://schemas.microsoft.com/office/drawing/2014/main" id="{69C6E107-CC40-4F1D-8958-8E928E5F08F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4" name="Text Box 15">
          <a:extLst>
            <a:ext uri="{FF2B5EF4-FFF2-40B4-BE49-F238E27FC236}">
              <a16:creationId xmlns:a16="http://schemas.microsoft.com/office/drawing/2014/main" id="{D433CE05-2EA3-4B25-B6DE-90BA02F9D99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5" name="Text Box 15">
          <a:extLst>
            <a:ext uri="{FF2B5EF4-FFF2-40B4-BE49-F238E27FC236}">
              <a16:creationId xmlns:a16="http://schemas.microsoft.com/office/drawing/2014/main" id="{AA9B458A-7128-4AB2-83AC-C8441CF499F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6" name="Text Box 15">
          <a:extLst>
            <a:ext uri="{FF2B5EF4-FFF2-40B4-BE49-F238E27FC236}">
              <a16:creationId xmlns:a16="http://schemas.microsoft.com/office/drawing/2014/main" id="{D4456D62-DD89-4C97-BCC9-5AEB7D56B26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7" name="Text Box 15">
          <a:extLst>
            <a:ext uri="{FF2B5EF4-FFF2-40B4-BE49-F238E27FC236}">
              <a16:creationId xmlns:a16="http://schemas.microsoft.com/office/drawing/2014/main" id="{5CF90EB7-AF0F-44A1-BC37-B4AF5098990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8" name="Text Box 15">
          <a:extLst>
            <a:ext uri="{FF2B5EF4-FFF2-40B4-BE49-F238E27FC236}">
              <a16:creationId xmlns:a16="http://schemas.microsoft.com/office/drawing/2014/main" id="{E2A7C078-8F9B-431F-9C6C-7187029A0BF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69" name="Text Box 15">
          <a:extLst>
            <a:ext uri="{FF2B5EF4-FFF2-40B4-BE49-F238E27FC236}">
              <a16:creationId xmlns:a16="http://schemas.microsoft.com/office/drawing/2014/main" id="{107FC239-DF80-4BAF-AB23-ADDEA6CC00E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0" name="Text Box 15">
          <a:extLst>
            <a:ext uri="{FF2B5EF4-FFF2-40B4-BE49-F238E27FC236}">
              <a16:creationId xmlns:a16="http://schemas.microsoft.com/office/drawing/2014/main" id="{4E80098A-AED2-44EF-88B6-666C2945B57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1" name="Text Box 15">
          <a:extLst>
            <a:ext uri="{FF2B5EF4-FFF2-40B4-BE49-F238E27FC236}">
              <a16:creationId xmlns:a16="http://schemas.microsoft.com/office/drawing/2014/main" id="{F5D294B4-594D-4B60-9740-AEF93E29420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2" name="Text Box 15">
          <a:extLst>
            <a:ext uri="{FF2B5EF4-FFF2-40B4-BE49-F238E27FC236}">
              <a16:creationId xmlns:a16="http://schemas.microsoft.com/office/drawing/2014/main" id="{40EAA045-18B3-44FE-A12C-E5AB13489B2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3" name="Text Box 15">
          <a:extLst>
            <a:ext uri="{FF2B5EF4-FFF2-40B4-BE49-F238E27FC236}">
              <a16:creationId xmlns:a16="http://schemas.microsoft.com/office/drawing/2014/main" id="{59933457-F4E0-4CDB-A7D3-E612C2CFF5A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4" name="Text Box 15">
          <a:extLst>
            <a:ext uri="{FF2B5EF4-FFF2-40B4-BE49-F238E27FC236}">
              <a16:creationId xmlns:a16="http://schemas.microsoft.com/office/drawing/2014/main" id="{65483024-CED3-494C-960C-CD3D5E32CE1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5" name="Text Box 15">
          <a:extLst>
            <a:ext uri="{FF2B5EF4-FFF2-40B4-BE49-F238E27FC236}">
              <a16:creationId xmlns:a16="http://schemas.microsoft.com/office/drawing/2014/main" id="{BA85E3E0-C698-47CF-A9E2-9F67AB558C2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6" name="Text Box 15">
          <a:extLst>
            <a:ext uri="{FF2B5EF4-FFF2-40B4-BE49-F238E27FC236}">
              <a16:creationId xmlns:a16="http://schemas.microsoft.com/office/drawing/2014/main" id="{28E198B5-88FD-42F6-9C86-A4A2EDE8D43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7" name="Text Box 15">
          <a:extLst>
            <a:ext uri="{FF2B5EF4-FFF2-40B4-BE49-F238E27FC236}">
              <a16:creationId xmlns:a16="http://schemas.microsoft.com/office/drawing/2014/main" id="{5A0A9EEA-B21D-4535-B9D4-860E996B82A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8" name="Text Box 15">
          <a:extLst>
            <a:ext uri="{FF2B5EF4-FFF2-40B4-BE49-F238E27FC236}">
              <a16:creationId xmlns:a16="http://schemas.microsoft.com/office/drawing/2014/main" id="{A0152B41-9442-426D-A2E8-6A28063E628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79" name="Text Box 15">
          <a:extLst>
            <a:ext uri="{FF2B5EF4-FFF2-40B4-BE49-F238E27FC236}">
              <a16:creationId xmlns:a16="http://schemas.microsoft.com/office/drawing/2014/main" id="{C0A4FA24-DA53-4C01-9D94-510CBB3E53F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0" name="Text Box 15">
          <a:extLst>
            <a:ext uri="{FF2B5EF4-FFF2-40B4-BE49-F238E27FC236}">
              <a16:creationId xmlns:a16="http://schemas.microsoft.com/office/drawing/2014/main" id="{C832CBBA-5F8C-4B85-A8CE-83BDD46C4F6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1" name="Text Box 15">
          <a:extLst>
            <a:ext uri="{FF2B5EF4-FFF2-40B4-BE49-F238E27FC236}">
              <a16:creationId xmlns:a16="http://schemas.microsoft.com/office/drawing/2014/main" id="{6CBD1E49-2578-4C4B-8BFD-88EF7576F1A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2" name="Text Box 15">
          <a:extLst>
            <a:ext uri="{FF2B5EF4-FFF2-40B4-BE49-F238E27FC236}">
              <a16:creationId xmlns:a16="http://schemas.microsoft.com/office/drawing/2014/main" id="{FFE66A3A-06B7-4913-B23E-3440A08ED15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3" name="Text Box 15">
          <a:extLst>
            <a:ext uri="{FF2B5EF4-FFF2-40B4-BE49-F238E27FC236}">
              <a16:creationId xmlns:a16="http://schemas.microsoft.com/office/drawing/2014/main" id="{6E2599B9-90F1-4496-98E6-95273E7E587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4" name="Text Box 15">
          <a:extLst>
            <a:ext uri="{FF2B5EF4-FFF2-40B4-BE49-F238E27FC236}">
              <a16:creationId xmlns:a16="http://schemas.microsoft.com/office/drawing/2014/main" id="{AB0B18D2-0F0A-44B4-ADD0-9F9CD4A481F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5" name="Text Box 15">
          <a:extLst>
            <a:ext uri="{FF2B5EF4-FFF2-40B4-BE49-F238E27FC236}">
              <a16:creationId xmlns:a16="http://schemas.microsoft.com/office/drawing/2014/main" id="{31241CCE-7C05-4D60-91CD-EC67A494125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6" name="Text Box 15">
          <a:extLst>
            <a:ext uri="{FF2B5EF4-FFF2-40B4-BE49-F238E27FC236}">
              <a16:creationId xmlns:a16="http://schemas.microsoft.com/office/drawing/2014/main" id="{58A1CE41-BA83-4905-8F55-D6EB458D960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7" name="Text Box 15">
          <a:extLst>
            <a:ext uri="{FF2B5EF4-FFF2-40B4-BE49-F238E27FC236}">
              <a16:creationId xmlns:a16="http://schemas.microsoft.com/office/drawing/2014/main" id="{01CEB332-483E-4C3A-BA52-1439990E276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8" name="Text Box 15">
          <a:extLst>
            <a:ext uri="{FF2B5EF4-FFF2-40B4-BE49-F238E27FC236}">
              <a16:creationId xmlns:a16="http://schemas.microsoft.com/office/drawing/2014/main" id="{014CBD88-98E4-4D19-9BF6-7769B20B0CF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89" name="Text Box 15">
          <a:extLst>
            <a:ext uri="{FF2B5EF4-FFF2-40B4-BE49-F238E27FC236}">
              <a16:creationId xmlns:a16="http://schemas.microsoft.com/office/drawing/2014/main" id="{89E0A460-715C-4C1E-A0C3-274ECB6B207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0" name="Text Box 15">
          <a:extLst>
            <a:ext uri="{FF2B5EF4-FFF2-40B4-BE49-F238E27FC236}">
              <a16:creationId xmlns:a16="http://schemas.microsoft.com/office/drawing/2014/main" id="{C6540586-E183-44BE-B10B-D0D9976C361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1" name="Text Box 15">
          <a:extLst>
            <a:ext uri="{FF2B5EF4-FFF2-40B4-BE49-F238E27FC236}">
              <a16:creationId xmlns:a16="http://schemas.microsoft.com/office/drawing/2014/main" id="{94E2BF21-AE49-4807-8757-7C8F555E251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2" name="Text Box 15">
          <a:extLst>
            <a:ext uri="{FF2B5EF4-FFF2-40B4-BE49-F238E27FC236}">
              <a16:creationId xmlns:a16="http://schemas.microsoft.com/office/drawing/2014/main" id="{09617EB1-0834-4AE6-AFA8-EB37ED3CE73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3" name="Text Box 15">
          <a:extLst>
            <a:ext uri="{FF2B5EF4-FFF2-40B4-BE49-F238E27FC236}">
              <a16:creationId xmlns:a16="http://schemas.microsoft.com/office/drawing/2014/main" id="{2810EBEB-0BE4-4877-837F-EDF51780E82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4" name="Text Box 15">
          <a:extLst>
            <a:ext uri="{FF2B5EF4-FFF2-40B4-BE49-F238E27FC236}">
              <a16:creationId xmlns:a16="http://schemas.microsoft.com/office/drawing/2014/main" id="{DE056B6F-500D-4B8F-AE70-D597FDB9A9B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5" name="Text Box 15">
          <a:extLst>
            <a:ext uri="{FF2B5EF4-FFF2-40B4-BE49-F238E27FC236}">
              <a16:creationId xmlns:a16="http://schemas.microsoft.com/office/drawing/2014/main" id="{A47D290F-28B0-4744-A6FD-E5CC84FEDBA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6" name="Text Box 15">
          <a:extLst>
            <a:ext uri="{FF2B5EF4-FFF2-40B4-BE49-F238E27FC236}">
              <a16:creationId xmlns:a16="http://schemas.microsoft.com/office/drawing/2014/main" id="{C8A05025-73BB-45AB-B356-7488F1AE4E6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7" name="Text Box 15">
          <a:extLst>
            <a:ext uri="{FF2B5EF4-FFF2-40B4-BE49-F238E27FC236}">
              <a16:creationId xmlns:a16="http://schemas.microsoft.com/office/drawing/2014/main" id="{D9A3FA07-6AF7-4A22-9094-F7382884573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8" name="Text Box 15">
          <a:extLst>
            <a:ext uri="{FF2B5EF4-FFF2-40B4-BE49-F238E27FC236}">
              <a16:creationId xmlns:a16="http://schemas.microsoft.com/office/drawing/2014/main" id="{A033A8B9-FC42-4A87-B945-BD5F10FB3B5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999" name="Text Box 15">
          <a:extLst>
            <a:ext uri="{FF2B5EF4-FFF2-40B4-BE49-F238E27FC236}">
              <a16:creationId xmlns:a16="http://schemas.microsoft.com/office/drawing/2014/main" id="{B0AF1BF5-F253-434F-9466-CE3C3D7295A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0" name="Text Box 15">
          <a:extLst>
            <a:ext uri="{FF2B5EF4-FFF2-40B4-BE49-F238E27FC236}">
              <a16:creationId xmlns:a16="http://schemas.microsoft.com/office/drawing/2014/main" id="{41027C61-2583-48CD-A7AB-744532E027A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1" name="Text Box 15">
          <a:extLst>
            <a:ext uri="{FF2B5EF4-FFF2-40B4-BE49-F238E27FC236}">
              <a16:creationId xmlns:a16="http://schemas.microsoft.com/office/drawing/2014/main" id="{5E373665-2F20-4160-AC80-7469829C2D4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2" name="Text Box 15">
          <a:extLst>
            <a:ext uri="{FF2B5EF4-FFF2-40B4-BE49-F238E27FC236}">
              <a16:creationId xmlns:a16="http://schemas.microsoft.com/office/drawing/2014/main" id="{EF0A30C7-3BF2-44C7-8B35-F878A1030B2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3" name="Text Box 15">
          <a:extLst>
            <a:ext uri="{FF2B5EF4-FFF2-40B4-BE49-F238E27FC236}">
              <a16:creationId xmlns:a16="http://schemas.microsoft.com/office/drawing/2014/main" id="{288DDFC4-4E5F-43ED-BC75-E5B87D490A5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4" name="Text Box 15">
          <a:extLst>
            <a:ext uri="{FF2B5EF4-FFF2-40B4-BE49-F238E27FC236}">
              <a16:creationId xmlns:a16="http://schemas.microsoft.com/office/drawing/2014/main" id="{D736FA06-7AB6-40C7-97F5-5EFBEB321DD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5" name="Text Box 15">
          <a:extLst>
            <a:ext uri="{FF2B5EF4-FFF2-40B4-BE49-F238E27FC236}">
              <a16:creationId xmlns:a16="http://schemas.microsoft.com/office/drawing/2014/main" id="{28AD501C-D9EC-42EA-B9BB-7D95C114B77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6" name="Text Box 15">
          <a:extLst>
            <a:ext uri="{FF2B5EF4-FFF2-40B4-BE49-F238E27FC236}">
              <a16:creationId xmlns:a16="http://schemas.microsoft.com/office/drawing/2014/main" id="{7A356453-68AF-4433-B69D-E16B778C4F1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7" name="Text Box 15">
          <a:extLst>
            <a:ext uri="{FF2B5EF4-FFF2-40B4-BE49-F238E27FC236}">
              <a16:creationId xmlns:a16="http://schemas.microsoft.com/office/drawing/2014/main" id="{ED6BC4E6-B6C9-4CAB-A368-FEC62FDA417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8" name="Text Box 15">
          <a:extLst>
            <a:ext uri="{FF2B5EF4-FFF2-40B4-BE49-F238E27FC236}">
              <a16:creationId xmlns:a16="http://schemas.microsoft.com/office/drawing/2014/main" id="{F7CCB093-09B2-4ED2-B02F-CA878887785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09" name="Text Box 15">
          <a:extLst>
            <a:ext uri="{FF2B5EF4-FFF2-40B4-BE49-F238E27FC236}">
              <a16:creationId xmlns:a16="http://schemas.microsoft.com/office/drawing/2014/main" id="{0A7346EE-1255-4F7D-A47B-1E276DBFE0A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0" name="Text Box 15">
          <a:extLst>
            <a:ext uri="{FF2B5EF4-FFF2-40B4-BE49-F238E27FC236}">
              <a16:creationId xmlns:a16="http://schemas.microsoft.com/office/drawing/2014/main" id="{6F6E2AF7-EC96-4940-A61F-802828E6CB1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1" name="Text Box 15">
          <a:extLst>
            <a:ext uri="{FF2B5EF4-FFF2-40B4-BE49-F238E27FC236}">
              <a16:creationId xmlns:a16="http://schemas.microsoft.com/office/drawing/2014/main" id="{602C8822-ECD0-4F0D-B517-7DA301840AE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2" name="Text Box 15">
          <a:extLst>
            <a:ext uri="{FF2B5EF4-FFF2-40B4-BE49-F238E27FC236}">
              <a16:creationId xmlns:a16="http://schemas.microsoft.com/office/drawing/2014/main" id="{30A38E7F-A7FA-4048-8FBD-1FC5CE46361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3" name="Text Box 15">
          <a:extLst>
            <a:ext uri="{FF2B5EF4-FFF2-40B4-BE49-F238E27FC236}">
              <a16:creationId xmlns:a16="http://schemas.microsoft.com/office/drawing/2014/main" id="{CB31B251-5F95-4ECB-B5E1-CA10412E7F7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4" name="Text Box 15">
          <a:extLst>
            <a:ext uri="{FF2B5EF4-FFF2-40B4-BE49-F238E27FC236}">
              <a16:creationId xmlns:a16="http://schemas.microsoft.com/office/drawing/2014/main" id="{55E45927-98DB-4EF7-97D3-72ED2FE1349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5" name="Text Box 15">
          <a:extLst>
            <a:ext uri="{FF2B5EF4-FFF2-40B4-BE49-F238E27FC236}">
              <a16:creationId xmlns:a16="http://schemas.microsoft.com/office/drawing/2014/main" id="{DA3D81DB-69A5-4830-B29E-D59B474337B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6" name="Text Box 15">
          <a:extLst>
            <a:ext uri="{FF2B5EF4-FFF2-40B4-BE49-F238E27FC236}">
              <a16:creationId xmlns:a16="http://schemas.microsoft.com/office/drawing/2014/main" id="{28818412-90EA-44C8-9E12-EF436600C1D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7" name="Text Box 15">
          <a:extLst>
            <a:ext uri="{FF2B5EF4-FFF2-40B4-BE49-F238E27FC236}">
              <a16:creationId xmlns:a16="http://schemas.microsoft.com/office/drawing/2014/main" id="{28DE474D-883D-49A6-9CEB-8A72646958C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8" name="Text Box 15">
          <a:extLst>
            <a:ext uri="{FF2B5EF4-FFF2-40B4-BE49-F238E27FC236}">
              <a16:creationId xmlns:a16="http://schemas.microsoft.com/office/drawing/2014/main" id="{928B9EE3-39B7-4B43-A137-7987732669E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19" name="Text Box 15">
          <a:extLst>
            <a:ext uri="{FF2B5EF4-FFF2-40B4-BE49-F238E27FC236}">
              <a16:creationId xmlns:a16="http://schemas.microsoft.com/office/drawing/2014/main" id="{FF815039-D3A7-4C42-B358-36EE9F77E78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0" name="Text Box 15">
          <a:extLst>
            <a:ext uri="{FF2B5EF4-FFF2-40B4-BE49-F238E27FC236}">
              <a16:creationId xmlns:a16="http://schemas.microsoft.com/office/drawing/2014/main" id="{958B715A-8A0D-4C1B-B470-EA832697F0F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1" name="Text Box 15">
          <a:extLst>
            <a:ext uri="{FF2B5EF4-FFF2-40B4-BE49-F238E27FC236}">
              <a16:creationId xmlns:a16="http://schemas.microsoft.com/office/drawing/2014/main" id="{B424A90B-33CF-4F1D-BD9C-C11A8A5F1BA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2" name="Text Box 15">
          <a:extLst>
            <a:ext uri="{FF2B5EF4-FFF2-40B4-BE49-F238E27FC236}">
              <a16:creationId xmlns:a16="http://schemas.microsoft.com/office/drawing/2014/main" id="{ECD7A8EE-356C-4233-B71F-C7722F2B82C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3" name="Text Box 15">
          <a:extLst>
            <a:ext uri="{FF2B5EF4-FFF2-40B4-BE49-F238E27FC236}">
              <a16:creationId xmlns:a16="http://schemas.microsoft.com/office/drawing/2014/main" id="{AEE591A2-4633-4E38-B4A1-30B759A9543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4" name="Text Box 15">
          <a:extLst>
            <a:ext uri="{FF2B5EF4-FFF2-40B4-BE49-F238E27FC236}">
              <a16:creationId xmlns:a16="http://schemas.microsoft.com/office/drawing/2014/main" id="{410FFD84-1056-43C4-96F1-03017B474CB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5" name="Text Box 15">
          <a:extLst>
            <a:ext uri="{FF2B5EF4-FFF2-40B4-BE49-F238E27FC236}">
              <a16:creationId xmlns:a16="http://schemas.microsoft.com/office/drawing/2014/main" id="{42205ED3-C78D-4DE0-944D-F4A8A5E2508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6" name="Text Box 15">
          <a:extLst>
            <a:ext uri="{FF2B5EF4-FFF2-40B4-BE49-F238E27FC236}">
              <a16:creationId xmlns:a16="http://schemas.microsoft.com/office/drawing/2014/main" id="{AEF01E94-E073-44DD-AD93-706B8A29E6B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7" name="Text Box 15">
          <a:extLst>
            <a:ext uri="{FF2B5EF4-FFF2-40B4-BE49-F238E27FC236}">
              <a16:creationId xmlns:a16="http://schemas.microsoft.com/office/drawing/2014/main" id="{3C4444AB-762F-4FA9-BE29-D4CDABE01B1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8" name="Text Box 15">
          <a:extLst>
            <a:ext uri="{FF2B5EF4-FFF2-40B4-BE49-F238E27FC236}">
              <a16:creationId xmlns:a16="http://schemas.microsoft.com/office/drawing/2014/main" id="{45B7F52E-B4E6-4CF8-8D3B-9A4464FD41F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29" name="Text Box 15">
          <a:extLst>
            <a:ext uri="{FF2B5EF4-FFF2-40B4-BE49-F238E27FC236}">
              <a16:creationId xmlns:a16="http://schemas.microsoft.com/office/drawing/2014/main" id="{56784740-73F3-40C4-9886-B9A3DD6436E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0" name="Text Box 15">
          <a:extLst>
            <a:ext uri="{FF2B5EF4-FFF2-40B4-BE49-F238E27FC236}">
              <a16:creationId xmlns:a16="http://schemas.microsoft.com/office/drawing/2014/main" id="{8D25604C-B692-491D-87B8-26D09843FA7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1" name="Text Box 15">
          <a:extLst>
            <a:ext uri="{FF2B5EF4-FFF2-40B4-BE49-F238E27FC236}">
              <a16:creationId xmlns:a16="http://schemas.microsoft.com/office/drawing/2014/main" id="{55F03066-A670-4FC5-A44F-19C984DC22B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2" name="Text Box 15">
          <a:extLst>
            <a:ext uri="{FF2B5EF4-FFF2-40B4-BE49-F238E27FC236}">
              <a16:creationId xmlns:a16="http://schemas.microsoft.com/office/drawing/2014/main" id="{E023A686-EF37-415A-B5A2-78C6CACB227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3" name="Text Box 15">
          <a:extLst>
            <a:ext uri="{FF2B5EF4-FFF2-40B4-BE49-F238E27FC236}">
              <a16:creationId xmlns:a16="http://schemas.microsoft.com/office/drawing/2014/main" id="{569AEDE4-B8FF-4938-86E1-C2265F85367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4" name="Text Box 15">
          <a:extLst>
            <a:ext uri="{FF2B5EF4-FFF2-40B4-BE49-F238E27FC236}">
              <a16:creationId xmlns:a16="http://schemas.microsoft.com/office/drawing/2014/main" id="{ADD6F0AB-8A6B-4A99-BF57-0337A94932D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5" name="Text Box 15">
          <a:extLst>
            <a:ext uri="{FF2B5EF4-FFF2-40B4-BE49-F238E27FC236}">
              <a16:creationId xmlns:a16="http://schemas.microsoft.com/office/drawing/2014/main" id="{117A2BC2-97AC-4261-900A-6106C12AD28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6" name="Text Box 15">
          <a:extLst>
            <a:ext uri="{FF2B5EF4-FFF2-40B4-BE49-F238E27FC236}">
              <a16:creationId xmlns:a16="http://schemas.microsoft.com/office/drawing/2014/main" id="{A2A2A289-4268-4266-AD19-28BBAB16492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7" name="Text Box 15">
          <a:extLst>
            <a:ext uri="{FF2B5EF4-FFF2-40B4-BE49-F238E27FC236}">
              <a16:creationId xmlns:a16="http://schemas.microsoft.com/office/drawing/2014/main" id="{F106FFB1-5192-4EB8-AAC3-B9132E10E28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8" name="Text Box 15">
          <a:extLst>
            <a:ext uri="{FF2B5EF4-FFF2-40B4-BE49-F238E27FC236}">
              <a16:creationId xmlns:a16="http://schemas.microsoft.com/office/drawing/2014/main" id="{2DE6A600-3C62-43D8-9DE8-1EB108A5C69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39" name="Text Box 15">
          <a:extLst>
            <a:ext uri="{FF2B5EF4-FFF2-40B4-BE49-F238E27FC236}">
              <a16:creationId xmlns:a16="http://schemas.microsoft.com/office/drawing/2014/main" id="{AD9588F6-1D40-47DA-A56C-AC7EC3CB330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0" name="Text Box 15">
          <a:extLst>
            <a:ext uri="{FF2B5EF4-FFF2-40B4-BE49-F238E27FC236}">
              <a16:creationId xmlns:a16="http://schemas.microsoft.com/office/drawing/2014/main" id="{AF74B486-BB70-4928-ADC6-FEDE6B4924C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1" name="Text Box 15">
          <a:extLst>
            <a:ext uri="{FF2B5EF4-FFF2-40B4-BE49-F238E27FC236}">
              <a16:creationId xmlns:a16="http://schemas.microsoft.com/office/drawing/2014/main" id="{4EDD4CA8-F29D-447B-8006-0AF0ECDC9AA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2" name="Text Box 15">
          <a:extLst>
            <a:ext uri="{FF2B5EF4-FFF2-40B4-BE49-F238E27FC236}">
              <a16:creationId xmlns:a16="http://schemas.microsoft.com/office/drawing/2014/main" id="{33A2DECF-07FB-4C82-94C5-8896DCA1D95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3" name="Text Box 15">
          <a:extLst>
            <a:ext uri="{FF2B5EF4-FFF2-40B4-BE49-F238E27FC236}">
              <a16:creationId xmlns:a16="http://schemas.microsoft.com/office/drawing/2014/main" id="{B6BE6A8B-459A-4304-AC14-CFEA0D3C8D4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4" name="Text Box 15">
          <a:extLst>
            <a:ext uri="{FF2B5EF4-FFF2-40B4-BE49-F238E27FC236}">
              <a16:creationId xmlns:a16="http://schemas.microsoft.com/office/drawing/2014/main" id="{1A0BF4F6-2F07-4656-A9F8-75EFA84ACD6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5" name="Text Box 15">
          <a:extLst>
            <a:ext uri="{FF2B5EF4-FFF2-40B4-BE49-F238E27FC236}">
              <a16:creationId xmlns:a16="http://schemas.microsoft.com/office/drawing/2014/main" id="{B6C2584F-6C99-4EF2-BA63-9C7CF5FD041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6" name="Text Box 15">
          <a:extLst>
            <a:ext uri="{FF2B5EF4-FFF2-40B4-BE49-F238E27FC236}">
              <a16:creationId xmlns:a16="http://schemas.microsoft.com/office/drawing/2014/main" id="{8FF8542C-A0B7-4FA6-A72E-3BB8E7A6831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7" name="Text Box 15">
          <a:extLst>
            <a:ext uri="{FF2B5EF4-FFF2-40B4-BE49-F238E27FC236}">
              <a16:creationId xmlns:a16="http://schemas.microsoft.com/office/drawing/2014/main" id="{7D1A2A71-01FE-47CD-96EF-44CB93CACFC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8" name="Text Box 15">
          <a:extLst>
            <a:ext uri="{FF2B5EF4-FFF2-40B4-BE49-F238E27FC236}">
              <a16:creationId xmlns:a16="http://schemas.microsoft.com/office/drawing/2014/main" id="{878B084E-E7CC-4158-A3FA-120F7F9A80B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49" name="Text Box 15">
          <a:extLst>
            <a:ext uri="{FF2B5EF4-FFF2-40B4-BE49-F238E27FC236}">
              <a16:creationId xmlns:a16="http://schemas.microsoft.com/office/drawing/2014/main" id="{D681F1FA-F1A8-4D55-BAC7-0843A8AF737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0" name="Text Box 15">
          <a:extLst>
            <a:ext uri="{FF2B5EF4-FFF2-40B4-BE49-F238E27FC236}">
              <a16:creationId xmlns:a16="http://schemas.microsoft.com/office/drawing/2014/main" id="{FF53482D-16D1-4B8F-AB1B-8A0A4BBF4E7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1" name="Text Box 15">
          <a:extLst>
            <a:ext uri="{FF2B5EF4-FFF2-40B4-BE49-F238E27FC236}">
              <a16:creationId xmlns:a16="http://schemas.microsoft.com/office/drawing/2014/main" id="{1FE7E57A-64A0-494E-875B-0B1956163A3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2" name="Text Box 15">
          <a:extLst>
            <a:ext uri="{FF2B5EF4-FFF2-40B4-BE49-F238E27FC236}">
              <a16:creationId xmlns:a16="http://schemas.microsoft.com/office/drawing/2014/main" id="{DB541EAA-E838-49D1-9ED5-CD81D67C19C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3" name="Text Box 15">
          <a:extLst>
            <a:ext uri="{FF2B5EF4-FFF2-40B4-BE49-F238E27FC236}">
              <a16:creationId xmlns:a16="http://schemas.microsoft.com/office/drawing/2014/main" id="{9433A8D0-4518-4CF1-AB7D-DEC8FF62C10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4" name="Text Box 15">
          <a:extLst>
            <a:ext uri="{FF2B5EF4-FFF2-40B4-BE49-F238E27FC236}">
              <a16:creationId xmlns:a16="http://schemas.microsoft.com/office/drawing/2014/main" id="{63205B11-4458-4E52-AD7A-5CD63F8167D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5" name="Text Box 15">
          <a:extLst>
            <a:ext uri="{FF2B5EF4-FFF2-40B4-BE49-F238E27FC236}">
              <a16:creationId xmlns:a16="http://schemas.microsoft.com/office/drawing/2014/main" id="{2654AFD7-7C4F-4B65-8E8E-073BA5410B8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6" name="Text Box 15">
          <a:extLst>
            <a:ext uri="{FF2B5EF4-FFF2-40B4-BE49-F238E27FC236}">
              <a16:creationId xmlns:a16="http://schemas.microsoft.com/office/drawing/2014/main" id="{399A3408-00A4-429D-8C97-A8AC0984858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7" name="Text Box 15">
          <a:extLst>
            <a:ext uri="{FF2B5EF4-FFF2-40B4-BE49-F238E27FC236}">
              <a16:creationId xmlns:a16="http://schemas.microsoft.com/office/drawing/2014/main" id="{B5AAEBEF-F5B1-45E1-8E38-633D094721D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8" name="Text Box 15">
          <a:extLst>
            <a:ext uri="{FF2B5EF4-FFF2-40B4-BE49-F238E27FC236}">
              <a16:creationId xmlns:a16="http://schemas.microsoft.com/office/drawing/2014/main" id="{3824AAF8-6EE1-40C6-85A9-84020B5F5F6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59" name="Text Box 15">
          <a:extLst>
            <a:ext uri="{FF2B5EF4-FFF2-40B4-BE49-F238E27FC236}">
              <a16:creationId xmlns:a16="http://schemas.microsoft.com/office/drawing/2014/main" id="{1281F1EB-48FE-4901-8FFD-007C8C4EDD1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0" name="Text Box 15">
          <a:extLst>
            <a:ext uri="{FF2B5EF4-FFF2-40B4-BE49-F238E27FC236}">
              <a16:creationId xmlns:a16="http://schemas.microsoft.com/office/drawing/2014/main" id="{3DEAB1F1-1034-4A66-AFE6-0458D1719DE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1" name="Text Box 15">
          <a:extLst>
            <a:ext uri="{FF2B5EF4-FFF2-40B4-BE49-F238E27FC236}">
              <a16:creationId xmlns:a16="http://schemas.microsoft.com/office/drawing/2014/main" id="{08812541-13FD-46D6-993F-BFB1C3CDE00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2" name="Text Box 15">
          <a:extLst>
            <a:ext uri="{FF2B5EF4-FFF2-40B4-BE49-F238E27FC236}">
              <a16:creationId xmlns:a16="http://schemas.microsoft.com/office/drawing/2014/main" id="{D7D70CF3-1B86-4174-B793-FED02D9A85E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3" name="Text Box 15">
          <a:extLst>
            <a:ext uri="{FF2B5EF4-FFF2-40B4-BE49-F238E27FC236}">
              <a16:creationId xmlns:a16="http://schemas.microsoft.com/office/drawing/2014/main" id="{162FDF19-BA98-46BF-97B8-5AE95172FED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4" name="Text Box 15">
          <a:extLst>
            <a:ext uri="{FF2B5EF4-FFF2-40B4-BE49-F238E27FC236}">
              <a16:creationId xmlns:a16="http://schemas.microsoft.com/office/drawing/2014/main" id="{76DFDE55-7E43-4A3C-9EE4-C1A678619FF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5" name="Text Box 15">
          <a:extLst>
            <a:ext uri="{FF2B5EF4-FFF2-40B4-BE49-F238E27FC236}">
              <a16:creationId xmlns:a16="http://schemas.microsoft.com/office/drawing/2014/main" id="{6BC8EC6C-AE44-454D-8A88-B33DD55F21E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6" name="Text Box 15">
          <a:extLst>
            <a:ext uri="{FF2B5EF4-FFF2-40B4-BE49-F238E27FC236}">
              <a16:creationId xmlns:a16="http://schemas.microsoft.com/office/drawing/2014/main" id="{4BAAC339-CFE9-4E28-ADE3-9EEC0959706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7" name="Text Box 15">
          <a:extLst>
            <a:ext uri="{FF2B5EF4-FFF2-40B4-BE49-F238E27FC236}">
              <a16:creationId xmlns:a16="http://schemas.microsoft.com/office/drawing/2014/main" id="{B565BD77-41F0-4887-B071-1892EFE2853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8" name="Text Box 15">
          <a:extLst>
            <a:ext uri="{FF2B5EF4-FFF2-40B4-BE49-F238E27FC236}">
              <a16:creationId xmlns:a16="http://schemas.microsoft.com/office/drawing/2014/main" id="{B298BFFE-0ABA-415A-BDBF-0A9E3B9808A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69" name="Text Box 15">
          <a:extLst>
            <a:ext uri="{FF2B5EF4-FFF2-40B4-BE49-F238E27FC236}">
              <a16:creationId xmlns:a16="http://schemas.microsoft.com/office/drawing/2014/main" id="{FB6437CA-E469-496F-90E0-00865476C06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0" name="Text Box 15">
          <a:extLst>
            <a:ext uri="{FF2B5EF4-FFF2-40B4-BE49-F238E27FC236}">
              <a16:creationId xmlns:a16="http://schemas.microsoft.com/office/drawing/2014/main" id="{EA93727D-1955-442F-A42E-F512F3460A2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1" name="Text Box 15">
          <a:extLst>
            <a:ext uri="{FF2B5EF4-FFF2-40B4-BE49-F238E27FC236}">
              <a16:creationId xmlns:a16="http://schemas.microsoft.com/office/drawing/2014/main" id="{924C59A0-F2F6-46BA-9143-18EF8CCCE41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2" name="Text Box 15">
          <a:extLst>
            <a:ext uri="{FF2B5EF4-FFF2-40B4-BE49-F238E27FC236}">
              <a16:creationId xmlns:a16="http://schemas.microsoft.com/office/drawing/2014/main" id="{6CC23F64-0692-41A3-947B-0268B5D6FC5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3" name="Text Box 15">
          <a:extLst>
            <a:ext uri="{FF2B5EF4-FFF2-40B4-BE49-F238E27FC236}">
              <a16:creationId xmlns:a16="http://schemas.microsoft.com/office/drawing/2014/main" id="{625B4197-4A1E-421A-B806-075AAAC6DC9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4" name="Text Box 15">
          <a:extLst>
            <a:ext uri="{FF2B5EF4-FFF2-40B4-BE49-F238E27FC236}">
              <a16:creationId xmlns:a16="http://schemas.microsoft.com/office/drawing/2014/main" id="{3C977A99-6859-42E9-BDF6-8A7B5506C7B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5" name="Text Box 15">
          <a:extLst>
            <a:ext uri="{FF2B5EF4-FFF2-40B4-BE49-F238E27FC236}">
              <a16:creationId xmlns:a16="http://schemas.microsoft.com/office/drawing/2014/main" id="{6C43E892-E582-41E1-A0E4-531F67C9256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6" name="Text Box 15">
          <a:extLst>
            <a:ext uri="{FF2B5EF4-FFF2-40B4-BE49-F238E27FC236}">
              <a16:creationId xmlns:a16="http://schemas.microsoft.com/office/drawing/2014/main" id="{49646836-7FD8-4B1E-B09C-3DA9E47EDFA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7" name="Text Box 15">
          <a:extLst>
            <a:ext uri="{FF2B5EF4-FFF2-40B4-BE49-F238E27FC236}">
              <a16:creationId xmlns:a16="http://schemas.microsoft.com/office/drawing/2014/main" id="{23C54428-FDEF-4885-A143-E14179C7B2E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8" name="Text Box 15">
          <a:extLst>
            <a:ext uri="{FF2B5EF4-FFF2-40B4-BE49-F238E27FC236}">
              <a16:creationId xmlns:a16="http://schemas.microsoft.com/office/drawing/2014/main" id="{5D97188A-4447-438B-A12C-C3C14548566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79" name="Text Box 15">
          <a:extLst>
            <a:ext uri="{FF2B5EF4-FFF2-40B4-BE49-F238E27FC236}">
              <a16:creationId xmlns:a16="http://schemas.microsoft.com/office/drawing/2014/main" id="{5A0E70F2-DDAA-4926-AC84-EDD63B86F34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0" name="Text Box 15">
          <a:extLst>
            <a:ext uri="{FF2B5EF4-FFF2-40B4-BE49-F238E27FC236}">
              <a16:creationId xmlns:a16="http://schemas.microsoft.com/office/drawing/2014/main" id="{E8A51E09-4E0E-4995-B8AB-2CF7E2F22E1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1" name="Text Box 15">
          <a:extLst>
            <a:ext uri="{FF2B5EF4-FFF2-40B4-BE49-F238E27FC236}">
              <a16:creationId xmlns:a16="http://schemas.microsoft.com/office/drawing/2014/main" id="{F7677ABD-B96C-402A-8AB1-609765E190A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2" name="Text Box 15">
          <a:extLst>
            <a:ext uri="{FF2B5EF4-FFF2-40B4-BE49-F238E27FC236}">
              <a16:creationId xmlns:a16="http://schemas.microsoft.com/office/drawing/2014/main" id="{08031EDA-56CA-477D-81E0-43378033943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3" name="Text Box 15">
          <a:extLst>
            <a:ext uri="{FF2B5EF4-FFF2-40B4-BE49-F238E27FC236}">
              <a16:creationId xmlns:a16="http://schemas.microsoft.com/office/drawing/2014/main" id="{0716443E-8F6C-4E3C-9253-AFA6CC78B10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4" name="Text Box 15">
          <a:extLst>
            <a:ext uri="{FF2B5EF4-FFF2-40B4-BE49-F238E27FC236}">
              <a16:creationId xmlns:a16="http://schemas.microsoft.com/office/drawing/2014/main" id="{319609A9-FBC6-4BDF-9D61-242F483647C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5" name="Text Box 15">
          <a:extLst>
            <a:ext uri="{FF2B5EF4-FFF2-40B4-BE49-F238E27FC236}">
              <a16:creationId xmlns:a16="http://schemas.microsoft.com/office/drawing/2014/main" id="{DECCC749-483C-4EDE-A236-3279C78F1F9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6" name="Text Box 15">
          <a:extLst>
            <a:ext uri="{FF2B5EF4-FFF2-40B4-BE49-F238E27FC236}">
              <a16:creationId xmlns:a16="http://schemas.microsoft.com/office/drawing/2014/main" id="{35524D1B-BECD-42C4-9581-348F486FD2E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7" name="Text Box 15">
          <a:extLst>
            <a:ext uri="{FF2B5EF4-FFF2-40B4-BE49-F238E27FC236}">
              <a16:creationId xmlns:a16="http://schemas.microsoft.com/office/drawing/2014/main" id="{85F819F0-960D-4F88-B5FC-04F45B6AEF2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8" name="Text Box 15">
          <a:extLst>
            <a:ext uri="{FF2B5EF4-FFF2-40B4-BE49-F238E27FC236}">
              <a16:creationId xmlns:a16="http://schemas.microsoft.com/office/drawing/2014/main" id="{689E0910-9166-435D-951B-89C98E90B9A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89" name="Text Box 15">
          <a:extLst>
            <a:ext uri="{FF2B5EF4-FFF2-40B4-BE49-F238E27FC236}">
              <a16:creationId xmlns:a16="http://schemas.microsoft.com/office/drawing/2014/main" id="{E0FCE912-2BF1-4769-BFB9-23657F4DE4E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0" name="Text Box 15">
          <a:extLst>
            <a:ext uri="{FF2B5EF4-FFF2-40B4-BE49-F238E27FC236}">
              <a16:creationId xmlns:a16="http://schemas.microsoft.com/office/drawing/2014/main" id="{D56B5C67-9F81-40A2-9CB3-18FD0DF4517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1" name="Text Box 15">
          <a:extLst>
            <a:ext uri="{FF2B5EF4-FFF2-40B4-BE49-F238E27FC236}">
              <a16:creationId xmlns:a16="http://schemas.microsoft.com/office/drawing/2014/main" id="{5C299686-FDAE-4E8A-9531-8D672E6A1F5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2" name="Text Box 15">
          <a:extLst>
            <a:ext uri="{FF2B5EF4-FFF2-40B4-BE49-F238E27FC236}">
              <a16:creationId xmlns:a16="http://schemas.microsoft.com/office/drawing/2014/main" id="{A713F630-D6F2-439C-87CA-EDA02DB6639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3" name="Text Box 15">
          <a:extLst>
            <a:ext uri="{FF2B5EF4-FFF2-40B4-BE49-F238E27FC236}">
              <a16:creationId xmlns:a16="http://schemas.microsoft.com/office/drawing/2014/main" id="{9A332EFF-88EE-49D7-B6B6-79ED61E4C68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4" name="Text Box 15">
          <a:extLst>
            <a:ext uri="{FF2B5EF4-FFF2-40B4-BE49-F238E27FC236}">
              <a16:creationId xmlns:a16="http://schemas.microsoft.com/office/drawing/2014/main" id="{F7659489-B55E-445D-96ED-191F3935C9C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5" name="Text Box 15">
          <a:extLst>
            <a:ext uri="{FF2B5EF4-FFF2-40B4-BE49-F238E27FC236}">
              <a16:creationId xmlns:a16="http://schemas.microsoft.com/office/drawing/2014/main" id="{D7B3BC9B-D214-48B7-8C76-836D46029D5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6" name="Text Box 15">
          <a:extLst>
            <a:ext uri="{FF2B5EF4-FFF2-40B4-BE49-F238E27FC236}">
              <a16:creationId xmlns:a16="http://schemas.microsoft.com/office/drawing/2014/main" id="{F4C576D7-3F90-48FA-A293-C7824061748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7" name="Text Box 15">
          <a:extLst>
            <a:ext uri="{FF2B5EF4-FFF2-40B4-BE49-F238E27FC236}">
              <a16:creationId xmlns:a16="http://schemas.microsoft.com/office/drawing/2014/main" id="{E2A7E9DD-3E17-4A6A-AFDC-7616AA2FFAD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8" name="Text Box 15">
          <a:extLst>
            <a:ext uri="{FF2B5EF4-FFF2-40B4-BE49-F238E27FC236}">
              <a16:creationId xmlns:a16="http://schemas.microsoft.com/office/drawing/2014/main" id="{99E8AED7-A07D-4583-B9F0-4CC08898DCB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099" name="Text Box 15">
          <a:extLst>
            <a:ext uri="{FF2B5EF4-FFF2-40B4-BE49-F238E27FC236}">
              <a16:creationId xmlns:a16="http://schemas.microsoft.com/office/drawing/2014/main" id="{C433F473-3E12-4597-9744-06560D67E13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0" name="Text Box 15">
          <a:extLst>
            <a:ext uri="{FF2B5EF4-FFF2-40B4-BE49-F238E27FC236}">
              <a16:creationId xmlns:a16="http://schemas.microsoft.com/office/drawing/2014/main" id="{FB787321-36F1-4459-B9BB-DF2E2E396B2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1" name="Text Box 15">
          <a:extLst>
            <a:ext uri="{FF2B5EF4-FFF2-40B4-BE49-F238E27FC236}">
              <a16:creationId xmlns:a16="http://schemas.microsoft.com/office/drawing/2014/main" id="{076495C8-A3A7-4D85-BB2D-D4A1A9008EE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2" name="Text Box 15">
          <a:extLst>
            <a:ext uri="{FF2B5EF4-FFF2-40B4-BE49-F238E27FC236}">
              <a16:creationId xmlns:a16="http://schemas.microsoft.com/office/drawing/2014/main" id="{6C895171-3E2A-4268-BBB0-A1EFA90F05E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3" name="Text Box 15">
          <a:extLst>
            <a:ext uri="{FF2B5EF4-FFF2-40B4-BE49-F238E27FC236}">
              <a16:creationId xmlns:a16="http://schemas.microsoft.com/office/drawing/2014/main" id="{103618DC-CA33-497C-8222-5A72FDA34FF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4" name="Text Box 15">
          <a:extLst>
            <a:ext uri="{FF2B5EF4-FFF2-40B4-BE49-F238E27FC236}">
              <a16:creationId xmlns:a16="http://schemas.microsoft.com/office/drawing/2014/main" id="{B55AEEF0-13F4-4F1F-8FA9-A8DB33886BF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5" name="Text Box 15">
          <a:extLst>
            <a:ext uri="{FF2B5EF4-FFF2-40B4-BE49-F238E27FC236}">
              <a16:creationId xmlns:a16="http://schemas.microsoft.com/office/drawing/2014/main" id="{533F5FC2-91C4-4192-9B74-738F23C4981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6" name="Text Box 15">
          <a:extLst>
            <a:ext uri="{FF2B5EF4-FFF2-40B4-BE49-F238E27FC236}">
              <a16:creationId xmlns:a16="http://schemas.microsoft.com/office/drawing/2014/main" id="{6C10C76C-9130-4392-8734-926227642D7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7" name="Text Box 15">
          <a:extLst>
            <a:ext uri="{FF2B5EF4-FFF2-40B4-BE49-F238E27FC236}">
              <a16:creationId xmlns:a16="http://schemas.microsoft.com/office/drawing/2014/main" id="{F7B12D0D-F7EC-462D-AFAF-D38F500F3A8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8" name="Text Box 15">
          <a:extLst>
            <a:ext uri="{FF2B5EF4-FFF2-40B4-BE49-F238E27FC236}">
              <a16:creationId xmlns:a16="http://schemas.microsoft.com/office/drawing/2014/main" id="{E5347D76-D474-49BE-B63A-4C2EF0393CA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09" name="Text Box 15">
          <a:extLst>
            <a:ext uri="{FF2B5EF4-FFF2-40B4-BE49-F238E27FC236}">
              <a16:creationId xmlns:a16="http://schemas.microsoft.com/office/drawing/2014/main" id="{5841516A-5C75-4FED-8CBA-BFF6285CEE1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0" name="Text Box 15">
          <a:extLst>
            <a:ext uri="{FF2B5EF4-FFF2-40B4-BE49-F238E27FC236}">
              <a16:creationId xmlns:a16="http://schemas.microsoft.com/office/drawing/2014/main" id="{97D6EAD3-E06E-47F1-8B6D-4BB7FC18545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1" name="Text Box 15">
          <a:extLst>
            <a:ext uri="{FF2B5EF4-FFF2-40B4-BE49-F238E27FC236}">
              <a16:creationId xmlns:a16="http://schemas.microsoft.com/office/drawing/2014/main" id="{AAD6CBED-84D3-4263-A72A-9D8A4EFB616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2" name="Text Box 15">
          <a:extLst>
            <a:ext uri="{FF2B5EF4-FFF2-40B4-BE49-F238E27FC236}">
              <a16:creationId xmlns:a16="http://schemas.microsoft.com/office/drawing/2014/main" id="{A85AAB5C-6335-483D-9ACE-0E9FFF61988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3" name="Text Box 15">
          <a:extLst>
            <a:ext uri="{FF2B5EF4-FFF2-40B4-BE49-F238E27FC236}">
              <a16:creationId xmlns:a16="http://schemas.microsoft.com/office/drawing/2014/main" id="{B07662D9-7FDB-4ADA-B7DD-1B20D4E24DA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4" name="Text Box 15">
          <a:extLst>
            <a:ext uri="{FF2B5EF4-FFF2-40B4-BE49-F238E27FC236}">
              <a16:creationId xmlns:a16="http://schemas.microsoft.com/office/drawing/2014/main" id="{CBBF9E7C-5FF7-4585-8165-68EE1610BA2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5" name="Text Box 15">
          <a:extLst>
            <a:ext uri="{FF2B5EF4-FFF2-40B4-BE49-F238E27FC236}">
              <a16:creationId xmlns:a16="http://schemas.microsoft.com/office/drawing/2014/main" id="{1E7CBE60-A61D-491C-96E3-00348C31765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6" name="Text Box 15">
          <a:extLst>
            <a:ext uri="{FF2B5EF4-FFF2-40B4-BE49-F238E27FC236}">
              <a16:creationId xmlns:a16="http://schemas.microsoft.com/office/drawing/2014/main" id="{BE3E5AE0-108A-4679-A7BB-49F8E29EE28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7" name="Text Box 15">
          <a:extLst>
            <a:ext uri="{FF2B5EF4-FFF2-40B4-BE49-F238E27FC236}">
              <a16:creationId xmlns:a16="http://schemas.microsoft.com/office/drawing/2014/main" id="{F71E13F3-C714-4CD3-BE34-04352D5F354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8" name="Text Box 15">
          <a:extLst>
            <a:ext uri="{FF2B5EF4-FFF2-40B4-BE49-F238E27FC236}">
              <a16:creationId xmlns:a16="http://schemas.microsoft.com/office/drawing/2014/main" id="{5D768700-643A-443C-82CF-54D583256DE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19" name="Text Box 15">
          <a:extLst>
            <a:ext uri="{FF2B5EF4-FFF2-40B4-BE49-F238E27FC236}">
              <a16:creationId xmlns:a16="http://schemas.microsoft.com/office/drawing/2014/main" id="{F2812EBA-0DB4-47C3-8FDA-1B3E3D1996B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0" name="Text Box 15">
          <a:extLst>
            <a:ext uri="{FF2B5EF4-FFF2-40B4-BE49-F238E27FC236}">
              <a16:creationId xmlns:a16="http://schemas.microsoft.com/office/drawing/2014/main" id="{40DF0B57-C7D6-4BE6-9AD3-C89E4252346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1" name="Text Box 15">
          <a:extLst>
            <a:ext uri="{FF2B5EF4-FFF2-40B4-BE49-F238E27FC236}">
              <a16:creationId xmlns:a16="http://schemas.microsoft.com/office/drawing/2014/main" id="{A1479A9D-6F27-4E2D-96E5-A1E41E16D42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2" name="Text Box 15">
          <a:extLst>
            <a:ext uri="{FF2B5EF4-FFF2-40B4-BE49-F238E27FC236}">
              <a16:creationId xmlns:a16="http://schemas.microsoft.com/office/drawing/2014/main" id="{67668BFB-F2A7-464A-8802-8098F3E4680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3" name="Text Box 15">
          <a:extLst>
            <a:ext uri="{FF2B5EF4-FFF2-40B4-BE49-F238E27FC236}">
              <a16:creationId xmlns:a16="http://schemas.microsoft.com/office/drawing/2014/main" id="{EBB6ABAE-4106-4059-99B4-3346C7EBA59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4" name="Text Box 15">
          <a:extLst>
            <a:ext uri="{FF2B5EF4-FFF2-40B4-BE49-F238E27FC236}">
              <a16:creationId xmlns:a16="http://schemas.microsoft.com/office/drawing/2014/main" id="{CD8734A1-57EC-4ED5-89AF-5E93D1B2E63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5" name="Text Box 15">
          <a:extLst>
            <a:ext uri="{FF2B5EF4-FFF2-40B4-BE49-F238E27FC236}">
              <a16:creationId xmlns:a16="http://schemas.microsoft.com/office/drawing/2014/main" id="{9784E2F3-C862-4BA8-83A4-D85E0FA141D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6" name="Text Box 15">
          <a:extLst>
            <a:ext uri="{FF2B5EF4-FFF2-40B4-BE49-F238E27FC236}">
              <a16:creationId xmlns:a16="http://schemas.microsoft.com/office/drawing/2014/main" id="{F4EC7EC5-CF2E-4C17-A9D8-E4DC3CA9CDB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7" name="Text Box 15">
          <a:extLst>
            <a:ext uri="{FF2B5EF4-FFF2-40B4-BE49-F238E27FC236}">
              <a16:creationId xmlns:a16="http://schemas.microsoft.com/office/drawing/2014/main" id="{C112D0E1-4542-448D-B1E8-59D01F83B34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8" name="Text Box 15">
          <a:extLst>
            <a:ext uri="{FF2B5EF4-FFF2-40B4-BE49-F238E27FC236}">
              <a16:creationId xmlns:a16="http://schemas.microsoft.com/office/drawing/2014/main" id="{3ED0EE08-68CD-4993-906F-F5311B78AD1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29" name="Text Box 15">
          <a:extLst>
            <a:ext uri="{FF2B5EF4-FFF2-40B4-BE49-F238E27FC236}">
              <a16:creationId xmlns:a16="http://schemas.microsoft.com/office/drawing/2014/main" id="{5E472882-028A-4539-9301-BA8DF1E2552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0" name="Text Box 15">
          <a:extLst>
            <a:ext uri="{FF2B5EF4-FFF2-40B4-BE49-F238E27FC236}">
              <a16:creationId xmlns:a16="http://schemas.microsoft.com/office/drawing/2014/main" id="{7EF8833C-08B7-4052-94E0-47708E5DCF3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1" name="Text Box 15">
          <a:extLst>
            <a:ext uri="{FF2B5EF4-FFF2-40B4-BE49-F238E27FC236}">
              <a16:creationId xmlns:a16="http://schemas.microsoft.com/office/drawing/2014/main" id="{7A4C9D94-B0C8-4FD0-8ACC-E01BFA17177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2" name="Text Box 15">
          <a:extLst>
            <a:ext uri="{FF2B5EF4-FFF2-40B4-BE49-F238E27FC236}">
              <a16:creationId xmlns:a16="http://schemas.microsoft.com/office/drawing/2014/main" id="{3E817C1E-243C-4FD1-8A15-54E96C74BA2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3" name="Text Box 15">
          <a:extLst>
            <a:ext uri="{FF2B5EF4-FFF2-40B4-BE49-F238E27FC236}">
              <a16:creationId xmlns:a16="http://schemas.microsoft.com/office/drawing/2014/main" id="{4A06E4D1-4EED-421C-869B-099AB932357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4" name="Text Box 15">
          <a:extLst>
            <a:ext uri="{FF2B5EF4-FFF2-40B4-BE49-F238E27FC236}">
              <a16:creationId xmlns:a16="http://schemas.microsoft.com/office/drawing/2014/main" id="{E3F0EE46-C529-4109-BE2F-12DB458AF43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5" name="Text Box 15">
          <a:extLst>
            <a:ext uri="{FF2B5EF4-FFF2-40B4-BE49-F238E27FC236}">
              <a16:creationId xmlns:a16="http://schemas.microsoft.com/office/drawing/2014/main" id="{41E979AE-7634-4A64-813C-C0F4B90AB25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6" name="Text Box 15">
          <a:extLst>
            <a:ext uri="{FF2B5EF4-FFF2-40B4-BE49-F238E27FC236}">
              <a16:creationId xmlns:a16="http://schemas.microsoft.com/office/drawing/2014/main" id="{531503A8-ACBA-49CE-B8BF-D86AAB3A3D5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7" name="Text Box 15">
          <a:extLst>
            <a:ext uri="{FF2B5EF4-FFF2-40B4-BE49-F238E27FC236}">
              <a16:creationId xmlns:a16="http://schemas.microsoft.com/office/drawing/2014/main" id="{D3D4430C-798F-4780-A489-BA672975A313}"/>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8" name="Text Box 15">
          <a:extLst>
            <a:ext uri="{FF2B5EF4-FFF2-40B4-BE49-F238E27FC236}">
              <a16:creationId xmlns:a16="http://schemas.microsoft.com/office/drawing/2014/main" id="{DF4F2101-0458-429D-AF52-3F83758766F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39" name="Text Box 15">
          <a:extLst>
            <a:ext uri="{FF2B5EF4-FFF2-40B4-BE49-F238E27FC236}">
              <a16:creationId xmlns:a16="http://schemas.microsoft.com/office/drawing/2014/main" id="{44C05667-5267-4E4C-9320-2ADA546BE66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0" name="Text Box 15">
          <a:extLst>
            <a:ext uri="{FF2B5EF4-FFF2-40B4-BE49-F238E27FC236}">
              <a16:creationId xmlns:a16="http://schemas.microsoft.com/office/drawing/2014/main" id="{3EC4D8E7-79D2-407A-93A0-23BE903FAB9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1" name="Text Box 15">
          <a:extLst>
            <a:ext uri="{FF2B5EF4-FFF2-40B4-BE49-F238E27FC236}">
              <a16:creationId xmlns:a16="http://schemas.microsoft.com/office/drawing/2014/main" id="{D6A4FB52-99CE-4531-83C3-72840AB0BFE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2" name="Text Box 15">
          <a:extLst>
            <a:ext uri="{FF2B5EF4-FFF2-40B4-BE49-F238E27FC236}">
              <a16:creationId xmlns:a16="http://schemas.microsoft.com/office/drawing/2014/main" id="{E0413332-1B26-42AD-9279-9BF547C61FA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3" name="Text Box 15">
          <a:extLst>
            <a:ext uri="{FF2B5EF4-FFF2-40B4-BE49-F238E27FC236}">
              <a16:creationId xmlns:a16="http://schemas.microsoft.com/office/drawing/2014/main" id="{86BC4C11-B5DF-435A-A2B1-E8C343F3429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4" name="Text Box 15">
          <a:extLst>
            <a:ext uri="{FF2B5EF4-FFF2-40B4-BE49-F238E27FC236}">
              <a16:creationId xmlns:a16="http://schemas.microsoft.com/office/drawing/2014/main" id="{A4CBD1E0-7AE1-4B77-A38D-3C58D2489EB8}"/>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5" name="Text Box 15">
          <a:extLst>
            <a:ext uri="{FF2B5EF4-FFF2-40B4-BE49-F238E27FC236}">
              <a16:creationId xmlns:a16="http://schemas.microsoft.com/office/drawing/2014/main" id="{960CF9BF-EABD-4213-A23D-00893F015E6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6" name="Text Box 15">
          <a:extLst>
            <a:ext uri="{FF2B5EF4-FFF2-40B4-BE49-F238E27FC236}">
              <a16:creationId xmlns:a16="http://schemas.microsoft.com/office/drawing/2014/main" id="{D3E54976-5986-4702-869D-4A266317631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7" name="Text Box 15">
          <a:extLst>
            <a:ext uri="{FF2B5EF4-FFF2-40B4-BE49-F238E27FC236}">
              <a16:creationId xmlns:a16="http://schemas.microsoft.com/office/drawing/2014/main" id="{66B39336-78BA-47DE-8DD2-9515CD725750}"/>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8" name="Text Box 15">
          <a:extLst>
            <a:ext uri="{FF2B5EF4-FFF2-40B4-BE49-F238E27FC236}">
              <a16:creationId xmlns:a16="http://schemas.microsoft.com/office/drawing/2014/main" id="{D4FB68ED-ECE3-45E2-BD3F-1133A1AA882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49" name="Text Box 15">
          <a:extLst>
            <a:ext uri="{FF2B5EF4-FFF2-40B4-BE49-F238E27FC236}">
              <a16:creationId xmlns:a16="http://schemas.microsoft.com/office/drawing/2014/main" id="{17E6AEEC-6A97-485C-8636-BAF47E05C4A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0" name="Text Box 15">
          <a:extLst>
            <a:ext uri="{FF2B5EF4-FFF2-40B4-BE49-F238E27FC236}">
              <a16:creationId xmlns:a16="http://schemas.microsoft.com/office/drawing/2014/main" id="{49FFEA98-B14F-46D5-A658-CED5FEB8473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1" name="Text Box 15">
          <a:extLst>
            <a:ext uri="{FF2B5EF4-FFF2-40B4-BE49-F238E27FC236}">
              <a16:creationId xmlns:a16="http://schemas.microsoft.com/office/drawing/2014/main" id="{C8C897D9-54C1-45F1-B090-D26FC8CFF51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2" name="Text Box 15">
          <a:extLst>
            <a:ext uri="{FF2B5EF4-FFF2-40B4-BE49-F238E27FC236}">
              <a16:creationId xmlns:a16="http://schemas.microsoft.com/office/drawing/2014/main" id="{0F079F23-8A34-47B7-8F51-451732E6093B}"/>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3" name="Text Box 15">
          <a:extLst>
            <a:ext uri="{FF2B5EF4-FFF2-40B4-BE49-F238E27FC236}">
              <a16:creationId xmlns:a16="http://schemas.microsoft.com/office/drawing/2014/main" id="{DB34614E-43D3-4C76-838E-B47E9D389BA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4" name="Text Box 15">
          <a:extLst>
            <a:ext uri="{FF2B5EF4-FFF2-40B4-BE49-F238E27FC236}">
              <a16:creationId xmlns:a16="http://schemas.microsoft.com/office/drawing/2014/main" id="{83C3BD81-1FB9-4074-89D2-62294F2E590D}"/>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5" name="Text Box 15">
          <a:extLst>
            <a:ext uri="{FF2B5EF4-FFF2-40B4-BE49-F238E27FC236}">
              <a16:creationId xmlns:a16="http://schemas.microsoft.com/office/drawing/2014/main" id="{AC557803-7282-4C89-9831-91077EC08E1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6" name="Text Box 15">
          <a:extLst>
            <a:ext uri="{FF2B5EF4-FFF2-40B4-BE49-F238E27FC236}">
              <a16:creationId xmlns:a16="http://schemas.microsoft.com/office/drawing/2014/main" id="{EAB7D4DE-6940-4D04-973C-59500D034DF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7" name="Text Box 15">
          <a:extLst>
            <a:ext uri="{FF2B5EF4-FFF2-40B4-BE49-F238E27FC236}">
              <a16:creationId xmlns:a16="http://schemas.microsoft.com/office/drawing/2014/main" id="{B1A1D4BC-1211-4D8A-B414-F4DDA3193AA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8" name="Text Box 15">
          <a:extLst>
            <a:ext uri="{FF2B5EF4-FFF2-40B4-BE49-F238E27FC236}">
              <a16:creationId xmlns:a16="http://schemas.microsoft.com/office/drawing/2014/main" id="{796E6F30-D0DC-4E27-BBF1-496529922D47}"/>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59" name="Text Box 15">
          <a:extLst>
            <a:ext uri="{FF2B5EF4-FFF2-40B4-BE49-F238E27FC236}">
              <a16:creationId xmlns:a16="http://schemas.microsoft.com/office/drawing/2014/main" id="{2EEBAD9A-E35E-47BC-9C98-384ADF236171}"/>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60" name="Text Box 15">
          <a:extLst>
            <a:ext uri="{FF2B5EF4-FFF2-40B4-BE49-F238E27FC236}">
              <a16:creationId xmlns:a16="http://schemas.microsoft.com/office/drawing/2014/main" id="{68532DAB-491D-4195-B919-39E899750D84}"/>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61" name="Text Box 15">
          <a:extLst>
            <a:ext uri="{FF2B5EF4-FFF2-40B4-BE49-F238E27FC236}">
              <a16:creationId xmlns:a16="http://schemas.microsoft.com/office/drawing/2014/main" id="{173F0740-E03E-4099-A9D8-3CEF7D329D5E}"/>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62" name="Text Box 15">
          <a:extLst>
            <a:ext uri="{FF2B5EF4-FFF2-40B4-BE49-F238E27FC236}">
              <a16:creationId xmlns:a16="http://schemas.microsoft.com/office/drawing/2014/main" id="{E1C1853C-43F3-42D5-A150-C7097BDE4232}"/>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xdr:row>
      <xdr:rowOff>0</xdr:rowOff>
    </xdr:from>
    <xdr:ext cx="95250" cy="171450"/>
    <xdr:sp macro="" textlink="">
      <xdr:nvSpPr>
        <xdr:cNvPr id="1163" name="Text Box 16">
          <a:extLst>
            <a:ext uri="{FF2B5EF4-FFF2-40B4-BE49-F238E27FC236}">
              <a16:creationId xmlns:a16="http://schemas.microsoft.com/office/drawing/2014/main" id="{397C8149-9DD3-4D33-A0EC-0531358E4E4C}"/>
            </a:ext>
          </a:extLst>
        </xdr:cNvPr>
        <xdr:cNvSpPr txBox="1">
          <a:spLocks noChangeArrowheads="1"/>
        </xdr:cNvSpPr>
      </xdr:nvSpPr>
      <xdr:spPr bwMode="auto">
        <a:xfrm>
          <a:off x="14735175" y="4581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164" name="Text Box 16">
          <a:extLst>
            <a:ext uri="{FF2B5EF4-FFF2-40B4-BE49-F238E27FC236}">
              <a16:creationId xmlns:a16="http://schemas.microsoft.com/office/drawing/2014/main" id="{5AF0000D-9DC5-46D1-AD7E-1E447CF699EC}"/>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165" name="Text Box 17">
          <a:extLst>
            <a:ext uri="{FF2B5EF4-FFF2-40B4-BE49-F238E27FC236}">
              <a16:creationId xmlns:a16="http://schemas.microsoft.com/office/drawing/2014/main" id="{BB64F6C0-AA22-4A45-A244-7BA8842577AD}"/>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166" name="Text Box 18">
          <a:extLst>
            <a:ext uri="{FF2B5EF4-FFF2-40B4-BE49-F238E27FC236}">
              <a16:creationId xmlns:a16="http://schemas.microsoft.com/office/drawing/2014/main" id="{55CE1B4B-2AA4-490B-B9C5-218EC49FDC34}"/>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167" name="Text Box 19">
          <a:extLst>
            <a:ext uri="{FF2B5EF4-FFF2-40B4-BE49-F238E27FC236}">
              <a16:creationId xmlns:a16="http://schemas.microsoft.com/office/drawing/2014/main" id="{8C0EABBD-41E8-46B2-9A0C-8175C6EFFED9}"/>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68" name="Text Box 15">
          <a:extLst>
            <a:ext uri="{FF2B5EF4-FFF2-40B4-BE49-F238E27FC236}">
              <a16:creationId xmlns:a16="http://schemas.microsoft.com/office/drawing/2014/main" id="{96F52ADB-DC21-41A5-AEB6-556FC64AC105}"/>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169" name="Text Box 15">
          <a:extLst>
            <a:ext uri="{FF2B5EF4-FFF2-40B4-BE49-F238E27FC236}">
              <a16:creationId xmlns:a16="http://schemas.microsoft.com/office/drawing/2014/main" id="{A4C20740-7D2A-4E72-96AB-D706133310A9}"/>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0" name="Text Box 16">
          <a:extLst>
            <a:ext uri="{FF2B5EF4-FFF2-40B4-BE49-F238E27FC236}">
              <a16:creationId xmlns:a16="http://schemas.microsoft.com/office/drawing/2014/main" id="{02A0FB74-D316-4C58-B6C6-DA586055F386}"/>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1" name="Text Box 17">
          <a:extLst>
            <a:ext uri="{FF2B5EF4-FFF2-40B4-BE49-F238E27FC236}">
              <a16:creationId xmlns:a16="http://schemas.microsoft.com/office/drawing/2014/main" id="{66637A1F-7194-400F-83CB-51B024BA58E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2" name="Text Box 18">
          <a:extLst>
            <a:ext uri="{FF2B5EF4-FFF2-40B4-BE49-F238E27FC236}">
              <a16:creationId xmlns:a16="http://schemas.microsoft.com/office/drawing/2014/main" id="{73770580-9DFC-4638-B696-74775121469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3" name="Text Box 19">
          <a:extLst>
            <a:ext uri="{FF2B5EF4-FFF2-40B4-BE49-F238E27FC236}">
              <a16:creationId xmlns:a16="http://schemas.microsoft.com/office/drawing/2014/main" id="{8EBC03A9-F39E-493C-8EFA-4E46A8977D5D}"/>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35713"/>
    <xdr:sp macro="" textlink="">
      <xdr:nvSpPr>
        <xdr:cNvPr id="1174" name="Text Box 15">
          <a:extLst>
            <a:ext uri="{FF2B5EF4-FFF2-40B4-BE49-F238E27FC236}">
              <a16:creationId xmlns:a16="http://schemas.microsoft.com/office/drawing/2014/main" id="{A3A559A5-FD62-4CF6-9F39-C2B7879E2C38}"/>
            </a:ext>
          </a:extLst>
        </xdr:cNvPr>
        <xdr:cNvSpPr txBox="1">
          <a:spLocks noChangeArrowheads="1"/>
        </xdr:cNvSpPr>
      </xdr:nvSpPr>
      <xdr:spPr bwMode="auto">
        <a:xfrm>
          <a:off x="4448175" y="352044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5" name="Text Box 16">
          <a:extLst>
            <a:ext uri="{FF2B5EF4-FFF2-40B4-BE49-F238E27FC236}">
              <a16:creationId xmlns:a16="http://schemas.microsoft.com/office/drawing/2014/main" id="{F0E26849-9CDB-42A4-BACC-C45083B1D7FF}"/>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6" name="Text Box 17">
          <a:extLst>
            <a:ext uri="{FF2B5EF4-FFF2-40B4-BE49-F238E27FC236}">
              <a16:creationId xmlns:a16="http://schemas.microsoft.com/office/drawing/2014/main" id="{554A63B4-3690-4394-BDEF-472DD7F3FD1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7" name="Text Box 18">
          <a:extLst>
            <a:ext uri="{FF2B5EF4-FFF2-40B4-BE49-F238E27FC236}">
              <a16:creationId xmlns:a16="http://schemas.microsoft.com/office/drawing/2014/main" id="{606FA1B9-CF54-42F6-80AD-C2088FAFC52D}"/>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78" name="Text Box 19">
          <a:extLst>
            <a:ext uri="{FF2B5EF4-FFF2-40B4-BE49-F238E27FC236}">
              <a16:creationId xmlns:a16="http://schemas.microsoft.com/office/drawing/2014/main" id="{816107FF-77E0-4BDF-85EA-77285C922632}"/>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87</xdr:row>
      <xdr:rowOff>0</xdr:rowOff>
    </xdr:from>
    <xdr:ext cx="95250" cy="213632"/>
    <xdr:sp macro="" textlink="">
      <xdr:nvSpPr>
        <xdr:cNvPr id="1179" name="Text Box 15">
          <a:extLst>
            <a:ext uri="{FF2B5EF4-FFF2-40B4-BE49-F238E27FC236}">
              <a16:creationId xmlns:a16="http://schemas.microsoft.com/office/drawing/2014/main" id="{97C4F763-45C9-4A97-9A67-0A7BAA2936B2}"/>
            </a:ext>
          </a:extLst>
        </xdr:cNvPr>
        <xdr:cNvSpPr txBox="1">
          <a:spLocks noChangeArrowheads="1"/>
        </xdr:cNvSpPr>
      </xdr:nvSpPr>
      <xdr:spPr bwMode="auto">
        <a:xfrm>
          <a:off x="5120368"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80" name="Text Box 16">
          <a:extLst>
            <a:ext uri="{FF2B5EF4-FFF2-40B4-BE49-F238E27FC236}">
              <a16:creationId xmlns:a16="http://schemas.microsoft.com/office/drawing/2014/main" id="{E0D4C018-7484-4710-B82C-66581FD7303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81" name="Text Box 17">
          <a:extLst>
            <a:ext uri="{FF2B5EF4-FFF2-40B4-BE49-F238E27FC236}">
              <a16:creationId xmlns:a16="http://schemas.microsoft.com/office/drawing/2014/main" id="{6146F2B0-A41A-4055-BC9E-17B0F3A0F31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82" name="Text Box 18">
          <a:extLst>
            <a:ext uri="{FF2B5EF4-FFF2-40B4-BE49-F238E27FC236}">
              <a16:creationId xmlns:a16="http://schemas.microsoft.com/office/drawing/2014/main" id="{7EE155D8-EF94-4833-AB26-FC26D7B9ECC2}"/>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183" name="Text Box 19">
          <a:extLst>
            <a:ext uri="{FF2B5EF4-FFF2-40B4-BE49-F238E27FC236}">
              <a16:creationId xmlns:a16="http://schemas.microsoft.com/office/drawing/2014/main" id="{E8CC298E-F753-4AC6-A6AE-9882F929585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84" name="Text Box 16">
          <a:extLst>
            <a:ext uri="{FF2B5EF4-FFF2-40B4-BE49-F238E27FC236}">
              <a16:creationId xmlns:a16="http://schemas.microsoft.com/office/drawing/2014/main" id="{BD063639-9524-4E06-85B5-50BA65680F9F}"/>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85" name="Text Box 17">
          <a:extLst>
            <a:ext uri="{FF2B5EF4-FFF2-40B4-BE49-F238E27FC236}">
              <a16:creationId xmlns:a16="http://schemas.microsoft.com/office/drawing/2014/main" id="{6B02608B-B11A-46D1-BBF7-25A1586BC75B}"/>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86" name="Text Box 18">
          <a:extLst>
            <a:ext uri="{FF2B5EF4-FFF2-40B4-BE49-F238E27FC236}">
              <a16:creationId xmlns:a16="http://schemas.microsoft.com/office/drawing/2014/main" id="{26EF7EE9-335E-400E-9B52-722FAF972849}"/>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87" name="Text Box 19">
          <a:extLst>
            <a:ext uri="{FF2B5EF4-FFF2-40B4-BE49-F238E27FC236}">
              <a16:creationId xmlns:a16="http://schemas.microsoft.com/office/drawing/2014/main" id="{7F758AE1-1108-412D-9675-39D07B113437}"/>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442269"/>
    <xdr:sp macro="" textlink="">
      <xdr:nvSpPr>
        <xdr:cNvPr id="1188" name="Text Box 15">
          <a:extLst>
            <a:ext uri="{FF2B5EF4-FFF2-40B4-BE49-F238E27FC236}">
              <a16:creationId xmlns:a16="http://schemas.microsoft.com/office/drawing/2014/main" id="{F2F43058-1363-4381-B656-D7B664AE6848}"/>
            </a:ext>
          </a:extLst>
        </xdr:cNvPr>
        <xdr:cNvSpPr txBox="1">
          <a:spLocks noChangeArrowheads="1"/>
        </xdr:cNvSpPr>
      </xdr:nvSpPr>
      <xdr:spPr bwMode="auto">
        <a:xfrm>
          <a:off x="1196340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89" name="Text Box 16">
          <a:extLst>
            <a:ext uri="{FF2B5EF4-FFF2-40B4-BE49-F238E27FC236}">
              <a16:creationId xmlns:a16="http://schemas.microsoft.com/office/drawing/2014/main" id="{58E59751-70AF-4310-AEF7-B16597087992}"/>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90" name="Text Box 17">
          <a:extLst>
            <a:ext uri="{FF2B5EF4-FFF2-40B4-BE49-F238E27FC236}">
              <a16:creationId xmlns:a16="http://schemas.microsoft.com/office/drawing/2014/main" id="{7FA2160C-3A61-4498-9E00-3FAB341665F7}"/>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91" name="Text Box 18">
          <a:extLst>
            <a:ext uri="{FF2B5EF4-FFF2-40B4-BE49-F238E27FC236}">
              <a16:creationId xmlns:a16="http://schemas.microsoft.com/office/drawing/2014/main" id="{649DB544-E29F-4F35-B231-5FFDBB9984A7}"/>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92" name="Text Box 19">
          <a:extLst>
            <a:ext uri="{FF2B5EF4-FFF2-40B4-BE49-F238E27FC236}">
              <a16:creationId xmlns:a16="http://schemas.microsoft.com/office/drawing/2014/main" id="{07738060-5480-4C69-8A3C-2AE0C49A4A4C}"/>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193" name="Text Box 15">
          <a:extLst>
            <a:ext uri="{FF2B5EF4-FFF2-40B4-BE49-F238E27FC236}">
              <a16:creationId xmlns:a16="http://schemas.microsoft.com/office/drawing/2014/main" id="{2F13892E-B0C3-419C-8E8C-236D9BB8117B}"/>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94" name="Text Box 16">
          <a:extLst>
            <a:ext uri="{FF2B5EF4-FFF2-40B4-BE49-F238E27FC236}">
              <a16:creationId xmlns:a16="http://schemas.microsoft.com/office/drawing/2014/main" id="{260C701F-5D8D-408E-9F13-7DD6D8FE022A}"/>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95" name="Text Box 17">
          <a:extLst>
            <a:ext uri="{FF2B5EF4-FFF2-40B4-BE49-F238E27FC236}">
              <a16:creationId xmlns:a16="http://schemas.microsoft.com/office/drawing/2014/main" id="{D12EC927-6241-463E-B17C-8EEAE86E5500}"/>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96" name="Text Box 18">
          <a:extLst>
            <a:ext uri="{FF2B5EF4-FFF2-40B4-BE49-F238E27FC236}">
              <a16:creationId xmlns:a16="http://schemas.microsoft.com/office/drawing/2014/main" id="{7AD4234C-57B7-4C43-98ED-726FF72C74DC}"/>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197" name="Text Box 19">
          <a:extLst>
            <a:ext uri="{FF2B5EF4-FFF2-40B4-BE49-F238E27FC236}">
              <a16:creationId xmlns:a16="http://schemas.microsoft.com/office/drawing/2014/main" id="{D7AC9BD2-4F75-4984-BFF8-4561D074A08F}"/>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198" name="Text Box 16">
          <a:extLst>
            <a:ext uri="{FF2B5EF4-FFF2-40B4-BE49-F238E27FC236}">
              <a16:creationId xmlns:a16="http://schemas.microsoft.com/office/drawing/2014/main" id="{53E7D145-0867-4D9B-A32C-30FAF72EB04E}"/>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199" name="Text Box 17">
          <a:extLst>
            <a:ext uri="{FF2B5EF4-FFF2-40B4-BE49-F238E27FC236}">
              <a16:creationId xmlns:a16="http://schemas.microsoft.com/office/drawing/2014/main" id="{63D73AB4-2938-447E-84D3-66BB233C5203}"/>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0" name="Text Box 18">
          <a:extLst>
            <a:ext uri="{FF2B5EF4-FFF2-40B4-BE49-F238E27FC236}">
              <a16:creationId xmlns:a16="http://schemas.microsoft.com/office/drawing/2014/main" id="{2EBD5484-8E1A-4095-9A19-FD9E8C7069B0}"/>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1" name="Text Box 19">
          <a:extLst>
            <a:ext uri="{FF2B5EF4-FFF2-40B4-BE49-F238E27FC236}">
              <a16:creationId xmlns:a16="http://schemas.microsoft.com/office/drawing/2014/main" id="{9FE1850F-AF7D-4B3C-AB38-FAC76CC40A77}"/>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442269"/>
    <xdr:sp macro="" textlink="">
      <xdr:nvSpPr>
        <xdr:cNvPr id="1202" name="Text Box 15">
          <a:extLst>
            <a:ext uri="{FF2B5EF4-FFF2-40B4-BE49-F238E27FC236}">
              <a16:creationId xmlns:a16="http://schemas.microsoft.com/office/drawing/2014/main" id="{B70C4459-362F-4649-8693-D729427B3DE9}"/>
            </a:ext>
          </a:extLst>
        </xdr:cNvPr>
        <xdr:cNvSpPr txBox="1">
          <a:spLocks noChangeArrowheads="1"/>
        </xdr:cNvSpPr>
      </xdr:nvSpPr>
      <xdr:spPr bwMode="auto">
        <a:xfrm>
          <a:off x="2082165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3" name="Text Box 16">
          <a:extLst>
            <a:ext uri="{FF2B5EF4-FFF2-40B4-BE49-F238E27FC236}">
              <a16:creationId xmlns:a16="http://schemas.microsoft.com/office/drawing/2014/main" id="{9B15E19C-5EE6-4205-A8E1-F90861CDC28D}"/>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4" name="Text Box 17">
          <a:extLst>
            <a:ext uri="{FF2B5EF4-FFF2-40B4-BE49-F238E27FC236}">
              <a16:creationId xmlns:a16="http://schemas.microsoft.com/office/drawing/2014/main" id="{7388A184-4B07-44DD-99A9-2D48F6528FB9}"/>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5" name="Text Box 18">
          <a:extLst>
            <a:ext uri="{FF2B5EF4-FFF2-40B4-BE49-F238E27FC236}">
              <a16:creationId xmlns:a16="http://schemas.microsoft.com/office/drawing/2014/main" id="{255EA2C3-E4F7-4735-9332-3DC150CB6842}"/>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6" name="Text Box 19">
          <a:extLst>
            <a:ext uri="{FF2B5EF4-FFF2-40B4-BE49-F238E27FC236}">
              <a16:creationId xmlns:a16="http://schemas.microsoft.com/office/drawing/2014/main" id="{9854D784-C063-48E1-A110-F22ED76184CB}"/>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213632"/>
    <xdr:sp macro="" textlink="">
      <xdr:nvSpPr>
        <xdr:cNvPr id="1207" name="Text Box 15">
          <a:extLst>
            <a:ext uri="{FF2B5EF4-FFF2-40B4-BE49-F238E27FC236}">
              <a16:creationId xmlns:a16="http://schemas.microsoft.com/office/drawing/2014/main" id="{A89FB97C-9D0D-42DA-9C53-2C1086EF9DF9}"/>
            </a:ext>
          </a:extLst>
        </xdr:cNvPr>
        <xdr:cNvSpPr txBox="1">
          <a:spLocks noChangeArrowheads="1"/>
        </xdr:cNvSpPr>
      </xdr:nvSpPr>
      <xdr:spPr bwMode="auto">
        <a:xfrm>
          <a:off x="2082165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8" name="Text Box 16">
          <a:extLst>
            <a:ext uri="{FF2B5EF4-FFF2-40B4-BE49-F238E27FC236}">
              <a16:creationId xmlns:a16="http://schemas.microsoft.com/office/drawing/2014/main" id="{4C160E51-B432-4EB1-B169-382F6200CCAD}"/>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09" name="Text Box 17">
          <a:extLst>
            <a:ext uri="{FF2B5EF4-FFF2-40B4-BE49-F238E27FC236}">
              <a16:creationId xmlns:a16="http://schemas.microsoft.com/office/drawing/2014/main" id="{6E5BA9EA-1885-4F67-88B4-FE7D65C3AAA5}"/>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10" name="Text Box 18">
          <a:extLst>
            <a:ext uri="{FF2B5EF4-FFF2-40B4-BE49-F238E27FC236}">
              <a16:creationId xmlns:a16="http://schemas.microsoft.com/office/drawing/2014/main" id="{411EF533-126C-4299-B7EE-6948BC9C19D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11" name="Text Box 19">
          <a:extLst>
            <a:ext uri="{FF2B5EF4-FFF2-40B4-BE49-F238E27FC236}">
              <a16:creationId xmlns:a16="http://schemas.microsoft.com/office/drawing/2014/main" id="{19B0B329-9C0F-46BB-95D4-11B0ECE23CBE}"/>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12" name="Text Box 16">
          <a:extLst>
            <a:ext uri="{FF2B5EF4-FFF2-40B4-BE49-F238E27FC236}">
              <a16:creationId xmlns:a16="http://schemas.microsoft.com/office/drawing/2014/main" id="{6BA95373-6AD5-407F-B39F-C879E1FF9BC6}"/>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13" name="Text Box 17">
          <a:extLst>
            <a:ext uri="{FF2B5EF4-FFF2-40B4-BE49-F238E27FC236}">
              <a16:creationId xmlns:a16="http://schemas.microsoft.com/office/drawing/2014/main" id="{011869CE-B608-438C-AD0F-B4B481D6A729}"/>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14" name="Text Box 18">
          <a:extLst>
            <a:ext uri="{FF2B5EF4-FFF2-40B4-BE49-F238E27FC236}">
              <a16:creationId xmlns:a16="http://schemas.microsoft.com/office/drawing/2014/main" id="{DD01B2ED-FCB6-4662-BA0E-B1197C84604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15" name="Text Box 19">
          <a:extLst>
            <a:ext uri="{FF2B5EF4-FFF2-40B4-BE49-F238E27FC236}">
              <a16:creationId xmlns:a16="http://schemas.microsoft.com/office/drawing/2014/main" id="{D0665AF0-05F3-4779-84D8-710B22A39ECF}"/>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014"/>
    <xdr:sp macro="" textlink="">
      <xdr:nvSpPr>
        <xdr:cNvPr id="1216" name="Text Box 15">
          <a:extLst>
            <a:ext uri="{FF2B5EF4-FFF2-40B4-BE49-F238E27FC236}">
              <a16:creationId xmlns:a16="http://schemas.microsoft.com/office/drawing/2014/main" id="{D8A50B55-0B83-4330-BE8D-E8A1DAB777F1}"/>
            </a:ext>
          </a:extLst>
        </xdr:cNvPr>
        <xdr:cNvSpPr txBox="1">
          <a:spLocks noChangeArrowheads="1"/>
        </xdr:cNvSpPr>
      </xdr:nvSpPr>
      <xdr:spPr bwMode="auto">
        <a:xfrm>
          <a:off x="4448175" y="35204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17" name="Text Box 15">
          <a:extLst>
            <a:ext uri="{FF2B5EF4-FFF2-40B4-BE49-F238E27FC236}">
              <a16:creationId xmlns:a16="http://schemas.microsoft.com/office/drawing/2014/main" id="{F69C2B3F-16AE-47D1-8051-FE14B187B28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18" name="Text Box 16">
          <a:extLst>
            <a:ext uri="{FF2B5EF4-FFF2-40B4-BE49-F238E27FC236}">
              <a16:creationId xmlns:a16="http://schemas.microsoft.com/office/drawing/2014/main" id="{E6BBD296-A764-4E8E-9AC1-3874463320AF}"/>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19" name="Text Box 17">
          <a:extLst>
            <a:ext uri="{FF2B5EF4-FFF2-40B4-BE49-F238E27FC236}">
              <a16:creationId xmlns:a16="http://schemas.microsoft.com/office/drawing/2014/main" id="{E5E0CFF1-FC87-4614-90D9-C90337634464}"/>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20" name="Text Box 18">
          <a:extLst>
            <a:ext uri="{FF2B5EF4-FFF2-40B4-BE49-F238E27FC236}">
              <a16:creationId xmlns:a16="http://schemas.microsoft.com/office/drawing/2014/main" id="{ECD099EE-78DB-4330-86F3-66EC6E72045D}"/>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21" name="Text Box 19">
          <a:extLst>
            <a:ext uri="{FF2B5EF4-FFF2-40B4-BE49-F238E27FC236}">
              <a16:creationId xmlns:a16="http://schemas.microsoft.com/office/drawing/2014/main" id="{1E0B6D89-6C3A-4CBE-98B0-8154BB1B3867}"/>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22" name="Text Box 15">
          <a:extLst>
            <a:ext uri="{FF2B5EF4-FFF2-40B4-BE49-F238E27FC236}">
              <a16:creationId xmlns:a16="http://schemas.microsoft.com/office/drawing/2014/main" id="{7AC1C7CC-C073-4513-B28E-88E7C42A9F52}"/>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23" name="Text Box 16">
          <a:extLst>
            <a:ext uri="{FF2B5EF4-FFF2-40B4-BE49-F238E27FC236}">
              <a16:creationId xmlns:a16="http://schemas.microsoft.com/office/drawing/2014/main" id="{25F3000D-7119-419A-8336-690A067AC82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24" name="Text Box 17">
          <a:extLst>
            <a:ext uri="{FF2B5EF4-FFF2-40B4-BE49-F238E27FC236}">
              <a16:creationId xmlns:a16="http://schemas.microsoft.com/office/drawing/2014/main" id="{41E38CE4-F16E-4924-AFAB-02E58405ECB2}"/>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25" name="Text Box 18">
          <a:extLst>
            <a:ext uri="{FF2B5EF4-FFF2-40B4-BE49-F238E27FC236}">
              <a16:creationId xmlns:a16="http://schemas.microsoft.com/office/drawing/2014/main" id="{EE66CFDC-4E9F-499B-BECA-694CA2292A7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26" name="Text Box 19">
          <a:extLst>
            <a:ext uri="{FF2B5EF4-FFF2-40B4-BE49-F238E27FC236}">
              <a16:creationId xmlns:a16="http://schemas.microsoft.com/office/drawing/2014/main" id="{8E9F246D-2697-4CB6-A279-F8C54FF8851E}"/>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27" name="Text Box 15">
          <a:extLst>
            <a:ext uri="{FF2B5EF4-FFF2-40B4-BE49-F238E27FC236}">
              <a16:creationId xmlns:a16="http://schemas.microsoft.com/office/drawing/2014/main" id="{8378D05E-69F4-4343-873E-8A91F813A453}"/>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331"/>
    <xdr:sp macro="" textlink="">
      <xdr:nvSpPr>
        <xdr:cNvPr id="1228" name="Text Box 15">
          <a:extLst>
            <a:ext uri="{FF2B5EF4-FFF2-40B4-BE49-F238E27FC236}">
              <a16:creationId xmlns:a16="http://schemas.microsoft.com/office/drawing/2014/main" id="{B846DEF3-3532-4838-8472-4CAE264FBD4B}"/>
            </a:ext>
          </a:extLst>
        </xdr:cNvPr>
        <xdr:cNvSpPr txBox="1">
          <a:spLocks noChangeArrowheads="1"/>
        </xdr:cNvSpPr>
      </xdr:nvSpPr>
      <xdr:spPr bwMode="auto">
        <a:xfrm>
          <a:off x="4448175" y="35204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29" name="Text Box 16">
          <a:extLst>
            <a:ext uri="{FF2B5EF4-FFF2-40B4-BE49-F238E27FC236}">
              <a16:creationId xmlns:a16="http://schemas.microsoft.com/office/drawing/2014/main" id="{EB189D4E-8ED4-4FB1-BF5C-A7EA75AE3422}"/>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30" name="Text Box 17">
          <a:extLst>
            <a:ext uri="{FF2B5EF4-FFF2-40B4-BE49-F238E27FC236}">
              <a16:creationId xmlns:a16="http://schemas.microsoft.com/office/drawing/2014/main" id="{061C8C7B-9ED4-4227-8272-9BFA9956D290}"/>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31" name="Text Box 18">
          <a:extLst>
            <a:ext uri="{FF2B5EF4-FFF2-40B4-BE49-F238E27FC236}">
              <a16:creationId xmlns:a16="http://schemas.microsoft.com/office/drawing/2014/main" id="{12E2EDA9-96B0-47B2-9448-E2ABDE230CC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32" name="Text Box 19">
          <a:extLst>
            <a:ext uri="{FF2B5EF4-FFF2-40B4-BE49-F238E27FC236}">
              <a16:creationId xmlns:a16="http://schemas.microsoft.com/office/drawing/2014/main" id="{E00E3C15-4E0B-4431-9BD2-34EB092A71C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33" name="Text Box 15">
          <a:extLst>
            <a:ext uri="{FF2B5EF4-FFF2-40B4-BE49-F238E27FC236}">
              <a16:creationId xmlns:a16="http://schemas.microsoft.com/office/drawing/2014/main" id="{39E3B678-B58B-47A8-ABE1-CA667F6E7BC4}"/>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442269"/>
    <xdr:sp macro="" textlink="">
      <xdr:nvSpPr>
        <xdr:cNvPr id="1234" name="Text Box 15">
          <a:extLst>
            <a:ext uri="{FF2B5EF4-FFF2-40B4-BE49-F238E27FC236}">
              <a16:creationId xmlns:a16="http://schemas.microsoft.com/office/drawing/2014/main" id="{D8D48F1B-E96D-4043-8151-F4CB3F70405B}"/>
            </a:ext>
          </a:extLst>
        </xdr:cNvPr>
        <xdr:cNvSpPr txBox="1">
          <a:spLocks noChangeArrowheads="1"/>
        </xdr:cNvSpPr>
      </xdr:nvSpPr>
      <xdr:spPr bwMode="auto">
        <a:xfrm>
          <a:off x="1196340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35" name="Text Box 15">
          <a:extLst>
            <a:ext uri="{FF2B5EF4-FFF2-40B4-BE49-F238E27FC236}">
              <a16:creationId xmlns:a16="http://schemas.microsoft.com/office/drawing/2014/main" id="{10E4D7EE-96B8-42D2-A3E3-D2CB7D801087}"/>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36" name="Text Box 16">
          <a:extLst>
            <a:ext uri="{FF2B5EF4-FFF2-40B4-BE49-F238E27FC236}">
              <a16:creationId xmlns:a16="http://schemas.microsoft.com/office/drawing/2014/main" id="{B928E0B5-2A18-4105-B9EE-298A269FCABD}"/>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37" name="Text Box 17">
          <a:extLst>
            <a:ext uri="{FF2B5EF4-FFF2-40B4-BE49-F238E27FC236}">
              <a16:creationId xmlns:a16="http://schemas.microsoft.com/office/drawing/2014/main" id="{C7EF363E-02F9-4CB2-B2EF-A19CA516EFE0}"/>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38" name="Text Box 18">
          <a:extLst>
            <a:ext uri="{FF2B5EF4-FFF2-40B4-BE49-F238E27FC236}">
              <a16:creationId xmlns:a16="http://schemas.microsoft.com/office/drawing/2014/main" id="{A8DEB3F5-461A-42FE-9A87-6300B36E6CB8}"/>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39" name="Text Box 19">
          <a:extLst>
            <a:ext uri="{FF2B5EF4-FFF2-40B4-BE49-F238E27FC236}">
              <a16:creationId xmlns:a16="http://schemas.microsoft.com/office/drawing/2014/main" id="{6476BC64-D3FC-413D-93B2-70BABCC8405D}"/>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40" name="Text Box 15">
          <a:extLst>
            <a:ext uri="{FF2B5EF4-FFF2-40B4-BE49-F238E27FC236}">
              <a16:creationId xmlns:a16="http://schemas.microsoft.com/office/drawing/2014/main" id="{BFE8899F-4896-4CE8-A392-BA74129A4A6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41" name="Text Box 16">
          <a:extLst>
            <a:ext uri="{FF2B5EF4-FFF2-40B4-BE49-F238E27FC236}">
              <a16:creationId xmlns:a16="http://schemas.microsoft.com/office/drawing/2014/main" id="{65F252D2-B2C2-4CD7-B74B-DB4E915B925C}"/>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42" name="Text Box 17">
          <a:extLst>
            <a:ext uri="{FF2B5EF4-FFF2-40B4-BE49-F238E27FC236}">
              <a16:creationId xmlns:a16="http://schemas.microsoft.com/office/drawing/2014/main" id="{EE49BF1C-53CF-4214-8224-BD3DCBAC578F}"/>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43" name="Text Box 18">
          <a:extLst>
            <a:ext uri="{FF2B5EF4-FFF2-40B4-BE49-F238E27FC236}">
              <a16:creationId xmlns:a16="http://schemas.microsoft.com/office/drawing/2014/main" id="{B2AAA76B-BA50-4565-A72D-8159FB9FE3ED}"/>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44" name="Text Box 19">
          <a:extLst>
            <a:ext uri="{FF2B5EF4-FFF2-40B4-BE49-F238E27FC236}">
              <a16:creationId xmlns:a16="http://schemas.microsoft.com/office/drawing/2014/main" id="{197D9E67-BE28-4BA3-8717-B2770983CC86}"/>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45" name="Text Box 15">
          <a:extLst>
            <a:ext uri="{FF2B5EF4-FFF2-40B4-BE49-F238E27FC236}">
              <a16:creationId xmlns:a16="http://schemas.microsoft.com/office/drawing/2014/main" id="{1B547EF4-BAF3-4B0A-87B6-5DAE8060A6D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46" name="Text Box 16">
          <a:extLst>
            <a:ext uri="{FF2B5EF4-FFF2-40B4-BE49-F238E27FC236}">
              <a16:creationId xmlns:a16="http://schemas.microsoft.com/office/drawing/2014/main" id="{2A6C6ACE-7D39-407D-8558-DBF40E00F273}"/>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47" name="Text Box 17">
          <a:extLst>
            <a:ext uri="{FF2B5EF4-FFF2-40B4-BE49-F238E27FC236}">
              <a16:creationId xmlns:a16="http://schemas.microsoft.com/office/drawing/2014/main" id="{FE268D84-6A83-4183-A2C7-577F1CC4369E}"/>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48" name="Text Box 18">
          <a:extLst>
            <a:ext uri="{FF2B5EF4-FFF2-40B4-BE49-F238E27FC236}">
              <a16:creationId xmlns:a16="http://schemas.microsoft.com/office/drawing/2014/main" id="{3515E315-C417-499F-A0A9-A856032EA775}"/>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49" name="Text Box 19">
          <a:extLst>
            <a:ext uri="{FF2B5EF4-FFF2-40B4-BE49-F238E27FC236}">
              <a16:creationId xmlns:a16="http://schemas.microsoft.com/office/drawing/2014/main" id="{68A686E3-E47F-4FC4-90A7-783F2EA087E5}"/>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442269"/>
    <xdr:sp macro="" textlink="">
      <xdr:nvSpPr>
        <xdr:cNvPr id="1250" name="Text Box 15">
          <a:extLst>
            <a:ext uri="{FF2B5EF4-FFF2-40B4-BE49-F238E27FC236}">
              <a16:creationId xmlns:a16="http://schemas.microsoft.com/office/drawing/2014/main" id="{8A029665-335C-414B-83E0-444A5B81AB07}"/>
            </a:ext>
          </a:extLst>
        </xdr:cNvPr>
        <xdr:cNvSpPr txBox="1">
          <a:spLocks noChangeArrowheads="1"/>
        </xdr:cNvSpPr>
      </xdr:nvSpPr>
      <xdr:spPr bwMode="auto">
        <a:xfrm>
          <a:off x="14735175"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1" name="Text Box 16">
          <a:extLst>
            <a:ext uri="{FF2B5EF4-FFF2-40B4-BE49-F238E27FC236}">
              <a16:creationId xmlns:a16="http://schemas.microsoft.com/office/drawing/2014/main" id="{22CA7793-D196-4415-83D5-BA3C16807B11}"/>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2" name="Text Box 17">
          <a:extLst>
            <a:ext uri="{FF2B5EF4-FFF2-40B4-BE49-F238E27FC236}">
              <a16:creationId xmlns:a16="http://schemas.microsoft.com/office/drawing/2014/main" id="{F1E6D3AC-0661-413C-BA31-3C1938570746}"/>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3" name="Text Box 18">
          <a:extLst>
            <a:ext uri="{FF2B5EF4-FFF2-40B4-BE49-F238E27FC236}">
              <a16:creationId xmlns:a16="http://schemas.microsoft.com/office/drawing/2014/main" id="{4DCC0C9C-2E8E-4292-9255-B475FFD93BC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4" name="Text Box 19">
          <a:extLst>
            <a:ext uri="{FF2B5EF4-FFF2-40B4-BE49-F238E27FC236}">
              <a16:creationId xmlns:a16="http://schemas.microsoft.com/office/drawing/2014/main" id="{0CBAACAD-E1A3-4425-966C-F799355E5C56}"/>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255" name="Text Box 15">
          <a:extLst>
            <a:ext uri="{FF2B5EF4-FFF2-40B4-BE49-F238E27FC236}">
              <a16:creationId xmlns:a16="http://schemas.microsoft.com/office/drawing/2014/main" id="{92D9F8C1-6F1B-457F-B550-4C821C180F4A}"/>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6" name="Text Box 16">
          <a:extLst>
            <a:ext uri="{FF2B5EF4-FFF2-40B4-BE49-F238E27FC236}">
              <a16:creationId xmlns:a16="http://schemas.microsoft.com/office/drawing/2014/main" id="{CC3F3EDB-833F-47D7-95E3-5404921D6D1A}"/>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7" name="Text Box 17">
          <a:extLst>
            <a:ext uri="{FF2B5EF4-FFF2-40B4-BE49-F238E27FC236}">
              <a16:creationId xmlns:a16="http://schemas.microsoft.com/office/drawing/2014/main" id="{96CBECAE-9151-48AA-809D-F25E5C2448A5}"/>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8" name="Text Box 18">
          <a:extLst>
            <a:ext uri="{FF2B5EF4-FFF2-40B4-BE49-F238E27FC236}">
              <a16:creationId xmlns:a16="http://schemas.microsoft.com/office/drawing/2014/main" id="{C2FF89C1-FE37-4C7A-A2E2-965BB6EBA7F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59" name="Text Box 19">
          <a:extLst>
            <a:ext uri="{FF2B5EF4-FFF2-40B4-BE49-F238E27FC236}">
              <a16:creationId xmlns:a16="http://schemas.microsoft.com/office/drawing/2014/main" id="{A9551A5D-AA01-4755-AB96-EF6E5887F304}"/>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442269"/>
    <xdr:sp macro="" textlink="">
      <xdr:nvSpPr>
        <xdr:cNvPr id="1260" name="Text Box 15">
          <a:extLst>
            <a:ext uri="{FF2B5EF4-FFF2-40B4-BE49-F238E27FC236}">
              <a16:creationId xmlns:a16="http://schemas.microsoft.com/office/drawing/2014/main" id="{B23212DD-34C7-497F-8B3D-FCD13EBF137D}"/>
            </a:ext>
          </a:extLst>
        </xdr:cNvPr>
        <xdr:cNvSpPr txBox="1">
          <a:spLocks noChangeArrowheads="1"/>
        </xdr:cNvSpPr>
      </xdr:nvSpPr>
      <xdr:spPr bwMode="auto">
        <a:xfrm>
          <a:off x="14735175"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261" name="Text Box 15">
          <a:extLst>
            <a:ext uri="{FF2B5EF4-FFF2-40B4-BE49-F238E27FC236}">
              <a16:creationId xmlns:a16="http://schemas.microsoft.com/office/drawing/2014/main" id="{F1AC07BD-E3EB-40A8-9C93-C6730B2FEF9F}"/>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62" name="Text Box 16">
          <a:extLst>
            <a:ext uri="{FF2B5EF4-FFF2-40B4-BE49-F238E27FC236}">
              <a16:creationId xmlns:a16="http://schemas.microsoft.com/office/drawing/2014/main" id="{F8BBF4D3-8798-45B8-AA4A-196CA92097F5}"/>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63" name="Text Box 17">
          <a:extLst>
            <a:ext uri="{FF2B5EF4-FFF2-40B4-BE49-F238E27FC236}">
              <a16:creationId xmlns:a16="http://schemas.microsoft.com/office/drawing/2014/main" id="{0090E5C7-B728-4627-80BC-536C6DC0DD83}"/>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64" name="Text Box 18">
          <a:extLst>
            <a:ext uri="{FF2B5EF4-FFF2-40B4-BE49-F238E27FC236}">
              <a16:creationId xmlns:a16="http://schemas.microsoft.com/office/drawing/2014/main" id="{0A6D7748-2A33-41D8-9B03-72359D5D249E}"/>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65" name="Text Box 19">
          <a:extLst>
            <a:ext uri="{FF2B5EF4-FFF2-40B4-BE49-F238E27FC236}">
              <a16:creationId xmlns:a16="http://schemas.microsoft.com/office/drawing/2014/main" id="{774293F9-7B98-4B5F-929B-B1A8C4BFB4E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266" name="Text Box 15">
          <a:extLst>
            <a:ext uri="{FF2B5EF4-FFF2-40B4-BE49-F238E27FC236}">
              <a16:creationId xmlns:a16="http://schemas.microsoft.com/office/drawing/2014/main" id="{7178C7AF-1A05-4836-8024-043C21A4B776}"/>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67" name="Text Box 16">
          <a:extLst>
            <a:ext uri="{FF2B5EF4-FFF2-40B4-BE49-F238E27FC236}">
              <a16:creationId xmlns:a16="http://schemas.microsoft.com/office/drawing/2014/main" id="{E32A313E-01E5-4980-B8A4-83788EAE07A4}"/>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68" name="Text Box 17">
          <a:extLst>
            <a:ext uri="{FF2B5EF4-FFF2-40B4-BE49-F238E27FC236}">
              <a16:creationId xmlns:a16="http://schemas.microsoft.com/office/drawing/2014/main" id="{CC775B32-D8A9-4CC5-86F6-7B84016B6181}"/>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69" name="Text Box 18">
          <a:extLst>
            <a:ext uri="{FF2B5EF4-FFF2-40B4-BE49-F238E27FC236}">
              <a16:creationId xmlns:a16="http://schemas.microsoft.com/office/drawing/2014/main" id="{30143106-D607-43F1-8A25-33177DE7728A}"/>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70" name="Text Box 19">
          <a:extLst>
            <a:ext uri="{FF2B5EF4-FFF2-40B4-BE49-F238E27FC236}">
              <a16:creationId xmlns:a16="http://schemas.microsoft.com/office/drawing/2014/main" id="{D70EFAA4-3EB9-47D5-9D78-8D8BFD6C9AB6}"/>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213632"/>
    <xdr:sp macro="" textlink="">
      <xdr:nvSpPr>
        <xdr:cNvPr id="1271" name="Text Box 15">
          <a:extLst>
            <a:ext uri="{FF2B5EF4-FFF2-40B4-BE49-F238E27FC236}">
              <a16:creationId xmlns:a16="http://schemas.microsoft.com/office/drawing/2014/main" id="{5BCC99F4-1CF2-4865-99DE-9790F5C2F9CC}"/>
            </a:ext>
          </a:extLst>
        </xdr:cNvPr>
        <xdr:cNvSpPr txBox="1">
          <a:spLocks noChangeArrowheads="1"/>
        </xdr:cNvSpPr>
      </xdr:nvSpPr>
      <xdr:spPr bwMode="auto">
        <a:xfrm>
          <a:off x="14735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72" name="Text Box 16">
          <a:extLst>
            <a:ext uri="{FF2B5EF4-FFF2-40B4-BE49-F238E27FC236}">
              <a16:creationId xmlns:a16="http://schemas.microsoft.com/office/drawing/2014/main" id="{4B3248B9-B3CF-435F-802F-9EEE36088A90}"/>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73" name="Text Box 17">
          <a:extLst>
            <a:ext uri="{FF2B5EF4-FFF2-40B4-BE49-F238E27FC236}">
              <a16:creationId xmlns:a16="http://schemas.microsoft.com/office/drawing/2014/main" id="{47F24A2B-4EAF-4126-9181-316C38AAD95C}"/>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74" name="Text Box 18">
          <a:extLst>
            <a:ext uri="{FF2B5EF4-FFF2-40B4-BE49-F238E27FC236}">
              <a16:creationId xmlns:a16="http://schemas.microsoft.com/office/drawing/2014/main" id="{48E7D86F-7FFE-4DB8-90B1-A30AF17310E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75" name="Text Box 19">
          <a:extLst>
            <a:ext uri="{FF2B5EF4-FFF2-40B4-BE49-F238E27FC236}">
              <a16:creationId xmlns:a16="http://schemas.microsoft.com/office/drawing/2014/main" id="{EDAC4BDE-98CE-4183-B848-29DA578777C9}"/>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76" name="Text Box 16">
          <a:extLst>
            <a:ext uri="{FF2B5EF4-FFF2-40B4-BE49-F238E27FC236}">
              <a16:creationId xmlns:a16="http://schemas.microsoft.com/office/drawing/2014/main" id="{9C3B34BE-02C1-4751-9971-BF0C82DFFA4D}"/>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77" name="Text Box 17">
          <a:extLst>
            <a:ext uri="{FF2B5EF4-FFF2-40B4-BE49-F238E27FC236}">
              <a16:creationId xmlns:a16="http://schemas.microsoft.com/office/drawing/2014/main" id="{CE3DC9E8-186B-4364-9BDC-4105E6B1BA81}"/>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78" name="Text Box 18">
          <a:extLst>
            <a:ext uri="{FF2B5EF4-FFF2-40B4-BE49-F238E27FC236}">
              <a16:creationId xmlns:a16="http://schemas.microsoft.com/office/drawing/2014/main" id="{7255D30C-5CD4-41FA-A48D-4FF8AB7EE4EB}"/>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79" name="Text Box 19">
          <a:extLst>
            <a:ext uri="{FF2B5EF4-FFF2-40B4-BE49-F238E27FC236}">
              <a16:creationId xmlns:a16="http://schemas.microsoft.com/office/drawing/2014/main" id="{402C2F48-C560-470F-AF8B-320356A0954F}"/>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80" name="Text Box 16">
          <a:extLst>
            <a:ext uri="{FF2B5EF4-FFF2-40B4-BE49-F238E27FC236}">
              <a16:creationId xmlns:a16="http://schemas.microsoft.com/office/drawing/2014/main" id="{43A5E2EC-0056-417E-87BD-90A0C70DD124}"/>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81" name="Text Box 17">
          <a:extLst>
            <a:ext uri="{FF2B5EF4-FFF2-40B4-BE49-F238E27FC236}">
              <a16:creationId xmlns:a16="http://schemas.microsoft.com/office/drawing/2014/main" id="{D1CB2EC0-333D-4F5C-AFA3-0011F69AA9EF}"/>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82" name="Text Box 18">
          <a:extLst>
            <a:ext uri="{FF2B5EF4-FFF2-40B4-BE49-F238E27FC236}">
              <a16:creationId xmlns:a16="http://schemas.microsoft.com/office/drawing/2014/main" id="{AB00243F-6ED4-4125-88EE-F9FA6FBEA789}"/>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283" name="Text Box 19">
          <a:extLst>
            <a:ext uri="{FF2B5EF4-FFF2-40B4-BE49-F238E27FC236}">
              <a16:creationId xmlns:a16="http://schemas.microsoft.com/office/drawing/2014/main" id="{C78EC1FA-EB15-467C-8ED1-928FCDE46A29}"/>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014"/>
    <xdr:sp macro="" textlink="">
      <xdr:nvSpPr>
        <xdr:cNvPr id="1284" name="Text Box 15">
          <a:extLst>
            <a:ext uri="{FF2B5EF4-FFF2-40B4-BE49-F238E27FC236}">
              <a16:creationId xmlns:a16="http://schemas.microsoft.com/office/drawing/2014/main" id="{7CC620FA-7BA1-4EDF-82DB-985FF34106CA}"/>
            </a:ext>
          </a:extLst>
        </xdr:cNvPr>
        <xdr:cNvSpPr txBox="1">
          <a:spLocks noChangeArrowheads="1"/>
        </xdr:cNvSpPr>
      </xdr:nvSpPr>
      <xdr:spPr bwMode="auto">
        <a:xfrm>
          <a:off x="4448175" y="35204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85" name="Text Box 16">
          <a:extLst>
            <a:ext uri="{FF2B5EF4-FFF2-40B4-BE49-F238E27FC236}">
              <a16:creationId xmlns:a16="http://schemas.microsoft.com/office/drawing/2014/main" id="{7493BC61-9F42-4836-9B7F-BB5EBE827DE7}"/>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86" name="Text Box 17">
          <a:extLst>
            <a:ext uri="{FF2B5EF4-FFF2-40B4-BE49-F238E27FC236}">
              <a16:creationId xmlns:a16="http://schemas.microsoft.com/office/drawing/2014/main" id="{33CB5C46-B50D-4677-89FB-EF74A9BC0CBE}"/>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87" name="Text Box 18">
          <a:extLst>
            <a:ext uri="{FF2B5EF4-FFF2-40B4-BE49-F238E27FC236}">
              <a16:creationId xmlns:a16="http://schemas.microsoft.com/office/drawing/2014/main" id="{E8A1717E-AE36-448A-95ED-E5215FD8DD6C}"/>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288" name="Text Box 19">
          <a:extLst>
            <a:ext uri="{FF2B5EF4-FFF2-40B4-BE49-F238E27FC236}">
              <a16:creationId xmlns:a16="http://schemas.microsoft.com/office/drawing/2014/main" id="{4EAF8263-B1E6-46A4-8A31-57085249B53F}"/>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289" name="Text Box 15">
          <a:extLst>
            <a:ext uri="{FF2B5EF4-FFF2-40B4-BE49-F238E27FC236}">
              <a16:creationId xmlns:a16="http://schemas.microsoft.com/office/drawing/2014/main" id="{0960042E-EA08-4F60-BD7A-663DFCC471A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442269"/>
    <xdr:sp macro="" textlink="">
      <xdr:nvSpPr>
        <xdr:cNvPr id="1290" name="Text Box 15">
          <a:extLst>
            <a:ext uri="{FF2B5EF4-FFF2-40B4-BE49-F238E27FC236}">
              <a16:creationId xmlns:a16="http://schemas.microsoft.com/office/drawing/2014/main" id="{FECA1F4E-A62E-4F40-80CD-831779167779}"/>
            </a:ext>
          </a:extLst>
        </xdr:cNvPr>
        <xdr:cNvSpPr txBox="1">
          <a:spLocks noChangeArrowheads="1"/>
        </xdr:cNvSpPr>
      </xdr:nvSpPr>
      <xdr:spPr bwMode="auto">
        <a:xfrm>
          <a:off x="1196340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91" name="Text Box 16">
          <a:extLst>
            <a:ext uri="{FF2B5EF4-FFF2-40B4-BE49-F238E27FC236}">
              <a16:creationId xmlns:a16="http://schemas.microsoft.com/office/drawing/2014/main" id="{B3B6D678-79D8-4021-8EF2-04BA41834AF3}"/>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92" name="Text Box 17">
          <a:extLst>
            <a:ext uri="{FF2B5EF4-FFF2-40B4-BE49-F238E27FC236}">
              <a16:creationId xmlns:a16="http://schemas.microsoft.com/office/drawing/2014/main" id="{F16DEA60-B1A1-4D49-9F8F-DD99E240DEEB}"/>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293" name="Text Box 18">
          <a:extLst>
            <a:ext uri="{FF2B5EF4-FFF2-40B4-BE49-F238E27FC236}">
              <a16:creationId xmlns:a16="http://schemas.microsoft.com/office/drawing/2014/main" id="{2378EA67-F872-4E32-9DEA-4641108E3A90}"/>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294" name="Text Box 15">
          <a:extLst>
            <a:ext uri="{FF2B5EF4-FFF2-40B4-BE49-F238E27FC236}">
              <a16:creationId xmlns:a16="http://schemas.microsoft.com/office/drawing/2014/main" id="{ED46B08A-3C26-4702-AC1A-F92BDFCBC1DC}"/>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95" name="Text Box 16">
          <a:extLst>
            <a:ext uri="{FF2B5EF4-FFF2-40B4-BE49-F238E27FC236}">
              <a16:creationId xmlns:a16="http://schemas.microsoft.com/office/drawing/2014/main" id="{02F44EFD-0F99-4E32-A3F0-3FFFED47EB3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96" name="Text Box 17">
          <a:extLst>
            <a:ext uri="{FF2B5EF4-FFF2-40B4-BE49-F238E27FC236}">
              <a16:creationId xmlns:a16="http://schemas.microsoft.com/office/drawing/2014/main" id="{416CC312-0D24-45EE-B05F-1D017DFA50A3}"/>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97" name="Text Box 18">
          <a:extLst>
            <a:ext uri="{FF2B5EF4-FFF2-40B4-BE49-F238E27FC236}">
              <a16:creationId xmlns:a16="http://schemas.microsoft.com/office/drawing/2014/main" id="{59CC6F5F-90DE-4972-A97F-3EBC9F06C62B}"/>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298" name="Text Box 19">
          <a:extLst>
            <a:ext uri="{FF2B5EF4-FFF2-40B4-BE49-F238E27FC236}">
              <a16:creationId xmlns:a16="http://schemas.microsoft.com/office/drawing/2014/main" id="{FB7D11A2-5822-4338-9EFF-E10F2E8A5344}"/>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442269"/>
    <xdr:sp macro="" textlink="">
      <xdr:nvSpPr>
        <xdr:cNvPr id="1299" name="Text Box 15">
          <a:extLst>
            <a:ext uri="{FF2B5EF4-FFF2-40B4-BE49-F238E27FC236}">
              <a16:creationId xmlns:a16="http://schemas.microsoft.com/office/drawing/2014/main" id="{A40DFCED-C552-41AD-80E0-6B420AC48A6D}"/>
            </a:ext>
          </a:extLst>
        </xdr:cNvPr>
        <xdr:cNvSpPr txBox="1">
          <a:spLocks noChangeArrowheads="1"/>
        </xdr:cNvSpPr>
      </xdr:nvSpPr>
      <xdr:spPr bwMode="auto">
        <a:xfrm>
          <a:off x="14735175"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00" name="Text Box 16">
          <a:extLst>
            <a:ext uri="{FF2B5EF4-FFF2-40B4-BE49-F238E27FC236}">
              <a16:creationId xmlns:a16="http://schemas.microsoft.com/office/drawing/2014/main" id="{CF05A13E-0D14-431D-8FAC-3D9FB448CA52}"/>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01" name="Text Box 17">
          <a:extLst>
            <a:ext uri="{FF2B5EF4-FFF2-40B4-BE49-F238E27FC236}">
              <a16:creationId xmlns:a16="http://schemas.microsoft.com/office/drawing/2014/main" id="{ED7CE836-5B16-470F-89A7-A6DFD9FE7506}"/>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02" name="Text Box 18">
          <a:extLst>
            <a:ext uri="{FF2B5EF4-FFF2-40B4-BE49-F238E27FC236}">
              <a16:creationId xmlns:a16="http://schemas.microsoft.com/office/drawing/2014/main" id="{B0050D55-C2E5-48B9-969E-4125C793DA29}"/>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03" name="Text Box 19">
          <a:extLst>
            <a:ext uri="{FF2B5EF4-FFF2-40B4-BE49-F238E27FC236}">
              <a16:creationId xmlns:a16="http://schemas.microsoft.com/office/drawing/2014/main" id="{D7CF5EC9-4D4C-4064-A4D3-03281A3580FE}"/>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04" name="Text Box 16">
          <a:extLst>
            <a:ext uri="{FF2B5EF4-FFF2-40B4-BE49-F238E27FC236}">
              <a16:creationId xmlns:a16="http://schemas.microsoft.com/office/drawing/2014/main" id="{222D1410-130C-4B45-83F6-603715DB365B}"/>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05" name="Text Box 17">
          <a:extLst>
            <a:ext uri="{FF2B5EF4-FFF2-40B4-BE49-F238E27FC236}">
              <a16:creationId xmlns:a16="http://schemas.microsoft.com/office/drawing/2014/main" id="{EBA4C0AE-A389-47E8-801C-471F49BA95F0}"/>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06" name="Text Box 18">
          <a:extLst>
            <a:ext uri="{FF2B5EF4-FFF2-40B4-BE49-F238E27FC236}">
              <a16:creationId xmlns:a16="http://schemas.microsoft.com/office/drawing/2014/main" id="{83AF2F28-BB21-4A4C-B1B4-A91D5CDF32EB}"/>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07" name="Text Box 19">
          <a:extLst>
            <a:ext uri="{FF2B5EF4-FFF2-40B4-BE49-F238E27FC236}">
              <a16:creationId xmlns:a16="http://schemas.microsoft.com/office/drawing/2014/main" id="{0510E987-AB61-4A4E-97D8-AAC60F6DAC3F}"/>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08" name="Text Box 16">
          <a:extLst>
            <a:ext uri="{FF2B5EF4-FFF2-40B4-BE49-F238E27FC236}">
              <a16:creationId xmlns:a16="http://schemas.microsoft.com/office/drawing/2014/main" id="{B2A18CF5-BCFA-4F4D-9E5C-30AB5961393A}"/>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09" name="Text Box 17">
          <a:extLst>
            <a:ext uri="{FF2B5EF4-FFF2-40B4-BE49-F238E27FC236}">
              <a16:creationId xmlns:a16="http://schemas.microsoft.com/office/drawing/2014/main" id="{AC0D3547-0EDA-4AA5-A1ED-4A3607532EBD}"/>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10" name="Text Box 18">
          <a:extLst>
            <a:ext uri="{FF2B5EF4-FFF2-40B4-BE49-F238E27FC236}">
              <a16:creationId xmlns:a16="http://schemas.microsoft.com/office/drawing/2014/main" id="{B8A11C65-194F-4CE0-96FE-5A2AB9FACC9F}"/>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11" name="Text Box 19">
          <a:extLst>
            <a:ext uri="{FF2B5EF4-FFF2-40B4-BE49-F238E27FC236}">
              <a16:creationId xmlns:a16="http://schemas.microsoft.com/office/drawing/2014/main" id="{DFF05F9D-58C9-4BB3-BF5B-B318C3754026}"/>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12" name="Text Box 16">
          <a:extLst>
            <a:ext uri="{FF2B5EF4-FFF2-40B4-BE49-F238E27FC236}">
              <a16:creationId xmlns:a16="http://schemas.microsoft.com/office/drawing/2014/main" id="{FE296628-4333-4C45-A374-B372301C09C6}"/>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13" name="Text Box 17">
          <a:extLst>
            <a:ext uri="{FF2B5EF4-FFF2-40B4-BE49-F238E27FC236}">
              <a16:creationId xmlns:a16="http://schemas.microsoft.com/office/drawing/2014/main" id="{8307E8D7-4FE4-4D3E-9E80-2F21C6818D3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14" name="Text Box 18">
          <a:extLst>
            <a:ext uri="{FF2B5EF4-FFF2-40B4-BE49-F238E27FC236}">
              <a16:creationId xmlns:a16="http://schemas.microsoft.com/office/drawing/2014/main" id="{0FF062DA-2E58-4CC1-9F64-04C9D86B90B2}"/>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15" name="Text Box 19">
          <a:extLst>
            <a:ext uri="{FF2B5EF4-FFF2-40B4-BE49-F238E27FC236}">
              <a16:creationId xmlns:a16="http://schemas.microsoft.com/office/drawing/2014/main" id="{26DB0BB6-EB0C-4A5C-A55B-C5090D86A14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014"/>
    <xdr:sp macro="" textlink="">
      <xdr:nvSpPr>
        <xdr:cNvPr id="1316" name="Text Box 15">
          <a:extLst>
            <a:ext uri="{FF2B5EF4-FFF2-40B4-BE49-F238E27FC236}">
              <a16:creationId xmlns:a16="http://schemas.microsoft.com/office/drawing/2014/main" id="{9A2F5056-5EDE-4E4F-93B4-692FBD6465DE}"/>
            </a:ext>
          </a:extLst>
        </xdr:cNvPr>
        <xdr:cNvSpPr txBox="1">
          <a:spLocks noChangeArrowheads="1"/>
        </xdr:cNvSpPr>
      </xdr:nvSpPr>
      <xdr:spPr bwMode="auto">
        <a:xfrm>
          <a:off x="4448175" y="35204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17" name="Text Box 16">
          <a:extLst>
            <a:ext uri="{FF2B5EF4-FFF2-40B4-BE49-F238E27FC236}">
              <a16:creationId xmlns:a16="http://schemas.microsoft.com/office/drawing/2014/main" id="{75C17981-8598-4C5F-B638-40470623F926}"/>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18" name="Text Box 17">
          <a:extLst>
            <a:ext uri="{FF2B5EF4-FFF2-40B4-BE49-F238E27FC236}">
              <a16:creationId xmlns:a16="http://schemas.microsoft.com/office/drawing/2014/main" id="{B4BDE8F7-7E57-4E26-8376-84F924C815C5}"/>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19" name="Text Box 18">
          <a:extLst>
            <a:ext uri="{FF2B5EF4-FFF2-40B4-BE49-F238E27FC236}">
              <a16:creationId xmlns:a16="http://schemas.microsoft.com/office/drawing/2014/main" id="{122359E0-924E-44D5-85D1-0ABF0D711DA9}"/>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20" name="Text Box 19">
          <a:extLst>
            <a:ext uri="{FF2B5EF4-FFF2-40B4-BE49-F238E27FC236}">
              <a16:creationId xmlns:a16="http://schemas.microsoft.com/office/drawing/2014/main" id="{0DD3F283-8D42-426C-B698-8B30FB2852F8}"/>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213632"/>
    <xdr:sp macro="" textlink="">
      <xdr:nvSpPr>
        <xdr:cNvPr id="1321" name="Text Box 15">
          <a:extLst>
            <a:ext uri="{FF2B5EF4-FFF2-40B4-BE49-F238E27FC236}">
              <a16:creationId xmlns:a16="http://schemas.microsoft.com/office/drawing/2014/main" id="{661F46D1-473B-4D63-99B8-F9B5A912237D}"/>
            </a:ext>
          </a:extLst>
        </xdr:cNvPr>
        <xdr:cNvSpPr txBox="1">
          <a:spLocks noChangeArrowheads="1"/>
        </xdr:cNvSpPr>
      </xdr:nvSpPr>
      <xdr:spPr bwMode="auto">
        <a:xfrm>
          <a:off x="4448175"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442269"/>
    <xdr:sp macro="" textlink="">
      <xdr:nvSpPr>
        <xdr:cNvPr id="1322" name="Text Box 15">
          <a:extLst>
            <a:ext uri="{FF2B5EF4-FFF2-40B4-BE49-F238E27FC236}">
              <a16:creationId xmlns:a16="http://schemas.microsoft.com/office/drawing/2014/main" id="{BF3B545B-AD68-47A3-AA6E-42059D86F6E8}"/>
            </a:ext>
          </a:extLst>
        </xdr:cNvPr>
        <xdr:cNvSpPr txBox="1">
          <a:spLocks noChangeArrowheads="1"/>
        </xdr:cNvSpPr>
      </xdr:nvSpPr>
      <xdr:spPr bwMode="auto">
        <a:xfrm>
          <a:off x="1196340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23" name="Text Box 16">
          <a:extLst>
            <a:ext uri="{FF2B5EF4-FFF2-40B4-BE49-F238E27FC236}">
              <a16:creationId xmlns:a16="http://schemas.microsoft.com/office/drawing/2014/main" id="{1B8CBE20-A97E-45BD-9900-C86D9C79D9E7}"/>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24" name="Text Box 17">
          <a:extLst>
            <a:ext uri="{FF2B5EF4-FFF2-40B4-BE49-F238E27FC236}">
              <a16:creationId xmlns:a16="http://schemas.microsoft.com/office/drawing/2014/main" id="{0B6764BE-8073-4025-87B1-311C619AFD2A}"/>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25" name="Text Box 18">
          <a:extLst>
            <a:ext uri="{FF2B5EF4-FFF2-40B4-BE49-F238E27FC236}">
              <a16:creationId xmlns:a16="http://schemas.microsoft.com/office/drawing/2014/main" id="{6C3C0D26-7AD9-44D3-8527-F259AAB69E63}"/>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213632"/>
    <xdr:sp macro="" textlink="">
      <xdr:nvSpPr>
        <xdr:cNvPr id="1326" name="Text Box 15">
          <a:extLst>
            <a:ext uri="{FF2B5EF4-FFF2-40B4-BE49-F238E27FC236}">
              <a16:creationId xmlns:a16="http://schemas.microsoft.com/office/drawing/2014/main" id="{113B4DAE-A387-4EB7-868E-A575C4B7C293}"/>
            </a:ext>
          </a:extLst>
        </xdr:cNvPr>
        <xdr:cNvSpPr txBox="1">
          <a:spLocks noChangeArrowheads="1"/>
        </xdr:cNvSpPr>
      </xdr:nvSpPr>
      <xdr:spPr bwMode="auto">
        <a:xfrm>
          <a:off x="11963400" y="35204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27" name="Text Box 16">
          <a:extLst>
            <a:ext uri="{FF2B5EF4-FFF2-40B4-BE49-F238E27FC236}">
              <a16:creationId xmlns:a16="http://schemas.microsoft.com/office/drawing/2014/main" id="{AA6EB2CD-4BDE-405C-8BE2-1F0DA6E3848F}"/>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28" name="Text Box 17">
          <a:extLst>
            <a:ext uri="{FF2B5EF4-FFF2-40B4-BE49-F238E27FC236}">
              <a16:creationId xmlns:a16="http://schemas.microsoft.com/office/drawing/2014/main" id="{9A3BEFCD-F90E-42DF-9D61-699F4E11ACA4}"/>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29" name="Text Box 18">
          <a:extLst>
            <a:ext uri="{FF2B5EF4-FFF2-40B4-BE49-F238E27FC236}">
              <a16:creationId xmlns:a16="http://schemas.microsoft.com/office/drawing/2014/main" id="{5807D305-9B87-4ECC-8E9A-390000347869}"/>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30" name="Text Box 19">
          <a:extLst>
            <a:ext uri="{FF2B5EF4-FFF2-40B4-BE49-F238E27FC236}">
              <a16:creationId xmlns:a16="http://schemas.microsoft.com/office/drawing/2014/main" id="{46D22743-8DB4-458E-B430-0971D470CF95}"/>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442269"/>
    <xdr:sp macro="" textlink="">
      <xdr:nvSpPr>
        <xdr:cNvPr id="1331" name="Text Box 15">
          <a:extLst>
            <a:ext uri="{FF2B5EF4-FFF2-40B4-BE49-F238E27FC236}">
              <a16:creationId xmlns:a16="http://schemas.microsoft.com/office/drawing/2014/main" id="{32D823D2-7E7D-44A4-BCB5-DB4B5A51910B}"/>
            </a:ext>
          </a:extLst>
        </xdr:cNvPr>
        <xdr:cNvSpPr txBox="1">
          <a:spLocks noChangeArrowheads="1"/>
        </xdr:cNvSpPr>
      </xdr:nvSpPr>
      <xdr:spPr bwMode="auto">
        <a:xfrm>
          <a:off x="14735175"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32" name="Text Box 16">
          <a:extLst>
            <a:ext uri="{FF2B5EF4-FFF2-40B4-BE49-F238E27FC236}">
              <a16:creationId xmlns:a16="http://schemas.microsoft.com/office/drawing/2014/main" id="{1C2269BB-C5E2-4BA9-97DE-8A26AC0ECA29}"/>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33" name="Text Box 17">
          <a:extLst>
            <a:ext uri="{FF2B5EF4-FFF2-40B4-BE49-F238E27FC236}">
              <a16:creationId xmlns:a16="http://schemas.microsoft.com/office/drawing/2014/main" id="{4BE4B428-5EBD-4572-9ABB-3594CEDBA97F}"/>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34" name="Text Box 18">
          <a:extLst>
            <a:ext uri="{FF2B5EF4-FFF2-40B4-BE49-F238E27FC236}">
              <a16:creationId xmlns:a16="http://schemas.microsoft.com/office/drawing/2014/main" id="{F6DFE86A-1016-4076-BCE6-67D4DD5C1652}"/>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35" name="Text Box 19">
          <a:extLst>
            <a:ext uri="{FF2B5EF4-FFF2-40B4-BE49-F238E27FC236}">
              <a16:creationId xmlns:a16="http://schemas.microsoft.com/office/drawing/2014/main" id="{4680902F-6C7A-4493-8B15-CDC62FEEAFA2}"/>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36" name="Text Box 16">
          <a:extLst>
            <a:ext uri="{FF2B5EF4-FFF2-40B4-BE49-F238E27FC236}">
              <a16:creationId xmlns:a16="http://schemas.microsoft.com/office/drawing/2014/main" id="{564C2D86-03A6-4A89-ABA7-DEC23CE27ED6}"/>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37" name="Text Box 17">
          <a:extLst>
            <a:ext uri="{FF2B5EF4-FFF2-40B4-BE49-F238E27FC236}">
              <a16:creationId xmlns:a16="http://schemas.microsoft.com/office/drawing/2014/main" id="{E5F14DDC-0B77-406C-B57A-83D4D1FB481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38" name="Text Box 18">
          <a:extLst>
            <a:ext uri="{FF2B5EF4-FFF2-40B4-BE49-F238E27FC236}">
              <a16:creationId xmlns:a16="http://schemas.microsoft.com/office/drawing/2014/main" id="{C26905FB-8545-472E-987E-0FFAB44E856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39" name="Text Box 19">
          <a:extLst>
            <a:ext uri="{FF2B5EF4-FFF2-40B4-BE49-F238E27FC236}">
              <a16:creationId xmlns:a16="http://schemas.microsoft.com/office/drawing/2014/main" id="{402729D2-62C7-44BE-B374-7364C979AEF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40" name="Text Box 16">
          <a:extLst>
            <a:ext uri="{FF2B5EF4-FFF2-40B4-BE49-F238E27FC236}">
              <a16:creationId xmlns:a16="http://schemas.microsoft.com/office/drawing/2014/main" id="{1F07E195-7F60-430B-9844-1E3E059E39B1}"/>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41" name="Text Box 17">
          <a:extLst>
            <a:ext uri="{FF2B5EF4-FFF2-40B4-BE49-F238E27FC236}">
              <a16:creationId xmlns:a16="http://schemas.microsoft.com/office/drawing/2014/main" id="{4ADF9B8C-07F0-4D57-936C-57A1101759D0}"/>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42" name="Text Box 18">
          <a:extLst>
            <a:ext uri="{FF2B5EF4-FFF2-40B4-BE49-F238E27FC236}">
              <a16:creationId xmlns:a16="http://schemas.microsoft.com/office/drawing/2014/main" id="{871E5819-9F8D-4F13-919A-8BF5F708478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43" name="Text Box 19">
          <a:extLst>
            <a:ext uri="{FF2B5EF4-FFF2-40B4-BE49-F238E27FC236}">
              <a16:creationId xmlns:a16="http://schemas.microsoft.com/office/drawing/2014/main" id="{E0E23819-D798-4532-A892-52FAA0D9748B}"/>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44" name="Text Box 16">
          <a:extLst>
            <a:ext uri="{FF2B5EF4-FFF2-40B4-BE49-F238E27FC236}">
              <a16:creationId xmlns:a16="http://schemas.microsoft.com/office/drawing/2014/main" id="{18C6AE68-2C35-4480-AAB6-FDDF993425D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45" name="Text Box 17">
          <a:extLst>
            <a:ext uri="{FF2B5EF4-FFF2-40B4-BE49-F238E27FC236}">
              <a16:creationId xmlns:a16="http://schemas.microsoft.com/office/drawing/2014/main" id="{EC9A4592-0895-41E3-940D-B98D6091E65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46" name="Text Box 18">
          <a:extLst>
            <a:ext uri="{FF2B5EF4-FFF2-40B4-BE49-F238E27FC236}">
              <a16:creationId xmlns:a16="http://schemas.microsoft.com/office/drawing/2014/main" id="{865A07E3-2D02-4C52-A136-48FA2B1A752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47" name="Text Box 19">
          <a:extLst>
            <a:ext uri="{FF2B5EF4-FFF2-40B4-BE49-F238E27FC236}">
              <a16:creationId xmlns:a16="http://schemas.microsoft.com/office/drawing/2014/main" id="{332259DA-765B-4022-8D67-C07ABB15810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014"/>
    <xdr:sp macro="" textlink="">
      <xdr:nvSpPr>
        <xdr:cNvPr id="1348" name="Text Box 15">
          <a:extLst>
            <a:ext uri="{FF2B5EF4-FFF2-40B4-BE49-F238E27FC236}">
              <a16:creationId xmlns:a16="http://schemas.microsoft.com/office/drawing/2014/main" id="{63104F4B-12D7-4ACC-8FC3-566F07B4AE1E}"/>
            </a:ext>
          </a:extLst>
        </xdr:cNvPr>
        <xdr:cNvSpPr txBox="1">
          <a:spLocks noChangeArrowheads="1"/>
        </xdr:cNvSpPr>
      </xdr:nvSpPr>
      <xdr:spPr bwMode="auto">
        <a:xfrm>
          <a:off x="4448175" y="35204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49" name="Text Box 16">
          <a:extLst>
            <a:ext uri="{FF2B5EF4-FFF2-40B4-BE49-F238E27FC236}">
              <a16:creationId xmlns:a16="http://schemas.microsoft.com/office/drawing/2014/main" id="{EEB4AEAD-35A7-4E7A-B476-627EEAF993C8}"/>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50" name="Text Box 17">
          <a:extLst>
            <a:ext uri="{FF2B5EF4-FFF2-40B4-BE49-F238E27FC236}">
              <a16:creationId xmlns:a16="http://schemas.microsoft.com/office/drawing/2014/main" id="{F2B15CBC-7DC3-4BAD-9A90-437588EC1621}"/>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51" name="Text Box 18">
          <a:extLst>
            <a:ext uri="{FF2B5EF4-FFF2-40B4-BE49-F238E27FC236}">
              <a16:creationId xmlns:a16="http://schemas.microsoft.com/office/drawing/2014/main" id="{1330A69A-ABFA-4810-B91E-1A294CCB79F4}"/>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52" name="Text Box 19">
          <a:extLst>
            <a:ext uri="{FF2B5EF4-FFF2-40B4-BE49-F238E27FC236}">
              <a16:creationId xmlns:a16="http://schemas.microsoft.com/office/drawing/2014/main" id="{26C5DF8D-7A74-4808-AC09-05122A946188}"/>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442269"/>
    <xdr:sp macro="" textlink="">
      <xdr:nvSpPr>
        <xdr:cNvPr id="1353" name="Text Box 15">
          <a:extLst>
            <a:ext uri="{FF2B5EF4-FFF2-40B4-BE49-F238E27FC236}">
              <a16:creationId xmlns:a16="http://schemas.microsoft.com/office/drawing/2014/main" id="{D92CFCC7-8EB3-4683-8AE3-889970D9CC0F}"/>
            </a:ext>
          </a:extLst>
        </xdr:cNvPr>
        <xdr:cNvSpPr txBox="1">
          <a:spLocks noChangeArrowheads="1"/>
        </xdr:cNvSpPr>
      </xdr:nvSpPr>
      <xdr:spPr bwMode="auto">
        <a:xfrm>
          <a:off x="1196340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54" name="Text Box 16">
          <a:extLst>
            <a:ext uri="{FF2B5EF4-FFF2-40B4-BE49-F238E27FC236}">
              <a16:creationId xmlns:a16="http://schemas.microsoft.com/office/drawing/2014/main" id="{D12B5353-15C7-4705-9A28-1C209F20BFE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55" name="Text Box 17">
          <a:extLst>
            <a:ext uri="{FF2B5EF4-FFF2-40B4-BE49-F238E27FC236}">
              <a16:creationId xmlns:a16="http://schemas.microsoft.com/office/drawing/2014/main" id="{0949842E-223F-4EA4-AADB-0C34DC47E52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56" name="Text Box 18">
          <a:extLst>
            <a:ext uri="{FF2B5EF4-FFF2-40B4-BE49-F238E27FC236}">
              <a16:creationId xmlns:a16="http://schemas.microsoft.com/office/drawing/2014/main" id="{0B89B18F-ABF6-46D3-9A51-2F8F9195F900}"/>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57" name="Text Box 16">
          <a:extLst>
            <a:ext uri="{FF2B5EF4-FFF2-40B4-BE49-F238E27FC236}">
              <a16:creationId xmlns:a16="http://schemas.microsoft.com/office/drawing/2014/main" id="{7B82A782-2B9F-440A-BDA3-E71B906E74BC}"/>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58" name="Text Box 17">
          <a:extLst>
            <a:ext uri="{FF2B5EF4-FFF2-40B4-BE49-F238E27FC236}">
              <a16:creationId xmlns:a16="http://schemas.microsoft.com/office/drawing/2014/main" id="{6F458C4A-DB54-4471-BD92-192768327606}"/>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59" name="Text Box 18">
          <a:extLst>
            <a:ext uri="{FF2B5EF4-FFF2-40B4-BE49-F238E27FC236}">
              <a16:creationId xmlns:a16="http://schemas.microsoft.com/office/drawing/2014/main" id="{D6554B57-8D26-40B4-9E22-721BE1A7717D}"/>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60" name="Text Box 19">
          <a:extLst>
            <a:ext uri="{FF2B5EF4-FFF2-40B4-BE49-F238E27FC236}">
              <a16:creationId xmlns:a16="http://schemas.microsoft.com/office/drawing/2014/main" id="{123DC757-FD15-42AD-8EC2-7E0DE0AB9EDC}"/>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442269"/>
    <xdr:sp macro="" textlink="">
      <xdr:nvSpPr>
        <xdr:cNvPr id="1361" name="Text Box 15">
          <a:extLst>
            <a:ext uri="{FF2B5EF4-FFF2-40B4-BE49-F238E27FC236}">
              <a16:creationId xmlns:a16="http://schemas.microsoft.com/office/drawing/2014/main" id="{F14E0156-1E5D-42B1-97D1-1F2E5E164F45}"/>
            </a:ext>
          </a:extLst>
        </xdr:cNvPr>
        <xdr:cNvSpPr txBox="1">
          <a:spLocks noChangeArrowheads="1"/>
        </xdr:cNvSpPr>
      </xdr:nvSpPr>
      <xdr:spPr bwMode="auto">
        <a:xfrm>
          <a:off x="14735175"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62" name="Text Box 16">
          <a:extLst>
            <a:ext uri="{FF2B5EF4-FFF2-40B4-BE49-F238E27FC236}">
              <a16:creationId xmlns:a16="http://schemas.microsoft.com/office/drawing/2014/main" id="{1A2480D0-28FA-4161-A49A-4CFB73DCFB6D}"/>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63" name="Text Box 17">
          <a:extLst>
            <a:ext uri="{FF2B5EF4-FFF2-40B4-BE49-F238E27FC236}">
              <a16:creationId xmlns:a16="http://schemas.microsoft.com/office/drawing/2014/main" id="{6401FC63-51F7-4380-8DDC-8844DCCCBD27}"/>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64" name="Text Box 18">
          <a:extLst>
            <a:ext uri="{FF2B5EF4-FFF2-40B4-BE49-F238E27FC236}">
              <a16:creationId xmlns:a16="http://schemas.microsoft.com/office/drawing/2014/main" id="{EA5A2227-74C2-4201-A3E2-7EE32008A913}"/>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65" name="Text Box 19">
          <a:extLst>
            <a:ext uri="{FF2B5EF4-FFF2-40B4-BE49-F238E27FC236}">
              <a16:creationId xmlns:a16="http://schemas.microsoft.com/office/drawing/2014/main" id="{A0924101-6B04-4E04-A670-D2C80CC2CDB1}"/>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66" name="Text Box 16">
          <a:extLst>
            <a:ext uri="{FF2B5EF4-FFF2-40B4-BE49-F238E27FC236}">
              <a16:creationId xmlns:a16="http://schemas.microsoft.com/office/drawing/2014/main" id="{E400532F-A88B-4F15-9FB1-613C79339FC7}"/>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67" name="Text Box 17">
          <a:extLst>
            <a:ext uri="{FF2B5EF4-FFF2-40B4-BE49-F238E27FC236}">
              <a16:creationId xmlns:a16="http://schemas.microsoft.com/office/drawing/2014/main" id="{3C71D9E3-E34C-47FE-8A7E-430C1E5B3D26}"/>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68" name="Text Box 18">
          <a:extLst>
            <a:ext uri="{FF2B5EF4-FFF2-40B4-BE49-F238E27FC236}">
              <a16:creationId xmlns:a16="http://schemas.microsoft.com/office/drawing/2014/main" id="{EFE5E576-8796-459A-8489-3888A6759918}"/>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69" name="Text Box 19">
          <a:extLst>
            <a:ext uri="{FF2B5EF4-FFF2-40B4-BE49-F238E27FC236}">
              <a16:creationId xmlns:a16="http://schemas.microsoft.com/office/drawing/2014/main" id="{2741F003-BF84-49A9-BC29-A2E3595C6BD4}"/>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70" name="Text Box 16">
          <a:extLst>
            <a:ext uri="{FF2B5EF4-FFF2-40B4-BE49-F238E27FC236}">
              <a16:creationId xmlns:a16="http://schemas.microsoft.com/office/drawing/2014/main" id="{6BFFE3AF-0949-4B7B-818C-CEE3A6C64792}"/>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71" name="Text Box 17">
          <a:extLst>
            <a:ext uri="{FF2B5EF4-FFF2-40B4-BE49-F238E27FC236}">
              <a16:creationId xmlns:a16="http://schemas.microsoft.com/office/drawing/2014/main" id="{D122F50C-9600-4A67-A487-5998BCDC796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72" name="Text Box 18">
          <a:extLst>
            <a:ext uri="{FF2B5EF4-FFF2-40B4-BE49-F238E27FC236}">
              <a16:creationId xmlns:a16="http://schemas.microsoft.com/office/drawing/2014/main" id="{A5420277-8524-41B1-9AA2-45F169F99FC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73" name="Text Box 19">
          <a:extLst>
            <a:ext uri="{FF2B5EF4-FFF2-40B4-BE49-F238E27FC236}">
              <a16:creationId xmlns:a16="http://schemas.microsoft.com/office/drawing/2014/main" id="{F76FBF9C-F8A3-40A6-9139-638C2FBD4539}"/>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74" name="Text Box 16">
          <a:extLst>
            <a:ext uri="{FF2B5EF4-FFF2-40B4-BE49-F238E27FC236}">
              <a16:creationId xmlns:a16="http://schemas.microsoft.com/office/drawing/2014/main" id="{45A78C35-799A-4479-B8D0-CF691C502D4C}"/>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75" name="Text Box 17">
          <a:extLst>
            <a:ext uri="{FF2B5EF4-FFF2-40B4-BE49-F238E27FC236}">
              <a16:creationId xmlns:a16="http://schemas.microsoft.com/office/drawing/2014/main" id="{AB6BDA62-D355-43AA-B14E-19C021BF2FD9}"/>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76" name="Text Box 18">
          <a:extLst>
            <a:ext uri="{FF2B5EF4-FFF2-40B4-BE49-F238E27FC236}">
              <a16:creationId xmlns:a16="http://schemas.microsoft.com/office/drawing/2014/main" id="{5EEE1B99-0E72-4836-BC87-BC82E33D320A}"/>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377" name="Text Box 19">
          <a:extLst>
            <a:ext uri="{FF2B5EF4-FFF2-40B4-BE49-F238E27FC236}">
              <a16:creationId xmlns:a16="http://schemas.microsoft.com/office/drawing/2014/main" id="{BCA3A32C-6F10-4B41-8BDB-52ED615BC9B7}"/>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014"/>
    <xdr:sp macro="" textlink="">
      <xdr:nvSpPr>
        <xdr:cNvPr id="1378" name="Text Box 15">
          <a:extLst>
            <a:ext uri="{FF2B5EF4-FFF2-40B4-BE49-F238E27FC236}">
              <a16:creationId xmlns:a16="http://schemas.microsoft.com/office/drawing/2014/main" id="{26EC4E32-BD3A-4D67-9227-3ACC9EC6D439}"/>
            </a:ext>
          </a:extLst>
        </xdr:cNvPr>
        <xdr:cNvSpPr txBox="1">
          <a:spLocks noChangeArrowheads="1"/>
        </xdr:cNvSpPr>
      </xdr:nvSpPr>
      <xdr:spPr bwMode="auto">
        <a:xfrm>
          <a:off x="4448175" y="35204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79" name="Text Box 16">
          <a:extLst>
            <a:ext uri="{FF2B5EF4-FFF2-40B4-BE49-F238E27FC236}">
              <a16:creationId xmlns:a16="http://schemas.microsoft.com/office/drawing/2014/main" id="{EB6863A2-C3A1-4F1F-AFDF-1EF44A7686A7}"/>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80" name="Text Box 17">
          <a:extLst>
            <a:ext uri="{FF2B5EF4-FFF2-40B4-BE49-F238E27FC236}">
              <a16:creationId xmlns:a16="http://schemas.microsoft.com/office/drawing/2014/main" id="{3E2E6065-B0BD-4DA7-8FE3-5624C6CE8B0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81" name="Text Box 18">
          <a:extLst>
            <a:ext uri="{FF2B5EF4-FFF2-40B4-BE49-F238E27FC236}">
              <a16:creationId xmlns:a16="http://schemas.microsoft.com/office/drawing/2014/main" id="{D0FD121A-8EDB-41A4-84D8-B03772A3761B}"/>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82" name="Text Box 19">
          <a:extLst>
            <a:ext uri="{FF2B5EF4-FFF2-40B4-BE49-F238E27FC236}">
              <a16:creationId xmlns:a16="http://schemas.microsoft.com/office/drawing/2014/main" id="{2984473B-2D64-419B-B6EB-65F4F2AA5A12}"/>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442269"/>
    <xdr:sp macro="" textlink="">
      <xdr:nvSpPr>
        <xdr:cNvPr id="1383" name="Text Box 15">
          <a:extLst>
            <a:ext uri="{FF2B5EF4-FFF2-40B4-BE49-F238E27FC236}">
              <a16:creationId xmlns:a16="http://schemas.microsoft.com/office/drawing/2014/main" id="{E0F70037-15FC-4BC5-A6D8-719BAE627EEC}"/>
            </a:ext>
          </a:extLst>
        </xdr:cNvPr>
        <xdr:cNvSpPr txBox="1">
          <a:spLocks noChangeArrowheads="1"/>
        </xdr:cNvSpPr>
      </xdr:nvSpPr>
      <xdr:spPr bwMode="auto">
        <a:xfrm>
          <a:off x="1196340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84" name="Text Box 16">
          <a:extLst>
            <a:ext uri="{FF2B5EF4-FFF2-40B4-BE49-F238E27FC236}">
              <a16:creationId xmlns:a16="http://schemas.microsoft.com/office/drawing/2014/main" id="{D840ED8F-DD92-4F2D-A8A2-310652C2E137}"/>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85" name="Text Box 17">
          <a:extLst>
            <a:ext uri="{FF2B5EF4-FFF2-40B4-BE49-F238E27FC236}">
              <a16:creationId xmlns:a16="http://schemas.microsoft.com/office/drawing/2014/main" id="{3B759F6F-E10F-438E-8C96-BDFF7E40BEED}"/>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86" name="Text Box 18">
          <a:extLst>
            <a:ext uri="{FF2B5EF4-FFF2-40B4-BE49-F238E27FC236}">
              <a16:creationId xmlns:a16="http://schemas.microsoft.com/office/drawing/2014/main" id="{CD0F2F22-3F45-42D5-B76A-553A7D31C5AB}"/>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87" name="Text Box 16">
          <a:extLst>
            <a:ext uri="{FF2B5EF4-FFF2-40B4-BE49-F238E27FC236}">
              <a16:creationId xmlns:a16="http://schemas.microsoft.com/office/drawing/2014/main" id="{4BE61CBD-E4B5-4986-983D-B8AD11684DB7}"/>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88" name="Text Box 17">
          <a:extLst>
            <a:ext uri="{FF2B5EF4-FFF2-40B4-BE49-F238E27FC236}">
              <a16:creationId xmlns:a16="http://schemas.microsoft.com/office/drawing/2014/main" id="{7084CF5B-27A7-4E1C-83A0-4C0512B238C6}"/>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89" name="Text Box 18">
          <a:extLst>
            <a:ext uri="{FF2B5EF4-FFF2-40B4-BE49-F238E27FC236}">
              <a16:creationId xmlns:a16="http://schemas.microsoft.com/office/drawing/2014/main" id="{A0285781-80D0-4C10-9509-22158CBABC0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90" name="Text Box 19">
          <a:extLst>
            <a:ext uri="{FF2B5EF4-FFF2-40B4-BE49-F238E27FC236}">
              <a16:creationId xmlns:a16="http://schemas.microsoft.com/office/drawing/2014/main" id="{4E6D10E7-58D6-405E-A0BB-48E5B917F8B4}"/>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91" name="Text Box 16">
          <a:extLst>
            <a:ext uri="{FF2B5EF4-FFF2-40B4-BE49-F238E27FC236}">
              <a16:creationId xmlns:a16="http://schemas.microsoft.com/office/drawing/2014/main" id="{A82F1B4B-E87C-458E-A98D-44EF026CA669}"/>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92" name="Text Box 17">
          <a:extLst>
            <a:ext uri="{FF2B5EF4-FFF2-40B4-BE49-F238E27FC236}">
              <a16:creationId xmlns:a16="http://schemas.microsoft.com/office/drawing/2014/main" id="{97EFA4A6-0FC9-4F76-A908-6834D041F885}"/>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93" name="Text Box 18">
          <a:extLst>
            <a:ext uri="{FF2B5EF4-FFF2-40B4-BE49-F238E27FC236}">
              <a16:creationId xmlns:a16="http://schemas.microsoft.com/office/drawing/2014/main" id="{FE019F5C-AC39-491C-B0CB-BEAED04F1F8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394" name="Text Box 19">
          <a:extLst>
            <a:ext uri="{FF2B5EF4-FFF2-40B4-BE49-F238E27FC236}">
              <a16:creationId xmlns:a16="http://schemas.microsoft.com/office/drawing/2014/main" id="{566132A6-C651-4FE6-9938-9DF446B5EEAA}"/>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95" name="Text Box 16">
          <a:extLst>
            <a:ext uri="{FF2B5EF4-FFF2-40B4-BE49-F238E27FC236}">
              <a16:creationId xmlns:a16="http://schemas.microsoft.com/office/drawing/2014/main" id="{512E06BE-7D92-47D1-BD9F-8AEEF03E82B8}"/>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96" name="Text Box 17">
          <a:extLst>
            <a:ext uri="{FF2B5EF4-FFF2-40B4-BE49-F238E27FC236}">
              <a16:creationId xmlns:a16="http://schemas.microsoft.com/office/drawing/2014/main" id="{AA1B2D18-5356-47DA-9E4E-84165BCFE7A7}"/>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97" name="Text Box 18">
          <a:extLst>
            <a:ext uri="{FF2B5EF4-FFF2-40B4-BE49-F238E27FC236}">
              <a16:creationId xmlns:a16="http://schemas.microsoft.com/office/drawing/2014/main" id="{68854416-61E8-49DA-A04C-7EAF7F152856}"/>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398" name="Text Box 19">
          <a:extLst>
            <a:ext uri="{FF2B5EF4-FFF2-40B4-BE49-F238E27FC236}">
              <a16:creationId xmlns:a16="http://schemas.microsoft.com/office/drawing/2014/main" id="{07D7F681-B0BC-456F-8FFA-AE7D3A6D0240}"/>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399" name="Text Box 16">
          <a:extLst>
            <a:ext uri="{FF2B5EF4-FFF2-40B4-BE49-F238E27FC236}">
              <a16:creationId xmlns:a16="http://schemas.microsoft.com/office/drawing/2014/main" id="{802403DC-4C07-4C15-9A9A-EF73984FF15A}"/>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400" name="Text Box 17">
          <a:extLst>
            <a:ext uri="{FF2B5EF4-FFF2-40B4-BE49-F238E27FC236}">
              <a16:creationId xmlns:a16="http://schemas.microsoft.com/office/drawing/2014/main" id="{1CC8F63D-3874-4397-B9BA-AA13D90190A0}"/>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401" name="Text Box 18">
          <a:extLst>
            <a:ext uri="{FF2B5EF4-FFF2-40B4-BE49-F238E27FC236}">
              <a16:creationId xmlns:a16="http://schemas.microsoft.com/office/drawing/2014/main" id="{F9EB6D42-E723-4623-901E-89C345474104}"/>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402" name="Text Box 19">
          <a:extLst>
            <a:ext uri="{FF2B5EF4-FFF2-40B4-BE49-F238E27FC236}">
              <a16:creationId xmlns:a16="http://schemas.microsoft.com/office/drawing/2014/main" id="{30BED8D8-88AC-44C7-9A27-C9DA0D406F55}"/>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403" name="Text Box 16">
          <a:extLst>
            <a:ext uri="{FF2B5EF4-FFF2-40B4-BE49-F238E27FC236}">
              <a16:creationId xmlns:a16="http://schemas.microsoft.com/office/drawing/2014/main" id="{552A918A-7054-4CA1-BFDA-19B26CD4D4A1}"/>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404" name="Text Box 17">
          <a:extLst>
            <a:ext uri="{FF2B5EF4-FFF2-40B4-BE49-F238E27FC236}">
              <a16:creationId xmlns:a16="http://schemas.microsoft.com/office/drawing/2014/main" id="{65DB9720-ADCF-4D26-BFDF-FFB8F912FB3A}"/>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405" name="Text Box 18">
          <a:extLst>
            <a:ext uri="{FF2B5EF4-FFF2-40B4-BE49-F238E27FC236}">
              <a16:creationId xmlns:a16="http://schemas.microsoft.com/office/drawing/2014/main" id="{2F6D2AD3-7DE7-46CC-8584-1F7895BC57E7}"/>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87</xdr:row>
      <xdr:rowOff>0</xdr:rowOff>
    </xdr:from>
    <xdr:ext cx="95250" cy="171450"/>
    <xdr:sp macro="" textlink="">
      <xdr:nvSpPr>
        <xdr:cNvPr id="1406" name="Text Box 19">
          <a:extLst>
            <a:ext uri="{FF2B5EF4-FFF2-40B4-BE49-F238E27FC236}">
              <a16:creationId xmlns:a16="http://schemas.microsoft.com/office/drawing/2014/main" id="{FB55724B-DF94-424E-85C8-34E583322988}"/>
            </a:ext>
          </a:extLst>
        </xdr:cNvPr>
        <xdr:cNvSpPr txBox="1">
          <a:spLocks noChangeArrowheads="1"/>
        </xdr:cNvSpPr>
      </xdr:nvSpPr>
      <xdr:spPr bwMode="auto">
        <a:xfrm>
          <a:off x="2082165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444014"/>
    <xdr:sp macro="" textlink="">
      <xdr:nvSpPr>
        <xdr:cNvPr id="1407" name="Text Box 15">
          <a:extLst>
            <a:ext uri="{FF2B5EF4-FFF2-40B4-BE49-F238E27FC236}">
              <a16:creationId xmlns:a16="http://schemas.microsoft.com/office/drawing/2014/main" id="{3A167400-EB44-4EFE-BC86-DE444135F918}"/>
            </a:ext>
          </a:extLst>
        </xdr:cNvPr>
        <xdr:cNvSpPr txBox="1">
          <a:spLocks noChangeArrowheads="1"/>
        </xdr:cNvSpPr>
      </xdr:nvSpPr>
      <xdr:spPr bwMode="auto">
        <a:xfrm>
          <a:off x="4448175" y="35204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408" name="Text Box 16">
          <a:extLst>
            <a:ext uri="{FF2B5EF4-FFF2-40B4-BE49-F238E27FC236}">
              <a16:creationId xmlns:a16="http://schemas.microsoft.com/office/drawing/2014/main" id="{8D241F9D-5994-4E84-B544-74E6E829BFF6}"/>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409" name="Text Box 17">
          <a:extLst>
            <a:ext uri="{FF2B5EF4-FFF2-40B4-BE49-F238E27FC236}">
              <a16:creationId xmlns:a16="http://schemas.microsoft.com/office/drawing/2014/main" id="{DC929C8F-3BAC-433A-BD64-EE3865F062B3}"/>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410" name="Text Box 18">
          <a:extLst>
            <a:ext uri="{FF2B5EF4-FFF2-40B4-BE49-F238E27FC236}">
              <a16:creationId xmlns:a16="http://schemas.microsoft.com/office/drawing/2014/main" id="{8C6D3BA3-18FD-4B8E-A1E3-5ED987C7C57A}"/>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87</xdr:row>
      <xdr:rowOff>0</xdr:rowOff>
    </xdr:from>
    <xdr:ext cx="95250" cy="171450"/>
    <xdr:sp macro="" textlink="">
      <xdr:nvSpPr>
        <xdr:cNvPr id="1411" name="Text Box 19">
          <a:extLst>
            <a:ext uri="{FF2B5EF4-FFF2-40B4-BE49-F238E27FC236}">
              <a16:creationId xmlns:a16="http://schemas.microsoft.com/office/drawing/2014/main" id="{2E09B4E4-9DB8-446D-905C-73565AEF9E9C}"/>
            </a:ext>
          </a:extLst>
        </xdr:cNvPr>
        <xdr:cNvSpPr txBox="1">
          <a:spLocks noChangeArrowheads="1"/>
        </xdr:cNvSpPr>
      </xdr:nvSpPr>
      <xdr:spPr bwMode="auto">
        <a:xfrm>
          <a:off x="4448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442269"/>
    <xdr:sp macro="" textlink="">
      <xdr:nvSpPr>
        <xdr:cNvPr id="1412" name="Text Box 15">
          <a:extLst>
            <a:ext uri="{FF2B5EF4-FFF2-40B4-BE49-F238E27FC236}">
              <a16:creationId xmlns:a16="http://schemas.microsoft.com/office/drawing/2014/main" id="{E2396F46-EE32-419C-9B86-4352C59EF3B1}"/>
            </a:ext>
          </a:extLst>
        </xdr:cNvPr>
        <xdr:cNvSpPr txBox="1">
          <a:spLocks noChangeArrowheads="1"/>
        </xdr:cNvSpPr>
      </xdr:nvSpPr>
      <xdr:spPr bwMode="auto">
        <a:xfrm>
          <a:off x="11963400" y="35204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413" name="Text Box 16">
          <a:extLst>
            <a:ext uri="{FF2B5EF4-FFF2-40B4-BE49-F238E27FC236}">
              <a16:creationId xmlns:a16="http://schemas.microsoft.com/office/drawing/2014/main" id="{B18AA8FD-EDDE-4E59-AE32-5910E5526F75}"/>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414" name="Text Box 17">
          <a:extLst>
            <a:ext uri="{FF2B5EF4-FFF2-40B4-BE49-F238E27FC236}">
              <a16:creationId xmlns:a16="http://schemas.microsoft.com/office/drawing/2014/main" id="{874188E0-BB23-4033-8268-9027F7D42CA5}"/>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87</xdr:row>
      <xdr:rowOff>0</xdr:rowOff>
    </xdr:from>
    <xdr:ext cx="95250" cy="171450"/>
    <xdr:sp macro="" textlink="">
      <xdr:nvSpPr>
        <xdr:cNvPr id="1415" name="Text Box 18">
          <a:extLst>
            <a:ext uri="{FF2B5EF4-FFF2-40B4-BE49-F238E27FC236}">
              <a16:creationId xmlns:a16="http://schemas.microsoft.com/office/drawing/2014/main" id="{E45411CA-23DD-4CE1-AFBD-E9311B806720}"/>
            </a:ext>
          </a:extLst>
        </xdr:cNvPr>
        <xdr:cNvSpPr txBox="1">
          <a:spLocks noChangeArrowheads="1"/>
        </xdr:cNvSpPr>
      </xdr:nvSpPr>
      <xdr:spPr bwMode="auto">
        <a:xfrm>
          <a:off x="11963400"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16" name="Text Box 16">
          <a:extLst>
            <a:ext uri="{FF2B5EF4-FFF2-40B4-BE49-F238E27FC236}">
              <a16:creationId xmlns:a16="http://schemas.microsoft.com/office/drawing/2014/main" id="{08FFADE3-197A-4364-B5AC-9437F2FCBDC0}"/>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17" name="Text Box 17">
          <a:extLst>
            <a:ext uri="{FF2B5EF4-FFF2-40B4-BE49-F238E27FC236}">
              <a16:creationId xmlns:a16="http://schemas.microsoft.com/office/drawing/2014/main" id="{5E338067-B7DC-4B82-9A56-53DF1A68E4FD}"/>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18" name="Text Box 18">
          <a:extLst>
            <a:ext uri="{FF2B5EF4-FFF2-40B4-BE49-F238E27FC236}">
              <a16:creationId xmlns:a16="http://schemas.microsoft.com/office/drawing/2014/main" id="{4F7301F5-6125-410C-B760-028E0DA6A5C1}"/>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19" name="Text Box 19">
          <a:extLst>
            <a:ext uri="{FF2B5EF4-FFF2-40B4-BE49-F238E27FC236}">
              <a16:creationId xmlns:a16="http://schemas.microsoft.com/office/drawing/2014/main" id="{1C8815AD-7D02-46AE-87C3-57E95B1EFC59}"/>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20" name="Text Box 16">
          <a:extLst>
            <a:ext uri="{FF2B5EF4-FFF2-40B4-BE49-F238E27FC236}">
              <a16:creationId xmlns:a16="http://schemas.microsoft.com/office/drawing/2014/main" id="{EACB9525-7A10-4209-B38E-F1C588106028}"/>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21" name="Text Box 17">
          <a:extLst>
            <a:ext uri="{FF2B5EF4-FFF2-40B4-BE49-F238E27FC236}">
              <a16:creationId xmlns:a16="http://schemas.microsoft.com/office/drawing/2014/main" id="{D288D4E1-F484-4E73-99A9-D434A70EBFD7}"/>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22" name="Text Box 18">
          <a:extLst>
            <a:ext uri="{FF2B5EF4-FFF2-40B4-BE49-F238E27FC236}">
              <a16:creationId xmlns:a16="http://schemas.microsoft.com/office/drawing/2014/main" id="{07599FF7-2314-4BBA-ABA1-820BD4B0FC7C}"/>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1423" name="Text Box 19">
          <a:extLst>
            <a:ext uri="{FF2B5EF4-FFF2-40B4-BE49-F238E27FC236}">
              <a16:creationId xmlns:a16="http://schemas.microsoft.com/office/drawing/2014/main" id="{683E6BBD-2B1D-4AD4-8988-E028490812A7}"/>
            </a:ext>
          </a:extLst>
        </xdr:cNvPr>
        <xdr:cNvSpPr txBox="1">
          <a:spLocks noChangeArrowheads="1"/>
        </xdr:cNvSpPr>
      </xdr:nvSpPr>
      <xdr:spPr bwMode="auto">
        <a:xfrm>
          <a:off x="14735175" y="3520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24" name="Text Box 16">
          <a:extLst>
            <a:ext uri="{FF2B5EF4-FFF2-40B4-BE49-F238E27FC236}">
              <a16:creationId xmlns:a16="http://schemas.microsoft.com/office/drawing/2014/main" id="{D3A58B34-E7E3-4ECB-A4A7-BA4AAF50B02C}"/>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25" name="Text Box 17">
          <a:extLst>
            <a:ext uri="{FF2B5EF4-FFF2-40B4-BE49-F238E27FC236}">
              <a16:creationId xmlns:a16="http://schemas.microsoft.com/office/drawing/2014/main" id="{C0991C2E-FF97-4849-9FD9-61483C719796}"/>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26" name="Text Box 18">
          <a:extLst>
            <a:ext uri="{FF2B5EF4-FFF2-40B4-BE49-F238E27FC236}">
              <a16:creationId xmlns:a16="http://schemas.microsoft.com/office/drawing/2014/main" id="{380A8E88-6E85-4067-A499-63D7DED494A2}"/>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27" name="Text Box 19">
          <a:extLst>
            <a:ext uri="{FF2B5EF4-FFF2-40B4-BE49-F238E27FC236}">
              <a16:creationId xmlns:a16="http://schemas.microsoft.com/office/drawing/2014/main" id="{75EA415F-98A4-4FEB-ACF6-FC55119CEBC8}"/>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1428" name="Text Box 16">
          <a:extLst>
            <a:ext uri="{FF2B5EF4-FFF2-40B4-BE49-F238E27FC236}">
              <a16:creationId xmlns:a16="http://schemas.microsoft.com/office/drawing/2014/main" id="{05FD0AA8-BA8B-47D9-BDB4-592EFBB0DB10}"/>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1429" name="Text Box 17">
          <a:extLst>
            <a:ext uri="{FF2B5EF4-FFF2-40B4-BE49-F238E27FC236}">
              <a16:creationId xmlns:a16="http://schemas.microsoft.com/office/drawing/2014/main" id="{0D6DFDE4-4188-4AB9-9AFB-844FD99715FE}"/>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1430" name="Text Box 18">
          <a:extLst>
            <a:ext uri="{FF2B5EF4-FFF2-40B4-BE49-F238E27FC236}">
              <a16:creationId xmlns:a16="http://schemas.microsoft.com/office/drawing/2014/main" id="{6C09E79F-F765-4831-BBCE-ECBB3F62E94F}"/>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1431" name="Text Box 19">
          <a:extLst>
            <a:ext uri="{FF2B5EF4-FFF2-40B4-BE49-F238E27FC236}">
              <a16:creationId xmlns:a16="http://schemas.microsoft.com/office/drawing/2014/main" id="{ADB60494-AC0E-4525-B153-AB1071E8D1F6}"/>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1432" name="Text Box 16">
          <a:extLst>
            <a:ext uri="{FF2B5EF4-FFF2-40B4-BE49-F238E27FC236}">
              <a16:creationId xmlns:a16="http://schemas.microsoft.com/office/drawing/2014/main" id="{21091254-1CB7-40FE-9486-F525BB257D43}"/>
            </a:ext>
          </a:extLst>
        </xdr:cNvPr>
        <xdr:cNvSpPr txBox="1">
          <a:spLocks noChangeArrowheads="1"/>
        </xdr:cNvSpPr>
      </xdr:nvSpPr>
      <xdr:spPr bwMode="auto">
        <a:xfrm>
          <a:off x="2082165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1433" name="Text Box 17">
          <a:extLst>
            <a:ext uri="{FF2B5EF4-FFF2-40B4-BE49-F238E27FC236}">
              <a16:creationId xmlns:a16="http://schemas.microsoft.com/office/drawing/2014/main" id="{735FEA0D-2C3A-4D9D-8635-7BE90E5D657E}"/>
            </a:ext>
          </a:extLst>
        </xdr:cNvPr>
        <xdr:cNvSpPr txBox="1">
          <a:spLocks noChangeArrowheads="1"/>
        </xdr:cNvSpPr>
      </xdr:nvSpPr>
      <xdr:spPr bwMode="auto">
        <a:xfrm>
          <a:off x="2082165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1434" name="Text Box 18">
          <a:extLst>
            <a:ext uri="{FF2B5EF4-FFF2-40B4-BE49-F238E27FC236}">
              <a16:creationId xmlns:a16="http://schemas.microsoft.com/office/drawing/2014/main" id="{4DEE343D-3820-40EF-81F1-8DFE2B9D1DAB}"/>
            </a:ext>
          </a:extLst>
        </xdr:cNvPr>
        <xdr:cNvSpPr txBox="1">
          <a:spLocks noChangeArrowheads="1"/>
        </xdr:cNvSpPr>
      </xdr:nvSpPr>
      <xdr:spPr bwMode="auto">
        <a:xfrm>
          <a:off x="2082165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1435" name="Text Box 19">
          <a:extLst>
            <a:ext uri="{FF2B5EF4-FFF2-40B4-BE49-F238E27FC236}">
              <a16:creationId xmlns:a16="http://schemas.microsoft.com/office/drawing/2014/main" id="{5E5AD70E-ED00-45BE-BA5D-91B5972734AE}"/>
            </a:ext>
          </a:extLst>
        </xdr:cNvPr>
        <xdr:cNvSpPr txBox="1">
          <a:spLocks noChangeArrowheads="1"/>
        </xdr:cNvSpPr>
      </xdr:nvSpPr>
      <xdr:spPr bwMode="auto">
        <a:xfrm>
          <a:off x="2082165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014"/>
    <xdr:sp macro="" textlink="">
      <xdr:nvSpPr>
        <xdr:cNvPr id="1436" name="Text Box 15">
          <a:extLst>
            <a:ext uri="{FF2B5EF4-FFF2-40B4-BE49-F238E27FC236}">
              <a16:creationId xmlns:a16="http://schemas.microsoft.com/office/drawing/2014/main" id="{FA12F743-DD86-40B8-B268-0E8E6CB61E7C}"/>
            </a:ext>
          </a:extLst>
        </xdr:cNvPr>
        <xdr:cNvSpPr txBox="1">
          <a:spLocks noChangeArrowheads="1"/>
        </xdr:cNvSpPr>
      </xdr:nvSpPr>
      <xdr:spPr bwMode="auto">
        <a:xfrm>
          <a:off x="4448175" y="6715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37" name="Text Box 16">
          <a:extLst>
            <a:ext uri="{FF2B5EF4-FFF2-40B4-BE49-F238E27FC236}">
              <a16:creationId xmlns:a16="http://schemas.microsoft.com/office/drawing/2014/main" id="{AA0BB966-184F-4A19-BFED-73F9902C9960}"/>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38" name="Text Box 17">
          <a:extLst>
            <a:ext uri="{FF2B5EF4-FFF2-40B4-BE49-F238E27FC236}">
              <a16:creationId xmlns:a16="http://schemas.microsoft.com/office/drawing/2014/main" id="{791C8338-61E2-430F-8D47-8FADF95AF6A0}"/>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39" name="Text Box 18">
          <a:extLst>
            <a:ext uri="{FF2B5EF4-FFF2-40B4-BE49-F238E27FC236}">
              <a16:creationId xmlns:a16="http://schemas.microsoft.com/office/drawing/2014/main" id="{26AE2EA2-B0F7-42DC-85A4-FA1FC94D39FE}"/>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1440" name="Text Box 19">
          <a:extLst>
            <a:ext uri="{FF2B5EF4-FFF2-40B4-BE49-F238E27FC236}">
              <a16:creationId xmlns:a16="http://schemas.microsoft.com/office/drawing/2014/main" id="{B8BF21CA-31D8-481B-9309-4B97810B3432}"/>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41" name="Text Box 15">
          <a:extLst>
            <a:ext uri="{FF2B5EF4-FFF2-40B4-BE49-F238E27FC236}">
              <a16:creationId xmlns:a16="http://schemas.microsoft.com/office/drawing/2014/main" id="{20C15139-6E51-4981-BF10-DE11A51B5AF3}"/>
            </a:ext>
          </a:extLst>
        </xdr:cNvPr>
        <xdr:cNvSpPr txBox="1">
          <a:spLocks noChangeArrowheads="1"/>
        </xdr:cNvSpPr>
      </xdr:nvSpPr>
      <xdr:spPr bwMode="auto">
        <a:xfrm>
          <a:off x="11963400" y="67151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1442" name="Text Box 16">
          <a:extLst>
            <a:ext uri="{FF2B5EF4-FFF2-40B4-BE49-F238E27FC236}">
              <a16:creationId xmlns:a16="http://schemas.microsoft.com/office/drawing/2014/main" id="{DCF433E3-CC36-49BD-9C78-65BFB2DC8438}"/>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1443" name="Text Box 17">
          <a:extLst>
            <a:ext uri="{FF2B5EF4-FFF2-40B4-BE49-F238E27FC236}">
              <a16:creationId xmlns:a16="http://schemas.microsoft.com/office/drawing/2014/main" id="{358C549E-4DD1-4B2B-ADD7-7B0F0940C873}"/>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1444" name="Text Box 18">
          <a:extLst>
            <a:ext uri="{FF2B5EF4-FFF2-40B4-BE49-F238E27FC236}">
              <a16:creationId xmlns:a16="http://schemas.microsoft.com/office/drawing/2014/main" id="{087BE191-3C2C-4A4B-B902-64D7839061BE}"/>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445" name="Text Box 16">
          <a:extLst>
            <a:ext uri="{FF2B5EF4-FFF2-40B4-BE49-F238E27FC236}">
              <a16:creationId xmlns:a16="http://schemas.microsoft.com/office/drawing/2014/main" id="{4FFABFB0-C4A1-4818-93F9-7A86B8D0BC98}"/>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446" name="Text Box 17">
          <a:extLst>
            <a:ext uri="{FF2B5EF4-FFF2-40B4-BE49-F238E27FC236}">
              <a16:creationId xmlns:a16="http://schemas.microsoft.com/office/drawing/2014/main" id="{B09D8987-6DE4-4FEC-BD06-04C46A2B8070}"/>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447" name="Text Box 18">
          <a:extLst>
            <a:ext uri="{FF2B5EF4-FFF2-40B4-BE49-F238E27FC236}">
              <a16:creationId xmlns:a16="http://schemas.microsoft.com/office/drawing/2014/main" id="{B9FBD1C2-D742-4A08-BB92-F3F7ACCBA41F}"/>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448" name="Text Box 19">
          <a:extLst>
            <a:ext uri="{FF2B5EF4-FFF2-40B4-BE49-F238E27FC236}">
              <a16:creationId xmlns:a16="http://schemas.microsoft.com/office/drawing/2014/main" id="{1D555DD6-CADE-4966-BA8F-1905448387F4}"/>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449" name="Text Box 16">
          <a:extLst>
            <a:ext uri="{FF2B5EF4-FFF2-40B4-BE49-F238E27FC236}">
              <a16:creationId xmlns:a16="http://schemas.microsoft.com/office/drawing/2014/main" id="{FA086E57-5314-49D4-A616-B347E00C80CD}"/>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450" name="Text Box 17">
          <a:extLst>
            <a:ext uri="{FF2B5EF4-FFF2-40B4-BE49-F238E27FC236}">
              <a16:creationId xmlns:a16="http://schemas.microsoft.com/office/drawing/2014/main" id="{42FBC853-9938-4523-A874-B22DC4298FBE}"/>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451" name="Text Box 18">
          <a:extLst>
            <a:ext uri="{FF2B5EF4-FFF2-40B4-BE49-F238E27FC236}">
              <a16:creationId xmlns:a16="http://schemas.microsoft.com/office/drawing/2014/main" id="{77F5812D-9F54-41D8-95AF-5B826A812EF4}"/>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8496"/>
    <xdr:sp macro="" textlink="">
      <xdr:nvSpPr>
        <xdr:cNvPr id="1452" name="Text Box 15">
          <a:extLst>
            <a:ext uri="{FF2B5EF4-FFF2-40B4-BE49-F238E27FC236}">
              <a16:creationId xmlns:a16="http://schemas.microsoft.com/office/drawing/2014/main" id="{4F2F12FD-E618-4B1F-80FE-F95016B93F5D}"/>
            </a:ext>
          </a:extLst>
        </xdr:cNvPr>
        <xdr:cNvSpPr txBox="1">
          <a:spLocks noChangeArrowheads="1"/>
        </xdr:cNvSpPr>
      </xdr:nvSpPr>
      <xdr:spPr bwMode="auto">
        <a:xfrm>
          <a:off x="4448175" y="74580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53" name="Text Box 15">
          <a:extLst>
            <a:ext uri="{FF2B5EF4-FFF2-40B4-BE49-F238E27FC236}">
              <a16:creationId xmlns:a16="http://schemas.microsoft.com/office/drawing/2014/main" id="{45F611AD-0441-4E70-AA18-F909A4FC1FB6}"/>
            </a:ext>
          </a:extLst>
        </xdr:cNvPr>
        <xdr:cNvSpPr txBox="1">
          <a:spLocks noChangeArrowheads="1"/>
        </xdr:cNvSpPr>
      </xdr:nvSpPr>
      <xdr:spPr bwMode="auto">
        <a:xfrm>
          <a:off x="11963400" y="7458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504825</xdr:rowOff>
    </xdr:from>
    <xdr:ext cx="95250" cy="442269"/>
    <xdr:sp macro="" textlink="">
      <xdr:nvSpPr>
        <xdr:cNvPr id="1454" name="Text Box 15">
          <a:extLst>
            <a:ext uri="{FF2B5EF4-FFF2-40B4-BE49-F238E27FC236}">
              <a16:creationId xmlns:a16="http://schemas.microsoft.com/office/drawing/2014/main" id="{9BC67BCC-B4A0-4D34-94E3-E6D1AE2BFF21}"/>
            </a:ext>
          </a:extLst>
        </xdr:cNvPr>
        <xdr:cNvSpPr txBox="1">
          <a:spLocks noChangeArrowheads="1"/>
        </xdr:cNvSpPr>
      </xdr:nvSpPr>
      <xdr:spPr bwMode="auto">
        <a:xfrm>
          <a:off x="20821650" y="7458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213632"/>
    <xdr:sp macro="" textlink="">
      <xdr:nvSpPr>
        <xdr:cNvPr id="1455" name="Text Box 15">
          <a:extLst>
            <a:ext uri="{FF2B5EF4-FFF2-40B4-BE49-F238E27FC236}">
              <a16:creationId xmlns:a16="http://schemas.microsoft.com/office/drawing/2014/main" id="{32B91C1B-FD61-4FC9-A7DF-083ECDE68F18}"/>
            </a:ext>
          </a:extLst>
        </xdr:cNvPr>
        <xdr:cNvSpPr txBox="1">
          <a:spLocks noChangeArrowheads="1"/>
        </xdr:cNvSpPr>
      </xdr:nvSpPr>
      <xdr:spPr bwMode="auto">
        <a:xfrm>
          <a:off x="4448175" y="74580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331"/>
    <xdr:sp macro="" textlink="">
      <xdr:nvSpPr>
        <xdr:cNvPr id="1456" name="Text Box 15">
          <a:extLst>
            <a:ext uri="{FF2B5EF4-FFF2-40B4-BE49-F238E27FC236}">
              <a16:creationId xmlns:a16="http://schemas.microsoft.com/office/drawing/2014/main" id="{4E5FC6DF-BCEC-401B-9081-D730E6CC7A0B}"/>
            </a:ext>
          </a:extLst>
        </xdr:cNvPr>
        <xdr:cNvSpPr txBox="1">
          <a:spLocks noChangeArrowheads="1"/>
        </xdr:cNvSpPr>
      </xdr:nvSpPr>
      <xdr:spPr bwMode="auto">
        <a:xfrm>
          <a:off x="4448175" y="74580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xdr:row>
      <xdr:rowOff>170392</xdr:rowOff>
    </xdr:from>
    <xdr:ext cx="95250" cy="213632"/>
    <xdr:sp macro="" textlink="">
      <xdr:nvSpPr>
        <xdr:cNvPr id="1457" name="Text Box 15">
          <a:extLst>
            <a:ext uri="{FF2B5EF4-FFF2-40B4-BE49-F238E27FC236}">
              <a16:creationId xmlns:a16="http://schemas.microsoft.com/office/drawing/2014/main" id="{5B60B220-0CEE-4A4A-BD4C-748AC0C8C1A6}"/>
            </a:ext>
          </a:extLst>
        </xdr:cNvPr>
        <xdr:cNvSpPr txBox="1">
          <a:spLocks noChangeArrowheads="1"/>
        </xdr:cNvSpPr>
      </xdr:nvSpPr>
      <xdr:spPr bwMode="auto">
        <a:xfrm>
          <a:off x="11991975" y="725699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8B6492BC-B301-4E3A-AA4D-C818CFD24315}"/>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7471EB9F-05C6-48BE-A781-C1D5D6A1A10F}"/>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403B5D2E-EC9B-411D-849F-822BACFD96A0}"/>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5BF75836-C03D-44B2-80FF-DCBA5404BDDA}"/>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2" name="Text Box 16">
          <a:extLst>
            <a:ext uri="{FF2B5EF4-FFF2-40B4-BE49-F238E27FC236}">
              <a16:creationId xmlns:a16="http://schemas.microsoft.com/office/drawing/2014/main" id="{1C3A0FA9-AF29-4718-8D68-85BEC2F9348E}"/>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7">
          <a:extLst>
            <a:ext uri="{FF2B5EF4-FFF2-40B4-BE49-F238E27FC236}">
              <a16:creationId xmlns:a16="http://schemas.microsoft.com/office/drawing/2014/main" id="{2E60564C-6AA4-4084-8660-76B8FABF0057}"/>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8">
          <a:extLst>
            <a:ext uri="{FF2B5EF4-FFF2-40B4-BE49-F238E27FC236}">
              <a16:creationId xmlns:a16="http://schemas.microsoft.com/office/drawing/2014/main" id="{A87E9328-AD3C-46A9-9A7A-C291A4BCA02F}"/>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9">
          <a:extLst>
            <a:ext uri="{FF2B5EF4-FFF2-40B4-BE49-F238E27FC236}">
              <a16:creationId xmlns:a16="http://schemas.microsoft.com/office/drawing/2014/main" id="{E21E1948-778B-4B44-9095-581995B5B23C}"/>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1466" name="Text Box 16">
          <a:extLst>
            <a:ext uri="{FF2B5EF4-FFF2-40B4-BE49-F238E27FC236}">
              <a16:creationId xmlns:a16="http://schemas.microsoft.com/office/drawing/2014/main" id="{DA48AFB3-C06A-4D0A-A9D7-7DC1A8B60E86}"/>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1467" name="Text Box 17">
          <a:extLst>
            <a:ext uri="{FF2B5EF4-FFF2-40B4-BE49-F238E27FC236}">
              <a16:creationId xmlns:a16="http://schemas.microsoft.com/office/drawing/2014/main" id="{6C72B944-8850-4BC2-8ACC-7C6496E945BE}"/>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1468" name="Text Box 18">
          <a:extLst>
            <a:ext uri="{FF2B5EF4-FFF2-40B4-BE49-F238E27FC236}">
              <a16:creationId xmlns:a16="http://schemas.microsoft.com/office/drawing/2014/main" id="{C08F24F0-DD38-46DA-82F7-205280906A23}"/>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1469" name="Text Box 19">
          <a:extLst>
            <a:ext uri="{FF2B5EF4-FFF2-40B4-BE49-F238E27FC236}">
              <a16:creationId xmlns:a16="http://schemas.microsoft.com/office/drawing/2014/main" id="{9A3749ED-F0F0-4558-BDA5-9B697B017EA3}"/>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1470" name="Text Box 15">
          <a:extLst>
            <a:ext uri="{FF2B5EF4-FFF2-40B4-BE49-F238E27FC236}">
              <a16:creationId xmlns:a16="http://schemas.microsoft.com/office/drawing/2014/main" id="{D4EBBF79-4644-4239-B6FB-D042617BFF43}"/>
            </a:ext>
          </a:extLst>
        </xdr:cNvPr>
        <xdr:cNvSpPr txBox="1">
          <a:spLocks noChangeArrowheads="1"/>
        </xdr:cNvSpPr>
      </xdr:nvSpPr>
      <xdr:spPr bwMode="auto">
        <a:xfrm>
          <a:off x="4448175" y="92011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71" name="Text Box 16">
          <a:extLst>
            <a:ext uri="{FF2B5EF4-FFF2-40B4-BE49-F238E27FC236}">
              <a16:creationId xmlns:a16="http://schemas.microsoft.com/office/drawing/2014/main" id="{C3B41862-C700-412C-96EB-CB1517A5CA4A}"/>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72" name="Text Box 17">
          <a:extLst>
            <a:ext uri="{FF2B5EF4-FFF2-40B4-BE49-F238E27FC236}">
              <a16:creationId xmlns:a16="http://schemas.microsoft.com/office/drawing/2014/main" id="{BBBE0733-984F-42BD-847B-4EFA3566B56B}"/>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73" name="Text Box 18">
          <a:extLst>
            <a:ext uri="{FF2B5EF4-FFF2-40B4-BE49-F238E27FC236}">
              <a16:creationId xmlns:a16="http://schemas.microsoft.com/office/drawing/2014/main" id="{482147F6-C4A2-447E-9B36-3CFFD83BD190}"/>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74" name="Text Box 19">
          <a:extLst>
            <a:ext uri="{FF2B5EF4-FFF2-40B4-BE49-F238E27FC236}">
              <a16:creationId xmlns:a16="http://schemas.microsoft.com/office/drawing/2014/main" id="{33344ADC-0F05-4A46-842C-F940D1061D75}"/>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75" name="Text Box 16">
          <a:extLst>
            <a:ext uri="{FF2B5EF4-FFF2-40B4-BE49-F238E27FC236}">
              <a16:creationId xmlns:a16="http://schemas.microsoft.com/office/drawing/2014/main" id="{86D81FF3-C21C-4EA1-9F28-BF4312396C0E}"/>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76" name="Text Box 17">
          <a:extLst>
            <a:ext uri="{FF2B5EF4-FFF2-40B4-BE49-F238E27FC236}">
              <a16:creationId xmlns:a16="http://schemas.microsoft.com/office/drawing/2014/main" id="{18F8324D-C451-4E0E-9D2A-BEBB8E205411}"/>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77" name="Text Box 18">
          <a:extLst>
            <a:ext uri="{FF2B5EF4-FFF2-40B4-BE49-F238E27FC236}">
              <a16:creationId xmlns:a16="http://schemas.microsoft.com/office/drawing/2014/main" id="{B5106EAE-8676-4C5A-BD16-EE10F88BA560}"/>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8" name="Text Box 16">
          <a:extLst>
            <a:ext uri="{FF2B5EF4-FFF2-40B4-BE49-F238E27FC236}">
              <a16:creationId xmlns:a16="http://schemas.microsoft.com/office/drawing/2014/main" id="{A9AE517A-0AFF-45B3-8327-A27BC6E45160}"/>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9" name="Text Box 17">
          <a:extLst>
            <a:ext uri="{FF2B5EF4-FFF2-40B4-BE49-F238E27FC236}">
              <a16:creationId xmlns:a16="http://schemas.microsoft.com/office/drawing/2014/main" id="{B58786BE-7B16-4C4B-AD35-F9453911DF65}"/>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80" name="Text Box 18">
          <a:extLst>
            <a:ext uri="{FF2B5EF4-FFF2-40B4-BE49-F238E27FC236}">
              <a16:creationId xmlns:a16="http://schemas.microsoft.com/office/drawing/2014/main" id="{D4F7A2A8-7F57-42BB-9421-50B0B5ACFD4D}"/>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81" name="Text Box 19">
          <a:extLst>
            <a:ext uri="{FF2B5EF4-FFF2-40B4-BE49-F238E27FC236}">
              <a16:creationId xmlns:a16="http://schemas.microsoft.com/office/drawing/2014/main" id="{0B8B595D-6D8D-4A85-8EAE-9AA1064CE4F8}"/>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82" name="Text Box 16">
          <a:extLst>
            <a:ext uri="{FF2B5EF4-FFF2-40B4-BE49-F238E27FC236}">
              <a16:creationId xmlns:a16="http://schemas.microsoft.com/office/drawing/2014/main" id="{AF3B6633-E717-4DAF-8BCF-C5C5438E6635}"/>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83" name="Text Box 17">
          <a:extLst>
            <a:ext uri="{FF2B5EF4-FFF2-40B4-BE49-F238E27FC236}">
              <a16:creationId xmlns:a16="http://schemas.microsoft.com/office/drawing/2014/main" id="{3EA12BE7-C95D-409B-8448-3557BFDFCF14}"/>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84" name="Text Box 18">
          <a:extLst>
            <a:ext uri="{FF2B5EF4-FFF2-40B4-BE49-F238E27FC236}">
              <a16:creationId xmlns:a16="http://schemas.microsoft.com/office/drawing/2014/main" id="{6436B69B-A63D-4E43-96B7-022B52EC8661}"/>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85" name="Text Box 19">
          <a:extLst>
            <a:ext uri="{FF2B5EF4-FFF2-40B4-BE49-F238E27FC236}">
              <a16:creationId xmlns:a16="http://schemas.microsoft.com/office/drawing/2014/main" id="{31DF81C2-91CD-40E9-B658-1C15AFAC6549}"/>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486" name="Text Box 16">
          <a:extLst>
            <a:ext uri="{FF2B5EF4-FFF2-40B4-BE49-F238E27FC236}">
              <a16:creationId xmlns:a16="http://schemas.microsoft.com/office/drawing/2014/main" id="{0525FD01-DE55-477A-B756-EFFF15F5DA3A}"/>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487" name="Text Box 17">
          <a:extLst>
            <a:ext uri="{FF2B5EF4-FFF2-40B4-BE49-F238E27FC236}">
              <a16:creationId xmlns:a16="http://schemas.microsoft.com/office/drawing/2014/main" id="{4D3DDFC8-B2B4-4C12-9CC8-35413DFC9918}"/>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488" name="Text Box 18">
          <a:extLst>
            <a:ext uri="{FF2B5EF4-FFF2-40B4-BE49-F238E27FC236}">
              <a16:creationId xmlns:a16="http://schemas.microsoft.com/office/drawing/2014/main" id="{0EDD25E4-94F9-4915-AB06-21A72B3C47B1}"/>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489" name="Text Box 19">
          <a:extLst>
            <a:ext uri="{FF2B5EF4-FFF2-40B4-BE49-F238E27FC236}">
              <a16:creationId xmlns:a16="http://schemas.microsoft.com/office/drawing/2014/main" id="{D29E9CA9-F3D4-47EC-95A7-B64C0EFAAD7C}"/>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1490" name="Text Box 15">
          <a:extLst>
            <a:ext uri="{FF2B5EF4-FFF2-40B4-BE49-F238E27FC236}">
              <a16:creationId xmlns:a16="http://schemas.microsoft.com/office/drawing/2014/main" id="{888546B5-7190-4DE3-BEBD-16A0F6A46073}"/>
            </a:ext>
          </a:extLst>
        </xdr:cNvPr>
        <xdr:cNvSpPr txBox="1">
          <a:spLocks noChangeArrowheads="1"/>
        </xdr:cNvSpPr>
      </xdr:nvSpPr>
      <xdr:spPr bwMode="auto">
        <a:xfrm>
          <a:off x="4448175" y="11430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1491" name="Text Box 16">
          <a:extLst>
            <a:ext uri="{FF2B5EF4-FFF2-40B4-BE49-F238E27FC236}">
              <a16:creationId xmlns:a16="http://schemas.microsoft.com/office/drawing/2014/main" id="{74632C6D-5B33-4149-A177-0ADDBDB1738D}"/>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1492" name="Text Box 17">
          <a:extLst>
            <a:ext uri="{FF2B5EF4-FFF2-40B4-BE49-F238E27FC236}">
              <a16:creationId xmlns:a16="http://schemas.microsoft.com/office/drawing/2014/main" id="{52514306-0C8A-4916-AE35-2F88C8E54257}"/>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1493" name="Text Box 18">
          <a:extLst>
            <a:ext uri="{FF2B5EF4-FFF2-40B4-BE49-F238E27FC236}">
              <a16:creationId xmlns:a16="http://schemas.microsoft.com/office/drawing/2014/main" id="{2970C79E-1616-4850-AB5C-340AECA508FD}"/>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1494" name="Text Box 19">
          <a:extLst>
            <a:ext uri="{FF2B5EF4-FFF2-40B4-BE49-F238E27FC236}">
              <a16:creationId xmlns:a16="http://schemas.microsoft.com/office/drawing/2014/main" id="{9314CD05-20EF-4320-AD2A-CB4BECC6A5A1}"/>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1495" name="Text Box 15">
          <a:extLst>
            <a:ext uri="{FF2B5EF4-FFF2-40B4-BE49-F238E27FC236}">
              <a16:creationId xmlns:a16="http://schemas.microsoft.com/office/drawing/2014/main" id="{981C547F-CFDD-4D1A-ABDD-E8D6A76C0615}"/>
            </a:ext>
          </a:extLst>
        </xdr:cNvPr>
        <xdr:cNvSpPr txBox="1">
          <a:spLocks noChangeArrowheads="1"/>
        </xdr:cNvSpPr>
      </xdr:nvSpPr>
      <xdr:spPr bwMode="auto">
        <a:xfrm>
          <a:off x="11963400" y="11430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1496" name="Text Box 16">
          <a:extLst>
            <a:ext uri="{FF2B5EF4-FFF2-40B4-BE49-F238E27FC236}">
              <a16:creationId xmlns:a16="http://schemas.microsoft.com/office/drawing/2014/main" id="{7A7FDACC-CD79-4EDB-AF5E-AFE6DD67614F}"/>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1497" name="Text Box 17">
          <a:extLst>
            <a:ext uri="{FF2B5EF4-FFF2-40B4-BE49-F238E27FC236}">
              <a16:creationId xmlns:a16="http://schemas.microsoft.com/office/drawing/2014/main" id="{0A676EC3-F115-4455-94CA-FC024152CF67}"/>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1498" name="Text Box 18">
          <a:extLst>
            <a:ext uri="{FF2B5EF4-FFF2-40B4-BE49-F238E27FC236}">
              <a16:creationId xmlns:a16="http://schemas.microsoft.com/office/drawing/2014/main" id="{393A9513-D4D5-4075-9E4B-CCB728EAFBDD}"/>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1499" name="Text Box 19">
          <a:extLst>
            <a:ext uri="{FF2B5EF4-FFF2-40B4-BE49-F238E27FC236}">
              <a16:creationId xmlns:a16="http://schemas.microsoft.com/office/drawing/2014/main" id="{9DD0618D-F005-425B-8142-EF2B14505D75}"/>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504825</xdr:rowOff>
    </xdr:from>
    <xdr:ext cx="95250" cy="442269"/>
    <xdr:sp macro="" textlink="">
      <xdr:nvSpPr>
        <xdr:cNvPr id="1500" name="Text Box 15">
          <a:extLst>
            <a:ext uri="{FF2B5EF4-FFF2-40B4-BE49-F238E27FC236}">
              <a16:creationId xmlns:a16="http://schemas.microsoft.com/office/drawing/2014/main" id="{059C11EA-F222-4746-AC76-4D531BC5ACFE}"/>
            </a:ext>
          </a:extLst>
        </xdr:cNvPr>
        <xdr:cNvSpPr txBox="1">
          <a:spLocks noChangeArrowheads="1"/>
        </xdr:cNvSpPr>
      </xdr:nvSpPr>
      <xdr:spPr bwMode="auto">
        <a:xfrm>
          <a:off x="20821650" y="11430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4014"/>
    <xdr:sp macro="" textlink="">
      <xdr:nvSpPr>
        <xdr:cNvPr id="1501" name="Text Box 15">
          <a:extLst>
            <a:ext uri="{FF2B5EF4-FFF2-40B4-BE49-F238E27FC236}">
              <a16:creationId xmlns:a16="http://schemas.microsoft.com/office/drawing/2014/main" id="{5AD4FE1B-EAB1-4E38-9940-2B6170CC3CBF}"/>
            </a:ext>
          </a:extLst>
        </xdr:cNvPr>
        <xdr:cNvSpPr txBox="1">
          <a:spLocks noChangeArrowheads="1"/>
        </xdr:cNvSpPr>
      </xdr:nvSpPr>
      <xdr:spPr bwMode="auto">
        <a:xfrm>
          <a:off x="4448175" y="110585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502" name="Text Box 16">
          <a:extLst>
            <a:ext uri="{FF2B5EF4-FFF2-40B4-BE49-F238E27FC236}">
              <a16:creationId xmlns:a16="http://schemas.microsoft.com/office/drawing/2014/main" id="{F682345A-1A3E-4A59-8610-4F66AB152F51}"/>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503" name="Text Box 17">
          <a:extLst>
            <a:ext uri="{FF2B5EF4-FFF2-40B4-BE49-F238E27FC236}">
              <a16:creationId xmlns:a16="http://schemas.microsoft.com/office/drawing/2014/main" id="{0F0E4716-632B-428D-8259-9ECA83101D72}"/>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504" name="Text Box 18">
          <a:extLst>
            <a:ext uri="{FF2B5EF4-FFF2-40B4-BE49-F238E27FC236}">
              <a16:creationId xmlns:a16="http://schemas.microsoft.com/office/drawing/2014/main" id="{3ED68B39-97B9-4A06-AABB-401948624359}"/>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1505" name="Text Box 19">
          <a:extLst>
            <a:ext uri="{FF2B5EF4-FFF2-40B4-BE49-F238E27FC236}">
              <a16:creationId xmlns:a16="http://schemas.microsoft.com/office/drawing/2014/main" id="{5BD4F555-4F38-4DFD-8341-0040ED2F105D}"/>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1506" name="Text Box 15">
          <a:extLst>
            <a:ext uri="{FF2B5EF4-FFF2-40B4-BE49-F238E27FC236}">
              <a16:creationId xmlns:a16="http://schemas.microsoft.com/office/drawing/2014/main" id="{4F8D7DC1-E9A6-4ABF-9F87-C2607E99DEF2}"/>
            </a:ext>
          </a:extLst>
        </xdr:cNvPr>
        <xdr:cNvSpPr txBox="1">
          <a:spLocks noChangeArrowheads="1"/>
        </xdr:cNvSpPr>
      </xdr:nvSpPr>
      <xdr:spPr bwMode="auto">
        <a:xfrm>
          <a:off x="4448175" y="11430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1507" name="Text Box 15">
          <a:extLst>
            <a:ext uri="{FF2B5EF4-FFF2-40B4-BE49-F238E27FC236}">
              <a16:creationId xmlns:a16="http://schemas.microsoft.com/office/drawing/2014/main" id="{C82B5B7A-BDBB-4F55-B869-6F85DADBE006}"/>
            </a:ext>
          </a:extLst>
        </xdr:cNvPr>
        <xdr:cNvSpPr txBox="1">
          <a:spLocks noChangeArrowheads="1"/>
        </xdr:cNvSpPr>
      </xdr:nvSpPr>
      <xdr:spPr bwMode="auto">
        <a:xfrm>
          <a:off x="4448175" y="11430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442269"/>
    <xdr:sp macro="" textlink="">
      <xdr:nvSpPr>
        <xdr:cNvPr id="1508" name="Text Box 15">
          <a:extLst>
            <a:ext uri="{FF2B5EF4-FFF2-40B4-BE49-F238E27FC236}">
              <a16:creationId xmlns:a16="http://schemas.microsoft.com/office/drawing/2014/main" id="{F48FD81D-D8C6-4AC6-9711-D9858ECC4067}"/>
            </a:ext>
          </a:extLst>
        </xdr:cNvPr>
        <xdr:cNvSpPr txBox="1">
          <a:spLocks noChangeArrowheads="1"/>
        </xdr:cNvSpPr>
      </xdr:nvSpPr>
      <xdr:spPr bwMode="auto">
        <a:xfrm>
          <a:off x="11963400" y="110585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1509" name="Text Box 16">
          <a:extLst>
            <a:ext uri="{FF2B5EF4-FFF2-40B4-BE49-F238E27FC236}">
              <a16:creationId xmlns:a16="http://schemas.microsoft.com/office/drawing/2014/main" id="{56B58818-7ADB-4545-96E0-602E827BB84C}"/>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1510" name="Text Box 17">
          <a:extLst>
            <a:ext uri="{FF2B5EF4-FFF2-40B4-BE49-F238E27FC236}">
              <a16:creationId xmlns:a16="http://schemas.microsoft.com/office/drawing/2014/main" id="{7782DF79-2983-42F8-8542-1CF7D9D123C0}"/>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1511" name="Text Box 18">
          <a:extLst>
            <a:ext uri="{FF2B5EF4-FFF2-40B4-BE49-F238E27FC236}">
              <a16:creationId xmlns:a16="http://schemas.microsoft.com/office/drawing/2014/main" id="{8D3C493D-B58A-4C86-B169-789113C72E0F}"/>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213632"/>
    <xdr:sp macro="" textlink="">
      <xdr:nvSpPr>
        <xdr:cNvPr id="1512" name="Text Box 15">
          <a:extLst>
            <a:ext uri="{FF2B5EF4-FFF2-40B4-BE49-F238E27FC236}">
              <a16:creationId xmlns:a16="http://schemas.microsoft.com/office/drawing/2014/main" id="{AF23E3CC-1015-47E6-83DB-B26F71161947}"/>
            </a:ext>
          </a:extLst>
        </xdr:cNvPr>
        <xdr:cNvSpPr txBox="1">
          <a:spLocks noChangeArrowheads="1"/>
        </xdr:cNvSpPr>
      </xdr:nvSpPr>
      <xdr:spPr bwMode="auto">
        <a:xfrm>
          <a:off x="11963400" y="11430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13" name="Text Box 16">
          <a:extLst>
            <a:ext uri="{FF2B5EF4-FFF2-40B4-BE49-F238E27FC236}">
              <a16:creationId xmlns:a16="http://schemas.microsoft.com/office/drawing/2014/main" id="{9E746EBC-3212-4AB6-B265-1A3A1B343EB8}"/>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14" name="Text Box 17">
          <a:extLst>
            <a:ext uri="{FF2B5EF4-FFF2-40B4-BE49-F238E27FC236}">
              <a16:creationId xmlns:a16="http://schemas.microsoft.com/office/drawing/2014/main" id="{1B25FDEA-4E6B-46C9-B2D9-3FDE3370F20B}"/>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15" name="Text Box 18">
          <a:extLst>
            <a:ext uri="{FF2B5EF4-FFF2-40B4-BE49-F238E27FC236}">
              <a16:creationId xmlns:a16="http://schemas.microsoft.com/office/drawing/2014/main" id="{9238580E-C8D0-4E17-A564-B530BF8650DE}"/>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16" name="Text Box 19">
          <a:extLst>
            <a:ext uri="{FF2B5EF4-FFF2-40B4-BE49-F238E27FC236}">
              <a16:creationId xmlns:a16="http://schemas.microsoft.com/office/drawing/2014/main" id="{1A42C5E0-F2A6-4F0E-92E1-5D38C479DC3B}"/>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17" name="Text Box 16">
          <a:extLst>
            <a:ext uri="{FF2B5EF4-FFF2-40B4-BE49-F238E27FC236}">
              <a16:creationId xmlns:a16="http://schemas.microsoft.com/office/drawing/2014/main" id="{ACAED2B0-85BA-4DCB-B406-DD77C97C2380}"/>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18" name="Text Box 17">
          <a:extLst>
            <a:ext uri="{FF2B5EF4-FFF2-40B4-BE49-F238E27FC236}">
              <a16:creationId xmlns:a16="http://schemas.microsoft.com/office/drawing/2014/main" id="{84FC22EF-D42A-43AC-8EB2-D057F619E2C0}"/>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19" name="Text Box 18">
          <a:extLst>
            <a:ext uri="{FF2B5EF4-FFF2-40B4-BE49-F238E27FC236}">
              <a16:creationId xmlns:a16="http://schemas.microsoft.com/office/drawing/2014/main" id="{BD241264-117C-42E6-80FC-625ED6FA187C}"/>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1520" name="Text Box 19">
          <a:extLst>
            <a:ext uri="{FF2B5EF4-FFF2-40B4-BE49-F238E27FC236}">
              <a16:creationId xmlns:a16="http://schemas.microsoft.com/office/drawing/2014/main" id="{AA21EEDD-CA50-44B4-9A74-5A17BE4FB3CD}"/>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21" name="Text Box 16">
          <a:extLst>
            <a:ext uri="{FF2B5EF4-FFF2-40B4-BE49-F238E27FC236}">
              <a16:creationId xmlns:a16="http://schemas.microsoft.com/office/drawing/2014/main" id="{84A9DB86-2F81-4E95-A47C-DE8980D6F86F}"/>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22" name="Text Box 17">
          <a:extLst>
            <a:ext uri="{FF2B5EF4-FFF2-40B4-BE49-F238E27FC236}">
              <a16:creationId xmlns:a16="http://schemas.microsoft.com/office/drawing/2014/main" id="{6CBC6CF5-28EF-40B8-AF4D-79993FF8ABF9}"/>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23" name="Text Box 18">
          <a:extLst>
            <a:ext uri="{FF2B5EF4-FFF2-40B4-BE49-F238E27FC236}">
              <a16:creationId xmlns:a16="http://schemas.microsoft.com/office/drawing/2014/main" id="{D04DF312-B1AC-41C3-8D7E-FB7106BDBDE2}"/>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24" name="Text Box 19">
          <a:extLst>
            <a:ext uri="{FF2B5EF4-FFF2-40B4-BE49-F238E27FC236}">
              <a16:creationId xmlns:a16="http://schemas.microsoft.com/office/drawing/2014/main" id="{6DE442FC-146A-4FA7-858C-487749FB32F5}"/>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25" name="Text Box 16">
          <a:extLst>
            <a:ext uri="{FF2B5EF4-FFF2-40B4-BE49-F238E27FC236}">
              <a16:creationId xmlns:a16="http://schemas.microsoft.com/office/drawing/2014/main" id="{BC779B98-B026-459D-8D88-992AD6AE7667}"/>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26" name="Text Box 17">
          <a:extLst>
            <a:ext uri="{FF2B5EF4-FFF2-40B4-BE49-F238E27FC236}">
              <a16:creationId xmlns:a16="http://schemas.microsoft.com/office/drawing/2014/main" id="{6220FD85-AAA6-4290-AB88-17009D536619}"/>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27" name="Text Box 18">
          <a:extLst>
            <a:ext uri="{FF2B5EF4-FFF2-40B4-BE49-F238E27FC236}">
              <a16:creationId xmlns:a16="http://schemas.microsoft.com/office/drawing/2014/main" id="{65EE4183-B0E3-4C36-9D3C-1657A6635360}"/>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28" name="Text Box 19">
          <a:extLst>
            <a:ext uri="{FF2B5EF4-FFF2-40B4-BE49-F238E27FC236}">
              <a16:creationId xmlns:a16="http://schemas.microsoft.com/office/drawing/2014/main" id="{08C2099B-9A63-4CF2-BA6F-F5641205DF90}"/>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1529" name="Text Box 16">
          <a:extLst>
            <a:ext uri="{FF2B5EF4-FFF2-40B4-BE49-F238E27FC236}">
              <a16:creationId xmlns:a16="http://schemas.microsoft.com/office/drawing/2014/main" id="{CFDB9DDF-0534-484B-8025-9EBB16CA1B9D}"/>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1530" name="Text Box 17">
          <a:extLst>
            <a:ext uri="{FF2B5EF4-FFF2-40B4-BE49-F238E27FC236}">
              <a16:creationId xmlns:a16="http://schemas.microsoft.com/office/drawing/2014/main" id="{0F051744-7163-4089-A7B9-D7F75DC6B229}"/>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1531" name="Text Box 18">
          <a:extLst>
            <a:ext uri="{FF2B5EF4-FFF2-40B4-BE49-F238E27FC236}">
              <a16:creationId xmlns:a16="http://schemas.microsoft.com/office/drawing/2014/main" id="{2953C324-1DDE-485F-AEF7-7D1912DEEE59}"/>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1532" name="Text Box 19">
          <a:extLst>
            <a:ext uri="{FF2B5EF4-FFF2-40B4-BE49-F238E27FC236}">
              <a16:creationId xmlns:a16="http://schemas.microsoft.com/office/drawing/2014/main" id="{6B061553-F46F-4DB2-8B76-8C0B3F7E0427}"/>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4014"/>
    <xdr:sp macro="" textlink="">
      <xdr:nvSpPr>
        <xdr:cNvPr id="1533" name="Text Box 15">
          <a:extLst>
            <a:ext uri="{FF2B5EF4-FFF2-40B4-BE49-F238E27FC236}">
              <a16:creationId xmlns:a16="http://schemas.microsoft.com/office/drawing/2014/main" id="{C7D2AAD8-F5F9-47DD-AACF-7B435CA5A9FD}"/>
            </a:ext>
          </a:extLst>
        </xdr:cNvPr>
        <xdr:cNvSpPr txBox="1">
          <a:spLocks noChangeArrowheads="1"/>
        </xdr:cNvSpPr>
      </xdr:nvSpPr>
      <xdr:spPr bwMode="auto">
        <a:xfrm>
          <a:off x="4448175" y="125444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34" name="Text Box 16">
          <a:extLst>
            <a:ext uri="{FF2B5EF4-FFF2-40B4-BE49-F238E27FC236}">
              <a16:creationId xmlns:a16="http://schemas.microsoft.com/office/drawing/2014/main" id="{46F2C580-9719-4813-A58A-6EF560A4407A}"/>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35" name="Text Box 17">
          <a:extLst>
            <a:ext uri="{FF2B5EF4-FFF2-40B4-BE49-F238E27FC236}">
              <a16:creationId xmlns:a16="http://schemas.microsoft.com/office/drawing/2014/main" id="{B3A5513F-E63E-4226-8440-D437FE3FA50F}"/>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36" name="Text Box 18">
          <a:extLst>
            <a:ext uri="{FF2B5EF4-FFF2-40B4-BE49-F238E27FC236}">
              <a16:creationId xmlns:a16="http://schemas.microsoft.com/office/drawing/2014/main" id="{A8CDFD8C-848A-4712-ADF1-FF6F44EC947A}"/>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537" name="Text Box 19">
          <a:extLst>
            <a:ext uri="{FF2B5EF4-FFF2-40B4-BE49-F238E27FC236}">
              <a16:creationId xmlns:a16="http://schemas.microsoft.com/office/drawing/2014/main" id="{57CB6E19-8731-4CE4-BE7D-F50B9267D633}"/>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442269"/>
    <xdr:sp macro="" textlink="">
      <xdr:nvSpPr>
        <xdr:cNvPr id="1538" name="Text Box 15">
          <a:extLst>
            <a:ext uri="{FF2B5EF4-FFF2-40B4-BE49-F238E27FC236}">
              <a16:creationId xmlns:a16="http://schemas.microsoft.com/office/drawing/2014/main" id="{F4C2B28E-1D91-4975-AD5F-0B062596A13C}"/>
            </a:ext>
          </a:extLst>
        </xdr:cNvPr>
        <xdr:cNvSpPr txBox="1">
          <a:spLocks noChangeArrowheads="1"/>
        </xdr:cNvSpPr>
      </xdr:nvSpPr>
      <xdr:spPr bwMode="auto">
        <a:xfrm>
          <a:off x="11963400" y="125444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39" name="Text Box 16">
          <a:extLst>
            <a:ext uri="{FF2B5EF4-FFF2-40B4-BE49-F238E27FC236}">
              <a16:creationId xmlns:a16="http://schemas.microsoft.com/office/drawing/2014/main" id="{16227F6E-5402-4732-98BD-AFC5194AB127}"/>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40" name="Text Box 17">
          <a:extLst>
            <a:ext uri="{FF2B5EF4-FFF2-40B4-BE49-F238E27FC236}">
              <a16:creationId xmlns:a16="http://schemas.microsoft.com/office/drawing/2014/main" id="{F14B98D4-D2BC-4FFF-B971-CD9D509634AF}"/>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41" name="Text Box 18">
          <a:extLst>
            <a:ext uri="{FF2B5EF4-FFF2-40B4-BE49-F238E27FC236}">
              <a16:creationId xmlns:a16="http://schemas.microsoft.com/office/drawing/2014/main" id="{87BF8133-EF20-4877-842E-9482933E8234}"/>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2" name="Text Box 16">
          <a:extLst>
            <a:ext uri="{FF2B5EF4-FFF2-40B4-BE49-F238E27FC236}">
              <a16:creationId xmlns:a16="http://schemas.microsoft.com/office/drawing/2014/main" id="{EF89ED99-90BB-4A64-8E62-F2A23123E346}"/>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3" name="Text Box 17">
          <a:extLst>
            <a:ext uri="{FF2B5EF4-FFF2-40B4-BE49-F238E27FC236}">
              <a16:creationId xmlns:a16="http://schemas.microsoft.com/office/drawing/2014/main" id="{5F064E62-579B-4BB9-919A-C27DDBCE69EA}"/>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4" name="Text Box 18">
          <a:extLst>
            <a:ext uri="{FF2B5EF4-FFF2-40B4-BE49-F238E27FC236}">
              <a16:creationId xmlns:a16="http://schemas.microsoft.com/office/drawing/2014/main" id="{4B0BABB2-CB5D-4FA3-AE9E-F4367057F981}"/>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5" name="Text Box 19">
          <a:extLst>
            <a:ext uri="{FF2B5EF4-FFF2-40B4-BE49-F238E27FC236}">
              <a16:creationId xmlns:a16="http://schemas.microsoft.com/office/drawing/2014/main" id="{517E54F7-CBA2-4EC5-BC02-DAA9190AE2F6}"/>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6" name="Text Box 16">
          <a:extLst>
            <a:ext uri="{FF2B5EF4-FFF2-40B4-BE49-F238E27FC236}">
              <a16:creationId xmlns:a16="http://schemas.microsoft.com/office/drawing/2014/main" id="{434DC9A8-0E80-445B-BDEA-0E2D4A8F9119}"/>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7" name="Text Box 17">
          <a:extLst>
            <a:ext uri="{FF2B5EF4-FFF2-40B4-BE49-F238E27FC236}">
              <a16:creationId xmlns:a16="http://schemas.microsoft.com/office/drawing/2014/main" id="{D3628FFF-E25B-42AE-BB0D-ABDE74FE93B1}"/>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8" name="Text Box 18">
          <a:extLst>
            <a:ext uri="{FF2B5EF4-FFF2-40B4-BE49-F238E27FC236}">
              <a16:creationId xmlns:a16="http://schemas.microsoft.com/office/drawing/2014/main" id="{CE8A302B-FB03-4C66-9356-EF97EB8D4467}"/>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49" name="Text Box 19">
          <a:extLst>
            <a:ext uri="{FF2B5EF4-FFF2-40B4-BE49-F238E27FC236}">
              <a16:creationId xmlns:a16="http://schemas.microsoft.com/office/drawing/2014/main" id="{F1F67773-A256-41E2-A24A-3D4510E2F8F7}"/>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1550" name="Text Box 15">
          <a:extLst>
            <a:ext uri="{FF2B5EF4-FFF2-40B4-BE49-F238E27FC236}">
              <a16:creationId xmlns:a16="http://schemas.microsoft.com/office/drawing/2014/main" id="{CBC536D1-CD6E-46D7-8983-7DDE1786363E}"/>
            </a:ext>
          </a:extLst>
        </xdr:cNvPr>
        <xdr:cNvSpPr txBox="1">
          <a:spLocks noChangeArrowheads="1"/>
        </xdr:cNvSpPr>
      </xdr:nvSpPr>
      <xdr:spPr bwMode="auto">
        <a:xfrm>
          <a:off x="4448175" y="12915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1551" name="Text Box 15">
          <a:extLst>
            <a:ext uri="{FF2B5EF4-FFF2-40B4-BE49-F238E27FC236}">
              <a16:creationId xmlns:a16="http://schemas.microsoft.com/office/drawing/2014/main" id="{C007B440-8766-459C-8E36-D3C529E6B0DD}"/>
            </a:ext>
          </a:extLst>
        </xdr:cNvPr>
        <xdr:cNvSpPr txBox="1">
          <a:spLocks noChangeArrowheads="1"/>
        </xdr:cNvSpPr>
      </xdr:nvSpPr>
      <xdr:spPr bwMode="auto">
        <a:xfrm>
          <a:off x="11963400" y="12915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504825</xdr:rowOff>
    </xdr:from>
    <xdr:ext cx="95250" cy="442269"/>
    <xdr:sp macro="" textlink="">
      <xdr:nvSpPr>
        <xdr:cNvPr id="1552" name="Text Box 15">
          <a:extLst>
            <a:ext uri="{FF2B5EF4-FFF2-40B4-BE49-F238E27FC236}">
              <a16:creationId xmlns:a16="http://schemas.microsoft.com/office/drawing/2014/main" id="{A7B63F85-818A-4F72-AF7A-C6FBE44C186F}"/>
            </a:ext>
          </a:extLst>
        </xdr:cNvPr>
        <xdr:cNvSpPr txBox="1">
          <a:spLocks noChangeArrowheads="1"/>
        </xdr:cNvSpPr>
      </xdr:nvSpPr>
      <xdr:spPr bwMode="auto">
        <a:xfrm>
          <a:off x="20821650" y="12915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1553" name="Text Box 15">
          <a:extLst>
            <a:ext uri="{FF2B5EF4-FFF2-40B4-BE49-F238E27FC236}">
              <a16:creationId xmlns:a16="http://schemas.microsoft.com/office/drawing/2014/main" id="{41463B0E-82D6-4685-A27D-CA875E167856}"/>
            </a:ext>
          </a:extLst>
        </xdr:cNvPr>
        <xdr:cNvSpPr txBox="1">
          <a:spLocks noChangeArrowheads="1"/>
        </xdr:cNvSpPr>
      </xdr:nvSpPr>
      <xdr:spPr bwMode="auto">
        <a:xfrm>
          <a:off x="4448175" y="12915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1554" name="Text Box 15">
          <a:extLst>
            <a:ext uri="{FF2B5EF4-FFF2-40B4-BE49-F238E27FC236}">
              <a16:creationId xmlns:a16="http://schemas.microsoft.com/office/drawing/2014/main" id="{C65F438E-6B87-4654-98B1-6EAED2DBCE9E}"/>
            </a:ext>
          </a:extLst>
        </xdr:cNvPr>
        <xdr:cNvSpPr txBox="1">
          <a:spLocks noChangeArrowheads="1"/>
        </xdr:cNvSpPr>
      </xdr:nvSpPr>
      <xdr:spPr bwMode="auto">
        <a:xfrm>
          <a:off x="4448175" y="12915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213632"/>
    <xdr:sp macro="" textlink="">
      <xdr:nvSpPr>
        <xdr:cNvPr id="1555" name="Text Box 15">
          <a:extLst>
            <a:ext uri="{FF2B5EF4-FFF2-40B4-BE49-F238E27FC236}">
              <a16:creationId xmlns:a16="http://schemas.microsoft.com/office/drawing/2014/main" id="{B7BD9594-87E3-439A-BFC9-6CF5D83FFC77}"/>
            </a:ext>
          </a:extLst>
        </xdr:cNvPr>
        <xdr:cNvSpPr txBox="1">
          <a:spLocks noChangeArrowheads="1"/>
        </xdr:cNvSpPr>
      </xdr:nvSpPr>
      <xdr:spPr bwMode="auto">
        <a:xfrm>
          <a:off x="11963400" y="12915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56" name="Text Box 16">
          <a:extLst>
            <a:ext uri="{FF2B5EF4-FFF2-40B4-BE49-F238E27FC236}">
              <a16:creationId xmlns:a16="http://schemas.microsoft.com/office/drawing/2014/main" id="{CF067581-38B8-43A9-BE4B-847B1BC76A59}"/>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57" name="Text Box 17">
          <a:extLst>
            <a:ext uri="{FF2B5EF4-FFF2-40B4-BE49-F238E27FC236}">
              <a16:creationId xmlns:a16="http://schemas.microsoft.com/office/drawing/2014/main" id="{BA34DE04-E517-4C4F-880C-8BC70757E908}"/>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58" name="Text Box 18">
          <a:extLst>
            <a:ext uri="{FF2B5EF4-FFF2-40B4-BE49-F238E27FC236}">
              <a16:creationId xmlns:a16="http://schemas.microsoft.com/office/drawing/2014/main" id="{92227F7B-D385-4151-A9D0-4BFDEB4A304C}"/>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59" name="Text Box 19">
          <a:extLst>
            <a:ext uri="{FF2B5EF4-FFF2-40B4-BE49-F238E27FC236}">
              <a16:creationId xmlns:a16="http://schemas.microsoft.com/office/drawing/2014/main" id="{F208BB55-5BAD-4F01-B466-560FE66A4E6A}"/>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60" name="Text Box 16">
          <a:extLst>
            <a:ext uri="{FF2B5EF4-FFF2-40B4-BE49-F238E27FC236}">
              <a16:creationId xmlns:a16="http://schemas.microsoft.com/office/drawing/2014/main" id="{3571AA98-B2DE-4349-B6DD-77C6FDD6DE72}"/>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61" name="Text Box 17">
          <a:extLst>
            <a:ext uri="{FF2B5EF4-FFF2-40B4-BE49-F238E27FC236}">
              <a16:creationId xmlns:a16="http://schemas.microsoft.com/office/drawing/2014/main" id="{9D6E2AFA-7103-4FEC-AED8-E5C943508B0F}"/>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62" name="Text Box 18">
          <a:extLst>
            <a:ext uri="{FF2B5EF4-FFF2-40B4-BE49-F238E27FC236}">
              <a16:creationId xmlns:a16="http://schemas.microsoft.com/office/drawing/2014/main" id="{D54A1A46-3E2B-4135-8BC7-F481CC9ED220}"/>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63" name="Text Box 19">
          <a:extLst>
            <a:ext uri="{FF2B5EF4-FFF2-40B4-BE49-F238E27FC236}">
              <a16:creationId xmlns:a16="http://schemas.microsoft.com/office/drawing/2014/main" id="{330F5D61-C6D6-42AA-910B-19A69B4E60F8}"/>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1564" name="Text Box 16">
          <a:extLst>
            <a:ext uri="{FF2B5EF4-FFF2-40B4-BE49-F238E27FC236}">
              <a16:creationId xmlns:a16="http://schemas.microsoft.com/office/drawing/2014/main" id="{FFE032C7-226D-44C7-B00B-CE31B008D08D}"/>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1565" name="Text Box 17">
          <a:extLst>
            <a:ext uri="{FF2B5EF4-FFF2-40B4-BE49-F238E27FC236}">
              <a16:creationId xmlns:a16="http://schemas.microsoft.com/office/drawing/2014/main" id="{DB43A38B-BD60-4A2F-B87E-B642386E2FC2}"/>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1566" name="Text Box 18">
          <a:extLst>
            <a:ext uri="{FF2B5EF4-FFF2-40B4-BE49-F238E27FC236}">
              <a16:creationId xmlns:a16="http://schemas.microsoft.com/office/drawing/2014/main" id="{540C1FD7-A423-45FC-AAF4-6724B0E5644E}"/>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1567" name="Text Box 19">
          <a:extLst>
            <a:ext uri="{FF2B5EF4-FFF2-40B4-BE49-F238E27FC236}">
              <a16:creationId xmlns:a16="http://schemas.microsoft.com/office/drawing/2014/main" id="{A393EAA1-C250-4584-8066-C197A26AF800}"/>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68" name="Text Box 16">
          <a:extLst>
            <a:ext uri="{FF2B5EF4-FFF2-40B4-BE49-F238E27FC236}">
              <a16:creationId xmlns:a16="http://schemas.microsoft.com/office/drawing/2014/main" id="{13B620EB-191B-4B44-90C3-DADA0CE3471B}"/>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69" name="Text Box 17">
          <a:extLst>
            <a:ext uri="{FF2B5EF4-FFF2-40B4-BE49-F238E27FC236}">
              <a16:creationId xmlns:a16="http://schemas.microsoft.com/office/drawing/2014/main" id="{531E433B-25BB-479D-ADCF-39C93884972F}"/>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70" name="Text Box 18">
          <a:extLst>
            <a:ext uri="{FF2B5EF4-FFF2-40B4-BE49-F238E27FC236}">
              <a16:creationId xmlns:a16="http://schemas.microsoft.com/office/drawing/2014/main" id="{D440EE9C-FA1E-4EE7-927C-9CC81EB2C4FE}"/>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71" name="Text Box 19">
          <a:extLst>
            <a:ext uri="{FF2B5EF4-FFF2-40B4-BE49-F238E27FC236}">
              <a16:creationId xmlns:a16="http://schemas.microsoft.com/office/drawing/2014/main" id="{88CF1EBD-8DC2-4C5B-B0A2-4DB9DD87DE04}"/>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72" name="Text Box 16">
          <a:extLst>
            <a:ext uri="{FF2B5EF4-FFF2-40B4-BE49-F238E27FC236}">
              <a16:creationId xmlns:a16="http://schemas.microsoft.com/office/drawing/2014/main" id="{0717D3AB-072F-4302-AFD0-C46A60FCAC2C}"/>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73" name="Text Box 17">
          <a:extLst>
            <a:ext uri="{FF2B5EF4-FFF2-40B4-BE49-F238E27FC236}">
              <a16:creationId xmlns:a16="http://schemas.microsoft.com/office/drawing/2014/main" id="{BF72C8BF-67FE-4327-AB1C-A3C42ED74BCB}"/>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74" name="Text Box 18">
          <a:extLst>
            <a:ext uri="{FF2B5EF4-FFF2-40B4-BE49-F238E27FC236}">
              <a16:creationId xmlns:a16="http://schemas.microsoft.com/office/drawing/2014/main" id="{F4D3CA6F-A42B-4253-8AD2-950A5CF083DE}"/>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75" name="Text Box 16">
          <a:extLst>
            <a:ext uri="{FF2B5EF4-FFF2-40B4-BE49-F238E27FC236}">
              <a16:creationId xmlns:a16="http://schemas.microsoft.com/office/drawing/2014/main" id="{9EE0DD20-FD0E-4318-A6E7-A6578E16CD5E}"/>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76" name="Text Box 17">
          <a:extLst>
            <a:ext uri="{FF2B5EF4-FFF2-40B4-BE49-F238E27FC236}">
              <a16:creationId xmlns:a16="http://schemas.microsoft.com/office/drawing/2014/main" id="{D6E3FBDB-E9FD-4834-8289-B2CADAED2A71}"/>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77" name="Text Box 18">
          <a:extLst>
            <a:ext uri="{FF2B5EF4-FFF2-40B4-BE49-F238E27FC236}">
              <a16:creationId xmlns:a16="http://schemas.microsoft.com/office/drawing/2014/main" id="{D16D4A5F-656D-4D48-B901-585E391B8239}"/>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78" name="Text Box 19">
          <a:extLst>
            <a:ext uri="{FF2B5EF4-FFF2-40B4-BE49-F238E27FC236}">
              <a16:creationId xmlns:a16="http://schemas.microsoft.com/office/drawing/2014/main" id="{1D53DB3F-E522-4F6B-9E1C-64A1090136D2}"/>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79" name="Text Box 16">
          <a:extLst>
            <a:ext uri="{FF2B5EF4-FFF2-40B4-BE49-F238E27FC236}">
              <a16:creationId xmlns:a16="http://schemas.microsoft.com/office/drawing/2014/main" id="{4162740F-0277-4768-85BE-F4038A2B7526}"/>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80" name="Text Box 17">
          <a:extLst>
            <a:ext uri="{FF2B5EF4-FFF2-40B4-BE49-F238E27FC236}">
              <a16:creationId xmlns:a16="http://schemas.microsoft.com/office/drawing/2014/main" id="{7A9CA851-F197-4BC3-901A-6E73CBEF8AA6}"/>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81" name="Text Box 18">
          <a:extLst>
            <a:ext uri="{FF2B5EF4-FFF2-40B4-BE49-F238E27FC236}">
              <a16:creationId xmlns:a16="http://schemas.microsoft.com/office/drawing/2014/main" id="{BCCA8376-9A95-4E58-9956-A49B7C00CE15}"/>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82" name="Text Box 19">
          <a:extLst>
            <a:ext uri="{FF2B5EF4-FFF2-40B4-BE49-F238E27FC236}">
              <a16:creationId xmlns:a16="http://schemas.microsoft.com/office/drawing/2014/main" id="{45CB0062-3DF1-46B8-9162-D9EE4056AAD6}"/>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583" name="Text Box 16">
          <a:extLst>
            <a:ext uri="{FF2B5EF4-FFF2-40B4-BE49-F238E27FC236}">
              <a16:creationId xmlns:a16="http://schemas.microsoft.com/office/drawing/2014/main" id="{1355B669-4C1A-44C2-A7CD-FFBCEE8826AB}"/>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584" name="Text Box 17">
          <a:extLst>
            <a:ext uri="{FF2B5EF4-FFF2-40B4-BE49-F238E27FC236}">
              <a16:creationId xmlns:a16="http://schemas.microsoft.com/office/drawing/2014/main" id="{25357D06-957C-47F9-BE04-7039DA6CA7F2}"/>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585" name="Text Box 18">
          <a:extLst>
            <a:ext uri="{FF2B5EF4-FFF2-40B4-BE49-F238E27FC236}">
              <a16:creationId xmlns:a16="http://schemas.microsoft.com/office/drawing/2014/main" id="{42C132AC-E993-491A-A673-A0956A709FCE}"/>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586" name="Text Box 19">
          <a:extLst>
            <a:ext uri="{FF2B5EF4-FFF2-40B4-BE49-F238E27FC236}">
              <a16:creationId xmlns:a16="http://schemas.microsoft.com/office/drawing/2014/main" id="{3BA92F54-6289-49CB-80B5-E408F206C9AE}"/>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61691"/>
    <xdr:sp macro="" textlink="">
      <xdr:nvSpPr>
        <xdr:cNvPr id="1587" name="Text Box 15">
          <a:extLst>
            <a:ext uri="{FF2B5EF4-FFF2-40B4-BE49-F238E27FC236}">
              <a16:creationId xmlns:a16="http://schemas.microsoft.com/office/drawing/2014/main" id="{B7486B2A-0D36-4AE1-9E2E-D8A77066A3F4}"/>
            </a:ext>
          </a:extLst>
        </xdr:cNvPr>
        <xdr:cNvSpPr txBox="1">
          <a:spLocks noChangeArrowheads="1"/>
        </xdr:cNvSpPr>
      </xdr:nvSpPr>
      <xdr:spPr bwMode="auto">
        <a:xfrm>
          <a:off x="4448175" y="158877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1588" name="Text Box 16">
          <a:extLst>
            <a:ext uri="{FF2B5EF4-FFF2-40B4-BE49-F238E27FC236}">
              <a16:creationId xmlns:a16="http://schemas.microsoft.com/office/drawing/2014/main" id="{599A0197-FAC0-45B1-8021-DE712797EC7F}"/>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1589" name="Text Box 17">
          <a:extLst>
            <a:ext uri="{FF2B5EF4-FFF2-40B4-BE49-F238E27FC236}">
              <a16:creationId xmlns:a16="http://schemas.microsoft.com/office/drawing/2014/main" id="{DEB1E7D5-B829-4399-B62C-F76638F9D116}"/>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1590" name="Text Box 18">
          <a:extLst>
            <a:ext uri="{FF2B5EF4-FFF2-40B4-BE49-F238E27FC236}">
              <a16:creationId xmlns:a16="http://schemas.microsoft.com/office/drawing/2014/main" id="{17A53C7C-C454-44C0-8DED-725E96C64771}"/>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1591" name="Text Box 19">
          <a:extLst>
            <a:ext uri="{FF2B5EF4-FFF2-40B4-BE49-F238E27FC236}">
              <a16:creationId xmlns:a16="http://schemas.microsoft.com/office/drawing/2014/main" id="{413E4B77-9311-42DA-B025-31B60801AB56}"/>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1592" name="Text Box 15">
          <a:extLst>
            <a:ext uri="{FF2B5EF4-FFF2-40B4-BE49-F238E27FC236}">
              <a16:creationId xmlns:a16="http://schemas.microsoft.com/office/drawing/2014/main" id="{2301C8D6-DF91-4812-A398-4D5BC53AF6F9}"/>
            </a:ext>
          </a:extLst>
        </xdr:cNvPr>
        <xdr:cNvSpPr txBox="1">
          <a:spLocks noChangeArrowheads="1"/>
        </xdr:cNvSpPr>
      </xdr:nvSpPr>
      <xdr:spPr bwMode="auto">
        <a:xfrm>
          <a:off x="11963400" y="15887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1593" name="Text Box 16">
          <a:extLst>
            <a:ext uri="{FF2B5EF4-FFF2-40B4-BE49-F238E27FC236}">
              <a16:creationId xmlns:a16="http://schemas.microsoft.com/office/drawing/2014/main" id="{E83DD217-E90C-4847-BA99-3BCA40F9C48C}"/>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1594" name="Text Box 17">
          <a:extLst>
            <a:ext uri="{FF2B5EF4-FFF2-40B4-BE49-F238E27FC236}">
              <a16:creationId xmlns:a16="http://schemas.microsoft.com/office/drawing/2014/main" id="{9E114AA3-DF6C-435E-AB3D-CC9110BF70BC}"/>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1595" name="Text Box 18">
          <a:extLst>
            <a:ext uri="{FF2B5EF4-FFF2-40B4-BE49-F238E27FC236}">
              <a16:creationId xmlns:a16="http://schemas.microsoft.com/office/drawing/2014/main" id="{27797112-6375-4A81-8BDB-A216687D841B}"/>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1596" name="Text Box 19">
          <a:extLst>
            <a:ext uri="{FF2B5EF4-FFF2-40B4-BE49-F238E27FC236}">
              <a16:creationId xmlns:a16="http://schemas.microsoft.com/office/drawing/2014/main" id="{048CCD1B-C3CA-41D2-9BC0-CD51ECEB00CD}"/>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504825</xdr:rowOff>
    </xdr:from>
    <xdr:ext cx="95250" cy="442269"/>
    <xdr:sp macro="" textlink="">
      <xdr:nvSpPr>
        <xdr:cNvPr id="1597" name="Text Box 15">
          <a:extLst>
            <a:ext uri="{FF2B5EF4-FFF2-40B4-BE49-F238E27FC236}">
              <a16:creationId xmlns:a16="http://schemas.microsoft.com/office/drawing/2014/main" id="{C5368074-AF04-45C8-BA37-353A57731326}"/>
            </a:ext>
          </a:extLst>
        </xdr:cNvPr>
        <xdr:cNvSpPr txBox="1">
          <a:spLocks noChangeArrowheads="1"/>
        </xdr:cNvSpPr>
      </xdr:nvSpPr>
      <xdr:spPr bwMode="auto">
        <a:xfrm>
          <a:off x="20821650" y="15887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014"/>
    <xdr:sp macro="" textlink="">
      <xdr:nvSpPr>
        <xdr:cNvPr id="1598" name="Text Box 15">
          <a:extLst>
            <a:ext uri="{FF2B5EF4-FFF2-40B4-BE49-F238E27FC236}">
              <a16:creationId xmlns:a16="http://schemas.microsoft.com/office/drawing/2014/main" id="{3F827D70-6EC0-43DA-AA76-FF6BD3D4E850}"/>
            </a:ext>
          </a:extLst>
        </xdr:cNvPr>
        <xdr:cNvSpPr txBox="1">
          <a:spLocks noChangeArrowheads="1"/>
        </xdr:cNvSpPr>
      </xdr:nvSpPr>
      <xdr:spPr bwMode="auto">
        <a:xfrm>
          <a:off x="4448175" y="15516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599" name="Text Box 16">
          <a:extLst>
            <a:ext uri="{FF2B5EF4-FFF2-40B4-BE49-F238E27FC236}">
              <a16:creationId xmlns:a16="http://schemas.microsoft.com/office/drawing/2014/main" id="{98C59BA9-F4C6-47B3-B827-5486057925A4}"/>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600" name="Text Box 17">
          <a:extLst>
            <a:ext uri="{FF2B5EF4-FFF2-40B4-BE49-F238E27FC236}">
              <a16:creationId xmlns:a16="http://schemas.microsoft.com/office/drawing/2014/main" id="{5BCA587F-D081-4F64-B9DF-1CFF8965DEF1}"/>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601" name="Text Box 18">
          <a:extLst>
            <a:ext uri="{FF2B5EF4-FFF2-40B4-BE49-F238E27FC236}">
              <a16:creationId xmlns:a16="http://schemas.microsoft.com/office/drawing/2014/main" id="{932E9ADC-A8BA-415E-B5AA-F6BC37D41E94}"/>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1602" name="Text Box 19">
          <a:extLst>
            <a:ext uri="{FF2B5EF4-FFF2-40B4-BE49-F238E27FC236}">
              <a16:creationId xmlns:a16="http://schemas.microsoft.com/office/drawing/2014/main" id="{57CF4F1D-30B6-4D1D-A891-21AD9F88B998}"/>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1603" name="Text Box 15">
          <a:extLst>
            <a:ext uri="{FF2B5EF4-FFF2-40B4-BE49-F238E27FC236}">
              <a16:creationId xmlns:a16="http://schemas.microsoft.com/office/drawing/2014/main" id="{DEBB029E-0F1E-4D0B-AC7E-BAE9EB32104B}"/>
            </a:ext>
          </a:extLst>
        </xdr:cNvPr>
        <xdr:cNvSpPr txBox="1">
          <a:spLocks noChangeArrowheads="1"/>
        </xdr:cNvSpPr>
      </xdr:nvSpPr>
      <xdr:spPr bwMode="auto">
        <a:xfrm>
          <a:off x="4448175" y="15887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1604" name="Text Box 15">
          <a:extLst>
            <a:ext uri="{FF2B5EF4-FFF2-40B4-BE49-F238E27FC236}">
              <a16:creationId xmlns:a16="http://schemas.microsoft.com/office/drawing/2014/main" id="{3E87CD03-B79E-4608-A3FE-61D8757C9F25}"/>
            </a:ext>
          </a:extLst>
        </xdr:cNvPr>
        <xdr:cNvSpPr txBox="1">
          <a:spLocks noChangeArrowheads="1"/>
        </xdr:cNvSpPr>
      </xdr:nvSpPr>
      <xdr:spPr bwMode="auto">
        <a:xfrm>
          <a:off x="4448175" y="15887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442269"/>
    <xdr:sp macro="" textlink="">
      <xdr:nvSpPr>
        <xdr:cNvPr id="1605" name="Text Box 15">
          <a:extLst>
            <a:ext uri="{FF2B5EF4-FFF2-40B4-BE49-F238E27FC236}">
              <a16:creationId xmlns:a16="http://schemas.microsoft.com/office/drawing/2014/main" id="{3CBD9224-5209-4044-8162-294FA8425787}"/>
            </a:ext>
          </a:extLst>
        </xdr:cNvPr>
        <xdr:cNvSpPr txBox="1">
          <a:spLocks noChangeArrowheads="1"/>
        </xdr:cNvSpPr>
      </xdr:nvSpPr>
      <xdr:spPr bwMode="auto">
        <a:xfrm>
          <a:off x="11963400" y="15516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1606" name="Text Box 16">
          <a:extLst>
            <a:ext uri="{FF2B5EF4-FFF2-40B4-BE49-F238E27FC236}">
              <a16:creationId xmlns:a16="http://schemas.microsoft.com/office/drawing/2014/main" id="{F42BDC22-09C5-4E27-B208-F93E13AAF12A}"/>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1607" name="Text Box 17">
          <a:extLst>
            <a:ext uri="{FF2B5EF4-FFF2-40B4-BE49-F238E27FC236}">
              <a16:creationId xmlns:a16="http://schemas.microsoft.com/office/drawing/2014/main" id="{20AF77CD-9486-4390-8217-2A7C9DA72EDE}"/>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1608" name="Text Box 18">
          <a:extLst>
            <a:ext uri="{FF2B5EF4-FFF2-40B4-BE49-F238E27FC236}">
              <a16:creationId xmlns:a16="http://schemas.microsoft.com/office/drawing/2014/main" id="{86926A8B-8FE3-449B-89E2-8BABC18E5AE4}"/>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213632"/>
    <xdr:sp macro="" textlink="">
      <xdr:nvSpPr>
        <xdr:cNvPr id="1609" name="Text Box 15">
          <a:extLst>
            <a:ext uri="{FF2B5EF4-FFF2-40B4-BE49-F238E27FC236}">
              <a16:creationId xmlns:a16="http://schemas.microsoft.com/office/drawing/2014/main" id="{32CF3C2D-1025-4D01-9902-1DB8A5FE8D06}"/>
            </a:ext>
          </a:extLst>
        </xdr:cNvPr>
        <xdr:cNvSpPr txBox="1">
          <a:spLocks noChangeArrowheads="1"/>
        </xdr:cNvSpPr>
      </xdr:nvSpPr>
      <xdr:spPr bwMode="auto">
        <a:xfrm>
          <a:off x="11963400" y="15887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0" name="Text Box 16">
          <a:extLst>
            <a:ext uri="{FF2B5EF4-FFF2-40B4-BE49-F238E27FC236}">
              <a16:creationId xmlns:a16="http://schemas.microsoft.com/office/drawing/2014/main" id="{93EAF923-76B2-4282-AA9D-35F14E1C12F8}"/>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1" name="Text Box 17">
          <a:extLst>
            <a:ext uri="{FF2B5EF4-FFF2-40B4-BE49-F238E27FC236}">
              <a16:creationId xmlns:a16="http://schemas.microsoft.com/office/drawing/2014/main" id="{569C63EB-0143-48F3-811E-7E39F624BE39}"/>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2" name="Text Box 18">
          <a:extLst>
            <a:ext uri="{FF2B5EF4-FFF2-40B4-BE49-F238E27FC236}">
              <a16:creationId xmlns:a16="http://schemas.microsoft.com/office/drawing/2014/main" id="{E2B16A8C-FC2A-4CBA-B616-18B9770DC8D4}"/>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3" name="Text Box 19">
          <a:extLst>
            <a:ext uri="{FF2B5EF4-FFF2-40B4-BE49-F238E27FC236}">
              <a16:creationId xmlns:a16="http://schemas.microsoft.com/office/drawing/2014/main" id="{11083B4B-29AB-4DC1-983C-53143CC1B717}"/>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4" name="Text Box 16">
          <a:extLst>
            <a:ext uri="{FF2B5EF4-FFF2-40B4-BE49-F238E27FC236}">
              <a16:creationId xmlns:a16="http://schemas.microsoft.com/office/drawing/2014/main" id="{73EEDB3F-7DB7-4A01-9349-811387234867}"/>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5" name="Text Box 17">
          <a:extLst>
            <a:ext uri="{FF2B5EF4-FFF2-40B4-BE49-F238E27FC236}">
              <a16:creationId xmlns:a16="http://schemas.microsoft.com/office/drawing/2014/main" id="{C85EFF45-226B-49F4-9335-0DDF863304A0}"/>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6" name="Text Box 18">
          <a:extLst>
            <a:ext uri="{FF2B5EF4-FFF2-40B4-BE49-F238E27FC236}">
              <a16:creationId xmlns:a16="http://schemas.microsoft.com/office/drawing/2014/main" id="{391F2CFD-07A9-4B8A-893A-C4801570C8F7}"/>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1617" name="Text Box 19">
          <a:extLst>
            <a:ext uri="{FF2B5EF4-FFF2-40B4-BE49-F238E27FC236}">
              <a16:creationId xmlns:a16="http://schemas.microsoft.com/office/drawing/2014/main" id="{292C3E90-AA70-4F9A-A1EA-F8B641C349D3}"/>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18" name="Text Box 16">
          <a:extLst>
            <a:ext uri="{FF2B5EF4-FFF2-40B4-BE49-F238E27FC236}">
              <a16:creationId xmlns:a16="http://schemas.microsoft.com/office/drawing/2014/main" id="{694A24A9-4D40-4132-ADCB-F27893847D9D}"/>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19" name="Text Box 17">
          <a:extLst>
            <a:ext uri="{FF2B5EF4-FFF2-40B4-BE49-F238E27FC236}">
              <a16:creationId xmlns:a16="http://schemas.microsoft.com/office/drawing/2014/main" id="{6738BAB6-43C4-43EA-AB66-8B5B267EBAE9}"/>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20" name="Text Box 18">
          <a:extLst>
            <a:ext uri="{FF2B5EF4-FFF2-40B4-BE49-F238E27FC236}">
              <a16:creationId xmlns:a16="http://schemas.microsoft.com/office/drawing/2014/main" id="{096E86BB-29DB-469A-904F-99A5206D9676}"/>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21" name="Text Box 19">
          <a:extLst>
            <a:ext uri="{FF2B5EF4-FFF2-40B4-BE49-F238E27FC236}">
              <a16:creationId xmlns:a16="http://schemas.microsoft.com/office/drawing/2014/main" id="{10B50CAD-4CFE-47A9-BE8F-3832B4A4CE31}"/>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622" name="Text Box 16">
          <a:extLst>
            <a:ext uri="{FF2B5EF4-FFF2-40B4-BE49-F238E27FC236}">
              <a16:creationId xmlns:a16="http://schemas.microsoft.com/office/drawing/2014/main" id="{F81C3F15-42B6-4834-AA6B-8FD19C4A6F63}"/>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623" name="Text Box 17">
          <a:extLst>
            <a:ext uri="{FF2B5EF4-FFF2-40B4-BE49-F238E27FC236}">
              <a16:creationId xmlns:a16="http://schemas.microsoft.com/office/drawing/2014/main" id="{AF0039F4-1ACE-4205-BA1E-922855233BF2}"/>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624" name="Text Box 18">
          <a:extLst>
            <a:ext uri="{FF2B5EF4-FFF2-40B4-BE49-F238E27FC236}">
              <a16:creationId xmlns:a16="http://schemas.microsoft.com/office/drawing/2014/main" id="{954061DE-D00A-4FE4-AFB6-E2313EC4AFFC}"/>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625" name="Text Box 19">
          <a:extLst>
            <a:ext uri="{FF2B5EF4-FFF2-40B4-BE49-F238E27FC236}">
              <a16:creationId xmlns:a16="http://schemas.microsoft.com/office/drawing/2014/main" id="{B5EC7B2C-32C5-49C7-90A6-26115B655B71}"/>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1626" name="Text Box 16">
          <a:extLst>
            <a:ext uri="{FF2B5EF4-FFF2-40B4-BE49-F238E27FC236}">
              <a16:creationId xmlns:a16="http://schemas.microsoft.com/office/drawing/2014/main" id="{38BD610E-51C5-4CAB-B2F7-82D063A918DE}"/>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1627" name="Text Box 17">
          <a:extLst>
            <a:ext uri="{FF2B5EF4-FFF2-40B4-BE49-F238E27FC236}">
              <a16:creationId xmlns:a16="http://schemas.microsoft.com/office/drawing/2014/main" id="{53008002-A329-4F00-9880-6213CDFD0054}"/>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1628" name="Text Box 18">
          <a:extLst>
            <a:ext uri="{FF2B5EF4-FFF2-40B4-BE49-F238E27FC236}">
              <a16:creationId xmlns:a16="http://schemas.microsoft.com/office/drawing/2014/main" id="{5E0C4CFA-BB11-4453-8CA2-514684938C04}"/>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1629" name="Text Box 19">
          <a:extLst>
            <a:ext uri="{FF2B5EF4-FFF2-40B4-BE49-F238E27FC236}">
              <a16:creationId xmlns:a16="http://schemas.microsoft.com/office/drawing/2014/main" id="{2C55FCF6-0B4D-44F2-A037-12B98005B7F9}"/>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014"/>
    <xdr:sp macro="" textlink="">
      <xdr:nvSpPr>
        <xdr:cNvPr id="1630" name="Text Box 15">
          <a:extLst>
            <a:ext uri="{FF2B5EF4-FFF2-40B4-BE49-F238E27FC236}">
              <a16:creationId xmlns:a16="http://schemas.microsoft.com/office/drawing/2014/main" id="{F77376B9-5951-4C18-BB47-873C8A776217}"/>
            </a:ext>
          </a:extLst>
        </xdr:cNvPr>
        <xdr:cNvSpPr txBox="1">
          <a:spLocks noChangeArrowheads="1"/>
        </xdr:cNvSpPr>
      </xdr:nvSpPr>
      <xdr:spPr bwMode="auto">
        <a:xfrm>
          <a:off x="4448175" y="17002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31" name="Text Box 16">
          <a:extLst>
            <a:ext uri="{FF2B5EF4-FFF2-40B4-BE49-F238E27FC236}">
              <a16:creationId xmlns:a16="http://schemas.microsoft.com/office/drawing/2014/main" id="{2E7F5DF8-00AC-4A12-8111-2802C74FEDDE}"/>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32" name="Text Box 17">
          <a:extLst>
            <a:ext uri="{FF2B5EF4-FFF2-40B4-BE49-F238E27FC236}">
              <a16:creationId xmlns:a16="http://schemas.microsoft.com/office/drawing/2014/main" id="{0111DB0C-FF9C-4DB4-8142-0C477E1233F7}"/>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33" name="Text Box 18">
          <a:extLst>
            <a:ext uri="{FF2B5EF4-FFF2-40B4-BE49-F238E27FC236}">
              <a16:creationId xmlns:a16="http://schemas.microsoft.com/office/drawing/2014/main" id="{A7AF0495-30C4-44E4-B02B-97F1C28B23E2}"/>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634" name="Text Box 19">
          <a:extLst>
            <a:ext uri="{FF2B5EF4-FFF2-40B4-BE49-F238E27FC236}">
              <a16:creationId xmlns:a16="http://schemas.microsoft.com/office/drawing/2014/main" id="{78F82149-0093-4264-A44C-5910F9E23AEC}"/>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1635" name="Text Box 15">
          <a:extLst>
            <a:ext uri="{FF2B5EF4-FFF2-40B4-BE49-F238E27FC236}">
              <a16:creationId xmlns:a16="http://schemas.microsoft.com/office/drawing/2014/main" id="{F01F52B3-CC94-4952-BE0E-3F06D9A3B4AB}"/>
            </a:ext>
          </a:extLst>
        </xdr:cNvPr>
        <xdr:cNvSpPr txBox="1">
          <a:spLocks noChangeArrowheads="1"/>
        </xdr:cNvSpPr>
      </xdr:nvSpPr>
      <xdr:spPr bwMode="auto">
        <a:xfrm>
          <a:off x="11963400" y="170021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636" name="Text Box 16">
          <a:extLst>
            <a:ext uri="{FF2B5EF4-FFF2-40B4-BE49-F238E27FC236}">
              <a16:creationId xmlns:a16="http://schemas.microsoft.com/office/drawing/2014/main" id="{D565ACD0-FE17-4357-AC3F-AE53E1624DED}"/>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637" name="Text Box 17">
          <a:extLst>
            <a:ext uri="{FF2B5EF4-FFF2-40B4-BE49-F238E27FC236}">
              <a16:creationId xmlns:a16="http://schemas.microsoft.com/office/drawing/2014/main" id="{A47352D1-548B-4040-A210-4D0F9D7C1327}"/>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638" name="Text Box 18">
          <a:extLst>
            <a:ext uri="{FF2B5EF4-FFF2-40B4-BE49-F238E27FC236}">
              <a16:creationId xmlns:a16="http://schemas.microsoft.com/office/drawing/2014/main" id="{4FA0CF50-3EA1-48DE-A83E-BAA5D898755A}"/>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39" name="Text Box 16">
          <a:extLst>
            <a:ext uri="{FF2B5EF4-FFF2-40B4-BE49-F238E27FC236}">
              <a16:creationId xmlns:a16="http://schemas.microsoft.com/office/drawing/2014/main" id="{D4C4B4EC-90D5-46BA-A366-4B22606BA9AF}"/>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40" name="Text Box 17">
          <a:extLst>
            <a:ext uri="{FF2B5EF4-FFF2-40B4-BE49-F238E27FC236}">
              <a16:creationId xmlns:a16="http://schemas.microsoft.com/office/drawing/2014/main" id="{3B8415CB-06CD-41B6-AE9D-5A9CE3C76298}"/>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41" name="Text Box 18">
          <a:extLst>
            <a:ext uri="{FF2B5EF4-FFF2-40B4-BE49-F238E27FC236}">
              <a16:creationId xmlns:a16="http://schemas.microsoft.com/office/drawing/2014/main" id="{E3FE319C-69D6-469D-A1CF-46A4FF7B5993}"/>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42" name="Text Box 19">
          <a:extLst>
            <a:ext uri="{FF2B5EF4-FFF2-40B4-BE49-F238E27FC236}">
              <a16:creationId xmlns:a16="http://schemas.microsoft.com/office/drawing/2014/main" id="{37FBA848-B7F5-4E37-A09D-DA2E606185B0}"/>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43" name="Text Box 16">
          <a:extLst>
            <a:ext uri="{FF2B5EF4-FFF2-40B4-BE49-F238E27FC236}">
              <a16:creationId xmlns:a16="http://schemas.microsoft.com/office/drawing/2014/main" id="{6CE9F4AF-77B5-48F8-9233-852421F535CF}"/>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44" name="Text Box 17">
          <a:extLst>
            <a:ext uri="{FF2B5EF4-FFF2-40B4-BE49-F238E27FC236}">
              <a16:creationId xmlns:a16="http://schemas.microsoft.com/office/drawing/2014/main" id="{DE763E6A-8763-48EC-AC5E-A4F6769C5FE2}"/>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45" name="Text Box 18">
          <a:extLst>
            <a:ext uri="{FF2B5EF4-FFF2-40B4-BE49-F238E27FC236}">
              <a16:creationId xmlns:a16="http://schemas.microsoft.com/office/drawing/2014/main" id="{794DAC69-F6E2-491F-AA36-4B10B3EDDCC0}"/>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646" name="Text Box 19">
          <a:extLst>
            <a:ext uri="{FF2B5EF4-FFF2-40B4-BE49-F238E27FC236}">
              <a16:creationId xmlns:a16="http://schemas.microsoft.com/office/drawing/2014/main" id="{43E6F704-A835-4529-90FC-6B7AD1B80809}"/>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1647" name="Text Box 15">
          <a:extLst>
            <a:ext uri="{FF2B5EF4-FFF2-40B4-BE49-F238E27FC236}">
              <a16:creationId xmlns:a16="http://schemas.microsoft.com/office/drawing/2014/main" id="{738F7CB0-9048-45F2-9B11-0CC808B38B8D}"/>
            </a:ext>
          </a:extLst>
        </xdr:cNvPr>
        <xdr:cNvSpPr txBox="1">
          <a:spLocks noChangeArrowheads="1"/>
        </xdr:cNvSpPr>
      </xdr:nvSpPr>
      <xdr:spPr bwMode="auto">
        <a:xfrm>
          <a:off x="4448175" y="17373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1648" name="Text Box 15">
          <a:extLst>
            <a:ext uri="{FF2B5EF4-FFF2-40B4-BE49-F238E27FC236}">
              <a16:creationId xmlns:a16="http://schemas.microsoft.com/office/drawing/2014/main" id="{E221C655-49A9-4E95-8C5E-D45234CF2818}"/>
            </a:ext>
          </a:extLst>
        </xdr:cNvPr>
        <xdr:cNvSpPr txBox="1">
          <a:spLocks noChangeArrowheads="1"/>
        </xdr:cNvSpPr>
      </xdr:nvSpPr>
      <xdr:spPr bwMode="auto">
        <a:xfrm>
          <a:off x="11963400" y="17373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504825</xdr:rowOff>
    </xdr:from>
    <xdr:ext cx="95250" cy="442269"/>
    <xdr:sp macro="" textlink="">
      <xdr:nvSpPr>
        <xdr:cNvPr id="1649" name="Text Box 15">
          <a:extLst>
            <a:ext uri="{FF2B5EF4-FFF2-40B4-BE49-F238E27FC236}">
              <a16:creationId xmlns:a16="http://schemas.microsoft.com/office/drawing/2014/main" id="{7FACA563-8E55-419B-A6A0-3EEDC80C6038}"/>
            </a:ext>
          </a:extLst>
        </xdr:cNvPr>
        <xdr:cNvSpPr txBox="1">
          <a:spLocks noChangeArrowheads="1"/>
        </xdr:cNvSpPr>
      </xdr:nvSpPr>
      <xdr:spPr bwMode="auto">
        <a:xfrm>
          <a:off x="20821650" y="17373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1650" name="Text Box 15">
          <a:extLst>
            <a:ext uri="{FF2B5EF4-FFF2-40B4-BE49-F238E27FC236}">
              <a16:creationId xmlns:a16="http://schemas.microsoft.com/office/drawing/2014/main" id="{7EDCA61E-4FDA-4C9C-8638-370E2E8E4D39}"/>
            </a:ext>
          </a:extLst>
        </xdr:cNvPr>
        <xdr:cNvSpPr txBox="1">
          <a:spLocks noChangeArrowheads="1"/>
        </xdr:cNvSpPr>
      </xdr:nvSpPr>
      <xdr:spPr bwMode="auto">
        <a:xfrm>
          <a:off x="4448175" y="17373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1651" name="Text Box 15">
          <a:extLst>
            <a:ext uri="{FF2B5EF4-FFF2-40B4-BE49-F238E27FC236}">
              <a16:creationId xmlns:a16="http://schemas.microsoft.com/office/drawing/2014/main" id="{66EED4AE-C8D2-46DF-B4D8-E6BD9CD13560}"/>
            </a:ext>
          </a:extLst>
        </xdr:cNvPr>
        <xdr:cNvSpPr txBox="1">
          <a:spLocks noChangeArrowheads="1"/>
        </xdr:cNvSpPr>
      </xdr:nvSpPr>
      <xdr:spPr bwMode="auto">
        <a:xfrm>
          <a:off x="4448175" y="17373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1652" name="Text Box 15">
          <a:extLst>
            <a:ext uri="{FF2B5EF4-FFF2-40B4-BE49-F238E27FC236}">
              <a16:creationId xmlns:a16="http://schemas.microsoft.com/office/drawing/2014/main" id="{529B2950-E2F8-44D6-BBBF-60EA1A9A3666}"/>
            </a:ext>
          </a:extLst>
        </xdr:cNvPr>
        <xdr:cNvSpPr txBox="1">
          <a:spLocks noChangeArrowheads="1"/>
        </xdr:cNvSpPr>
      </xdr:nvSpPr>
      <xdr:spPr bwMode="auto">
        <a:xfrm>
          <a:off x="11963400" y="17373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53" name="Text Box 16">
          <a:extLst>
            <a:ext uri="{FF2B5EF4-FFF2-40B4-BE49-F238E27FC236}">
              <a16:creationId xmlns:a16="http://schemas.microsoft.com/office/drawing/2014/main" id="{9B6CEE55-8580-456A-A89A-7B4E7E3A90A1}"/>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54" name="Text Box 17">
          <a:extLst>
            <a:ext uri="{FF2B5EF4-FFF2-40B4-BE49-F238E27FC236}">
              <a16:creationId xmlns:a16="http://schemas.microsoft.com/office/drawing/2014/main" id="{9697E004-1BBA-4BD2-A936-C3CE5AA8333E}"/>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55" name="Text Box 18">
          <a:extLst>
            <a:ext uri="{FF2B5EF4-FFF2-40B4-BE49-F238E27FC236}">
              <a16:creationId xmlns:a16="http://schemas.microsoft.com/office/drawing/2014/main" id="{736E3930-49B4-463A-B3FC-FF1F825D8885}"/>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56" name="Text Box 19">
          <a:extLst>
            <a:ext uri="{FF2B5EF4-FFF2-40B4-BE49-F238E27FC236}">
              <a16:creationId xmlns:a16="http://schemas.microsoft.com/office/drawing/2014/main" id="{E075329C-21F8-4024-81CD-D821945A6F4C}"/>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657" name="Text Box 16">
          <a:extLst>
            <a:ext uri="{FF2B5EF4-FFF2-40B4-BE49-F238E27FC236}">
              <a16:creationId xmlns:a16="http://schemas.microsoft.com/office/drawing/2014/main" id="{99C864B4-18C8-4A1B-8F99-72FE0ABD158D}"/>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658" name="Text Box 17">
          <a:extLst>
            <a:ext uri="{FF2B5EF4-FFF2-40B4-BE49-F238E27FC236}">
              <a16:creationId xmlns:a16="http://schemas.microsoft.com/office/drawing/2014/main" id="{1E3F1B0C-6E4A-4F42-8D60-EBC6085C5580}"/>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659" name="Text Box 18">
          <a:extLst>
            <a:ext uri="{FF2B5EF4-FFF2-40B4-BE49-F238E27FC236}">
              <a16:creationId xmlns:a16="http://schemas.microsoft.com/office/drawing/2014/main" id="{08B7C160-0558-4682-8B8E-3ED149CDE130}"/>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660" name="Text Box 19">
          <a:extLst>
            <a:ext uri="{FF2B5EF4-FFF2-40B4-BE49-F238E27FC236}">
              <a16:creationId xmlns:a16="http://schemas.microsoft.com/office/drawing/2014/main" id="{F4DD3B28-E0B8-460E-B479-5EC8B801C654}"/>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1661" name="Text Box 16">
          <a:extLst>
            <a:ext uri="{FF2B5EF4-FFF2-40B4-BE49-F238E27FC236}">
              <a16:creationId xmlns:a16="http://schemas.microsoft.com/office/drawing/2014/main" id="{84015CBD-5B59-4B4F-B124-64102E413065}"/>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1662" name="Text Box 17">
          <a:extLst>
            <a:ext uri="{FF2B5EF4-FFF2-40B4-BE49-F238E27FC236}">
              <a16:creationId xmlns:a16="http://schemas.microsoft.com/office/drawing/2014/main" id="{9E3CC9AB-B5EE-4218-AA60-93813A782C6A}"/>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1663" name="Text Box 18">
          <a:extLst>
            <a:ext uri="{FF2B5EF4-FFF2-40B4-BE49-F238E27FC236}">
              <a16:creationId xmlns:a16="http://schemas.microsoft.com/office/drawing/2014/main" id="{ABA9ADE7-E747-41FE-8184-A31A261CF23A}"/>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1664" name="Text Box 19">
          <a:extLst>
            <a:ext uri="{FF2B5EF4-FFF2-40B4-BE49-F238E27FC236}">
              <a16:creationId xmlns:a16="http://schemas.microsoft.com/office/drawing/2014/main" id="{EB657517-CEEC-45EC-9C56-E2A8B93E80C9}"/>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44014"/>
    <xdr:sp macro="" textlink="">
      <xdr:nvSpPr>
        <xdr:cNvPr id="1665" name="Text Box 15">
          <a:extLst>
            <a:ext uri="{FF2B5EF4-FFF2-40B4-BE49-F238E27FC236}">
              <a16:creationId xmlns:a16="http://schemas.microsoft.com/office/drawing/2014/main" id="{B276600B-E9A4-4BBA-AAA9-8AF9D85DEBE1}"/>
            </a:ext>
          </a:extLst>
        </xdr:cNvPr>
        <xdr:cNvSpPr txBox="1">
          <a:spLocks noChangeArrowheads="1"/>
        </xdr:cNvSpPr>
      </xdr:nvSpPr>
      <xdr:spPr bwMode="auto">
        <a:xfrm>
          <a:off x="4448175" y="18488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66" name="Text Box 16">
          <a:extLst>
            <a:ext uri="{FF2B5EF4-FFF2-40B4-BE49-F238E27FC236}">
              <a16:creationId xmlns:a16="http://schemas.microsoft.com/office/drawing/2014/main" id="{27D66927-C99D-4B56-8B74-25E8E2D11FA9}"/>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67" name="Text Box 17">
          <a:extLst>
            <a:ext uri="{FF2B5EF4-FFF2-40B4-BE49-F238E27FC236}">
              <a16:creationId xmlns:a16="http://schemas.microsoft.com/office/drawing/2014/main" id="{AAFB78BA-0042-4506-9B80-5874C747FE85}"/>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68" name="Text Box 18">
          <a:extLst>
            <a:ext uri="{FF2B5EF4-FFF2-40B4-BE49-F238E27FC236}">
              <a16:creationId xmlns:a16="http://schemas.microsoft.com/office/drawing/2014/main" id="{19BBFF3F-B1CD-4665-B970-3A4FDB029D33}"/>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669" name="Text Box 19">
          <a:extLst>
            <a:ext uri="{FF2B5EF4-FFF2-40B4-BE49-F238E27FC236}">
              <a16:creationId xmlns:a16="http://schemas.microsoft.com/office/drawing/2014/main" id="{366049A1-90C6-489D-BBA6-518640289DB2}"/>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504825</xdr:rowOff>
    </xdr:from>
    <xdr:ext cx="95250" cy="442269"/>
    <xdr:sp macro="" textlink="">
      <xdr:nvSpPr>
        <xdr:cNvPr id="1670" name="Text Box 15">
          <a:extLst>
            <a:ext uri="{FF2B5EF4-FFF2-40B4-BE49-F238E27FC236}">
              <a16:creationId xmlns:a16="http://schemas.microsoft.com/office/drawing/2014/main" id="{0454BCE4-9C25-484A-92E7-9C5F64B3483E}"/>
            </a:ext>
          </a:extLst>
        </xdr:cNvPr>
        <xdr:cNvSpPr txBox="1">
          <a:spLocks noChangeArrowheads="1"/>
        </xdr:cNvSpPr>
      </xdr:nvSpPr>
      <xdr:spPr bwMode="auto">
        <a:xfrm>
          <a:off x="11963400" y="18488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671" name="Text Box 16">
          <a:extLst>
            <a:ext uri="{FF2B5EF4-FFF2-40B4-BE49-F238E27FC236}">
              <a16:creationId xmlns:a16="http://schemas.microsoft.com/office/drawing/2014/main" id="{42DBA030-DD36-4891-9391-727E4ADF9B15}"/>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672" name="Text Box 17">
          <a:extLst>
            <a:ext uri="{FF2B5EF4-FFF2-40B4-BE49-F238E27FC236}">
              <a16:creationId xmlns:a16="http://schemas.microsoft.com/office/drawing/2014/main" id="{09F3F438-7FF1-45C9-8B53-2638D551FB15}"/>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673" name="Text Box 18">
          <a:extLst>
            <a:ext uri="{FF2B5EF4-FFF2-40B4-BE49-F238E27FC236}">
              <a16:creationId xmlns:a16="http://schemas.microsoft.com/office/drawing/2014/main" id="{5AA477D3-137D-405E-A3F5-A7C824613A79}"/>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74" name="Text Box 16">
          <a:extLst>
            <a:ext uri="{FF2B5EF4-FFF2-40B4-BE49-F238E27FC236}">
              <a16:creationId xmlns:a16="http://schemas.microsoft.com/office/drawing/2014/main" id="{1D4323AE-C2A7-4A13-985D-DF218C69160D}"/>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75" name="Text Box 17">
          <a:extLst>
            <a:ext uri="{FF2B5EF4-FFF2-40B4-BE49-F238E27FC236}">
              <a16:creationId xmlns:a16="http://schemas.microsoft.com/office/drawing/2014/main" id="{B7BF26CC-C3AA-409D-8162-846D821C9B66}"/>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76" name="Text Box 18">
          <a:extLst>
            <a:ext uri="{FF2B5EF4-FFF2-40B4-BE49-F238E27FC236}">
              <a16:creationId xmlns:a16="http://schemas.microsoft.com/office/drawing/2014/main" id="{F578FBE5-8CC2-43F0-8184-39AA4C6C9383}"/>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77" name="Text Box 19">
          <a:extLst>
            <a:ext uri="{FF2B5EF4-FFF2-40B4-BE49-F238E27FC236}">
              <a16:creationId xmlns:a16="http://schemas.microsoft.com/office/drawing/2014/main" id="{3B842F22-6FF9-43CD-A5EA-7E0EA8B34716}"/>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78" name="Text Box 16">
          <a:extLst>
            <a:ext uri="{FF2B5EF4-FFF2-40B4-BE49-F238E27FC236}">
              <a16:creationId xmlns:a16="http://schemas.microsoft.com/office/drawing/2014/main" id="{C1E9C544-9798-44DB-9A16-F03522E90F33}"/>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79" name="Text Box 17">
          <a:extLst>
            <a:ext uri="{FF2B5EF4-FFF2-40B4-BE49-F238E27FC236}">
              <a16:creationId xmlns:a16="http://schemas.microsoft.com/office/drawing/2014/main" id="{9E5AE53B-EF94-43F7-8240-6D02C998AD4B}"/>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80" name="Text Box 18">
          <a:extLst>
            <a:ext uri="{FF2B5EF4-FFF2-40B4-BE49-F238E27FC236}">
              <a16:creationId xmlns:a16="http://schemas.microsoft.com/office/drawing/2014/main" id="{5AB04D9A-207F-41B2-AE06-EDDB9B580BED}"/>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81" name="Text Box 19">
          <a:extLst>
            <a:ext uri="{FF2B5EF4-FFF2-40B4-BE49-F238E27FC236}">
              <a16:creationId xmlns:a16="http://schemas.microsoft.com/office/drawing/2014/main" id="{6D27C84B-C41D-4FB2-AC56-9FC49FC86870}"/>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682" name="Text Box 16">
          <a:extLst>
            <a:ext uri="{FF2B5EF4-FFF2-40B4-BE49-F238E27FC236}">
              <a16:creationId xmlns:a16="http://schemas.microsoft.com/office/drawing/2014/main" id="{36F32C85-F717-4C76-8A9A-0F5F53EACD30}"/>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683" name="Text Box 17">
          <a:extLst>
            <a:ext uri="{FF2B5EF4-FFF2-40B4-BE49-F238E27FC236}">
              <a16:creationId xmlns:a16="http://schemas.microsoft.com/office/drawing/2014/main" id="{87D3ABED-3946-457F-AA1C-6F00B9BACC37}"/>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684" name="Text Box 18">
          <a:extLst>
            <a:ext uri="{FF2B5EF4-FFF2-40B4-BE49-F238E27FC236}">
              <a16:creationId xmlns:a16="http://schemas.microsoft.com/office/drawing/2014/main" id="{A6067292-7576-4484-B6BD-207013F13014}"/>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685" name="Text Box 19">
          <a:extLst>
            <a:ext uri="{FF2B5EF4-FFF2-40B4-BE49-F238E27FC236}">
              <a16:creationId xmlns:a16="http://schemas.microsoft.com/office/drawing/2014/main" id="{5CDBFCA9-2029-4B5F-A09F-A5B5F40AF77D}"/>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1686" name="Text Box 15">
          <a:extLst>
            <a:ext uri="{FF2B5EF4-FFF2-40B4-BE49-F238E27FC236}">
              <a16:creationId xmlns:a16="http://schemas.microsoft.com/office/drawing/2014/main" id="{BD883057-F46A-42BB-96A4-EF2ABDD2E0E5}"/>
            </a:ext>
          </a:extLst>
        </xdr:cNvPr>
        <xdr:cNvSpPr txBox="1">
          <a:spLocks noChangeArrowheads="1"/>
        </xdr:cNvSpPr>
      </xdr:nvSpPr>
      <xdr:spPr bwMode="auto">
        <a:xfrm>
          <a:off x="4448175" y="20345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1687" name="Text Box 16">
          <a:extLst>
            <a:ext uri="{FF2B5EF4-FFF2-40B4-BE49-F238E27FC236}">
              <a16:creationId xmlns:a16="http://schemas.microsoft.com/office/drawing/2014/main" id="{713CF6E5-C5FE-42C9-90AF-C147A3FC5019}"/>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1688" name="Text Box 17">
          <a:extLst>
            <a:ext uri="{FF2B5EF4-FFF2-40B4-BE49-F238E27FC236}">
              <a16:creationId xmlns:a16="http://schemas.microsoft.com/office/drawing/2014/main" id="{05A1240A-B19A-4F88-B5D5-BE6E30D57014}"/>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1689" name="Text Box 18">
          <a:extLst>
            <a:ext uri="{FF2B5EF4-FFF2-40B4-BE49-F238E27FC236}">
              <a16:creationId xmlns:a16="http://schemas.microsoft.com/office/drawing/2014/main" id="{CD8E146B-8FA7-49FB-9F01-1FCBEC02C067}"/>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1690" name="Text Box 19">
          <a:extLst>
            <a:ext uri="{FF2B5EF4-FFF2-40B4-BE49-F238E27FC236}">
              <a16:creationId xmlns:a16="http://schemas.microsoft.com/office/drawing/2014/main" id="{35152B97-158C-4A90-B0DF-38A2B222CC68}"/>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1691" name="Text Box 15">
          <a:extLst>
            <a:ext uri="{FF2B5EF4-FFF2-40B4-BE49-F238E27FC236}">
              <a16:creationId xmlns:a16="http://schemas.microsoft.com/office/drawing/2014/main" id="{816D72DA-FBF0-4198-B2B2-C995E1ADD47A}"/>
            </a:ext>
          </a:extLst>
        </xdr:cNvPr>
        <xdr:cNvSpPr txBox="1">
          <a:spLocks noChangeArrowheads="1"/>
        </xdr:cNvSpPr>
      </xdr:nvSpPr>
      <xdr:spPr bwMode="auto">
        <a:xfrm>
          <a:off x="11963400" y="20345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1692" name="Text Box 16">
          <a:extLst>
            <a:ext uri="{FF2B5EF4-FFF2-40B4-BE49-F238E27FC236}">
              <a16:creationId xmlns:a16="http://schemas.microsoft.com/office/drawing/2014/main" id="{D68292F5-0EFB-4EAB-9CDB-2BE3ABCC4328}"/>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1693" name="Text Box 17">
          <a:extLst>
            <a:ext uri="{FF2B5EF4-FFF2-40B4-BE49-F238E27FC236}">
              <a16:creationId xmlns:a16="http://schemas.microsoft.com/office/drawing/2014/main" id="{493EB583-1A5F-4FC8-A76B-7BE5B5C8C35F}"/>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1694" name="Text Box 18">
          <a:extLst>
            <a:ext uri="{FF2B5EF4-FFF2-40B4-BE49-F238E27FC236}">
              <a16:creationId xmlns:a16="http://schemas.microsoft.com/office/drawing/2014/main" id="{7AA440B1-E5E7-4161-8349-9E067E17BB6B}"/>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1695" name="Text Box 19">
          <a:extLst>
            <a:ext uri="{FF2B5EF4-FFF2-40B4-BE49-F238E27FC236}">
              <a16:creationId xmlns:a16="http://schemas.microsoft.com/office/drawing/2014/main" id="{5BE7418D-E2C6-4C4B-8175-2DEACCA91B2F}"/>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504825</xdr:rowOff>
    </xdr:from>
    <xdr:ext cx="95250" cy="442269"/>
    <xdr:sp macro="" textlink="">
      <xdr:nvSpPr>
        <xdr:cNvPr id="1696" name="Text Box 15">
          <a:extLst>
            <a:ext uri="{FF2B5EF4-FFF2-40B4-BE49-F238E27FC236}">
              <a16:creationId xmlns:a16="http://schemas.microsoft.com/office/drawing/2014/main" id="{5F06FC7F-AF64-45B7-81CE-406614D8AD24}"/>
            </a:ext>
          </a:extLst>
        </xdr:cNvPr>
        <xdr:cNvSpPr txBox="1">
          <a:spLocks noChangeArrowheads="1"/>
        </xdr:cNvSpPr>
      </xdr:nvSpPr>
      <xdr:spPr bwMode="auto">
        <a:xfrm>
          <a:off x="20821650" y="20345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4014"/>
    <xdr:sp macro="" textlink="">
      <xdr:nvSpPr>
        <xdr:cNvPr id="1697" name="Text Box 15">
          <a:extLst>
            <a:ext uri="{FF2B5EF4-FFF2-40B4-BE49-F238E27FC236}">
              <a16:creationId xmlns:a16="http://schemas.microsoft.com/office/drawing/2014/main" id="{2210E530-C3FB-419B-B2A8-77FEC854DCFA}"/>
            </a:ext>
          </a:extLst>
        </xdr:cNvPr>
        <xdr:cNvSpPr txBox="1">
          <a:spLocks noChangeArrowheads="1"/>
        </xdr:cNvSpPr>
      </xdr:nvSpPr>
      <xdr:spPr bwMode="auto">
        <a:xfrm>
          <a:off x="4448175" y="19973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698" name="Text Box 16">
          <a:extLst>
            <a:ext uri="{FF2B5EF4-FFF2-40B4-BE49-F238E27FC236}">
              <a16:creationId xmlns:a16="http://schemas.microsoft.com/office/drawing/2014/main" id="{D6DEE635-6ABE-4305-9D96-0476552D9036}"/>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699" name="Text Box 17">
          <a:extLst>
            <a:ext uri="{FF2B5EF4-FFF2-40B4-BE49-F238E27FC236}">
              <a16:creationId xmlns:a16="http://schemas.microsoft.com/office/drawing/2014/main" id="{CD245648-D773-44E3-B20E-64F7480E8585}"/>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700" name="Text Box 18">
          <a:extLst>
            <a:ext uri="{FF2B5EF4-FFF2-40B4-BE49-F238E27FC236}">
              <a16:creationId xmlns:a16="http://schemas.microsoft.com/office/drawing/2014/main" id="{09BBF7AD-AD0C-4718-9FF0-FF5CF960C3D6}"/>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1701" name="Text Box 19">
          <a:extLst>
            <a:ext uri="{FF2B5EF4-FFF2-40B4-BE49-F238E27FC236}">
              <a16:creationId xmlns:a16="http://schemas.microsoft.com/office/drawing/2014/main" id="{351BD60E-09D3-4B5C-BB4B-80D44C7DB7DE}"/>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1702" name="Text Box 15">
          <a:extLst>
            <a:ext uri="{FF2B5EF4-FFF2-40B4-BE49-F238E27FC236}">
              <a16:creationId xmlns:a16="http://schemas.microsoft.com/office/drawing/2014/main" id="{630472DB-0BE3-48D4-BE22-971390E82BB9}"/>
            </a:ext>
          </a:extLst>
        </xdr:cNvPr>
        <xdr:cNvSpPr txBox="1">
          <a:spLocks noChangeArrowheads="1"/>
        </xdr:cNvSpPr>
      </xdr:nvSpPr>
      <xdr:spPr bwMode="auto">
        <a:xfrm>
          <a:off x="4448175" y="20345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1703" name="Text Box 15">
          <a:extLst>
            <a:ext uri="{FF2B5EF4-FFF2-40B4-BE49-F238E27FC236}">
              <a16:creationId xmlns:a16="http://schemas.microsoft.com/office/drawing/2014/main" id="{CF193C4A-631F-4287-8550-A7601EFAAD60}"/>
            </a:ext>
          </a:extLst>
        </xdr:cNvPr>
        <xdr:cNvSpPr txBox="1">
          <a:spLocks noChangeArrowheads="1"/>
        </xdr:cNvSpPr>
      </xdr:nvSpPr>
      <xdr:spPr bwMode="auto">
        <a:xfrm>
          <a:off x="4448175" y="20345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442269"/>
    <xdr:sp macro="" textlink="">
      <xdr:nvSpPr>
        <xdr:cNvPr id="1704" name="Text Box 15">
          <a:extLst>
            <a:ext uri="{FF2B5EF4-FFF2-40B4-BE49-F238E27FC236}">
              <a16:creationId xmlns:a16="http://schemas.microsoft.com/office/drawing/2014/main" id="{E26E2A3D-900E-4E0E-AEEE-C564CB7C56B4}"/>
            </a:ext>
          </a:extLst>
        </xdr:cNvPr>
        <xdr:cNvSpPr txBox="1">
          <a:spLocks noChangeArrowheads="1"/>
        </xdr:cNvSpPr>
      </xdr:nvSpPr>
      <xdr:spPr bwMode="auto">
        <a:xfrm>
          <a:off x="11963400" y="19973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1705" name="Text Box 16">
          <a:extLst>
            <a:ext uri="{FF2B5EF4-FFF2-40B4-BE49-F238E27FC236}">
              <a16:creationId xmlns:a16="http://schemas.microsoft.com/office/drawing/2014/main" id="{C0C4BCE0-7503-4EA2-9C0C-94444154BF34}"/>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1706" name="Text Box 17">
          <a:extLst>
            <a:ext uri="{FF2B5EF4-FFF2-40B4-BE49-F238E27FC236}">
              <a16:creationId xmlns:a16="http://schemas.microsoft.com/office/drawing/2014/main" id="{0F5A9B22-EC93-4AD3-8312-1033025069E4}"/>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1707" name="Text Box 18">
          <a:extLst>
            <a:ext uri="{FF2B5EF4-FFF2-40B4-BE49-F238E27FC236}">
              <a16:creationId xmlns:a16="http://schemas.microsoft.com/office/drawing/2014/main" id="{559C61CF-408D-4406-A258-2CADA371AE13}"/>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213632"/>
    <xdr:sp macro="" textlink="">
      <xdr:nvSpPr>
        <xdr:cNvPr id="1708" name="Text Box 15">
          <a:extLst>
            <a:ext uri="{FF2B5EF4-FFF2-40B4-BE49-F238E27FC236}">
              <a16:creationId xmlns:a16="http://schemas.microsoft.com/office/drawing/2014/main" id="{8D1EB265-B429-464C-A9DF-72608E386BFA}"/>
            </a:ext>
          </a:extLst>
        </xdr:cNvPr>
        <xdr:cNvSpPr txBox="1">
          <a:spLocks noChangeArrowheads="1"/>
        </xdr:cNvSpPr>
      </xdr:nvSpPr>
      <xdr:spPr bwMode="auto">
        <a:xfrm>
          <a:off x="11963400" y="20345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09" name="Text Box 16">
          <a:extLst>
            <a:ext uri="{FF2B5EF4-FFF2-40B4-BE49-F238E27FC236}">
              <a16:creationId xmlns:a16="http://schemas.microsoft.com/office/drawing/2014/main" id="{99BBBE37-E695-4661-84A3-A6171A01CF4A}"/>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10" name="Text Box 17">
          <a:extLst>
            <a:ext uri="{FF2B5EF4-FFF2-40B4-BE49-F238E27FC236}">
              <a16:creationId xmlns:a16="http://schemas.microsoft.com/office/drawing/2014/main" id="{3F93FE48-0DD1-4D5B-ADE9-E6E4223D0DA0}"/>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11" name="Text Box 18">
          <a:extLst>
            <a:ext uri="{FF2B5EF4-FFF2-40B4-BE49-F238E27FC236}">
              <a16:creationId xmlns:a16="http://schemas.microsoft.com/office/drawing/2014/main" id="{16E7962C-69CD-40DB-A2F3-28B5F3591B5D}"/>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12" name="Text Box 19">
          <a:extLst>
            <a:ext uri="{FF2B5EF4-FFF2-40B4-BE49-F238E27FC236}">
              <a16:creationId xmlns:a16="http://schemas.microsoft.com/office/drawing/2014/main" id="{45FC4BE4-17D8-4CF2-AA83-C0239D824DE9}"/>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13" name="Text Box 16">
          <a:extLst>
            <a:ext uri="{FF2B5EF4-FFF2-40B4-BE49-F238E27FC236}">
              <a16:creationId xmlns:a16="http://schemas.microsoft.com/office/drawing/2014/main" id="{5D9CF2FE-B1D3-43C1-931D-21415845D9C1}"/>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14" name="Text Box 17">
          <a:extLst>
            <a:ext uri="{FF2B5EF4-FFF2-40B4-BE49-F238E27FC236}">
              <a16:creationId xmlns:a16="http://schemas.microsoft.com/office/drawing/2014/main" id="{FA68F5D0-9528-4904-8BA6-40D10CF86528}"/>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15" name="Text Box 18">
          <a:extLst>
            <a:ext uri="{FF2B5EF4-FFF2-40B4-BE49-F238E27FC236}">
              <a16:creationId xmlns:a16="http://schemas.microsoft.com/office/drawing/2014/main" id="{8DBDDB3A-5DEE-4EE8-AC61-CB6B558E98CF}"/>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1716" name="Text Box 19">
          <a:extLst>
            <a:ext uri="{FF2B5EF4-FFF2-40B4-BE49-F238E27FC236}">
              <a16:creationId xmlns:a16="http://schemas.microsoft.com/office/drawing/2014/main" id="{315DF0EE-237B-4A24-AD34-38E0326AC9F6}"/>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17" name="Text Box 16">
          <a:extLst>
            <a:ext uri="{FF2B5EF4-FFF2-40B4-BE49-F238E27FC236}">
              <a16:creationId xmlns:a16="http://schemas.microsoft.com/office/drawing/2014/main" id="{F392FA2F-63F1-4CE1-8B89-7F943BD0C712}"/>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18" name="Text Box 17">
          <a:extLst>
            <a:ext uri="{FF2B5EF4-FFF2-40B4-BE49-F238E27FC236}">
              <a16:creationId xmlns:a16="http://schemas.microsoft.com/office/drawing/2014/main" id="{4CBD29A7-758E-4078-950E-29CB23411977}"/>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19" name="Text Box 18">
          <a:extLst>
            <a:ext uri="{FF2B5EF4-FFF2-40B4-BE49-F238E27FC236}">
              <a16:creationId xmlns:a16="http://schemas.microsoft.com/office/drawing/2014/main" id="{F0C4148B-2345-4475-A030-7701001FBB52}"/>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20" name="Text Box 19">
          <a:extLst>
            <a:ext uri="{FF2B5EF4-FFF2-40B4-BE49-F238E27FC236}">
              <a16:creationId xmlns:a16="http://schemas.microsoft.com/office/drawing/2014/main" id="{CF5B3781-4D8E-4003-A063-A98E4EFE6080}"/>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721" name="Text Box 16">
          <a:extLst>
            <a:ext uri="{FF2B5EF4-FFF2-40B4-BE49-F238E27FC236}">
              <a16:creationId xmlns:a16="http://schemas.microsoft.com/office/drawing/2014/main" id="{79AFF1C3-F080-456F-9ABC-B2F71E270AF7}"/>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722" name="Text Box 17">
          <a:extLst>
            <a:ext uri="{FF2B5EF4-FFF2-40B4-BE49-F238E27FC236}">
              <a16:creationId xmlns:a16="http://schemas.microsoft.com/office/drawing/2014/main" id="{EB79EED0-37D2-4E91-958D-22CAA1AE60B8}"/>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723" name="Text Box 18">
          <a:extLst>
            <a:ext uri="{FF2B5EF4-FFF2-40B4-BE49-F238E27FC236}">
              <a16:creationId xmlns:a16="http://schemas.microsoft.com/office/drawing/2014/main" id="{B890B718-59EB-497A-B521-BDEAEF2E6009}"/>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724" name="Text Box 19">
          <a:extLst>
            <a:ext uri="{FF2B5EF4-FFF2-40B4-BE49-F238E27FC236}">
              <a16:creationId xmlns:a16="http://schemas.microsoft.com/office/drawing/2014/main" id="{E60CBC07-D006-46E8-A1B5-9B1DF8AFDF25}"/>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1725" name="Text Box 16">
          <a:extLst>
            <a:ext uri="{FF2B5EF4-FFF2-40B4-BE49-F238E27FC236}">
              <a16:creationId xmlns:a16="http://schemas.microsoft.com/office/drawing/2014/main" id="{7E8E60E0-7C45-45A5-8445-D338591BFE8C}"/>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1726" name="Text Box 17">
          <a:extLst>
            <a:ext uri="{FF2B5EF4-FFF2-40B4-BE49-F238E27FC236}">
              <a16:creationId xmlns:a16="http://schemas.microsoft.com/office/drawing/2014/main" id="{88015C90-A2C8-49EE-9B5E-695A570F54BF}"/>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1727" name="Text Box 18">
          <a:extLst>
            <a:ext uri="{FF2B5EF4-FFF2-40B4-BE49-F238E27FC236}">
              <a16:creationId xmlns:a16="http://schemas.microsoft.com/office/drawing/2014/main" id="{B0452103-55E6-4B93-AC67-F3F30A0713A3}"/>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1728" name="Text Box 19">
          <a:extLst>
            <a:ext uri="{FF2B5EF4-FFF2-40B4-BE49-F238E27FC236}">
              <a16:creationId xmlns:a16="http://schemas.microsoft.com/office/drawing/2014/main" id="{1AA70063-F505-4B60-9058-4B0E1DB4F744}"/>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014"/>
    <xdr:sp macro="" textlink="">
      <xdr:nvSpPr>
        <xdr:cNvPr id="1729" name="Text Box 15">
          <a:extLst>
            <a:ext uri="{FF2B5EF4-FFF2-40B4-BE49-F238E27FC236}">
              <a16:creationId xmlns:a16="http://schemas.microsoft.com/office/drawing/2014/main" id="{FD18BA44-D04E-4441-B59A-4D66E1105C9D}"/>
            </a:ext>
          </a:extLst>
        </xdr:cNvPr>
        <xdr:cNvSpPr txBox="1">
          <a:spLocks noChangeArrowheads="1"/>
        </xdr:cNvSpPr>
      </xdr:nvSpPr>
      <xdr:spPr bwMode="auto">
        <a:xfrm>
          <a:off x="4448175" y="21459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30" name="Text Box 16">
          <a:extLst>
            <a:ext uri="{FF2B5EF4-FFF2-40B4-BE49-F238E27FC236}">
              <a16:creationId xmlns:a16="http://schemas.microsoft.com/office/drawing/2014/main" id="{29F0EA31-601B-4564-8C1D-5C4E62E268BF}"/>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31" name="Text Box 17">
          <a:extLst>
            <a:ext uri="{FF2B5EF4-FFF2-40B4-BE49-F238E27FC236}">
              <a16:creationId xmlns:a16="http://schemas.microsoft.com/office/drawing/2014/main" id="{BFF870BB-0CCF-4E23-AE47-F518397401CB}"/>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32" name="Text Box 18">
          <a:extLst>
            <a:ext uri="{FF2B5EF4-FFF2-40B4-BE49-F238E27FC236}">
              <a16:creationId xmlns:a16="http://schemas.microsoft.com/office/drawing/2014/main" id="{95C17EFD-44DD-4269-AC53-920BA68BBF17}"/>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733" name="Text Box 19">
          <a:extLst>
            <a:ext uri="{FF2B5EF4-FFF2-40B4-BE49-F238E27FC236}">
              <a16:creationId xmlns:a16="http://schemas.microsoft.com/office/drawing/2014/main" id="{FE302461-8930-4503-ACD5-DA6D00E7A2EC}"/>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1734" name="Text Box 15">
          <a:extLst>
            <a:ext uri="{FF2B5EF4-FFF2-40B4-BE49-F238E27FC236}">
              <a16:creationId xmlns:a16="http://schemas.microsoft.com/office/drawing/2014/main" id="{D91D326E-7185-4E51-8793-768B4D3CBDA3}"/>
            </a:ext>
          </a:extLst>
        </xdr:cNvPr>
        <xdr:cNvSpPr txBox="1">
          <a:spLocks noChangeArrowheads="1"/>
        </xdr:cNvSpPr>
      </xdr:nvSpPr>
      <xdr:spPr bwMode="auto">
        <a:xfrm>
          <a:off x="11963400" y="21459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735" name="Text Box 16">
          <a:extLst>
            <a:ext uri="{FF2B5EF4-FFF2-40B4-BE49-F238E27FC236}">
              <a16:creationId xmlns:a16="http://schemas.microsoft.com/office/drawing/2014/main" id="{3D1F55D3-25CD-4FAD-A9D4-8C05096A4A36}"/>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736" name="Text Box 17">
          <a:extLst>
            <a:ext uri="{FF2B5EF4-FFF2-40B4-BE49-F238E27FC236}">
              <a16:creationId xmlns:a16="http://schemas.microsoft.com/office/drawing/2014/main" id="{98EDD3C0-8260-4F32-A99C-CB9E03F911BF}"/>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737" name="Text Box 18">
          <a:extLst>
            <a:ext uri="{FF2B5EF4-FFF2-40B4-BE49-F238E27FC236}">
              <a16:creationId xmlns:a16="http://schemas.microsoft.com/office/drawing/2014/main" id="{BA7A5E7D-1AE4-4CC4-B1DA-29C5FF1BF32F}"/>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38" name="Text Box 16">
          <a:extLst>
            <a:ext uri="{FF2B5EF4-FFF2-40B4-BE49-F238E27FC236}">
              <a16:creationId xmlns:a16="http://schemas.microsoft.com/office/drawing/2014/main" id="{4AF9E9A4-666E-46B5-A2E7-1D828218E90B}"/>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39" name="Text Box 17">
          <a:extLst>
            <a:ext uri="{FF2B5EF4-FFF2-40B4-BE49-F238E27FC236}">
              <a16:creationId xmlns:a16="http://schemas.microsoft.com/office/drawing/2014/main" id="{311B7697-C1D4-4D8E-8CEE-CC41C6DD1F30}"/>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40" name="Text Box 18">
          <a:extLst>
            <a:ext uri="{FF2B5EF4-FFF2-40B4-BE49-F238E27FC236}">
              <a16:creationId xmlns:a16="http://schemas.microsoft.com/office/drawing/2014/main" id="{9639BFB7-1525-42AD-BC6B-69F3119BD5AA}"/>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41" name="Text Box 19">
          <a:extLst>
            <a:ext uri="{FF2B5EF4-FFF2-40B4-BE49-F238E27FC236}">
              <a16:creationId xmlns:a16="http://schemas.microsoft.com/office/drawing/2014/main" id="{8A242A8D-8777-4656-8D96-D659E8230BC3}"/>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42" name="Text Box 16">
          <a:extLst>
            <a:ext uri="{FF2B5EF4-FFF2-40B4-BE49-F238E27FC236}">
              <a16:creationId xmlns:a16="http://schemas.microsoft.com/office/drawing/2014/main" id="{C602D9FF-CF2C-4187-9F71-9000873F4E5F}"/>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43" name="Text Box 17">
          <a:extLst>
            <a:ext uri="{FF2B5EF4-FFF2-40B4-BE49-F238E27FC236}">
              <a16:creationId xmlns:a16="http://schemas.microsoft.com/office/drawing/2014/main" id="{47FEFCE8-2EC7-4732-A5F2-86CAB7C45B0C}"/>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44" name="Text Box 18">
          <a:extLst>
            <a:ext uri="{FF2B5EF4-FFF2-40B4-BE49-F238E27FC236}">
              <a16:creationId xmlns:a16="http://schemas.microsoft.com/office/drawing/2014/main" id="{425F02C1-13BD-4D2F-BE38-95944ECDB6AA}"/>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745" name="Text Box 19">
          <a:extLst>
            <a:ext uri="{FF2B5EF4-FFF2-40B4-BE49-F238E27FC236}">
              <a16:creationId xmlns:a16="http://schemas.microsoft.com/office/drawing/2014/main" id="{D14AEE14-BDC4-46DE-ADF1-E882391383DB}"/>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1746" name="Text Box 15">
          <a:extLst>
            <a:ext uri="{FF2B5EF4-FFF2-40B4-BE49-F238E27FC236}">
              <a16:creationId xmlns:a16="http://schemas.microsoft.com/office/drawing/2014/main" id="{9D3B4DE9-A792-4AE7-928A-71FE35E1635E}"/>
            </a:ext>
          </a:extLst>
        </xdr:cNvPr>
        <xdr:cNvSpPr txBox="1">
          <a:spLocks noChangeArrowheads="1"/>
        </xdr:cNvSpPr>
      </xdr:nvSpPr>
      <xdr:spPr bwMode="auto">
        <a:xfrm>
          <a:off x="4448175" y="21831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1747" name="Text Box 15">
          <a:extLst>
            <a:ext uri="{FF2B5EF4-FFF2-40B4-BE49-F238E27FC236}">
              <a16:creationId xmlns:a16="http://schemas.microsoft.com/office/drawing/2014/main" id="{5B4B7F60-A1F2-44E1-9251-DC99C5194EEA}"/>
            </a:ext>
          </a:extLst>
        </xdr:cNvPr>
        <xdr:cNvSpPr txBox="1">
          <a:spLocks noChangeArrowheads="1"/>
        </xdr:cNvSpPr>
      </xdr:nvSpPr>
      <xdr:spPr bwMode="auto">
        <a:xfrm>
          <a:off x="11963400" y="21831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504825</xdr:rowOff>
    </xdr:from>
    <xdr:ext cx="95250" cy="442269"/>
    <xdr:sp macro="" textlink="">
      <xdr:nvSpPr>
        <xdr:cNvPr id="1748" name="Text Box 15">
          <a:extLst>
            <a:ext uri="{FF2B5EF4-FFF2-40B4-BE49-F238E27FC236}">
              <a16:creationId xmlns:a16="http://schemas.microsoft.com/office/drawing/2014/main" id="{A55651A6-2C96-4557-984C-9EEBCE01E681}"/>
            </a:ext>
          </a:extLst>
        </xdr:cNvPr>
        <xdr:cNvSpPr txBox="1">
          <a:spLocks noChangeArrowheads="1"/>
        </xdr:cNvSpPr>
      </xdr:nvSpPr>
      <xdr:spPr bwMode="auto">
        <a:xfrm>
          <a:off x="20821650" y="21831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1749" name="Text Box 15">
          <a:extLst>
            <a:ext uri="{FF2B5EF4-FFF2-40B4-BE49-F238E27FC236}">
              <a16:creationId xmlns:a16="http://schemas.microsoft.com/office/drawing/2014/main" id="{124A7B62-A0AF-49A5-B285-DCE4C720CD3C}"/>
            </a:ext>
          </a:extLst>
        </xdr:cNvPr>
        <xdr:cNvSpPr txBox="1">
          <a:spLocks noChangeArrowheads="1"/>
        </xdr:cNvSpPr>
      </xdr:nvSpPr>
      <xdr:spPr bwMode="auto">
        <a:xfrm>
          <a:off x="4448175" y="21831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1750" name="Text Box 15">
          <a:extLst>
            <a:ext uri="{FF2B5EF4-FFF2-40B4-BE49-F238E27FC236}">
              <a16:creationId xmlns:a16="http://schemas.microsoft.com/office/drawing/2014/main" id="{D1250452-C534-4AE3-AC83-71F11E57253C}"/>
            </a:ext>
          </a:extLst>
        </xdr:cNvPr>
        <xdr:cNvSpPr txBox="1">
          <a:spLocks noChangeArrowheads="1"/>
        </xdr:cNvSpPr>
      </xdr:nvSpPr>
      <xdr:spPr bwMode="auto">
        <a:xfrm>
          <a:off x="4448175" y="21831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1751" name="Text Box 15">
          <a:extLst>
            <a:ext uri="{FF2B5EF4-FFF2-40B4-BE49-F238E27FC236}">
              <a16:creationId xmlns:a16="http://schemas.microsoft.com/office/drawing/2014/main" id="{36A2DE3B-2641-4988-B4E5-C42E428BDEB4}"/>
            </a:ext>
          </a:extLst>
        </xdr:cNvPr>
        <xdr:cNvSpPr txBox="1">
          <a:spLocks noChangeArrowheads="1"/>
        </xdr:cNvSpPr>
      </xdr:nvSpPr>
      <xdr:spPr bwMode="auto">
        <a:xfrm>
          <a:off x="11963400" y="21831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52" name="Text Box 16">
          <a:extLst>
            <a:ext uri="{FF2B5EF4-FFF2-40B4-BE49-F238E27FC236}">
              <a16:creationId xmlns:a16="http://schemas.microsoft.com/office/drawing/2014/main" id="{659462BE-6F52-4E9D-B0E5-F4AA6AA8E855}"/>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53" name="Text Box 17">
          <a:extLst>
            <a:ext uri="{FF2B5EF4-FFF2-40B4-BE49-F238E27FC236}">
              <a16:creationId xmlns:a16="http://schemas.microsoft.com/office/drawing/2014/main" id="{8050D07F-35C1-4068-8877-E1B7A131712C}"/>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54" name="Text Box 18">
          <a:extLst>
            <a:ext uri="{FF2B5EF4-FFF2-40B4-BE49-F238E27FC236}">
              <a16:creationId xmlns:a16="http://schemas.microsoft.com/office/drawing/2014/main" id="{B379BD98-1D1F-4D6D-A15D-DC31A20E52D2}"/>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55" name="Text Box 19">
          <a:extLst>
            <a:ext uri="{FF2B5EF4-FFF2-40B4-BE49-F238E27FC236}">
              <a16:creationId xmlns:a16="http://schemas.microsoft.com/office/drawing/2014/main" id="{FF1D3CAC-F7A0-4EFE-A34D-D82C707A6811}"/>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756" name="Text Box 16">
          <a:extLst>
            <a:ext uri="{FF2B5EF4-FFF2-40B4-BE49-F238E27FC236}">
              <a16:creationId xmlns:a16="http://schemas.microsoft.com/office/drawing/2014/main" id="{864A69C5-EE18-4B78-9707-D4067FE6310F}"/>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757" name="Text Box 17">
          <a:extLst>
            <a:ext uri="{FF2B5EF4-FFF2-40B4-BE49-F238E27FC236}">
              <a16:creationId xmlns:a16="http://schemas.microsoft.com/office/drawing/2014/main" id="{1EA84FA2-A84B-4688-A651-B3B2B7DEAF53}"/>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758" name="Text Box 18">
          <a:extLst>
            <a:ext uri="{FF2B5EF4-FFF2-40B4-BE49-F238E27FC236}">
              <a16:creationId xmlns:a16="http://schemas.microsoft.com/office/drawing/2014/main" id="{CA537CE7-5023-46D6-B22E-99849D846D20}"/>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759" name="Text Box 19">
          <a:extLst>
            <a:ext uri="{FF2B5EF4-FFF2-40B4-BE49-F238E27FC236}">
              <a16:creationId xmlns:a16="http://schemas.microsoft.com/office/drawing/2014/main" id="{A047E1BB-B36F-46EA-B783-9D283B3D4603}"/>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1760" name="Text Box 16">
          <a:extLst>
            <a:ext uri="{FF2B5EF4-FFF2-40B4-BE49-F238E27FC236}">
              <a16:creationId xmlns:a16="http://schemas.microsoft.com/office/drawing/2014/main" id="{2DDB367D-DC3E-4214-9BC8-2DA35F99B029}"/>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1761" name="Text Box 17">
          <a:extLst>
            <a:ext uri="{FF2B5EF4-FFF2-40B4-BE49-F238E27FC236}">
              <a16:creationId xmlns:a16="http://schemas.microsoft.com/office/drawing/2014/main" id="{8DE31308-BF6F-469A-939C-D5E57EF023C6}"/>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1762" name="Text Box 18">
          <a:extLst>
            <a:ext uri="{FF2B5EF4-FFF2-40B4-BE49-F238E27FC236}">
              <a16:creationId xmlns:a16="http://schemas.microsoft.com/office/drawing/2014/main" id="{808C5F52-5A6D-4AE8-A135-CE0537606345}"/>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1763" name="Text Box 19">
          <a:extLst>
            <a:ext uri="{FF2B5EF4-FFF2-40B4-BE49-F238E27FC236}">
              <a16:creationId xmlns:a16="http://schemas.microsoft.com/office/drawing/2014/main" id="{313AC1D1-F73A-48D2-A23C-BE4158C0D5C5}"/>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64" name="Text Box 16">
          <a:extLst>
            <a:ext uri="{FF2B5EF4-FFF2-40B4-BE49-F238E27FC236}">
              <a16:creationId xmlns:a16="http://schemas.microsoft.com/office/drawing/2014/main" id="{0ECE90DC-B2EE-4241-A0FE-29DE1DBF01B6}"/>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65" name="Text Box 17">
          <a:extLst>
            <a:ext uri="{FF2B5EF4-FFF2-40B4-BE49-F238E27FC236}">
              <a16:creationId xmlns:a16="http://schemas.microsoft.com/office/drawing/2014/main" id="{8E505001-FB72-4164-8BAF-A1C0F1D71FEC}"/>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66" name="Text Box 18">
          <a:extLst>
            <a:ext uri="{FF2B5EF4-FFF2-40B4-BE49-F238E27FC236}">
              <a16:creationId xmlns:a16="http://schemas.microsoft.com/office/drawing/2014/main" id="{D59A0865-D54E-4D58-8A6A-CC0EF228BF9C}"/>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767" name="Text Box 19">
          <a:extLst>
            <a:ext uri="{FF2B5EF4-FFF2-40B4-BE49-F238E27FC236}">
              <a16:creationId xmlns:a16="http://schemas.microsoft.com/office/drawing/2014/main" id="{9DBCCEB4-280F-47A8-9FF3-552848A33FB2}"/>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768" name="Text Box 16">
          <a:extLst>
            <a:ext uri="{FF2B5EF4-FFF2-40B4-BE49-F238E27FC236}">
              <a16:creationId xmlns:a16="http://schemas.microsoft.com/office/drawing/2014/main" id="{50FD388A-3DB1-4526-A38C-845C478DBA71}"/>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769" name="Text Box 17">
          <a:extLst>
            <a:ext uri="{FF2B5EF4-FFF2-40B4-BE49-F238E27FC236}">
              <a16:creationId xmlns:a16="http://schemas.microsoft.com/office/drawing/2014/main" id="{1B12BA28-F632-4959-A001-9AC2746E1E50}"/>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770" name="Text Box 18">
          <a:extLst>
            <a:ext uri="{FF2B5EF4-FFF2-40B4-BE49-F238E27FC236}">
              <a16:creationId xmlns:a16="http://schemas.microsoft.com/office/drawing/2014/main" id="{BEE23AD7-16F4-433B-82D5-292D622E25B6}"/>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1" name="Text Box 16">
          <a:extLst>
            <a:ext uri="{FF2B5EF4-FFF2-40B4-BE49-F238E27FC236}">
              <a16:creationId xmlns:a16="http://schemas.microsoft.com/office/drawing/2014/main" id="{FFB9CCD8-F8F7-4950-9CF2-A362A3050FC5}"/>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2" name="Text Box 17">
          <a:extLst>
            <a:ext uri="{FF2B5EF4-FFF2-40B4-BE49-F238E27FC236}">
              <a16:creationId xmlns:a16="http://schemas.microsoft.com/office/drawing/2014/main" id="{404855ED-E38E-4269-9FFB-479F24BD1B11}"/>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3" name="Text Box 18">
          <a:extLst>
            <a:ext uri="{FF2B5EF4-FFF2-40B4-BE49-F238E27FC236}">
              <a16:creationId xmlns:a16="http://schemas.microsoft.com/office/drawing/2014/main" id="{ABF87BDF-AB2A-4545-9DCD-A4E2E60501E9}"/>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4" name="Text Box 19">
          <a:extLst>
            <a:ext uri="{FF2B5EF4-FFF2-40B4-BE49-F238E27FC236}">
              <a16:creationId xmlns:a16="http://schemas.microsoft.com/office/drawing/2014/main" id="{06ABB8CA-1B11-4944-8C40-C0A91823ACE0}"/>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5" name="Text Box 16">
          <a:extLst>
            <a:ext uri="{FF2B5EF4-FFF2-40B4-BE49-F238E27FC236}">
              <a16:creationId xmlns:a16="http://schemas.microsoft.com/office/drawing/2014/main" id="{EF9467F7-D885-4701-A42F-FC1CB7CF4414}"/>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6" name="Text Box 17">
          <a:extLst>
            <a:ext uri="{FF2B5EF4-FFF2-40B4-BE49-F238E27FC236}">
              <a16:creationId xmlns:a16="http://schemas.microsoft.com/office/drawing/2014/main" id="{524679ED-F182-4168-B72E-F8122647B191}"/>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7" name="Text Box 18">
          <a:extLst>
            <a:ext uri="{FF2B5EF4-FFF2-40B4-BE49-F238E27FC236}">
              <a16:creationId xmlns:a16="http://schemas.microsoft.com/office/drawing/2014/main" id="{FBE080B4-7F15-427C-B3CF-BD75CFED1AC9}"/>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778" name="Text Box 19">
          <a:extLst>
            <a:ext uri="{FF2B5EF4-FFF2-40B4-BE49-F238E27FC236}">
              <a16:creationId xmlns:a16="http://schemas.microsoft.com/office/drawing/2014/main" id="{F68B4ADA-C5B6-4337-A325-ABA068E0C843}"/>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79" name="Text Box 16">
          <a:extLst>
            <a:ext uri="{FF2B5EF4-FFF2-40B4-BE49-F238E27FC236}">
              <a16:creationId xmlns:a16="http://schemas.microsoft.com/office/drawing/2014/main" id="{91C74E98-92A4-4E74-9197-F385B27BAACD}"/>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80" name="Text Box 17">
          <a:extLst>
            <a:ext uri="{FF2B5EF4-FFF2-40B4-BE49-F238E27FC236}">
              <a16:creationId xmlns:a16="http://schemas.microsoft.com/office/drawing/2014/main" id="{EEBC731D-F24D-4514-9265-C8F3753F009B}"/>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81" name="Text Box 18">
          <a:extLst>
            <a:ext uri="{FF2B5EF4-FFF2-40B4-BE49-F238E27FC236}">
              <a16:creationId xmlns:a16="http://schemas.microsoft.com/office/drawing/2014/main" id="{E5BE81D5-1882-4010-84FC-720ACC288EDE}"/>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82" name="Text Box 19">
          <a:extLst>
            <a:ext uri="{FF2B5EF4-FFF2-40B4-BE49-F238E27FC236}">
              <a16:creationId xmlns:a16="http://schemas.microsoft.com/office/drawing/2014/main" id="{AC7D409E-6B94-4E4E-A793-F3445DC16A1A}"/>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61691"/>
    <xdr:sp macro="" textlink="">
      <xdr:nvSpPr>
        <xdr:cNvPr id="1783" name="Text Box 15">
          <a:extLst>
            <a:ext uri="{FF2B5EF4-FFF2-40B4-BE49-F238E27FC236}">
              <a16:creationId xmlns:a16="http://schemas.microsoft.com/office/drawing/2014/main" id="{B029C563-0488-4BAA-9753-4590FB8D691C}"/>
            </a:ext>
          </a:extLst>
        </xdr:cNvPr>
        <xdr:cNvSpPr txBox="1">
          <a:spLocks noChangeArrowheads="1"/>
        </xdr:cNvSpPr>
      </xdr:nvSpPr>
      <xdr:spPr bwMode="auto">
        <a:xfrm>
          <a:off x="4448175" y="248031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1784" name="Text Box 16">
          <a:extLst>
            <a:ext uri="{FF2B5EF4-FFF2-40B4-BE49-F238E27FC236}">
              <a16:creationId xmlns:a16="http://schemas.microsoft.com/office/drawing/2014/main" id="{5DCB0BA8-9863-40D7-BFA1-648C69DAA622}"/>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1785" name="Text Box 17">
          <a:extLst>
            <a:ext uri="{FF2B5EF4-FFF2-40B4-BE49-F238E27FC236}">
              <a16:creationId xmlns:a16="http://schemas.microsoft.com/office/drawing/2014/main" id="{088F5BE7-6AB2-4EE4-95B1-6DF375D9E544}"/>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1786" name="Text Box 18">
          <a:extLst>
            <a:ext uri="{FF2B5EF4-FFF2-40B4-BE49-F238E27FC236}">
              <a16:creationId xmlns:a16="http://schemas.microsoft.com/office/drawing/2014/main" id="{38B73770-E103-48C7-8833-7A68DDF22108}"/>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1787" name="Text Box 19">
          <a:extLst>
            <a:ext uri="{FF2B5EF4-FFF2-40B4-BE49-F238E27FC236}">
              <a16:creationId xmlns:a16="http://schemas.microsoft.com/office/drawing/2014/main" id="{0891141F-6DBF-4971-B09F-DCF2F2BE1204}"/>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1788" name="Text Box 15">
          <a:extLst>
            <a:ext uri="{FF2B5EF4-FFF2-40B4-BE49-F238E27FC236}">
              <a16:creationId xmlns:a16="http://schemas.microsoft.com/office/drawing/2014/main" id="{FED6B441-A966-48A5-B3F2-311D3B2D2EE0}"/>
            </a:ext>
          </a:extLst>
        </xdr:cNvPr>
        <xdr:cNvSpPr txBox="1">
          <a:spLocks noChangeArrowheads="1"/>
        </xdr:cNvSpPr>
      </xdr:nvSpPr>
      <xdr:spPr bwMode="auto">
        <a:xfrm>
          <a:off x="11963400" y="24803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1789" name="Text Box 16">
          <a:extLst>
            <a:ext uri="{FF2B5EF4-FFF2-40B4-BE49-F238E27FC236}">
              <a16:creationId xmlns:a16="http://schemas.microsoft.com/office/drawing/2014/main" id="{24FE6C76-95FC-4879-AB7F-182E178C0848}"/>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1790" name="Text Box 17">
          <a:extLst>
            <a:ext uri="{FF2B5EF4-FFF2-40B4-BE49-F238E27FC236}">
              <a16:creationId xmlns:a16="http://schemas.microsoft.com/office/drawing/2014/main" id="{F75EF429-E668-4FDD-9EC5-A482C6B77B13}"/>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1791" name="Text Box 18">
          <a:extLst>
            <a:ext uri="{FF2B5EF4-FFF2-40B4-BE49-F238E27FC236}">
              <a16:creationId xmlns:a16="http://schemas.microsoft.com/office/drawing/2014/main" id="{656A192C-7FF5-414A-A0B2-F1DD0344BB81}"/>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1792" name="Text Box 19">
          <a:extLst>
            <a:ext uri="{FF2B5EF4-FFF2-40B4-BE49-F238E27FC236}">
              <a16:creationId xmlns:a16="http://schemas.microsoft.com/office/drawing/2014/main" id="{9B099E30-F9B4-44E4-927D-E744D7AC6095}"/>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504825</xdr:rowOff>
    </xdr:from>
    <xdr:ext cx="95250" cy="442269"/>
    <xdr:sp macro="" textlink="">
      <xdr:nvSpPr>
        <xdr:cNvPr id="1793" name="Text Box 15">
          <a:extLst>
            <a:ext uri="{FF2B5EF4-FFF2-40B4-BE49-F238E27FC236}">
              <a16:creationId xmlns:a16="http://schemas.microsoft.com/office/drawing/2014/main" id="{08AB5037-843C-4A37-9E87-0E1ADF267A0B}"/>
            </a:ext>
          </a:extLst>
        </xdr:cNvPr>
        <xdr:cNvSpPr txBox="1">
          <a:spLocks noChangeArrowheads="1"/>
        </xdr:cNvSpPr>
      </xdr:nvSpPr>
      <xdr:spPr bwMode="auto">
        <a:xfrm>
          <a:off x="20821650" y="24803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4014"/>
    <xdr:sp macro="" textlink="">
      <xdr:nvSpPr>
        <xdr:cNvPr id="1794" name="Text Box 15">
          <a:extLst>
            <a:ext uri="{FF2B5EF4-FFF2-40B4-BE49-F238E27FC236}">
              <a16:creationId xmlns:a16="http://schemas.microsoft.com/office/drawing/2014/main" id="{F99344F4-7833-412E-B19D-F8A5DAF6178F}"/>
            </a:ext>
          </a:extLst>
        </xdr:cNvPr>
        <xdr:cNvSpPr txBox="1">
          <a:spLocks noChangeArrowheads="1"/>
        </xdr:cNvSpPr>
      </xdr:nvSpPr>
      <xdr:spPr bwMode="auto">
        <a:xfrm>
          <a:off x="4448175" y="24431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95" name="Text Box 16">
          <a:extLst>
            <a:ext uri="{FF2B5EF4-FFF2-40B4-BE49-F238E27FC236}">
              <a16:creationId xmlns:a16="http://schemas.microsoft.com/office/drawing/2014/main" id="{388D96FD-93F6-4619-9526-B767158DD63B}"/>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96" name="Text Box 17">
          <a:extLst>
            <a:ext uri="{FF2B5EF4-FFF2-40B4-BE49-F238E27FC236}">
              <a16:creationId xmlns:a16="http://schemas.microsoft.com/office/drawing/2014/main" id="{6A04525B-2412-4F59-86F7-1FC0A8248919}"/>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97" name="Text Box 18">
          <a:extLst>
            <a:ext uri="{FF2B5EF4-FFF2-40B4-BE49-F238E27FC236}">
              <a16:creationId xmlns:a16="http://schemas.microsoft.com/office/drawing/2014/main" id="{B223306B-EB06-4120-8129-7F5E013FF567}"/>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1798" name="Text Box 19">
          <a:extLst>
            <a:ext uri="{FF2B5EF4-FFF2-40B4-BE49-F238E27FC236}">
              <a16:creationId xmlns:a16="http://schemas.microsoft.com/office/drawing/2014/main" id="{281E7A54-FAB7-40EF-A332-FEE74AF9E045}"/>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1799" name="Text Box 15">
          <a:extLst>
            <a:ext uri="{FF2B5EF4-FFF2-40B4-BE49-F238E27FC236}">
              <a16:creationId xmlns:a16="http://schemas.microsoft.com/office/drawing/2014/main" id="{78185A46-4B90-4850-B9AA-8BDDEA47FF96}"/>
            </a:ext>
          </a:extLst>
        </xdr:cNvPr>
        <xdr:cNvSpPr txBox="1">
          <a:spLocks noChangeArrowheads="1"/>
        </xdr:cNvSpPr>
      </xdr:nvSpPr>
      <xdr:spPr bwMode="auto">
        <a:xfrm>
          <a:off x="4448175" y="24803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1800" name="Text Box 15">
          <a:extLst>
            <a:ext uri="{FF2B5EF4-FFF2-40B4-BE49-F238E27FC236}">
              <a16:creationId xmlns:a16="http://schemas.microsoft.com/office/drawing/2014/main" id="{0799020A-E966-4603-9A2C-126BBC6AC10D}"/>
            </a:ext>
          </a:extLst>
        </xdr:cNvPr>
        <xdr:cNvSpPr txBox="1">
          <a:spLocks noChangeArrowheads="1"/>
        </xdr:cNvSpPr>
      </xdr:nvSpPr>
      <xdr:spPr bwMode="auto">
        <a:xfrm>
          <a:off x="4448175" y="24803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442269"/>
    <xdr:sp macro="" textlink="">
      <xdr:nvSpPr>
        <xdr:cNvPr id="1801" name="Text Box 15">
          <a:extLst>
            <a:ext uri="{FF2B5EF4-FFF2-40B4-BE49-F238E27FC236}">
              <a16:creationId xmlns:a16="http://schemas.microsoft.com/office/drawing/2014/main" id="{391DC274-719D-40C6-AB45-EB7628CA20F5}"/>
            </a:ext>
          </a:extLst>
        </xdr:cNvPr>
        <xdr:cNvSpPr txBox="1">
          <a:spLocks noChangeArrowheads="1"/>
        </xdr:cNvSpPr>
      </xdr:nvSpPr>
      <xdr:spPr bwMode="auto">
        <a:xfrm>
          <a:off x="11963400" y="24431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1802" name="Text Box 16">
          <a:extLst>
            <a:ext uri="{FF2B5EF4-FFF2-40B4-BE49-F238E27FC236}">
              <a16:creationId xmlns:a16="http://schemas.microsoft.com/office/drawing/2014/main" id="{D7AD33D8-AAD4-4EA2-B0ED-15311E38F25A}"/>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1803" name="Text Box 17">
          <a:extLst>
            <a:ext uri="{FF2B5EF4-FFF2-40B4-BE49-F238E27FC236}">
              <a16:creationId xmlns:a16="http://schemas.microsoft.com/office/drawing/2014/main" id="{CB138AF8-2F31-4B39-A72D-A4BEC0584EA4}"/>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1804" name="Text Box 18">
          <a:extLst>
            <a:ext uri="{FF2B5EF4-FFF2-40B4-BE49-F238E27FC236}">
              <a16:creationId xmlns:a16="http://schemas.microsoft.com/office/drawing/2014/main" id="{9B49D229-A37D-4172-8C34-533E52E7BAD4}"/>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213632"/>
    <xdr:sp macro="" textlink="">
      <xdr:nvSpPr>
        <xdr:cNvPr id="1805" name="Text Box 15">
          <a:extLst>
            <a:ext uri="{FF2B5EF4-FFF2-40B4-BE49-F238E27FC236}">
              <a16:creationId xmlns:a16="http://schemas.microsoft.com/office/drawing/2014/main" id="{B9EC2F2B-C7F7-4363-9B02-398236941033}"/>
            </a:ext>
          </a:extLst>
        </xdr:cNvPr>
        <xdr:cNvSpPr txBox="1">
          <a:spLocks noChangeArrowheads="1"/>
        </xdr:cNvSpPr>
      </xdr:nvSpPr>
      <xdr:spPr bwMode="auto">
        <a:xfrm>
          <a:off x="11963400" y="24803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06" name="Text Box 16">
          <a:extLst>
            <a:ext uri="{FF2B5EF4-FFF2-40B4-BE49-F238E27FC236}">
              <a16:creationId xmlns:a16="http://schemas.microsoft.com/office/drawing/2014/main" id="{A6BFDF86-7D21-4AC4-9C30-B0E85F5F59D9}"/>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07" name="Text Box 17">
          <a:extLst>
            <a:ext uri="{FF2B5EF4-FFF2-40B4-BE49-F238E27FC236}">
              <a16:creationId xmlns:a16="http://schemas.microsoft.com/office/drawing/2014/main" id="{274C8950-7AA3-4022-AC85-E9560E445855}"/>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08" name="Text Box 18">
          <a:extLst>
            <a:ext uri="{FF2B5EF4-FFF2-40B4-BE49-F238E27FC236}">
              <a16:creationId xmlns:a16="http://schemas.microsoft.com/office/drawing/2014/main" id="{87401D26-F471-4BFD-AB4B-81ECEE3699C5}"/>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09" name="Text Box 19">
          <a:extLst>
            <a:ext uri="{FF2B5EF4-FFF2-40B4-BE49-F238E27FC236}">
              <a16:creationId xmlns:a16="http://schemas.microsoft.com/office/drawing/2014/main" id="{985390BD-2557-421E-8F7C-23E8EF29644E}"/>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10" name="Text Box 16">
          <a:extLst>
            <a:ext uri="{FF2B5EF4-FFF2-40B4-BE49-F238E27FC236}">
              <a16:creationId xmlns:a16="http://schemas.microsoft.com/office/drawing/2014/main" id="{48A8380D-D5CD-40DA-A87E-6454AFB05CF4}"/>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11" name="Text Box 17">
          <a:extLst>
            <a:ext uri="{FF2B5EF4-FFF2-40B4-BE49-F238E27FC236}">
              <a16:creationId xmlns:a16="http://schemas.microsoft.com/office/drawing/2014/main" id="{BB1E6398-32C0-4BB6-96D2-3D90400E8C1E}"/>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12" name="Text Box 18">
          <a:extLst>
            <a:ext uri="{FF2B5EF4-FFF2-40B4-BE49-F238E27FC236}">
              <a16:creationId xmlns:a16="http://schemas.microsoft.com/office/drawing/2014/main" id="{EE174719-83D1-441E-952C-C2DDC4424F32}"/>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1813" name="Text Box 19">
          <a:extLst>
            <a:ext uri="{FF2B5EF4-FFF2-40B4-BE49-F238E27FC236}">
              <a16:creationId xmlns:a16="http://schemas.microsoft.com/office/drawing/2014/main" id="{ED5086FA-4637-416E-A741-3210882C0F41}"/>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14" name="Text Box 16">
          <a:extLst>
            <a:ext uri="{FF2B5EF4-FFF2-40B4-BE49-F238E27FC236}">
              <a16:creationId xmlns:a16="http://schemas.microsoft.com/office/drawing/2014/main" id="{FBB12B57-5C93-4914-84F6-A6C79D06FEEB}"/>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15" name="Text Box 17">
          <a:extLst>
            <a:ext uri="{FF2B5EF4-FFF2-40B4-BE49-F238E27FC236}">
              <a16:creationId xmlns:a16="http://schemas.microsoft.com/office/drawing/2014/main" id="{441D3369-A13A-488B-AF37-0948BCC3796A}"/>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16" name="Text Box 18">
          <a:extLst>
            <a:ext uri="{FF2B5EF4-FFF2-40B4-BE49-F238E27FC236}">
              <a16:creationId xmlns:a16="http://schemas.microsoft.com/office/drawing/2014/main" id="{4ED0D94D-3B4A-4B28-BB01-2873077F5DFC}"/>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17" name="Text Box 19">
          <a:extLst>
            <a:ext uri="{FF2B5EF4-FFF2-40B4-BE49-F238E27FC236}">
              <a16:creationId xmlns:a16="http://schemas.microsoft.com/office/drawing/2014/main" id="{244E9AFE-3AB9-4E96-B0E3-E3639551B925}"/>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818" name="Text Box 16">
          <a:extLst>
            <a:ext uri="{FF2B5EF4-FFF2-40B4-BE49-F238E27FC236}">
              <a16:creationId xmlns:a16="http://schemas.microsoft.com/office/drawing/2014/main" id="{FEBA9C1C-C19C-4409-9B22-EA040059102D}"/>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819" name="Text Box 17">
          <a:extLst>
            <a:ext uri="{FF2B5EF4-FFF2-40B4-BE49-F238E27FC236}">
              <a16:creationId xmlns:a16="http://schemas.microsoft.com/office/drawing/2014/main" id="{AD6AA4B9-5C2B-47F5-B0CF-A0A1530956DC}"/>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820" name="Text Box 18">
          <a:extLst>
            <a:ext uri="{FF2B5EF4-FFF2-40B4-BE49-F238E27FC236}">
              <a16:creationId xmlns:a16="http://schemas.microsoft.com/office/drawing/2014/main" id="{CF85BF50-D998-41BE-90BA-2A7AFA46D4AA}"/>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821" name="Text Box 19">
          <a:extLst>
            <a:ext uri="{FF2B5EF4-FFF2-40B4-BE49-F238E27FC236}">
              <a16:creationId xmlns:a16="http://schemas.microsoft.com/office/drawing/2014/main" id="{631F9734-3B94-423C-80DB-01331375222E}"/>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1822" name="Text Box 16">
          <a:extLst>
            <a:ext uri="{FF2B5EF4-FFF2-40B4-BE49-F238E27FC236}">
              <a16:creationId xmlns:a16="http://schemas.microsoft.com/office/drawing/2014/main" id="{E2001A33-3CFB-4DF2-B2B0-759EDDF12ED3}"/>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1823" name="Text Box 17">
          <a:extLst>
            <a:ext uri="{FF2B5EF4-FFF2-40B4-BE49-F238E27FC236}">
              <a16:creationId xmlns:a16="http://schemas.microsoft.com/office/drawing/2014/main" id="{E7FA6821-5D75-4170-BCD1-1FFA1A60D1D5}"/>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1824" name="Text Box 18">
          <a:extLst>
            <a:ext uri="{FF2B5EF4-FFF2-40B4-BE49-F238E27FC236}">
              <a16:creationId xmlns:a16="http://schemas.microsoft.com/office/drawing/2014/main" id="{D5A84F9A-53C9-498D-AC72-D92069F4ADCC}"/>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1825" name="Text Box 19">
          <a:extLst>
            <a:ext uri="{FF2B5EF4-FFF2-40B4-BE49-F238E27FC236}">
              <a16:creationId xmlns:a16="http://schemas.microsoft.com/office/drawing/2014/main" id="{36ABC59F-D46D-4AC2-8BA1-3CE00C76BB58}"/>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014"/>
    <xdr:sp macro="" textlink="">
      <xdr:nvSpPr>
        <xdr:cNvPr id="1826" name="Text Box 15">
          <a:extLst>
            <a:ext uri="{FF2B5EF4-FFF2-40B4-BE49-F238E27FC236}">
              <a16:creationId xmlns:a16="http://schemas.microsoft.com/office/drawing/2014/main" id="{DC45ADA7-0077-4DC9-8541-CF7ABCE57504}"/>
            </a:ext>
          </a:extLst>
        </xdr:cNvPr>
        <xdr:cNvSpPr txBox="1">
          <a:spLocks noChangeArrowheads="1"/>
        </xdr:cNvSpPr>
      </xdr:nvSpPr>
      <xdr:spPr bwMode="auto">
        <a:xfrm>
          <a:off x="4448175" y="259175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27" name="Text Box 16">
          <a:extLst>
            <a:ext uri="{FF2B5EF4-FFF2-40B4-BE49-F238E27FC236}">
              <a16:creationId xmlns:a16="http://schemas.microsoft.com/office/drawing/2014/main" id="{39BC1229-CA7A-4662-9FDA-BCAF9172BFC0}"/>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28" name="Text Box 17">
          <a:extLst>
            <a:ext uri="{FF2B5EF4-FFF2-40B4-BE49-F238E27FC236}">
              <a16:creationId xmlns:a16="http://schemas.microsoft.com/office/drawing/2014/main" id="{95B71A4E-8903-49B5-A2A1-1E6C0E78502A}"/>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29" name="Text Box 18">
          <a:extLst>
            <a:ext uri="{FF2B5EF4-FFF2-40B4-BE49-F238E27FC236}">
              <a16:creationId xmlns:a16="http://schemas.microsoft.com/office/drawing/2014/main" id="{62573ACA-49C5-4A26-8DBB-EAA78627B0F1}"/>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830" name="Text Box 19">
          <a:extLst>
            <a:ext uri="{FF2B5EF4-FFF2-40B4-BE49-F238E27FC236}">
              <a16:creationId xmlns:a16="http://schemas.microsoft.com/office/drawing/2014/main" id="{F381EE46-5759-420E-9159-79141E08CEFD}"/>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1831" name="Text Box 15">
          <a:extLst>
            <a:ext uri="{FF2B5EF4-FFF2-40B4-BE49-F238E27FC236}">
              <a16:creationId xmlns:a16="http://schemas.microsoft.com/office/drawing/2014/main" id="{5079CCD1-0F33-4300-A375-B362F8B5B87E}"/>
            </a:ext>
          </a:extLst>
        </xdr:cNvPr>
        <xdr:cNvSpPr txBox="1">
          <a:spLocks noChangeArrowheads="1"/>
        </xdr:cNvSpPr>
      </xdr:nvSpPr>
      <xdr:spPr bwMode="auto">
        <a:xfrm>
          <a:off x="11963400" y="259175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832" name="Text Box 16">
          <a:extLst>
            <a:ext uri="{FF2B5EF4-FFF2-40B4-BE49-F238E27FC236}">
              <a16:creationId xmlns:a16="http://schemas.microsoft.com/office/drawing/2014/main" id="{296D3B1C-8857-4F7F-A5C4-306D5BCB0CC8}"/>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833" name="Text Box 17">
          <a:extLst>
            <a:ext uri="{FF2B5EF4-FFF2-40B4-BE49-F238E27FC236}">
              <a16:creationId xmlns:a16="http://schemas.microsoft.com/office/drawing/2014/main" id="{83851A73-E5B7-4E04-9C53-24DAE7F57485}"/>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834" name="Text Box 18">
          <a:extLst>
            <a:ext uri="{FF2B5EF4-FFF2-40B4-BE49-F238E27FC236}">
              <a16:creationId xmlns:a16="http://schemas.microsoft.com/office/drawing/2014/main" id="{87DC8B0B-C4FD-4786-8B0D-B0241CFCD205}"/>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35" name="Text Box 16">
          <a:extLst>
            <a:ext uri="{FF2B5EF4-FFF2-40B4-BE49-F238E27FC236}">
              <a16:creationId xmlns:a16="http://schemas.microsoft.com/office/drawing/2014/main" id="{7C4FEEE5-938D-441F-8876-2FFD40F5224F}"/>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36" name="Text Box 17">
          <a:extLst>
            <a:ext uri="{FF2B5EF4-FFF2-40B4-BE49-F238E27FC236}">
              <a16:creationId xmlns:a16="http://schemas.microsoft.com/office/drawing/2014/main" id="{444B7ECF-E351-47EE-AF5A-6A995264CDC6}"/>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37" name="Text Box 18">
          <a:extLst>
            <a:ext uri="{FF2B5EF4-FFF2-40B4-BE49-F238E27FC236}">
              <a16:creationId xmlns:a16="http://schemas.microsoft.com/office/drawing/2014/main" id="{83BB83C9-1C12-4655-8D0B-EA17FA68A8BE}"/>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38" name="Text Box 19">
          <a:extLst>
            <a:ext uri="{FF2B5EF4-FFF2-40B4-BE49-F238E27FC236}">
              <a16:creationId xmlns:a16="http://schemas.microsoft.com/office/drawing/2014/main" id="{17897723-262B-46D8-A1C0-39120B2D17A3}"/>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39" name="Text Box 16">
          <a:extLst>
            <a:ext uri="{FF2B5EF4-FFF2-40B4-BE49-F238E27FC236}">
              <a16:creationId xmlns:a16="http://schemas.microsoft.com/office/drawing/2014/main" id="{2F41E9C6-C925-436F-B3BF-E343D6189008}"/>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40" name="Text Box 17">
          <a:extLst>
            <a:ext uri="{FF2B5EF4-FFF2-40B4-BE49-F238E27FC236}">
              <a16:creationId xmlns:a16="http://schemas.microsoft.com/office/drawing/2014/main" id="{F4270FBB-37A5-43FF-B877-198FF81F0649}"/>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41" name="Text Box 18">
          <a:extLst>
            <a:ext uri="{FF2B5EF4-FFF2-40B4-BE49-F238E27FC236}">
              <a16:creationId xmlns:a16="http://schemas.microsoft.com/office/drawing/2014/main" id="{61D73066-A1B2-4A25-BF4C-D2F4A6F8760A}"/>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842" name="Text Box 19">
          <a:extLst>
            <a:ext uri="{FF2B5EF4-FFF2-40B4-BE49-F238E27FC236}">
              <a16:creationId xmlns:a16="http://schemas.microsoft.com/office/drawing/2014/main" id="{7EAA24C1-3A8E-4C12-9349-84D5B8116376}"/>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1843" name="Text Box 15">
          <a:extLst>
            <a:ext uri="{FF2B5EF4-FFF2-40B4-BE49-F238E27FC236}">
              <a16:creationId xmlns:a16="http://schemas.microsoft.com/office/drawing/2014/main" id="{A49D253B-57CD-4CB0-B988-C9FD3D80555E}"/>
            </a:ext>
          </a:extLst>
        </xdr:cNvPr>
        <xdr:cNvSpPr txBox="1">
          <a:spLocks noChangeArrowheads="1"/>
        </xdr:cNvSpPr>
      </xdr:nvSpPr>
      <xdr:spPr bwMode="auto">
        <a:xfrm>
          <a:off x="4448175" y="26289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1844" name="Text Box 15">
          <a:extLst>
            <a:ext uri="{FF2B5EF4-FFF2-40B4-BE49-F238E27FC236}">
              <a16:creationId xmlns:a16="http://schemas.microsoft.com/office/drawing/2014/main" id="{5577308D-1749-4C54-83D7-46CF773610AE}"/>
            </a:ext>
          </a:extLst>
        </xdr:cNvPr>
        <xdr:cNvSpPr txBox="1">
          <a:spLocks noChangeArrowheads="1"/>
        </xdr:cNvSpPr>
      </xdr:nvSpPr>
      <xdr:spPr bwMode="auto">
        <a:xfrm>
          <a:off x="11963400" y="26289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504825</xdr:rowOff>
    </xdr:from>
    <xdr:ext cx="95250" cy="442269"/>
    <xdr:sp macro="" textlink="">
      <xdr:nvSpPr>
        <xdr:cNvPr id="1845" name="Text Box 15">
          <a:extLst>
            <a:ext uri="{FF2B5EF4-FFF2-40B4-BE49-F238E27FC236}">
              <a16:creationId xmlns:a16="http://schemas.microsoft.com/office/drawing/2014/main" id="{F392CA1F-7A95-4CEF-9D5A-E20B0F0C9920}"/>
            </a:ext>
          </a:extLst>
        </xdr:cNvPr>
        <xdr:cNvSpPr txBox="1">
          <a:spLocks noChangeArrowheads="1"/>
        </xdr:cNvSpPr>
      </xdr:nvSpPr>
      <xdr:spPr bwMode="auto">
        <a:xfrm>
          <a:off x="20821650" y="26289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1846" name="Text Box 15">
          <a:extLst>
            <a:ext uri="{FF2B5EF4-FFF2-40B4-BE49-F238E27FC236}">
              <a16:creationId xmlns:a16="http://schemas.microsoft.com/office/drawing/2014/main" id="{A6441083-F095-4FAE-AB56-E2D0288B4833}"/>
            </a:ext>
          </a:extLst>
        </xdr:cNvPr>
        <xdr:cNvSpPr txBox="1">
          <a:spLocks noChangeArrowheads="1"/>
        </xdr:cNvSpPr>
      </xdr:nvSpPr>
      <xdr:spPr bwMode="auto">
        <a:xfrm>
          <a:off x="4448175" y="26289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1847" name="Text Box 15">
          <a:extLst>
            <a:ext uri="{FF2B5EF4-FFF2-40B4-BE49-F238E27FC236}">
              <a16:creationId xmlns:a16="http://schemas.microsoft.com/office/drawing/2014/main" id="{180BAAB3-196A-4CDB-A2A9-99422B95C1F7}"/>
            </a:ext>
          </a:extLst>
        </xdr:cNvPr>
        <xdr:cNvSpPr txBox="1">
          <a:spLocks noChangeArrowheads="1"/>
        </xdr:cNvSpPr>
      </xdr:nvSpPr>
      <xdr:spPr bwMode="auto">
        <a:xfrm>
          <a:off x="4448175" y="26289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213632"/>
    <xdr:sp macro="" textlink="">
      <xdr:nvSpPr>
        <xdr:cNvPr id="1848" name="Text Box 15">
          <a:extLst>
            <a:ext uri="{FF2B5EF4-FFF2-40B4-BE49-F238E27FC236}">
              <a16:creationId xmlns:a16="http://schemas.microsoft.com/office/drawing/2014/main" id="{EACD73AA-7A51-49EC-82D0-1626BD26FCF2}"/>
            </a:ext>
          </a:extLst>
        </xdr:cNvPr>
        <xdr:cNvSpPr txBox="1">
          <a:spLocks noChangeArrowheads="1"/>
        </xdr:cNvSpPr>
      </xdr:nvSpPr>
      <xdr:spPr bwMode="auto">
        <a:xfrm>
          <a:off x="11963400" y="26289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49" name="Text Box 16">
          <a:extLst>
            <a:ext uri="{FF2B5EF4-FFF2-40B4-BE49-F238E27FC236}">
              <a16:creationId xmlns:a16="http://schemas.microsoft.com/office/drawing/2014/main" id="{D3EF1CB0-77F6-4BCA-ACFF-820FFC283779}"/>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50" name="Text Box 17">
          <a:extLst>
            <a:ext uri="{FF2B5EF4-FFF2-40B4-BE49-F238E27FC236}">
              <a16:creationId xmlns:a16="http://schemas.microsoft.com/office/drawing/2014/main" id="{5500CCC1-4BB4-481A-9010-7E12FCF14481}"/>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51" name="Text Box 18">
          <a:extLst>
            <a:ext uri="{FF2B5EF4-FFF2-40B4-BE49-F238E27FC236}">
              <a16:creationId xmlns:a16="http://schemas.microsoft.com/office/drawing/2014/main" id="{76427239-331E-4EFA-A305-C2D2914E8C0F}"/>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52" name="Text Box 19">
          <a:extLst>
            <a:ext uri="{FF2B5EF4-FFF2-40B4-BE49-F238E27FC236}">
              <a16:creationId xmlns:a16="http://schemas.microsoft.com/office/drawing/2014/main" id="{B28DCAD4-D95B-4ECC-ADE5-8CEBF136AF7F}"/>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853" name="Text Box 16">
          <a:extLst>
            <a:ext uri="{FF2B5EF4-FFF2-40B4-BE49-F238E27FC236}">
              <a16:creationId xmlns:a16="http://schemas.microsoft.com/office/drawing/2014/main" id="{2EC040C2-FF7F-4421-8019-F5F06D12CB29}"/>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854" name="Text Box 17">
          <a:extLst>
            <a:ext uri="{FF2B5EF4-FFF2-40B4-BE49-F238E27FC236}">
              <a16:creationId xmlns:a16="http://schemas.microsoft.com/office/drawing/2014/main" id="{1FBC6E1B-9520-45F2-9C8E-90DBFAB92BD1}"/>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855" name="Text Box 18">
          <a:extLst>
            <a:ext uri="{FF2B5EF4-FFF2-40B4-BE49-F238E27FC236}">
              <a16:creationId xmlns:a16="http://schemas.microsoft.com/office/drawing/2014/main" id="{6A0367E8-D714-4F3F-91A9-28F4702C4538}"/>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856" name="Text Box 19">
          <a:extLst>
            <a:ext uri="{FF2B5EF4-FFF2-40B4-BE49-F238E27FC236}">
              <a16:creationId xmlns:a16="http://schemas.microsoft.com/office/drawing/2014/main" id="{E039D664-20BC-43E2-88A7-B229B4DFF06F}"/>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1857" name="Text Box 16">
          <a:extLst>
            <a:ext uri="{FF2B5EF4-FFF2-40B4-BE49-F238E27FC236}">
              <a16:creationId xmlns:a16="http://schemas.microsoft.com/office/drawing/2014/main" id="{944F39C1-F1DB-41DD-B876-834D4C80C6D5}"/>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1858" name="Text Box 17">
          <a:extLst>
            <a:ext uri="{FF2B5EF4-FFF2-40B4-BE49-F238E27FC236}">
              <a16:creationId xmlns:a16="http://schemas.microsoft.com/office/drawing/2014/main" id="{8EC4EB34-F868-4C55-92FB-34CF498166BC}"/>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1859" name="Text Box 18">
          <a:extLst>
            <a:ext uri="{FF2B5EF4-FFF2-40B4-BE49-F238E27FC236}">
              <a16:creationId xmlns:a16="http://schemas.microsoft.com/office/drawing/2014/main" id="{C7B4198F-244F-402D-8809-75CF19BBFF50}"/>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1860" name="Text Box 19">
          <a:extLst>
            <a:ext uri="{FF2B5EF4-FFF2-40B4-BE49-F238E27FC236}">
              <a16:creationId xmlns:a16="http://schemas.microsoft.com/office/drawing/2014/main" id="{2B0A7391-5C75-4957-A710-F94985B6F8B2}"/>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861" name="Text Box 15">
          <a:extLst>
            <a:ext uri="{FF2B5EF4-FFF2-40B4-BE49-F238E27FC236}">
              <a16:creationId xmlns:a16="http://schemas.microsoft.com/office/drawing/2014/main" id="{47C7DF45-F501-4BEF-9226-12B22CA006E0}"/>
            </a:ext>
          </a:extLst>
        </xdr:cNvPr>
        <xdr:cNvSpPr txBox="1">
          <a:spLocks noChangeArrowheads="1"/>
        </xdr:cNvSpPr>
      </xdr:nvSpPr>
      <xdr:spPr bwMode="auto">
        <a:xfrm>
          <a:off x="4448175" y="274034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62" name="Text Box 16">
          <a:extLst>
            <a:ext uri="{FF2B5EF4-FFF2-40B4-BE49-F238E27FC236}">
              <a16:creationId xmlns:a16="http://schemas.microsoft.com/office/drawing/2014/main" id="{06C1045D-355D-4357-9B89-A56643910D8C}"/>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63" name="Text Box 17">
          <a:extLst>
            <a:ext uri="{FF2B5EF4-FFF2-40B4-BE49-F238E27FC236}">
              <a16:creationId xmlns:a16="http://schemas.microsoft.com/office/drawing/2014/main" id="{ACF649D5-F3C2-4B50-9AD8-B7D07FCFB8AC}"/>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64" name="Text Box 18">
          <a:extLst>
            <a:ext uri="{FF2B5EF4-FFF2-40B4-BE49-F238E27FC236}">
              <a16:creationId xmlns:a16="http://schemas.microsoft.com/office/drawing/2014/main" id="{7C0B896F-4DE8-4D34-BB92-99A2A26D5233}"/>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865" name="Text Box 19">
          <a:extLst>
            <a:ext uri="{FF2B5EF4-FFF2-40B4-BE49-F238E27FC236}">
              <a16:creationId xmlns:a16="http://schemas.microsoft.com/office/drawing/2014/main" id="{C8FE9172-5748-433E-806F-1E47B6E1C419}"/>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866" name="Text Box 15">
          <a:extLst>
            <a:ext uri="{FF2B5EF4-FFF2-40B4-BE49-F238E27FC236}">
              <a16:creationId xmlns:a16="http://schemas.microsoft.com/office/drawing/2014/main" id="{7C37F669-A5BA-4A79-9625-7541373BAD23}"/>
            </a:ext>
          </a:extLst>
        </xdr:cNvPr>
        <xdr:cNvSpPr txBox="1">
          <a:spLocks noChangeArrowheads="1"/>
        </xdr:cNvSpPr>
      </xdr:nvSpPr>
      <xdr:spPr bwMode="auto">
        <a:xfrm>
          <a:off x="11963400" y="274034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867" name="Text Box 16">
          <a:extLst>
            <a:ext uri="{FF2B5EF4-FFF2-40B4-BE49-F238E27FC236}">
              <a16:creationId xmlns:a16="http://schemas.microsoft.com/office/drawing/2014/main" id="{5DA17674-684A-45FC-8278-02327101C5DD}"/>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868" name="Text Box 17">
          <a:extLst>
            <a:ext uri="{FF2B5EF4-FFF2-40B4-BE49-F238E27FC236}">
              <a16:creationId xmlns:a16="http://schemas.microsoft.com/office/drawing/2014/main" id="{EFE9787C-E2C7-4940-BC6A-096D905735CA}"/>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869" name="Text Box 18">
          <a:extLst>
            <a:ext uri="{FF2B5EF4-FFF2-40B4-BE49-F238E27FC236}">
              <a16:creationId xmlns:a16="http://schemas.microsoft.com/office/drawing/2014/main" id="{657DF1FD-07B4-4A6F-A914-4CA50EBCEDCE}"/>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0" name="Text Box 16">
          <a:extLst>
            <a:ext uri="{FF2B5EF4-FFF2-40B4-BE49-F238E27FC236}">
              <a16:creationId xmlns:a16="http://schemas.microsoft.com/office/drawing/2014/main" id="{A427D1F2-2032-4300-8A0A-66553E8BCC76}"/>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1" name="Text Box 17">
          <a:extLst>
            <a:ext uri="{FF2B5EF4-FFF2-40B4-BE49-F238E27FC236}">
              <a16:creationId xmlns:a16="http://schemas.microsoft.com/office/drawing/2014/main" id="{E85A8EAC-8796-4116-83CB-D40060DA85D4}"/>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2" name="Text Box 18">
          <a:extLst>
            <a:ext uri="{FF2B5EF4-FFF2-40B4-BE49-F238E27FC236}">
              <a16:creationId xmlns:a16="http://schemas.microsoft.com/office/drawing/2014/main" id="{64F55390-13B8-4D85-81F4-2939FEEC0816}"/>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3" name="Text Box 19">
          <a:extLst>
            <a:ext uri="{FF2B5EF4-FFF2-40B4-BE49-F238E27FC236}">
              <a16:creationId xmlns:a16="http://schemas.microsoft.com/office/drawing/2014/main" id="{78EBADDB-AF34-43C4-94AD-0B3E305B1488}"/>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4" name="Text Box 16">
          <a:extLst>
            <a:ext uri="{FF2B5EF4-FFF2-40B4-BE49-F238E27FC236}">
              <a16:creationId xmlns:a16="http://schemas.microsoft.com/office/drawing/2014/main" id="{FE1ED4EF-CC20-4E40-BD9E-83FDFBFBB82A}"/>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5" name="Text Box 17">
          <a:extLst>
            <a:ext uri="{FF2B5EF4-FFF2-40B4-BE49-F238E27FC236}">
              <a16:creationId xmlns:a16="http://schemas.microsoft.com/office/drawing/2014/main" id="{4762665F-3C58-4CF1-93BA-662CBA5500D1}"/>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6" name="Text Box 18">
          <a:extLst>
            <a:ext uri="{FF2B5EF4-FFF2-40B4-BE49-F238E27FC236}">
              <a16:creationId xmlns:a16="http://schemas.microsoft.com/office/drawing/2014/main" id="{7768BA89-7A84-4B14-90A8-8CBD7B02647A}"/>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877" name="Text Box 19">
          <a:extLst>
            <a:ext uri="{FF2B5EF4-FFF2-40B4-BE49-F238E27FC236}">
              <a16:creationId xmlns:a16="http://schemas.microsoft.com/office/drawing/2014/main" id="{D6C6C97B-75B7-490D-B593-87E4909CB308}"/>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78" name="Text Box 16">
          <a:extLst>
            <a:ext uri="{FF2B5EF4-FFF2-40B4-BE49-F238E27FC236}">
              <a16:creationId xmlns:a16="http://schemas.microsoft.com/office/drawing/2014/main" id="{598E72E5-6C3A-4AE5-9256-B64C6C0E008C}"/>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79" name="Text Box 17">
          <a:extLst>
            <a:ext uri="{FF2B5EF4-FFF2-40B4-BE49-F238E27FC236}">
              <a16:creationId xmlns:a16="http://schemas.microsoft.com/office/drawing/2014/main" id="{F7E002FD-9DE2-4E16-ACF6-DF30A389BE72}"/>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80" name="Text Box 18">
          <a:extLst>
            <a:ext uri="{FF2B5EF4-FFF2-40B4-BE49-F238E27FC236}">
              <a16:creationId xmlns:a16="http://schemas.microsoft.com/office/drawing/2014/main" id="{7EDBA7CF-3104-4121-9FBD-F3F304BC83ED}"/>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81" name="Text Box 19">
          <a:extLst>
            <a:ext uri="{FF2B5EF4-FFF2-40B4-BE49-F238E27FC236}">
              <a16:creationId xmlns:a16="http://schemas.microsoft.com/office/drawing/2014/main" id="{9C3B5E8A-9AB0-4850-B0C7-99E2741E933D}"/>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1882" name="Text Box 15">
          <a:extLst>
            <a:ext uri="{FF2B5EF4-FFF2-40B4-BE49-F238E27FC236}">
              <a16:creationId xmlns:a16="http://schemas.microsoft.com/office/drawing/2014/main" id="{3700B544-A215-4E65-9AF0-EB87DFCC84F0}"/>
            </a:ext>
          </a:extLst>
        </xdr:cNvPr>
        <xdr:cNvSpPr txBox="1">
          <a:spLocks noChangeArrowheads="1"/>
        </xdr:cNvSpPr>
      </xdr:nvSpPr>
      <xdr:spPr bwMode="auto">
        <a:xfrm>
          <a:off x="4448175" y="29260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1883" name="Text Box 16">
          <a:extLst>
            <a:ext uri="{FF2B5EF4-FFF2-40B4-BE49-F238E27FC236}">
              <a16:creationId xmlns:a16="http://schemas.microsoft.com/office/drawing/2014/main" id="{83DDB922-FAB4-46C4-9B6D-4795EB2D2EB4}"/>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1884" name="Text Box 17">
          <a:extLst>
            <a:ext uri="{FF2B5EF4-FFF2-40B4-BE49-F238E27FC236}">
              <a16:creationId xmlns:a16="http://schemas.microsoft.com/office/drawing/2014/main" id="{370A92DB-9683-413B-9C01-5C44E25732F4}"/>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1885" name="Text Box 18">
          <a:extLst>
            <a:ext uri="{FF2B5EF4-FFF2-40B4-BE49-F238E27FC236}">
              <a16:creationId xmlns:a16="http://schemas.microsoft.com/office/drawing/2014/main" id="{1BBF1D9D-B975-4C72-BC5E-2B33D91ABD50}"/>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1886" name="Text Box 19">
          <a:extLst>
            <a:ext uri="{FF2B5EF4-FFF2-40B4-BE49-F238E27FC236}">
              <a16:creationId xmlns:a16="http://schemas.microsoft.com/office/drawing/2014/main" id="{00005488-07AE-404D-A705-11E134E06165}"/>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1887" name="Text Box 15">
          <a:extLst>
            <a:ext uri="{FF2B5EF4-FFF2-40B4-BE49-F238E27FC236}">
              <a16:creationId xmlns:a16="http://schemas.microsoft.com/office/drawing/2014/main" id="{920660BE-34AD-4BFE-BEEA-3FB035DB8264}"/>
            </a:ext>
          </a:extLst>
        </xdr:cNvPr>
        <xdr:cNvSpPr txBox="1">
          <a:spLocks noChangeArrowheads="1"/>
        </xdr:cNvSpPr>
      </xdr:nvSpPr>
      <xdr:spPr bwMode="auto">
        <a:xfrm>
          <a:off x="11963400" y="29260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1888" name="Text Box 16">
          <a:extLst>
            <a:ext uri="{FF2B5EF4-FFF2-40B4-BE49-F238E27FC236}">
              <a16:creationId xmlns:a16="http://schemas.microsoft.com/office/drawing/2014/main" id="{F33ED13C-05DA-480C-9470-F06F86F47AC0}"/>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1889" name="Text Box 17">
          <a:extLst>
            <a:ext uri="{FF2B5EF4-FFF2-40B4-BE49-F238E27FC236}">
              <a16:creationId xmlns:a16="http://schemas.microsoft.com/office/drawing/2014/main" id="{A7AD903A-705B-4E3A-ABBA-E68C69FD8918}"/>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1890" name="Text Box 18">
          <a:extLst>
            <a:ext uri="{FF2B5EF4-FFF2-40B4-BE49-F238E27FC236}">
              <a16:creationId xmlns:a16="http://schemas.microsoft.com/office/drawing/2014/main" id="{24FA45F8-DEF8-4277-997B-C06F05930D21}"/>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1891" name="Text Box 19">
          <a:extLst>
            <a:ext uri="{FF2B5EF4-FFF2-40B4-BE49-F238E27FC236}">
              <a16:creationId xmlns:a16="http://schemas.microsoft.com/office/drawing/2014/main" id="{8B2EF44A-9CCC-4629-9C95-68AAE8F67898}"/>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504825</xdr:rowOff>
    </xdr:from>
    <xdr:ext cx="95250" cy="442269"/>
    <xdr:sp macro="" textlink="">
      <xdr:nvSpPr>
        <xdr:cNvPr id="1892" name="Text Box 15">
          <a:extLst>
            <a:ext uri="{FF2B5EF4-FFF2-40B4-BE49-F238E27FC236}">
              <a16:creationId xmlns:a16="http://schemas.microsoft.com/office/drawing/2014/main" id="{1A1EAD19-0D44-4438-A4D7-A1E594F31145}"/>
            </a:ext>
          </a:extLst>
        </xdr:cNvPr>
        <xdr:cNvSpPr txBox="1">
          <a:spLocks noChangeArrowheads="1"/>
        </xdr:cNvSpPr>
      </xdr:nvSpPr>
      <xdr:spPr bwMode="auto">
        <a:xfrm>
          <a:off x="20821650" y="29260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4014"/>
    <xdr:sp macro="" textlink="">
      <xdr:nvSpPr>
        <xdr:cNvPr id="1893" name="Text Box 15">
          <a:extLst>
            <a:ext uri="{FF2B5EF4-FFF2-40B4-BE49-F238E27FC236}">
              <a16:creationId xmlns:a16="http://schemas.microsoft.com/office/drawing/2014/main" id="{C61104BE-D13F-467C-9582-BD1D9E1C67FD}"/>
            </a:ext>
          </a:extLst>
        </xdr:cNvPr>
        <xdr:cNvSpPr txBox="1">
          <a:spLocks noChangeArrowheads="1"/>
        </xdr:cNvSpPr>
      </xdr:nvSpPr>
      <xdr:spPr bwMode="auto">
        <a:xfrm>
          <a:off x="4448175" y="28889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94" name="Text Box 16">
          <a:extLst>
            <a:ext uri="{FF2B5EF4-FFF2-40B4-BE49-F238E27FC236}">
              <a16:creationId xmlns:a16="http://schemas.microsoft.com/office/drawing/2014/main" id="{B2BBBB45-2D46-4A23-B445-EE1F004DEA23}"/>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95" name="Text Box 17">
          <a:extLst>
            <a:ext uri="{FF2B5EF4-FFF2-40B4-BE49-F238E27FC236}">
              <a16:creationId xmlns:a16="http://schemas.microsoft.com/office/drawing/2014/main" id="{3D20FDD7-F743-4A08-95E4-2A2D507CFD5F}"/>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96" name="Text Box 18">
          <a:extLst>
            <a:ext uri="{FF2B5EF4-FFF2-40B4-BE49-F238E27FC236}">
              <a16:creationId xmlns:a16="http://schemas.microsoft.com/office/drawing/2014/main" id="{6AAFB64D-F4F6-4FC4-A3C5-CBDE1BA3A15B}"/>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1897" name="Text Box 19">
          <a:extLst>
            <a:ext uri="{FF2B5EF4-FFF2-40B4-BE49-F238E27FC236}">
              <a16:creationId xmlns:a16="http://schemas.microsoft.com/office/drawing/2014/main" id="{27B6E090-5AFF-4187-972F-D1DB36477C6C}"/>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1898" name="Text Box 15">
          <a:extLst>
            <a:ext uri="{FF2B5EF4-FFF2-40B4-BE49-F238E27FC236}">
              <a16:creationId xmlns:a16="http://schemas.microsoft.com/office/drawing/2014/main" id="{DF605D12-8533-4D41-A771-F472EF9E72D2}"/>
            </a:ext>
          </a:extLst>
        </xdr:cNvPr>
        <xdr:cNvSpPr txBox="1">
          <a:spLocks noChangeArrowheads="1"/>
        </xdr:cNvSpPr>
      </xdr:nvSpPr>
      <xdr:spPr bwMode="auto">
        <a:xfrm>
          <a:off x="4448175" y="29260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1899" name="Text Box 15">
          <a:extLst>
            <a:ext uri="{FF2B5EF4-FFF2-40B4-BE49-F238E27FC236}">
              <a16:creationId xmlns:a16="http://schemas.microsoft.com/office/drawing/2014/main" id="{BF1BD912-BF4C-46F2-B747-F29ED8A6451F}"/>
            </a:ext>
          </a:extLst>
        </xdr:cNvPr>
        <xdr:cNvSpPr txBox="1">
          <a:spLocks noChangeArrowheads="1"/>
        </xdr:cNvSpPr>
      </xdr:nvSpPr>
      <xdr:spPr bwMode="auto">
        <a:xfrm>
          <a:off x="4448175" y="29260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442269"/>
    <xdr:sp macro="" textlink="">
      <xdr:nvSpPr>
        <xdr:cNvPr id="1900" name="Text Box 15">
          <a:extLst>
            <a:ext uri="{FF2B5EF4-FFF2-40B4-BE49-F238E27FC236}">
              <a16:creationId xmlns:a16="http://schemas.microsoft.com/office/drawing/2014/main" id="{ABED4FB8-2A2F-4C00-8DA2-D675DB8527DD}"/>
            </a:ext>
          </a:extLst>
        </xdr:cNvPr>
        <xdr:cNvSpPr txBox="1">
          <a:spLocks noChangeArrowheads="1"/>
        </xdr:cNvSpPr>
      </xdr:nvSpPr>
      <xdr:spPr bwMode="auto">
        <a:xfrm>
          <a:off x="11963400" y="28889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1901" name="Text Box 16">
          <a:extLst>
            <a:ext uri="{FF2B5EF4-FFF2-40B4-BE49-F238E27FC236}">
              <a16:creationId xmlns:a16="http://schemas.microsoft.com/office/drawing/2014/main" id="{2FECF8B4-2FF9-448A-A7B6-740A8DEE72C9}"/>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1902" name="Text Box 17">
          <a:extLst>
            <a:ext uri="{FF2B5EF4-FFF2-40B4-BE49-F238E27FC236}">
              <a16:creationId xmlns:a16="http://schemas.microsoft.com/office/drawing/2014/main" id="{0FCC380C-F19A-4297-87A7-B2CFD0DC584F}"/>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1903" name="Text Box 18">
          <a:extLst>
            <a:ext uri="{FF2B5EF4-FFF2-40B4-BE49-F238E27FC236}">
              <a16:creationId xmlns:a16="http://schemas.microsoft.com/office/drawing/2014/main" id="{FB1690B2-2487-4EBA-A6CC-71CEBC5BA61A}"/>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213632"/>
    <xdr:sp macro="" textlink="">
      <xdr:nvSpPr>
        <xdr:cNvPr id="1904" name="Text Box 15">
          <a:extLst>
            <a:ext uri="{FF2B5EF4-FFF2-40B4-BE49-F238E27FC236}">
              <a16:creationId xmlns:a16="http://schemas.microsoft.com/office/drawing/2014/main" id="{81B15DC5-654B-489F-897D-62005672BF9A}"/>
            </a:ext>
          </a:extLst>
        </xdr:cNvPr>
        <xdr:cNvSpPr txBox="1">
          <a:spLocks noChangeArrowheads="1"/>
        </xdr:cNvSpPr>
      </xdr:nvSpPr>
      <xdr:spPr bwMode="auto">
        <a:xfrm>
          <a:off x="11963400" y="29260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05" name="Text Box 16">
          <a:extLst>
            <a:ext uri="{FF2B5EF4-FFF2-40B4-BE49-F238E27FC236}">
              <a16:creationId xmlns:a16="http://schemas.microsoft.com/office/drawing/2014/main" id="{FB596D43-9414-4668-85B9-53D438447DFB}"/>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06" name="Text Box 17">
          <a:extLst>
            <a:ext uri="{FF2B5EF4-FFF2-40B4-BE49-F238E27FC236}">
              <a16:creationId xmlns:a16="http://schemas.microsoft.com/office/drawing/2014/main" id="{A7780FA6-7E77-4FF1-AA0F-52752D8F1BED}"/>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07" name="Text Box 18">
          <a:extLst>
            <a:ext uri="{FF2B5EF4-FFF2-40B4-BE49-F238E27FC236}">
              <a16:creationId xmlns:a16="http://schemas.microsoft.com/office/drawing/2014/main" id="{BBE0DC15-5C26-4D00-8F6C-407180997DDE}"/>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08" name="Text Box 19">
          <a:extLst>
            <a:ext uri="{FF2B5EF4-FFF2-40B4-BE49-F238E27FC236}">
              <a16:creationId xmlns:a16="http://schemas.microsoft.com/office/drawing/2014/main" id="{5BD2DB3F-7178-466A-AA51-5CE4EFA4BC3B}"/>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09" name="Text Box 16">
          <a:extLst>
            <a:ext uri="{FF2B5EF4-FFF2-40B4-BE49-F238E27FC236}">
              <a16:creationId xmlns:a16="http://schemas.microsoft.com/office/drawing/2014/main" id="{CB231105-03CD-48FE-AD8E-43B6A3EA4A47}"/>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10" name="Text Box 17">
          <a:extLst>
            <a:ext uri="{FF2B5EF4-FFF2-40B4-BE49-F238E27FC236}">
              <a16:creationId xmlns:a16="http://schemas.microsoft.com/office/drawing/2014/main" id="{01AE28F5-4460-46F6-BF7A-1930070D2CBD}"/>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11" name="Text Box 18">
          <a:extLst>
            <a:ext uri="{FF2B5EF4-FFF2-40B4-BE49-F238E27FC236}">
              <a16:creationId xmlns:a16="http://schemas.microsoft.com/office/drawing/2014/main" id="{68866CCC-6318-4E76-8494-5AE5FC4EB958}"/>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1912" name="Text Box 19">
          <a:extLst>
            <a:ext uri="{FF2B5EF4-FFF2-40B4-BE49-F238E27FC236}">
              <a16:creationId xmlns:a16="http://schemas.microsoft.com/office/drawing/2014/main" id="{4453AFEA-18DF-4018-90EA-AFB5958D1C26}"/>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13" name="Text Box 16">
          <a:extLst>
            <a:ext uri="{FF2B5EF4-FFF2-40B4-BE49-F238E27FC236}">
              <a16:creationId xmlns:a16="http://schemas.microsoft.com/office/drawing/2014/main" id="{981BD9A0-37EE-4799-A62E-1722C553FA96}"/>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14" name="Text Box 17">
          <a:extLst>
            <a:ext uri="{FF2B5EF4-FFF2-40B4-BE49-F238E27FC236}">
              <a16:creationId xmlns:a16="http://schemas.microsoft.com/office/drawing/2014/main" id="{FEE63A14-F74A-42CB-8578-86B041873117}"/>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15" name="Text Box 18">
          <a:extLst>
            <a:ext uri="{FF2B5EF4-FFF2-40B4-BE49-F238E27FC236}">
              <a16:creationId xmlns:a16="http://schemas.microsoft.com/office/drawing/2014/main" id="{5A86079B-2AD8-4207-B57F-BFAFF0913F74}"/>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16" name="Text Box 19">
          <a:extLst>
            <a:ext uri="{FF2B5EF4-FFF2-40B4-BE49-F238E27FC236}">
              <a16:creationId xmlns:a16="http://schemas.microsoft.com/office/drawing/2014/main" id="{A9C25E9D-2457-4ECC-9548-36672DED00C6}"/>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917" name="Text Box 16">
          <a:extLst>
            <a:ext uri="{FF2B5EF4-FFF2-40B4-BE49-F238E27FC236}">
              <a16:creationId xmlns:a16="http://schemas.microsoft.com/office/drawing/2014/main" id="{EDDCC279-2B9A-443B-B38A-D3A7C4E6B48E}"/>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918" name="Text Box 17">
          <a:extLst>
            <a:ext uri="{FF2B5EF4-FFF2-40B4-BE49-F238E27FC236}">
              <a16:creationId xmlns:a16="http://schemas.microsoft.com/office/drawing/2014/main" id="{F30A4079-70D1-4AB5-9012-ADB29D52DD9C}"/>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919" name="Text Box 18">
          <a:extLst>
            <a:ext uri="{FF2B5EF4-FFF2-40B4-BE49-F238E27FC236}">
              <a16:creationId xmlns:a16="http://schemas.microsoft.com/office/drawing/2014/main" id="{B5269304-805B-4BD9-93F7-BA89641D94A2}"/>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920" name="Text Box 19">
          <a:extLst>
            <a:ext uri="{FF2B5EF4-FFF2-40B4-BE49-F238E27FC236}">
              <a16:creationId xmlns:a16="http://schemas.microsoft.com/office/drawing/2014/main" id="{C6FF3548-7E9E-43E9-AACE-C0BD3234FD56}"/>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1921" name="Text Box 16">
          <a:extLst>
            <a:ext uri="{FF2B5EF4-FFF2-40B4-BE49-F238E27FC236}">
              <a16:creationId xmlns:a16="http://schemas.microsoft.com/office/drawing/2014/main" id="{B4684F21-3E30-460A-BCE5-CA215283CF21}"/>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1922" name="Text Box 17">
          <a:extLst>
            <a:ext uri="{FF2B5EF4-FFF2-40B4-BE49-F238E27FC236}">
              <a16:creationId xmlns:a16="http://schemas.microsoft.com/office/drawing/2014/main" id="{32BA15C5-A27C-4705-B8E8-6D8773DDD7D1}"/>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1923" name="Text Box 18">
          <a:extLst>
            <a:ext uri="{FF2B5EF4-FFF2-40B4-BE49-F238E27FC236}">
              <a16:creationId xmlns:a16="http://schemas.microsoft.com/office/drawing/2014/main" id="{A8D2A389-AD45-43A4-89DD-CBF4CA5D2E3C}"/>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1924" name="Text Box 19">
          <a:extLst>
            <a:ext uri="{FF2B5EF4-FFF2-40B4-BE49-F238E27FC236}">
              <a16:creationId xmlns:a16="http://schemas.microsoft.com/office/drawing/2014/main" id="{33F52A01-BD0C-45F0-B16A-67B66D82824F}"/>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014"/>
    <xdr:sp macro="" textlink="">
      <xdr:nvSpPr>
        <xdr:cNvPr id="1925" name="Text Box 15">
          <a:extLst>
            <a:ext uri="{FF2B5EF4-FFF2-40B4-BE49-F238E27FC236}">
              <a16:creationId xmlns:a16="http://schemas.microsoft.com/office/drawing/2014/main" id="{50178A0E-F9E5-47DC-BA1E-7A1E6FF61F83}"/>
            </a:ext>
          </a:extLst>
        </xdr:cNvPr>
        <xdr:cNvSpPr txBox="1">
          <a:spLocks noChangeArrowheads="1"/>
        </xdr:cNvSpPr>
      </xdr:nvSpPr>
      <xdr:spPr bwMode="auto">
        <a:xfrm>
          <a:off x="4448175" y="30375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26" name="Text Box 16">
          <a:extLst>
            <a:ext uri="{FF2B5EF4-FFF2-40B4-BE49-F238E27FC236}">
              <a16:creationId xmlns:a16="http://schemas.microsoft.com/office/drawing/2014/main" id="{4C7FFB86-09C1-4422-ACE9-239A1D36B8DD}"/>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27" name="Text Box 17">
          <a:extLst>
            <a:ext uri="{FF2B5EF4-FFF2-40B4-BE49-F238E27FC236}">
              <a16:creationId xmlns:a16="http://schemas.microsoft.com/office/drawing/2014/main" id="{551E9319-28A2-4A03-A08F-3A17D9026098}"/>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28" name="Text Box 18">
          <a:extLst>
            <a:ext uri="{FF2B5EF4-FFF2-40B4-BE49-F238E27FC236}">
              <a16:creationId xmlns:a16="http://schemas.microsoft.com/office/drawing/2014/main" id="{61945F32-E339-4B26-9F44-6DC964866935}"/>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929" name="Text Box 19">
          <a:extLst>
            <a:ext uri="{FF2B5EF4-FFF2-40B4-BE49-F238E27FC236}">
              <a16:creationId xmlns:a16="http://schemas.microsoft.com/office/drawing/2014/main" id="{1095AC2B-AE1C-451F-8FE9-E977D5B4FDBD}"/>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1930" name="Text Box 15">
          <a:extLst>
            <a:ext uri="{FF2B5EF4-FFF2-40B4-BE49-F238E27FC236}">
              <a16:creationId xmlns:a16="http://schemas.microsoft.com/office/drawing/2014/main" id="{90FED586-37E7-4079-9130-FBFF1DAF4E21}"/>
            </a:ext>
          </a:extLst>
        </xdr:cNvPr>
        <xdr:cNvSpPr txBox="1">
          <a:spLocks noChangeArrowheads="1"/>
        </xdr:cNvSpPr>
      </xdr:nvSpPr>
      <xdr:spPr bwMode="auto">
        <a:xfrm>
          <a:off x="11963400" y="30375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931" name="Text Box 16">
          <a:extLst>
            <a:ext uri="{FF2B5EF4-FFF2-40B4-BE49-F238E27FC236}">
              <a16:creationId xmlns:a16="http://schemas.microsoft.com/office/drawing/2014/main" id="{8E799938-2A3E-47EE-899E-970AD15F9259}"/>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932" name="Text Box 17">
          <a:extLst>
            <a:ext uri="{FF2B5EF4-FFF2-40B4-BE49-F238E27FC236}">
              <a16:creationId xmlns:a16="http://schemas.microsoft.com/office/drawing/2014/main" id="{5245F419-32EC-4EB3-B175-2330EE65DA0D}"/>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933" name="Text Box 18">
          <a:extLst>
            <a:ext uri="{FF2B5EF4-FFF2-40B4-BE49-F238E27FC236}">
              <a16:creationId xmlns:a16="http://schemas.microsoft.com/office/drawing/2014/main" id="{08F4D954-7FAE-428D-A001-53521F1EC583}"/>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34" name="Text Box 16">
          <a:extLst>
            <a:ext uri="{FF2B5EF4-FFF2-40B4-BE49-F238E27FC236}">
              <a16:creationId xmlns:a16="http://schemas.microsoft.com/office/drawing/2014/main" id="{161BF74C-5735-4391-A3BE-6973C34DCF7B}"/>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35" name="Text Box 17">
          <a:extLst>
            <a:ext uri="{FF2B5EF4-FFF2-40B4-BE49-F238E27FC236}">
              <a16:creationId xmlns:a16="http://schemas.microsoft.com/office/drawing/2014/main" id="{60899EBA-3801-423F-9EA6-2C6C8502F87F}"/>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36" name="Text Box 18">
          <a:extLst>
            <a:ext uri="{FF2B5EF4-FFF2-40B4-BE49-F238E27FC236}">
              <a16:creationId xmlns:a16="http://schemas.microsoft.com/office/drawing/2014/main" id="{D6564B25-A82E-420D-B04F-D0EB15A0D20B}"/>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37" name="Text Box 19">
          <a:extLst>
            <a:ext uri="{FF2B5EF4-FFF2-40B4-BE49-F238E27FC236}">
              <a16:creationId xmlns:a16="http://schemas.microsoft.com/office/drawing/2014/main" id="{DB98C5D4-1A33-4ADF-9448-FF72652F572E}"/>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38" name="Text Box 16">
          <a:extLst>
            <a:ext uri="{FF2B5EF4-FFF2-40B4-BE49-F238E27FC236}">
              <a16:creationId xmlns:a16="http://schemas.microsoft.com/office/drawing/2014/main" id="{A69CDD83-A3BD-4941-938B-F4759F84F5E9}"/>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39" name="Text Box 17">
          <a:extLst>
            <a:ext uri="{FF2B5EF4-FFF2-40B4-BE49-F238E27FC236}">
              <a16:creationId xmlns:a16="http://schemas.microsoft.com/office/drawing/2014/main" id="{5641E82A-74C1-4419-B239-82B186A704F7}"/>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40" name="Text Box 18">
          <a:extLst>
            <a:ext uri="{FF2B5EF4-FFF2-40B4-BE49-F238E27FC236}">
              <a16:creationId xmlns:a16="http://schemas.microsoft.com/office/drawing/2014/main" id="{9A33DD2F-109F-4E10-8475-62473DFFD44B}"/>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941" name="Text Box 19">
          <a:extLst>
            <a:ext uri="{FF2B5EF4-FFF2-40B4-BE49-F238E27FC236}">
              <a16:creationId xmlns:a16="http://schemas.microsoft.com/office/drawing/2014/main" id="{EE3B0479-ABDD-46AF-97E0-6943AB0D8B17}"/>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1942" name="Text Box 15">
          <a:extLst>
            <a:ext uri="{FF2B5EF4-FFF2-40B4-BE49-F238E27FC236}">
              <a16:creationId xmlns:a16="http://schemas.microsoft.com/office/drawing/2014/main" id="{9C08C2AD-A842-41CD-98B4-D529372AAD48}"/>
            </a:ext>
          </a:extLst>
        </xdr:cNvPr>
        <xdr:cNvSpPr txBox="1">
          <a:spLocks noChangeArrowheads="1"/>
        </xdr:cNvSpPr>
      </xdr:nvSpPr>
      <xdr:spPr bwMode="auto">
        <a:xfrm>
          <a:off x="4448175" y="30746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1943" name="Text Box 15">
          <a:extLst>
            <a:ext uri="{FF2B5EF4-FFF2-40B4-BE49-F238E27FC236}">
              <a16:creationId xmlns:a16="http://schemas.microsoft.com/office/drawing/2014/main" id="{F7573C8C-2771-4FB5-ABDC-51DA7ECA8C09}"/>
            </a:ext>
          </a:extLst>
        </xdr:cNvPr>
        <xdr:cNvSpPr txBox="1">
          <a:spLocks noChangeArrowheads="1"/>
        </xdr:cNvSpPr>
      </xdr:nvSpPr>
      <xdr:spPr bwMode="auto">
        <a:xfrm>
          <a:off x="11963400" y="30746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504825</xdr:rowOff>
    </xdr:from>
    <xdr:ext cx="95250" cy="442269"/>
    <xdr:sp macro="" textlink="">
      <xdr:nvSpPr>
        <xdr:cNvPr id="1944" name="Text Box 15">
          <a:extLst>
            <a:ext uri="{FF2B5EF4-FFF2-40B4-BE49-F238E27FC236}">
              <a16:creationId xmlns:a16="http://schemas.microsoft.com/office/drawing/2014/main" id="{3F83A2CE-AAEB-4083-B58B-6EB062DDF8DC}"/>
            </a:ext>
          </a:extLst>
        </xdr:cNvPr>
        <xdr:cNvSpPr txBox="1">
          <a:spLocks noChangeArrowheads="1"/>
        </xdr:cNvSpPr>
      </xdr:nvSpPr>
      <xdr:spPr bwMode="auto">
        <a:xfrm>
          <a:off x="20821650" y="30746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1945" name="Text Box 15">
          <a:extLst>
            <a:ext uri="{FF2B5EF4-FFF2-40B4-BE49-F238E27FC236}">
              <a16:creationId xmlns:a16="http://schemas.microsoft.com/office/drawing/2014/main" id="{5E028C5C-FFDA-4D98-8429-DF309618EA96}"/>
            </a:ext>
          </a:extLst>
        </xdr:cNvPr>
        <xdr:cNvSpPr txBox="1">
          <a:spLocks noChangeArrowheads="1"/>
        </xdr:cNvSpPr>
      </xdr:nvSpPr>
      <xdr:spPr bwMode="auto">
        <a:xfrm>
          <a:off x="4448175" y="30746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1946" name="Text Box 15">
          <a:extLst>
            <a:ext uri="{FF2B5EF4-FFF2-40B4-BE49-F238E27FC236}">
              <a16:creationId xmlns:a16="http://schemas.microsoft.com/office/drawing/2014/main" id="{71FAFD1F-6135-41FD-A7E7-F7F5BAC5F48B}"/>
            </a:ext>
          </a:extLst>
        </xdr:cNvPr>
        <xdr:cNvSpPr txBox="1">
          <a:spLocks noChangeArrowheads="1"/>
        </xdr:cNvSpPr>
      </xdr:nvSpPr>
      <xdr:spPr bwMode="auto">
        <a:xfrm>
          <a:off x="4448175" y="30746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1947" name="Text Box 15">
          <a:extLst>
            <a:ext uri="{FF2B5EF4-FFF2-40B4-BE49-F238E27FC236}">
              <a16:creationId xmlns:a16="http://schemas.microsoft.com/office/drawing/2014/main" id="{AE90E077-8D7E-483C-B089-F52E1F79AB2F}"/>
            </a:ext>
          </a:extLst>
        </xdr:cNvPr>
        <xdr:cNvSpPr txBox="1">
          <a:spLocks noChangeArrowheads="1"/>
        </xdr:cNvSpPr>
      </xdr:nvSpPr>
      <xdr:spPr bwMode="auto">
        <a:xfrm>
          <a:off x="11963400" y="30746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48" name="Text Box 16">
          <a:extLst>
            <a:ext uri="{FF2B5EF4-FFF2-40B4-BE49-F238E27FC236}">
              <a16:creationId xmlns:a16="http://schemas.microsoft.com/office/drawing/2014/main" id="{7A425AAA-D38F-43A6-B2BF-E7817C77C0CF}"/>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49" name="Text Box 17">
          <a:extLst>
            <a:ext uri="{FF2B5EF4-FFF2-40B4-BE49-F238E27FC236}">
              <a16:creationId xmlns:a16="http://schemas.microsoft.com/office/drawing/2014/main" id="{30347B4E-7260-43F5-A03A-389D951AA5A2}"/>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50" name="Text Box 18">
          <a:extLst>
            <a:ext uri="{FF2B5EF4-FFF2-40B4-BE49-F238E27FC236}">
              <a16:creationId xmlns:a16="http://schemas.microsoft.com/office/drawing/2014/main" id="{03F12ECB-DD76-42C1-81F7-41867908A4AE}"/>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51" name="Text Box 19">
          <a:extLst>
            <a:ext uri="{FF2B5EF4-FFF2-40B4-BE49-F238E27FC236}">
              <a16:creationId xmlns:a16="http://schemas.microsoft.com/office/drawing/2014/main" id="{7EB8A1D8-5289-45D3-9432-621D983DF62D}"/>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952" name="Text Box 16">
          <a:extLst>
            <a:ext uri="{FF2B5EF4-FFF2-40B4-BE49-F238E27FC236}">
              <a16:creationId xmlns:a16="http://schemas.microsoft.com/office/drawing/2014/main" id="{2B5822D4-3539-4AD6-AC2A-7E0993BEA776}"/>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953" name="Text Box 17">
          <a:extLst>
            <a:ext uri="{FF2B5EF4-FFF2-40B4-BE49-F238E27FC236}">
              <a16:creationId xmlns:a16="http://schemas.microsoft.com/office/drawing/2014/main" id="{3287676F-E8DE-4EDD-A68B-11CB9E5D13C4}"/>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954" name="Text Box 18">
          <a:extLst>
            <a:ext uri="{FF2B5EF4-FFF2-40B4-BE49-F238E27FC236}">
              <a16:creationId xmlns:a16="http://schemas.microsoft.com/office/drawing/2014/main" id="{BF9AE083-3911-46A2-B388-F541276EF986}"/>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955" name="Text Box 19">
          <a:extLst>
            <a:ext uri="{FF2B5EF4-FFF2-40B4-BE49-F238E27FC236}">
              <a16:creationId xmlns:a16="http://schemas.microsoft.com/office/drawing/2014/main" id="{9FF28422-89A0-48C2-81CE-4E9FC72D2C0E}"/>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1956" name="Text Box 16">
          <a:extLst>
            <a:ext uri="{FF2B5EF4-FFF2-40B4-BE49-F238E27FC236}">
              <a16:creationId xmlns:a16="http://schemas.microsoft.com/office/drawing/2014/main" id="{9A5A8672-816E-464B-9217-79C13D6949FA}"/>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1957" name="Text Box 17">
          <a:extLst>
            <a:ext uri="{FF2B5EF4-FFF2-40B4-BE49-F238E27FC236}">
              <a16:creationId xmlns:a16="http://schemas.microsoft.com/office/drawing/2014/main" id="{53569AC5-3314-4597-B776-0D45E5C9C9D8}"/>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1958" name="Text Box 18">
          <a:extLst>
            <a:ext uri="{FF2B5EF4-FFF2-40B4-BE49-F238E27FC236}">
              <a16:creationId xmlns:a16="http://schemas.microsoft.com/office/drawing/2014/main" id="{D8877D65-3E77-4164-BB99-67922FD55C01}"/>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1959" name="Text Box 19">
          <a:extLst>
            <a:ext uri="{FF2B5EF4-FFF2-40B4-BE49-F238E27FC236}">
              <a16:creationId xmlns:a16="http://schemas.microsoft.com/office/drawing/2014/main" id="{FDC382F4-AE8B-4A2C-AB54-1767EDB5ED9E}"/>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60" name="Text Box 16">
          <a:extLst>
            <a:ext uri="{FF2B5EF4-FFF2-40B4-BE49-F238E27FC236}">
              <a16:creationId xmlns:a16="http://schemas.microsoft.com/office/drawing/2014/main" id="{0FFC31A9-D8ED-419B-A949-67DE87B05030}"/>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61" name="Text Box 17">
          <a:extLst>
            <a:ext uri="{FF2B5EF4-FFF2-40B4-BE49-F238E27FC236}">
              <a16:creationId xmlns:a16="http://schemas.microsoft.com/office/drawing/2014/main" id="{C4682C30-823B-4626-AF51-A59F9AE79AE9}"/>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62" name="Text Box 18">
          <a:extLst>
            <a:ext uri="{FF2B5EF4-FFF2-40B4-BE49-F238E27FC236}">
              <a16:creationId xmlns:a16="http://schemas.microsoft.com/office/drawing/2014/main" id="{ABCCD804-4A98-43EA-8115-1B1820FA75CE}"/>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963" name="Text Box 19">
          <a:extLst>
            <a:ext uri="{FF2B5EF4-FFF2-40B4-BE49-F238E27FC236}">
              <a16:creationId xmlns:a16="http://schemas.microsoft.com/office/drawing/2014/main" id="{962319A4-4274-4924-A6E6-DD6DEE0B4952}"/>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964" name="Text Box 16">
          <a:extLst>
            <a:ext uri="{FF2B5EF4-FFF2-40B4-BE49-F238E27FC236}">
              <a16:creationId xmlns:a16="http://schemas.microsoft.com/office/drawing/2014/main" id="{D94A88D5-B129-4AE3-B5DB-DA762682CFBB}"/>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965" name="Text Box 17">
          <a:extLst>
            <a:ext uri="{FF2B5EF4-FFF2-40B4-BE49-F238E27FC236}">
              <a16:creationId xmlns:a16="http://schemas.microsoft.com/office/drawing/2014/main" id="{C2783923-4D0B-44A4-B180-AEA70FC4539F}"/>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966" name="Text Box 18">
          <a:extLst>
            <a:ext uri="{FF2B5EF4-FFF2-40B4-BE49-F238E27FC236}">
              <a16:creationId xmlns:a16="http://schemas.microsoft.com/office/drawing/2014/main" id="{91C07CAE-CB8E-4688-91BE-5EAD9479B034}"/>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67" name="Text Box 16">
          <a:extLst>
            <a:ext uri="{FF2B5EF4-FFF2-40B4-BE49-F238E27FC236}">
              <a16:creationId xmlns:a16="http://schemas.microsoft.com/office/drawing/2014/main" id="{F0B94572-B3DD-49DF-9570-14299C0BCD2A}"/>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68" name="Text Box 17">
          <a:extLst>
            <a:ext uri="{FF2B5EF4-FFF2-40B4-BE49-F238E27FC236}">
              <a16:creationId xmlns:a16="http://schemas.microsoft.com/office/drawing/2014/main" id="{D92C6927-7262-4878-B511-5D215550F6AB}"/>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69" name="Text Box 18">
          <a:extLst>
            <a:ext uri="{FF2B5EF4-FFF2-40B4-BE49-F238E27FC236}">
              <a16:creationId xmlns:a16="http://schemas.microsoft.com/office/drawing/2014/main" id="{CEBE34CB-8E3B-4476-A8F3-6A92956EDFD4}"/>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70" name="Text Box 19">
          <a:extLst>
            <a:ext uri="{FF2B5EF4-FFF2-40B4-BE49-F238E27FC236}">
              <a16:creationId xmlns:a16="http://schemas.microsoft.com/office/drawing/2014/main" id="{77DA653B-FF8A-4AEE-AF56-F5D823C7374F}"/>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71" name="Text Box 16">
          <a:extLst>
            <a:ext uri="{FF2B5EF4-FFF2-40B4-BE49-F238E27FC236}">
              <a16:creationId xmlns:a16="http://schemas.microsoft.com/office/drawing/2014/main" id="{0D77038C-D5A1-4533-AAE2-507813CFE44C}"/>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72" name="Text Box 17">
          <a:extLst>
            <a:ext uri="{FF2B5EF4-FFF2-40B4-BE49-F238E27FC236}">
              <a16:creationId xmlns:a16="http://schemas.microsoft.com/office/drawing/2014/main" id="{35414565-A54F-4412-9C45-A876AC0ECC90}"/>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73" name="Text Box 18">
          <a:extLst>
            <a:ext uri="{FF2B5EF4-FFF2-40B4-BE49-F238E27FC236}">
              <a16:creationId xmlns:a16="http://schemas.microsoft.com/office/drawing/2014/main" id="{4E171CFD-B44D-482C-A4B9-D48434571D47}"/>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974" name="Text Box 19">
          <a:extLst>
            <a:ext uri="{FF2B5EF4-FFF2-40B4-BE49-F238E27FC236}">
              <a16:creationId xmlns:a16="http://schemas.microsoft.com/office/drawing/2014/main" id="{FD332070-FE1E-4DAC-A4EF-B3E47D0AB04E}"/>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75" name="Text Box 16">
          <a:extLst>
            <a:ext uri="{FF2B5EF4-FFF2-40B4-BE49-F238E27FC236}">
              <a16:creationId xmlns:a16="http://schemas.microsoft.com/office/drawing/2014/main" id="{51615DF4-D106-4F19-949E-2E9792808456}"/>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76" name="Text Box 17">
          <a:extLst>
            <a:ext uri="{FF2B5EF4-FFF2-40B4-BE49-F238E27FC236}">
              <a16:creationId xmlns:a16="http://schemas.microsoft.com/office/drawing/2014/main" id="{CA8CF6D0-9F08-49C0-860D-A4F5C86F10B3}"/>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77" name="Text Box 18">
          <a:extLst>
            <a:ext uri="{FF2B5EF4-FFF2-40B4-BE49-F238E27FC236}">
              <a16:creationId xmlns:a16="http://schemas.microsoft.com/office/drawing/2014/main" id="{1AC58CB0-4DD2-4E2E-A2AE-CE8986186B3D}"/>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78" name="Text Box 19">
          <a:extLst>
            <a:ext uri="{FF2B5EF4-FFF2-40B4-BE49-F238E27FC236}">
              <a16:creationId xmlns:a16="http://schemas.microsoft.com/office/drawing/2014/main" id="{78E533D9-38DC-4D90-8E0E-794679A6AFBC}"/>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61691"/>
    <xdr:sp macro="" textlink="">
      <xdr:nvSpPr>
        <xdr:cNvPr id="1979" name="Text Box 15">
          <a:extLst>
            <a:ext uri="{FF2B5EF4-FFF2-40B4-BE49-F238E27FC236}">
              <a16:creationId xmlns:a16="http://schemas.microsoft.com/office/drawing/2014/main" id="{093B5201-1735-4B7A-82D1-A616A430B525}"/>
            </a:ext>
          </a:extLst>
        </xdr:cNvPr>
        <xdr:cNvSpPr txBox="1">
          <a:spLocks noChangeArrowheads="1"/>
        </xdr:cNvSpPr>
      </xdr:nvSpPr>
      <xdr:spPr bwMode="auto">
        <a:xfrm>
          <a:off x="4448175" y="337185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1980" name="Text Box 16">
          <a:extLst>
            <a:ext uri="{FF2B5EF4-FFF2-40B4-BE49-F238E27FC236}">
              <a16:creationId xmlns:a16="http://schemas.microsoft.com/office/drawing/2014/main" id="{65BF6C3F-54FC-4B65-B308-37A5526CE5FC}"/>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1981" name="Text Box 17">
          <a:extLst>
            <a:ext uri="{FF2B5EF4-FFF2-40B4-BE49-F238E27FC236}">
              <a16:creationId xmlns:a16="http://schemas.microsoft.com/office/drawing/2014/main" id="{F05EBACA-5F61-434A-A2E1-8AD834CF51FE}"/>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1982" name="Text Box 18">
          <a:extLst>
            <a:ext uri="{FF2B5EF4-FFF2-40B4-BE49-F238E27FC236}">
              <a16:creationId xmlns:a16="http://schemas.microsoft.com/office/drawing/2014/main" id="{7FE52B69-0087-4135-AC10-DBF2C745AF30}"/>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1983" name="Text Box 19">
          <a:extLst>
            <a:ext uri="{FF2B5EF4-FFF2-40B4-BE49-F238E27FC236}">
              <a16:creationId xmlns:a16="http://schemas.microsoft.com/office/drawing/2014/main" id="{B035BF7E-5C91-454B-9F50-E00D553AB52A}"/>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1984" name="Text Box 15">
          <a:extLst>
            <a:ext uri="{FF2B5EF4-FFF2-40B4-BE49-F238E27FC236}">
              <a16:creationId xmlns:a16="http://schemas.microsoft.com/office/drawing/2014/main" id="{BCAFD104-55D0-44D8-9117-DB5E0BD0F7D2}"/>
            </a:ext>
          </a:extLst>
        </xdr:cNvPr>
        <xdr:cNvSpPr txBox="1">
          <a:spLocks noChangeArrowheads="1"/>
        </xdr:cNvSpPr>
      </xdr:nvSpPr>
      <xdr:spPr bwMode="auto">
        <a:xfrm>
          <a:off x="11963400" y="33718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1985" name="Text Box 16">
          <a:extLst>
            <a:ext uri="{FF2B5EF4-FFF2-40B4-BE49-F238E27FC236}">
              <a16:creationId xmlns:a16="http://schemas.microsoft.com/office/drawing/2014/main" id="{8DB71A25-749B-4086-9F6D-42F64399C248}"/>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1986" name="Text Box 17">
          <a:extLst>
            <a:ext uri="{FF2B5EF4-FFF2-40B4-BE49-F238E27FC236}">
              <a16:creationId xmlns:a16="http://schemas.microsoft.com/office/drawing/2014/main" id="{F6171264-3DF9-4189-B56E-4CC3E624C72A}"/>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1987" name="Text Box 18">
          <a:extLst>
            <a:ext uri="{FF2B5EF4-FFF2-40B4-BE49-F238E27FC236}">
              <a16:creationId xmlns:a16="http://schemas.microsoft.com/office/drawing/2014/main" id="{062FE1CB-46B4-4D4B-BB34-BAC5467B9F39}"/>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1988" name="Text Box 19">
          <a:extLst>
            <a:ext uri="{FF2B5EF4-FFF2-40B4-BE49-F238E27FC236}">
              <a16:creationId xmlns:a16="http://schemas.microsoft.com/office/drawing/2014/main" id="{48C75259-1DA7-4C5D-9C97-CA029CD9D60A}"/>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504825</xdr:rowOff>
    </xdr:from>
    <xdr:ext cx="95250" cy="442269"/>
    <xdr:sp macro="" textlink="">
      <xdr:nvSpPr>
        <xdr:cNvPr id="1989" name="Text Box 15">
          <a:extLst>
            <a:ext uri="{FF2B5EF4-FFF2-40B4-BE49-F238E27FC236}">
              <a16:creationId xmlns:a16="http://schemas.microsoft.com/office/drawing/2014/main" id="{B7063348-5F8A-4407-95BE-58511110466A}"/>
            </a:ext>
          </a:extLst>
        </xdr:cNvPr>
        <xdr:cNvSpPr txBox="1">
          <a:spLocks noChangeArrowheads="1"/>
        </xdr:cNvSpPr>
      </xdr:nvSpPr>
      <xdr:spPr bwMode="auto">
        <a:xfrm>
          <a:off x="20821650" y="33718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4014"/>
    <xdr:sp macro="" textlink="">
      <xdr:nvSpPr>
        <xdr:cNvPr id="1990" name="Text Box 15">
          <a:extLst>
            <a:ext uri="{FF2B5EF4-FFF2-40B4-BE49-F238E27FC236}">
              <a16:creationId xmlns:a16="http://schemas.microsoft.com/office/drawing/2014/main" id="{698F97F8-12FE-4275-8A9E-97E2410BAEDF}"/>
            </a:ext>
          </a:extLst>
        </xdr:cNvPr>
        <xdr:cNvSpPr txBox="1">
          <a:spLocks noChangeArrowheads="1"/>
        </xdr:cNvSpPr>
      </xdr:nvSpPr>
      <xdr:spPr bwMode="auto">
        <a:xfrm>
          <a:off x="4448175" y="33347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91" name="Text Box 16">
          <a:extLst>
            <a:ext uri="{FF2B5EF4-FFF2-40B4-BE49-F238E27FC236}">
              <a16:creationId xmlns:a16="http://schemas.microsoft.com/office/drawing/2014/main" id="{8F8A1672-92DE-4A2D-AB64-D30CD5957054}"/>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92" name="Text Box 17">
          <a:extLst>
            <a:ext uri="{FF2B5EF4-FFF2-40B4-BE49-F238E27FC236}">
              <a16:creationId xmlns:a16="http://schemas.microsoft.com/office/drawing/2014/main" id="{DF367EBF-2A51-4C57-B587-5A2610E29196}"/>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93" name="Text Box 18">
          <a:extLst>
            <a:ext uri="{FF2B5EF4-FFF2-40B4-BE49-F238E27FC236}">
              <a16:creationId xmlns:a16="http://schemas.microsoft.com/office/drawing/2014/main" id="{0CD21D26-7D60-470C-9676-8D970D7B92AE}"/>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1994" name="Text Box 19">
          <a:extLst>
            <a:ext uri="{FF2B5EF4-FFF2-40B4-BE49-F238E27FC236}">
              <a16:creationId xmlns:a16="http://schemas.microsoft.com/office/drawing/2014/main" id="{F55DEF83-7123-4054-A97B-E2541F036D4B}"/>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1995" name="Text Box 15">
          <a:extLst>
            <a:ext uri="{FF2B5EF4-FFF2-40B4-BE49-F238E27FC236}">
              <a16:creationId xmlns:a16="http://schemas.microsoft.com/office/drawing/2014/main" id="{8863670A-BC9B-4BBE-871B-6812813A2541}"/>
            </a:ext>
          </a:extLst>
        </xdr:cNvPr>
        <xdr:cNvSpPr txBox="1">
          <a:spLocks noChangeArrowheads="1"/>
        </xdr:cNvSpPr>
      </xdr:nvSpPr>
      <xdr:spPr bwMode="auto">
        <a:xfrm>
          <a:off x="4448175" y="33718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1996" name="Text Box 15">
          <a:extLst>
            <a:ext uri="{FF2B5EF4-FFF2-40B4-BE49-F238E27FC236}">
              <a16:creationId xmlns:a16="http://schemas.microsoft.com/office/drawing/2014/main" id="{B13692DF-1300-49B0-BAB7-0AEE9B3FDAB5}"/>
            </a:ext>
          </a:extLst>
        </xdr:cNvPr>
        <xdr:cNvSpPr txBox="1">
          <a:spLocks noChangeArrowheads="1"/>
        </xdr:cNvSpPr>
      </xdr:nvSpPr>
      <xdr:spPr bwMode="auto">
        <a:xfrm>
          <a:off x="4448175" y="33718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442269"/>
    <xdr:sp macro="" textlink="">
      <xdr:nvSpPr>
        <xdr:cNvPr id="1997" name="Text Box 15">
          <a:extLst>
            <a:ext uri="{FF2B5EF4-FFF2-40B4-BE49-F238E27FC236}">
              <a16:creationId xmlns:a16="http://schemas.microsoft.com/office/drawing/2014/main" id="{9657127D-746E-4305-8759-69DE5CE23A6A}"/>
            </a:ext>
          </a:extLst>
        </xdr:cNvPr>
        <xdr:cNvSpPr txBox="1">
          <a:spLocks noChangeArrowheads="1"/>
        </xdr:cNvSpPr>
      </xdr:nvSpPr>
      <xdr:spPr bwMode="auto">
        <a:xfrm>
          <a:off x="11963400" y="33347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1998" name="Text Box 16">
          <a:extLst>
            <a:ext uri="{FF2B5EF4-FFF2-40B4-BE49-F238E27FC236}">
              <a16:creationId xmlns:a16="http://schemas.microsoft.com/office/drawing/2014/main" id="{E8A18578-070B-4129-9E27-D32949105CBD}"/>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1999" name="Text Box 17">
          <a:extLst>
            <a:ext uri="{FF2B5EF4-FFF2-40B4-BE49-F238E27FC236}">
              <a16:creationId xmlns:a16="http://schemas.microsoft.com/office/drawing/2014/main" id="{1A5E2AF7-3F42-4949-BB61-55C388AC877B}"/>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2000" name="Text Box 18">
          <a:extLst>
            <a:ext uri="{FF2B5EF4-FFF2-40B4-BE49-F238E27FC236}">
              <a16:creationId xmlns:a16="http://schemas.microsoft.com/office/drawing/2014/main" id="{B2A5388A-18F4-40B2-A569-02A6745CC960}"/>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213632"/>
    <xdr:sp macro="" textlink="">
      <xdr:nvSpPr>
        <xdr:cNvPr id="2001" name="Text Box 15">
          <a:extLst>
            <a:ext uri="{FF2B5EF4-FFF2-40B4-BE49-F238E27FC236}">
              <a16:creationId xmlns:a16="http://schemas.microsoft.com/office/drawing/2014/main" id="{77436445-F138-4C40-93C7-3069840977BC}"/>
            </a:ext>
          </a:extLst>
        </xdr:cNvPr>
        <xdr:cNvSpPr txBox="1">
          <a:spLocks noChangeArrowheads="1"/>
        </xdr:cNvSpPr>
      </xdr:nvSpPr>
      <xdr:spPr bwMode="auto">
        <a:xfrm>
          <a:off x="11963400" y="33718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2" name="Text Box 16">
          <a:extLst>
            <a:ext uri="{FF2B5EF4-FFF2-40B4-BE49-F238E27FC236}">
              <a16:creationId xmlns:a16="http://schemas.microsoft.com/office/drawing/2014/main" id="{EF98C4A1-A86B-4FF5-AD41-1038249903ED}"/>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3" name="Text Box 17">
          <a:extLst>
            <a:ext uri="{FF2B5EF4-FFF2-40B4-BE49-F238E27FC236}">
              <a16:creationId xmlns:a16="http://schemas.microsoft.com/office/drawing/2014/main" id="{4F82F093-8158-4AAB-BD93-A1B151A8E69A}"/>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4" name="Text Box 18">
          <a:extLst>
            <a:ext uri="{FF2B5EF4-FFF2-40B4-BE49-F238E27FC236}">
              <a16:creationId xmlns:a16="http://schemas.microsoft.com/office/drawing/2014/main" id="{D4D7F6C2-7EA8-4633-BDB3-4B9D05B3CC34}"/>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5" name="Text Box 19">
          <a:extLst>
            <a:ext uri="{FF2B5EF4-FFF2-40B4-BE49-F238E27FC236}">
              <a16:creationId xmlns:a16="http://schemas.microsoft.com/office/drawing/2014/main" id="{8F6BE6B2-E520-44BA-AEC1-4C66D0641A78}"/>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6" name="Text Box 16">
          <a:extLst>
            <a:ext uri="{FF2B5EF4-FFF2-40B4-BE49-F238E27FC236}">
              <a16:creationId xmlns:a16="http://schemas.microsoft.com/office/drawing/2014/main" id="{46EB16B5-B8C3-409C-8ECF-2CE78C8A1D7F}"/>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7" name="Text Box 17">
          <a:extLst>
            <a:ext uri="{FF2B5EF4-FFF2-40B4-BE49-F238E27FC236}">
              <a16:creationId xmlns:a16="http://schemas.microsoft.com/office/drawing/2014/main" id="{0F1CDB45-6D51-42DB-9627-1826101ACC3C}"/>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8" name="Text Box 18">
          <a:extLst>
            <a:ext uri="{FF2B5EF4-FFF2-40B4-BE49-F238E27FC236}">
              <a16:creationId xmlns:a16="http://schemas.microsoft.com/office/drawing/2014/main" id="{3B1D1746-55BB-4EF7-930C-EE53865E4998}"/>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2009" name="Text Box 19">
          <a:extLst>
            <a:ext uri="{FF2B5EF4-FFF2-40B4-BE49-F238E27FC236}">
              <a16:creationId xmlns:a16="http://schemas.microsoft.com/office/drawing/2014/main" id="{6420A913-B9D5-463B-8415-6FBBBD48A48F}"/>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10" name="Text Box 16">
          <a:extLst>
            <a:ext uri="{FF2B5EF4-FFF2-40B4-BE49-F238E27FC236}">
              <a16:creationId xmlns:a16="http://schemas.microsoft.com/office/drawing/2014/main" id="{00DC79DD-9736-4392-899A-8CE8B2B7700B}"/>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11" name="Text Box 17">
          <a:extLst>
            <a:ext uri="{FF2B5EF4-FFF2-40B4-BE49-F238E27FC236}">
              <a16:creationId xmlns:a16="http://schemas.microsoft.com/office/drawing/2014/main" id="{62F15F57-3662-470F-95CF-3F190D1BD0C9}"/>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12" name="Text Box 18">
          <a:extLst>
            <a:ext uri="{FF2B5EF4-FFF2-40B4-BE49-F238E27FC236}">
              <a16:creationId xmlns:a16="http://schemas.microsoft.com/office/drawing/2014/main" id="{5B8C1912-0027-413A-ABC0-B3E6FA716007}"/>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13" name="Text Box 19">
          <a:extLst>
            <a:ext uri="{FF2B5EF4-FFF2-40B4-BE49-F238E27FC236}">
              <a16:creationId xmlns:a16="http://schemas.microsoft.com/office/drawing/2014/main" id="{EC4AAD4F-9873-48EA-A048-809AEB1AD43A}"/>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2014" name="Text Box 16">
          <a:extLst>
            <a:ext uri="{FF2B5EF4-FFF2-40B4-BE49-F238E27FC236}">
              <a16:creationId xmlns:a16="http://schemas.microsoft.com/office/drawing/2014/main" id="{D9FEC2E4-36FE-4C86-8004-EA215CBC8F65}"/>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2015" name="Text Box 17">
          <a:extLst>
            <a:ext uri="{FF2B5EF4-FFF2-40B4-BE49-F238E27FC236}">
              <a16:creationId xmlns:a16="http://schemas.microsoft.com/office/drawing/2014/main" id="{C498381A-973E-4AEE-BDAC-2859931A5DBE}"/>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2016" name="Text Box 18">
          <a:extLst>
            <a:ext uri="{FF2B5EF4-FFF2-40B4-BE49-F238E27FC236}">
              <a16:creationId xmlns:a16="http://schemas.microsoft.com/office/drawing/2014/main" id="{D7730685-1807-427D-96AA-BE627FEDBAE9}"/>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2017" name="Text Box 19">
          <a:extLst>
            <a:ext uri="{FF2B5EF4-FFF2-40B4-BE49-F238E27FC236}">
              <a16:creationId xmlns:a16="http://schemas.microsoft.com/office/drawing/2014/main" id="{9371561D-71AB-4432-B887-206EC7DEB119}"/>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2018" name="Text Box 16">
          <a:extLst>
            <a:ext uri="{FF2B5EF4-FFF2-40B4-BE49-F238E27FC236}">
              <a16:creationId xmlns:a16="http://schemas.microsoft.com/office/drawing/2014/main" id="{83DE3680-079A-4335-8E1C-F62F34D52130}"/>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2019" name="Text Box 17">
          <a:extLst>
            <a:ext uri="{FF2B5EF4-FFF2-40B4-BE49-F238E27FC236}">
              <a16:creationId xmlns:a16="http://schemas.microsoft.com/office/drawing/2014/main" id="{68B04FB6-77B3-4B41-A2C4-14DEDB884EC9}"/>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2020" name="Text Box 18">
          <a:extLst>
            <a:ext uri="{FF2B5EF4-FFF2-40B4-BE49-F238E27FC236}">
              <a16:creationId xmlns:a16="http://schemas.microsoft.com/office/drawing/2014/main" id="{8F4ED25A-F043-42AB-B254-25FCA434A33A}"/>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2021" name="Text Box 19">
          <a:extLst>
            <a:ext uri="{FF2B5EF4-FFF2-40B4-BE49-F238E27FC236}">
              <a16:creationId xmlns:a16="http://schemas.microsoft.com/office/drawing/2014/main" id="{B36E05B6-7B37-40A4-A33D-6613E5AC9CA1}"/>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22" name="Text Box 16">
          <a:extLst>
            <a:ext uri="{FF2B5EF4-FFF2-40B4-BE49-F238E27FC236}">
              <a16:creationId xmlns:a16="http://schemas.microsoft.com/office/drawing/2014/main" id="{10B90A95-FC36-44DF-8BB9-FACC314AE43B}"/>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23" name="Text Box 17">
          <a:extLst>
            <a:ext uri="{FF2B5EF4-FFF2-40B4-BE49-F238E27FC236}">
              <a16:creationId xmlns:a16="http://schemas.microsoft.com/office/drawing/2014/main" id="{1856129F-E064-4161-A0EE-23D532804473}"/>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24" name="Text Box 18">
          <a:extLst>
            <a:ext uri="{FF2B5EF4-FFF2-40B4-BE49-F238E27FC236}">
              <a16:creationId xmlns:a16="http://schemas.microsoft.com/office/drawing/2014/main" id="{C433EEAB-4B78-45AA-842B-B9C5B40B0B1E}"/>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025" name="Text Box 19">
          <a:extLst>
            <a:ext uri="{FF2B5EF4-FFF2-40B4-BE49-F238E27FC236}">
              <a16:creationId xmlns:a16="http://schemas.microsoft.com/office/drawing/2014/main" id="{8A450101-EE6E-4B8E-99EC-FEAEE5AC2FF7}"/>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2026" name="Text Box 16">
          <a:extLst>
            <a:ext uri="{FF2B5EF4-FFF2-40B4-BE49-F238E27FC236}">
              <a16:creationId xmlns:a16="http://schemas.microsoft.com/office/drawing/2014/main" id="{F7DE1E36-1B42-4E97-A352-D718DCC195E1}"/>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2027" name="Text Box 17">
          <a:extLst>
            <a:ext uri="{FF2B5EF4-FFF2-40B4-BE49-F238E27FC236}">
              <a16:creationId xmlns:a16="http://schemas.microsoft.com/office/drawing/2014/main" id="{19AB7D4D-B47D-4570-A1DC-D30C16CBE405}"/>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2028" name="Text Box 18">
          <a:extLst>
            <a:ext uri="{FF2B5EF4-FFF2-40B4-BE49-F238E27FC236}">
              <a16:creationId xmlns:a16="http://schemas.microsoft.com/office/drawing/2014/main" id="{409A94D7-1E8A-48FB-A18A-7A5169265B27}"/>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29" name="Text Box 16">
          <a:extLst>
            <a:ext uri="{FF2B5EF4-FFF2-40B4-BE49-F238E27FC236}">
              <a16:creationId xmlns:a16="http://schemas.microsoft.com/office/drawing/2014/main" id="{3E054BDF-B997-45E9-8937-B61E503D9B18}"/>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30" name="Text Box 17">
          <a:extLst>
            <a:ext uri="{FF2B5EF4-FFF2-40B4-BE49-F238E27FC236}">
              <a16:creationId xmlns:a16="http://schemas.microsoft.com/office/drawing/2014/main" id="{48C9DF67-0FAC-486B-BEEC-DF028547899E}"/>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31" name="Text Box 18">
          <a:extLst>
            <a:ext uri="{FF2B5EF4-FFF2-40B4-BE49-F238E27FC236}">
              <a16:creationId xmlns:a16="http://schemas.microsoft.com/office/drawing/2014/main" id="{DD36A894-DD49-4CB9-BF8D-B4B5979D31E5}"/>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32" name="Text Box 19">
          <a:extLst>
            <a:ext uri="{FF2B5EF4-FFF2-40B4-BE49-F238E27FC236}">
              <a16:creationId xmlns:a16="http://schemas.microsoft.com/office/drawing/2014/main" id="{4EFA7968-86BE-4ED5-9457-0B33148D0C7F}"/>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33" name="Text Box 16">
          <a:extLst>
            <a:ext uri="{FF2B5EF4-FFF2-40B4-BE49-F238E27FC236}">
              <a16:creationId xmlns:a16="http://schemas.microsoft.com/office/drawing/2014/main" id="{B07BED9F-70B6-41F9-AE4B-9066A2AE0437}"/>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34" name="Text Box 17">
          <a:extLst>
            <a:ext uri="{FF2B5EF4-FFF2-40B4-BE49-F238E27FC236}">
              <a16:creationId xmlns:a16="http://schemas.microsoft.com/office/drawing/2014/main" id="{5D6DD688-3BB0-439C-BCFA-8E401B64F72C}"/>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35" name="Text Box 18">
          <a:extLst>
            <a:ext uri="{FF2B5EF4-FFF2-40B4-BE49-F238E27FC236}">
              <a16:creationId xmlns:a16="http://schemas.microsoft.com/office/drawing/2014/main" id="{E1E541DD-00B1-4130-BE2F-8F20A26A4F52}"/>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2036" name="Text Box 19">
          <a:extLst>
            <a:ext uri="{FF2B5EF4-FFF2-40B4-BE49-F238E27FC236}">
              <a16:creationId xmlns:a16="http://schemas.microsoft.com/office/drawing/2014/main" id="{6081F1A7-246B-46AF-A092-260D2A8C0541}"/>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37" name="Text Box 16">
          <a:extLst>
            <a:ext uri="{FF2B5EF4-FFF2-40B4-BE49-F238E27FC236}">
              <a16:creationId xmlns:a16="http://schemas.microsoft.com/office/drawing/2014/main" id="{49880323-549D-4D19-94C3-64699090D436}"/>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38" name="Text Box 17">
          <a:extLst>
            <a:ext uri="{FF2B5EF4-FFF2-40B4-BE49-F238E27FC236}">
              <a16:creationId xmlns:a16="http://schemas.microsoft.com/office/drawing/2014/main" id="{D20A1E1B-63D9-455C-ACD6-3EFA7B6E2609}"/>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39" name="Text Box 18">
          <a:extLst>
            <a:ext uri="{FF2B5EF4-FFF2-40B4-BE49-F238E27FC236}">
              <a16:creationId xmlns:a16="http://schemas.microsoft.com/office/drawing/2014/main" id="{1A229D96-6232-4D53-BA7D-718CD241A3A9}"/>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40" name="Text Box 19">
          <a:extLst>
            <a:ext uri="{FF2B5EF4-FFF2-40B4-BE49-F238E27FC236}">
              <a16:creationId xmlns:a16="http://schemas.microsoft.com/office/drawing/2014/main" id="{AEB2EAD9-3E6F-4222-9DAF-BCEEE7FB0168}"/>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2041" name="Text Box 16">
          <a:extLst>
            <a:ext uri="{FF2B5EF4-FFF2-40B4-BE49-F238E27FC236}">
              <a16:creationId xmlns:a16="http://schemas.microsoft.com/office/drawing/2014/main" id="{61412E54-F811-404F-9C77-01EFD0702844}"/>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2042" name="Text Box 17">
          <a:extLst>
            <a:ext uri="{FF2B5EF4-FFF2-40B4-BE49-F238E27FC236}">
              <a16:creationId xmlns:a16="http://schemas.microsoft.com/office/drawing/2014/main" id="{C7FDB081-1C53-4D54-A8C8-5FF9A77FCFEA}"/>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2043" name="Text Box 18">
          <a:extLst>
            <a:ext uri="{FF2B5EF4-FFF2-40B4-BE49-F238E27FC236}">
              <a16:creationId xmlns:a16="http://schemas.microsoft.com/office/drawing/2014/main" id="{51E75722-8254-4A6F-A5F4-E08E6304ED27}"/>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2044" name="Text Box 19">
          <a:extLst>
            <a:ext uri="{FF2B5EF4-FFF2-40B4-BE49-F238E27FC236}">
              <a16:creationId xmlns:a16="http://schemas.microsoft.com/office/drawing/2014/main" id="{EFA74909-EB3F-4EA0-BE04-D47E508C32FC}"/>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95250" cy="171450"/>
    <xdr:sp macro="" textlink="">
      <xdr:nvSpPr>
        <xdr:cNvPr id="2045" name="Text Box 16">
          <a:extLst>
            <a:ext uri="{FF2B5EF4-FFF2-40B4-BE49-F238E27FC236}">
              <a16:creationId xmlns:a16="http://schemas.microsoft.com/office/drawing/2014/main" id="{D3298777-C938-43DD-BD41-2A1614132930}"/>
            </a:ext>
          </a:extLst>
        </xdr:cNvPr>
        <xdr:cNvSpPr txBox="1">
          <a:spLocks noChangeArrowheads="1"/>
        </xdr:cNvSpPr>
      </xdr:nvSpPr>
      <xdr:spPr bwMode="auto">
        <a:xfrm>
          <a:off x="20821650" y="495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95250" cy="171450"/>
    <xdr:sp macro="" textlink="">
      <xdr:nvSpPr>
        <xdr:cNvPr id="2046" name="Text Box 17">
          <a:extLst>
            <a:ext uri="{FF2B5EF4-FFF2-40B4-BE49-F238E27FC236}">
              <a16:creationId xmlns:a16="http://schemas.microsoft.com/office/drawing/2014/main" id="{1ABCA413-685B-4AB7-BA5B-14F77AB0C81D}"/>
            </a:ext>
          </a:extLst>
        </xdr:cNvPr>
        <xdr:cNvSpPr txBox="1">
          <a:spLocks noChangeArrowheads="1"/>
        </xdr:cNvSpPr>
      </xdr:nvSpPr>
      <xdr:spPr bwMode="auto">
        <a:xfrm>
          <a:off x="20821650" y="495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95250" cy="171450"/>
    <xdr:sp macro="" textlink="">
      <xdr:nvSpPr>
        <xdr:cNvPr id="2047" name="Text Box 18">
          <a:extLst>
            <a:ext uri="{FF2B5EF4-FFF2-40B4-BE49-F238E27FC236}">
              <a16:creationId xmlns:a16="http://schemas.microsoft.com/office/drawing/2014/main" id="{99557C0E-0029-4952-91E0-7EEDF829221C}"/>
            </a:ext>
          </a:extLst>
        </xdr:cNvPr>
        <xdr:cNvSpPr txBox="1">
          <a:spLocks noChangeArrowheads="1"/>
        </xdr:cNvSpPr>
      </xdr:nvSpPr>
      <xdr:spPr bwMode="auto">
        <a:xfrm>
          <a:off x="20821650" y="495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11</xdr:row>
      <xdr:rowOff>0</xdr:rowOff>
    </xdr:from>
    <xdr:ext cx="95250" cy="171450"/>
    <xdr:sp macro="" textlink="">
      <xdr:nvSpPr>
        <xdr:cNvPr id="2048" name="Text Box 19">
          <a:extLst>
            <a:ext uri="{FF2B5EF4-FFF2-40B4-BE49-F238E27FC236}">
              <a16:creationId xmlns:a16="http://schemas.microsoft.com/office/drawing/2014/main" id="{5CECBCC0-D59C-4927-AB7B-FBD31C8D3035}"/>
            </a:ext>
          </a:extLst>
        </xdr:cNvPr>
        <xdr:cNvSpPr txBox="1">
          <a:spLocks noChangeArrowheads="1"/>
        </xdr:cNvSpPr>
      </xdr:nvSpPr>
      <xdr:spPr bwMode="auto">
        <a:xfrm>
          <a:off x="20821650" y="495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014"/>
    <xdr:sp macro="" textlink="">
      <xdr:nvSpPr>
        <xdr:cNvPr id="2049" name="Text Box 15">
          <a:extLst>
            <a:ext uri="{FF2B5EF4-FFF2-40B4-BE49-F238E27FC236}">
              <a16:creationId xmlns:a16="http://schemas.microsoft.com/office/drawing/2014/main" id="{B9434485-9BF6-49F3-9331-8DF6836E7A36}"/>
            </a:ext>
          </a:extLst>
        </xdr:cNvPr>
        <xdr:cNvSpPr txBox="1">
          <a:spLocks noChangeArrowheads="1"/>
        </xdr:cNvSpPr>
      </xdr:nvSpPr>
      <xdr:spPr bwMode="auto">
        <a:xfrm>
          <a:off x="4448175" y="6715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50" name="Text Box 16">
          <a:extLst>
            <a:ext uri="{FF2B5EF4-FFF2-40B4-BE49-F238E27FC236}">
              <a16:creationId xmlns:a16="http://schemas.microsoft.com/office/drawing/2014/main" id="{C46AF41D-E0BF-4CBE-88DC-2538588EAF87}"/>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51" name="Text Box 17">
          <a:extLst>
            <a:ext uri="{FF2B5EF4-FFF2-40B4-BE49-F238E27FC236}">
              <a16:creationId xmlns:a16="http://schemas.microsoft.com/office/drawing/2014/main" id="{AF1C65B2-105A-4DF1-BC20-DF26A2E69FCB}"/>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52" name="Text Box 18">
          <a:extLst>
            <a:ext uri="{FF2B5EF4-FFF2-40B4-BE49-F238E27FC236}">
              <a16:creationId xmlns:a16="http://schemas.microsoft.com/office/drawing/2014/main" id="{35E072ED-4C54-47B8-90F2-7D59A0EFDE88}"/>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2053" name="Text Box 19">
          <a:extLst>
            <a:ext uri="{FF2B5EF4-FFF2-40B4-BE49-F238E27FC236}">
              <a16:creationId xmlns:a16="http://schemas.microsoft.com/office/drawing/2014/main" id="{4912E292-6A92-4597-B18B-A3E63105FB88}"/>
            </a:ext>
          </a:extLst>
        </xdr:cNvPr>
        <xdr:cNvSpPr txBox="1">
          <a:spLocks noChangeArrowheads="1"/>
        </xdr:cNvSpPr>
      </xdr:nvSpPr>
      <xdr:spPr bwMode="auto">
        <a:xfrm>
          <a:off x="4448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2054" name="Text Box 16">
          <a:extLst>
            <a:ext uri="{FF2B5EF4-FFF2-40B4-BE49-F238E27FC236}">
              <a16:creationId xmlns:a16="http://schemas.microsoft.com/office/drawing/2014/main" id="{0717293A-5D2A-4BFE-ABD6-D0919746271B}"/>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2055" name="Text Box 17">
          <a:extLst>
            <a:ext uri="{FF2B5EF4-FFF2-40B4-BE49-F238E27FC236}">
              <a16:creationId xmlns:a16="http://schemas.microsoft.com/office/drawing/2014/main" id="{FFB241A5-3C70-4EC9-9341-AA2EC7F9FF15}"/>
            </a:ext>
          </a:extLst>
        </xdr:cNvPr>
        <xdr:cNvSpPr txBox="1">
          <a:spLocks noChangeArrowheads="1"/>
        </xdr:cNvSpPr>
      </xdr:nvSpPr>
      <xdr:spPr bwMode="auto">
        <a:xfrm>
          <a:off x="11963400"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14</xdr:row>
      <xdr:rowOff>15875</xdr:rowOff>
    </xdr:from>
    <xdr:ext cx="95250" cy="171450"/>
    <xdr:sp macro="" textlink="">
      <xdr:nvSpPr>
        <xdr:cNvPr id="2056" name="Text Box 18">
          <a:extLst>
            <a:ext uri="{FF2B5EF4-FFF2-40B4-BE49-F238E27FC236}">
              <a16:creationId xmlns:a16="http://schemas.microsoft.com/office/drawing/2014/main" id="{657C2B9E-8FC3-44BB-94DA-40935F4A3FC7}"/>
            </a:ext>
          </a:extLst>
        </xdr:cNvPr>
        <xdr:cNvSpPr txBox="1">
          <a:spLocks noChangeArrowheads="1"/>
        </xdr:cNvSpPr>
      </xdr:nvSpPr>
      <xdr:spPr bwMode="auto">
        <a:xfrm>
          <a:off x="11955462" y="7102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2057" name="Text Box 16">
          <a:extLst>
            <a:ext uri="{FF2B5EF4-FFF2-40B4-BE49-F238E27FC236}">
              <a16:creationId xmlns:a16="http://schemas.microsoft.com/office/drawing/2014/main" id="{AA22D0E0-35A8-4DE8-90D8-1CBDFFD6D13F}"/>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2058" name="Text Box 17">
          <a:extLst>
            <a:ext uri="{FF2B5EF4-FFF2-40B4-BE49-F238E27FC236}">
              <a16:creationId xmlns:a16="http://schemas.microsoft.com/office/drawing/2014/main" id="{B5192AAD-81EB-41F8-B5C9-D0A6F3C88F5B}"/>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2059" name="Text Box 18">
          <a:extLst>
            <a:ext uri="{FF2B5EF4-FFF2-40B4-BE49-F238E27FC236}">
              <a16:creationId xmlns:a16="http://schemas.microsoft.com/office/drawing/2014/main" id="{DAAC02D3-B6A9-46B5-A701-772CF51088B2}"/>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2060" name="Text Box 19">
          <a:extLst>
            <a:ext uri="{FF2B5EF4-FFF2-40B4-BE49-F238E27FC236}">
              <a16:creationId xmlns:a16="http://schemas.microsoft.com/office/drawing/2014/main" id="{5DC64764-E82A-4C1A-937A-F220117FF69F}"/>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2061" name="Text Box 16">
          <a:extLst>
            <a:ext uri="{FF2B5EF4-FFF2-40B4-BE49-F238E27FC236}">
              <a16:creationId xmlns:a16="http://schemas.microsoft.com/office/drawing/2014/main" id="{2C52A397-CBD4-49AD-A060-3D22088720CB}"/>
            </a:ext>
          </a:extLst>
        </xdr:cNvPr>
        <xdr:cNvSpPr txBox="1">
          <a:spLocks noChangeArrowheads="1"/>
        </xdr:cNvSpPr>
      </xdr:nvSpPr>
      <xdr:spPr bwMode="auto">
        <a:xfrm>
          <a:off x="14735175" y="708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56743"/>
    <xdr:sp macro="" textlink="">
      <xdr:nvSpPr>
        <xdr:cNvPr id="2062" name="Text Box 15">
          <a:extLst>
            <a:ext uri="{FF2B5EF4-FFF2-40B4-BE49-F238E27FC236}">
              <a16:creationId xmlns:a16="http://schemas.microsoft.com/office/drawing/2014/main" id="{ACAEB6C6-28EE-469A-8477-2E094BB93FAF}"/>
            </a:ext>
          </a:extLst>
        </xdr:cNvPr>
        <xdr:cNvSpPr txBox="1">
          <a:spLocks noChangeArrowheads="1"/>
        </xdr:cNvSpPr>
      </xdr:nvSpPr>
      <xdr:spPr bwMode="auto">
        <a:xfrm>
          <a:off x="4448175" y="74580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063" name="Text Box 15">
          <a:extLst>
            <a:ext uri="{FF2B5EF4-FFF2-40B4-BE49-F238E27FC236}">
              <a16:creationId xmlns:a16="http://schemas.microsoft.com/office/drawing/2014/main" id="{7B89BB1D-4308-4D42-9B58-1CD767DE2892}"/>
            </a:ext>
          </a:extLst>
        </xdr:cNvPr>
        <xdr:cNvSpPr txBox="1">
          <a:spLocks noChangeArrowheads="1"/>
        </xdr:cNvSpPr>
      </xdr:nvSpPr>
      <xdr:spPr bwMode="auto">
        <a:xfrm>
          <a:off x="11963400" y="7458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504825</xdr:rowOff>
    </xdr:from>
    <xdr:ext cx="95250" cy="442269"/>
    <xdr:sp macro="" textlink="">
      <xdr:nvSpPr>
        <xdr:cNvPr id="2064" name="Text Box 15">
          <a:extLst>
            <a:ext uri="{FF2B5EF4-FFF2-40B4-BE49-F238E27FC236}">
              <a16:creationId xmlns:a16="http://schemas.microsoft.com/office/drawing/2014/main" id="{18B37D07-8166-4732-B9A2-403726123A1E}"/>
            </a:ext>
          </a:extLst>
        </xdr:cNvPr>
        <xdr:cNvSpPr txBox="1">
          <a:spLocks noChangeArrowheads="1"/>
        </xdr:cNvSpPr>
      </xdr:nvSpPr>
      <xdr:spPr bwMode="auto">
        <a:xfrm>
          <a:off x="20821650" y="7458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213632"/>
    <xdr:sp macro="" textlink="">
      <xdr:nvSpPr>
        <xdr:cNvPr id="2065" name="Text Box 15">
          <a:extLst>
            <a:ext uri="{FF2B5EF4-FFF2-40B4-BE49-F238E27FC236}">
              <a16:creationId xmlns:a16="http://schemas.microsoft.com/office/drawing/2014/main" id="{32983FD8-AA67-45FF-AF45-826D689A558E}"/>
            </a:ext>
          </a:extLst>
        </xdr:cNvPr>
        <xdr:cNvSpPr txBox="1">
          <a:spLocks noChangeArrowheads="1"/>
        </xdr:cNvSpPr>
      </xdr:nvSpPr>
      <xdr:spPr bwMode="auto">
        <a:xfrm>
          <a:off x="4448175" y="74580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331"/>
    <xdr:sp macro="" textlink="">
      <xdr:nvSpPr>
        <xdr:cNvPr id="2066" name="Text Box 15">
          <a:extLst>
            <a:ext uri="{FF2B5EF4-FFF2-40B4-BE49-F238E27FC236}">
              <a16:creationId xmlns:a16="http://schemas.microsoft.com/office/drawing/2014/main" id="{21FDBECF-24EA-4C6F-BD61-35FFC2EAD476}"/>
            </a:ext>
          </a:extLst>
        </xdr:cNvPr>
        <xdr:cNvSpPr txBox="1">
          <a:spLocks noChangeArrowheads="1"/>
        </xdr:cNvSpPr>
      </xdr:nvSpPr>
      <xdr:spPr bwMode="auto">
        <a:xfrm>
          <a:off x="4448175" y="74580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213632"/>
    <xdr:sp macro="" textlink="">
      <xdr:nvSpPr>
        <xdr:cNvPr id="2067" name="Text Box 15">
          <a:extLst>
            <a:ext uri="{FF2B5EF4-FFF2-40B4-BE49-F238E27FC236}">
              <a16:creationId xmlns:a16="http://schemas.microsoft.com/office/drawing/2014/main" id="{1125CDF1-143E-4BE6-A308-400B6A04A765}"/>
            </a:ext>
          </a:extLst>
        </xdr:cNvPr>
        <xdr:cNvSpPr txBox="1">
          <a:spLocks noChangeArrowheads="1"/>
        </xdr:cNvSpPr>
      </xdr:nvSpPr>
      <xdr:spPr bwMode="auto">
        <a:xfrm>
          <a:off x="11963400" y="74580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8" name="Text Box 16">
          <a:extLst>
            <a:ext uri="{FF2B5EF4-FFF2-40B4-BE49-F238E27FC236}">
              <a16:creationId xmlns:a16="http://schemas.microsoft.com/office/drawing/2014/main" id="{C6677CA8-2D0E-4987-9139-CEB847B9EE24}"/>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9" name="Text Box 17">
          <a:extLst>
            <a:ext uri="{FF2B5EF4-FFF2-40B4-BE49-F238E27FC236}">
              <a16:creationId xmlns:a16="http://schemas.microsoft.com/office/drawing/2014/main" id="{5F6033B9-4747-440B-9AF8-B53886386E3B}"/>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0" name="Text Box 18">
          <a:extLst>
            <a:ext uri="{FF2B5EF4-FFF2-40B4-BE49-F238E27FC236}">
              <a16:creationId xmlns:a16="http://schemas.microsoft.com/office/drawing/2014/main" id="{768F8ED3-CACB-4175-B26C-12342186B855}"/>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1" name="Text Box 19">
          <a:extLst>
            <a:ext uri="{FF2B5EF4-FFF2-40B4-BE49-F238E27FC236}">
              <a16:creationId xmlns:a16="http://schemas.microsoft.com/office/drawing/2014/main" id="{280F939D-A8BF-4F10-B5FF-3DAAD3D615A0}"/>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2" name="Text Box 16">
          <a:extLst>
            <a:ext uri="{FF2B5EF4-FFF2-40B4-BE49-F238E27FC236}">
              <a16:creationId xmlns:a16="http://schemas.microsoft.com/office/drawing/2014/main" id="{F348963C-6470-4404-B59B-54FDD4A0E144}"/>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3" name="Text Box 17">
          <a:extLst>
            <a:ext uri="{FF2B5EF4-FFF2-40B4-BE49-F238E27FC236}">
              <a16:creationId xmlns:a16="http://schemas.microsoft.com/office/drawing/2014/main" id="{E0AA96CA-6961-42B4-80DD-A02942F93B59}"/>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4" name="Text Box 18">
          <a:extLst>
            <a:ext uri="{FF2B5EF4-FFF2-40B4-BE49-F238E27FC236}">
              <a16:creationId xmlns:a16="http://schemas.microsoft.com/office/drawing/2014/main" id="{C374E15C-D2F7-4CDD-ACAA-58C123F868A2}"/>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5" name="Text Box 19">
          <a:extLst>
            <a:ext uri="{FF2B5EF4-FFF2-40B4-BE49-F238E27FC236}">
              <a16:creationId xmlns:a16="http://schemas.microsoft.com/office/drawing/2014/main" id="{E935C845-B908-4897-8DFE-B9EBC5C9B555}"/>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076" name="Text Box 16">
          <a:extLst>
            <a:ext uri="{FF2B5EF4-FFF2-40B4-BE49-F238E27FC236}">
              <a16:creationId xmlns:a16="http://schemas.microsoft.com/office/drawing/2014/main" id="{51131AE4-D2C8-4E83-AF94-58DA50B01D1F}"/>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077" name="Text Box 17">
          <a:extLst>
            <a:ext uri="{FF2B5EF4-FFF2-40B4-BE49-F238E27FC236}">
              <a16:creationId xmlns:a16="http://schemas.microsoft.com/office/drawing/2014/main" id="{C5C3B5A2-B2FB-41AF-96C0-E43A4B14F133}"/>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078" name="Text Box 18">
          <a:extLst>
            <a:ext uri="{FF2B5EF4-FFF2-40B4-BE49-F238E27FC236}">
              <a16:creationId xmlns:a16="http://schemas.microsoft.com/office/drawing/2014/main" id="{44A58107-1C33-40D1-B5D7-4A4FC5323384}"/>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079" name="Text Box 19">
          <a:extLst>
            <a:ext uri="{FF2B5EF4-FFF2-40B4-BE49-F238E27FC236}">
              <a16:creationId xmlns:a16="http://schemas.microsoft.com/office/drawing/2014/main" id="{0E77B1D6-BEE1-43E9-BFC2-31FBFD588E4F}"/>
            </a:ext>
          </a:extLst>
        </xdr:cNvPr>
        <xdr:cNvSpPr txBox="1">
          <a:spLocks noChangeArrowheads="1"/>
        </xdr:cNvSpPr>
      </xdr:nvSpPr>
      <xdr:spPr bwMode="auto">
        <a:xfrm>
          <a:off x="2082165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2080" name="Text Box 15">
          <a:extLst>
            <a:ext uri="{FF2B5EF4-FFF2-40B4-BE49-F238E27FC236}">
              <a16:creationId xmlns:a16="http://schemas.microsoft.com/office/drawing/2014/main" id="{C8F8A76F-C564-453F-9A1E-7F30DCAD548C}"/>
            </a:ext>
          </a:extLst>
        </xdr:cNvPr>
        <xdr:cNvSpPr txBox="1">
          <a:spLocks noChangeArrowheads="1"/>
        </xdr:cNvSpPr>
      </xdr:nvSpPr>
      <xdr:spPr bwMode="auto">
        <a:xfrm>
          <a:off x="4448175" y="92011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81" name="Text Box 16">
          <a:extLst>
            <a:ext uri="{FF2B5EF4-FFF2-40B4-BE49-F238E27FC236}">
              <a16:creationId xmlns:a16="http://schemas.microsoft.com/office/drawing/2014/main" id="{BD60D14C-F376-4EAC-B665-16F33E5C78AA}"/>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82" name="Text Box 17">
          <a:extLst>
            <a:ext uri="{FF2B5EF4-FFF2-40B4-BE49-F238E27FC236}">
              <a16:creationId xmlns:a16="http://schemas.microsoft.com/office/drawing/2014/main" id="{1E56BB43-A551-40B9-A2FA-3436A2B97156}"/>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83" name="Text Box 18">
          <a:extLst>
            <a:ext uri="{FF2B5EF4-FFF2-40B4-BE49-F238E27FC236}">
              <a16:creationId xmlns:a16="http://schemas.microsoft.com/office/drawing/2014/main" id="{B2DC443C-340C-481A-AA11-2E10F76939DF}"/>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84" name="Text Box 19">
          <a:extLst>
            <a:ext uri="{FF2B5EF4-FFF2-40B4-BE49-F238E27FC236}">
              <a16:creationId xmlns:a16="http://schemas.microsoft.com/office/drawing/2014/main" id="{341D70DA-8E87-43CA-A5B8-F2AD9701CFA6}"/>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085" name="Text Box 15">
          <a:extLst>
            <a:ext uri="{FF2B5EF4-FFF2-40B4-BE49-F238E27FC236}">
              <a16:creationId xmlns:a16="http://schemas.microsoft.com/office/drawing/2014/main" id="{8BB32C0E-6EAB-4725-A28E-6BBA2ED50685}"/>
            </a:ext>
          </a:extLst>
        </xdr:cNvPr>
        <xdr:cNvSpPr txBox="1">
          <a:spLocks noChangeArrowheads="1"/>
        </xdr:cNvSpPr>
      </xdr:nvSpPr>
      <xdr:spPr bwMode="auto">
        <a:xfrm>
          <a:off x="11963400" y="9201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86" name="Text Box 16">
          <a:extLst>
            <a:ext uri="{FF2B5EF4-FFF2-40B4-BE49-F238E27FC236}">
              <a16:creationId xmlns:a16="http://schemas.microsoft.com/office/drawing/2014/main" id="{68BBAC78-3AE4-4BE6-B07B-D4AD0E6BEFA9}"/>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87" name="Text Box 17">
          <a:extLst>
            <a:ext uri="{FF2B5EF4-FFF2-40B4-BE49-F238E27FC236}">
              <a16:creationId xmlns:a16="http://schemas.microsoft.com/office/drawing/2014/main" id="{729E6451-AF2A-4A42-B444-C325ACBC48CD}"/>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88" name="Text Box 18">
          <a:extLst>
            <a:ext uri="{FF2B5EF4-FFF2-40B4-BE49-F238E27FC236}">
              <a16:creationId xmlns:a16="http://schemas.microsoft.com/office/drawing/2014/main" id="{7D454508-C719-414E-8C2D-4C7330B6A3AC}"/>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9" name="Text Box 16">
          <a:extLst>
            <a:ext uri="{FF2B5EF4-FFF2-40B4-BE49-F238E27FC236}">
              <a16:creationId xmlns:a16="http://schemas.microsoft.com/office/drawing/2014/main" id="{4B9AB73F-74DB-4293-9078-705ED9EC278E}"/>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90" name="Text Box 17">
          <a:extLst>
            <a:ext uri="{FF2B5EF4-FFF2-40B4-BE49-F238E27FC236}">
              <a16:creationId xmlns:a16="http://schemas.microsoft.com/office/drawing/2014/main" id="{2C581B1F-E25E-4524-A864-A4443A7C6BDD}"/>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91" name="Text Box 18">
          <a:extLst>
            <a:ext uri="{FF2B5EF4-FFF2-40B4-BE49-F238E27FC236}">
              <a16:creationId xmlns:a16="http://schemas.microsoft.com/office/drawing/2014/main" id="{0E696416-2E56-461B-B959-542B11DB9906}"/>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92" name="Text Box 19">
          <a:extLst>
            <a:ext uri="{FF2B5EF4-FFF2-40B4-BE49-F238E27FC236}">
              <a16:creationId xmlns:a16="http://schemas.microsoft.com/office/drawing/2014/main" id="{9C5F7856-22DD-4135-AC7F-D3550ED4DE41}"/>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93" name="Text Box 16">
          <a:extLst>
            <a:ext uri="{FF2B5EF4-FFF2-40B4-BE49-F238E27FC236}">
              <a16:creationId xmlns:a16="http://schemas.microsoft.com/office/drawing/2014/main" id="{13575705-4A13-4117-AC8B-DFA7A5531751}"/>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94" name="Text Box 17">
          <a:extLst>
            <a:ext uri="{FF2B5EF4-FFF2-40B4-BE49-F238E27FC236}">
              <a16:creationId xmlns:a16="http://schemas.microsoft.com/office/drawing/2014/main" id="{798D60FB-C223-4321-9D2C-53A2E4913497}"/>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95" name="Text Box 18">
          <a:extLst>
            <a:ext uri="{FF2B5EF4-FFF2-40B4-BE49-F238E27FC236}">
              <a16:creationId xmlns:a16="http://schemas.microsoft.com/office/drawing/2014/main" id="{62FDBA81-FB7E-44A9-A5BC-CE1EB91834FE}"/>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2096" name="Text Box 15">
          <a:extLst>
            <a:ext uri="{FF2B5EF4-FFF2-40B4-BE49-F238E27FC236}">
              <a16:creationId xmlns:a16="http://schemas.microsoft.com/office/drawing/2014/main" id="{A6393473-EF4C-4638-8FC5-E15A77F5601D}"/>
            </a:ext>
          </a:extLst>
        </xdr:cNvPr>
        <xdr:cNvSpPr txBox="1">
          <a:spLocks noChangeArrowheads="1"/>
        </xdr:cNvSpPr>
      </xdr:nvSpPr>
      <xdr:spPr bwMode="auto">
        <a:xfrm>
          <a:off x="11991975" y="9743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97" name="Text Box 16">
          <a:extLst>
            <a:ext uri="{FF2B5EF4-FFF2-40B4-BE49-F238E27FC236}">
              <a16:creationId xmlns:a16="http://schemas.microsoft.com/office/drawing/2014/main" id="{A7E42C8A-0220-41CF-9963-A04D7136464F}"/>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98" name="Text Box 17">
          <a:extLst>
            <a:ext uri="{FF2B5EF4-FFF2-40B4-BE49-F238E27FC236}">
              <a16:creationId xmlns:a16="http://schemas.microsoft.com/office/drawing/2014/main" id="{13E50ACA-7C33-40A8-8B2D-A632B175C781}"/>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99" name="Text Box 18">
          <a:extLst>
            <a:ext uri="{FF2B5EF4-FFF2-40B4-BE49-F238E27FC236}">
              <a16:creationId xmlns:a16="http://schemas.microsoft.com/office/drawing/2014/main" id="{1162C1FB-C39B-4F87-8482-22C192C6B1CB}"/>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100" name="Text Box 19">
          <a:extLst>
            <a:ext uri="{FF2B5EF4-FFF2-40B4-BE49-F238E27FC236}">
              <a16:creationId xmlns:a16="http://schemas.microsoft.com/office/drawing/2014/main" id="{27595389-B0BD-4121-81A4-2437D0A4C11E}"/>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101" name="Text Box 16">
          <a:extLst>
            <a:ext uri="{FF2B5EF4-FFF2-40B4-BE49-F238E27FC236}">
              <a16:creationId xmlns:a16="http://schemas.microsoft.com/office/drawing/2014/main" id="{BC50C608-E70A-440D-BF49-D78098F8A30B}"/>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102" name="Text Box 17">
          <a:extLst>
            <a:ext uri="{FF2B5EF4-FFF2-40B4-BE49-F238E27FC236}">
              <a16:creationId xmlns:a16="http://schemas.microsoft.com/office/drawing/2014/main" id="{F3C745CC-81D3-4D1A-8E95-4F2616218594}"/>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103" name="Text Box 18">
          <a:extLst>
            <a:ext uri="{FF2B5EF4-FFF2-40B4-BE49-F238E27FC236}">
              <a16:creationId xmlns:a16="http://schemas.microsoft.com/office/drawing/2014/main" id="{C2FBEB5D-E5F2-43DF-B84E-3B7C01B51F6E}"/>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104" name="Text Box 19">
          <a:extLst>
            <a:ext uri="{FF2B5EF4-FFF2-40B4-BE49-F238E27FC236}">
              <a16:creationId xmlns:a16="http://schemas.microsoft.com/office/drawing/2014/main" id="{F6420235-624E-4485-8D05-08EE0966819A}"/>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15</xdr:row>
      <xdr:rowOff>0</xdr:rowOff>
    </xdr:from>
    <xdr:ext cx="95250" cy="171450"/>
    <xdr:sp macro="" textlink="">
      <xdr:nvSpPr>
        <xdr:cNvPr id="2105" name="Text Box 16">
          <a:extLst>
            <a:ext uri="{FF2B5EF4-FFF2-40B4-BE49-F238E27FC236}">
              <a16:creationId xmlns:a16="http://schemas.microsoft.com/office/drawing/2014/main" id="{46DB8C3E-CC38-4941-9DEC-C9B551D31EDD}"/>
            </a:ext>
          </a:extLst>
        </xdr:cNvPr>
        <xdr:cNvSpPr txBox="1">
          <a:spLocks noChangeArrowheads="1"/>
        </xdr:cNvSpPr>
      </xdr:nvSpPr>
      <xdr:spPr bwMode="auto">
        <a:xfrm>
          <a:off x="20821650" y="7458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15</xdr:row>
      <xdr:rowOff>0</xdr:rowOff>
    </xdr:from>
    <xdr:ext cx="95250" cy="171450"/>
    <xdr:sp macro="" textlink="">
      <xdr:nvSpPr>
        <xdr:cNvPr id="2106" name="Text Box 17">
          <a:extLst>
            <a:ext uri="{FF2B5EF4-FFF2-40B4-BE49-F238E27FC236}">
              <a16:creationId xmlns:a16="http://schemas.microsoft.com/office/drawing/2014/main" id="{760776ED-33CB-4A91-9281-C7B3A7038136}"/>
            </a:ext>
          </a:extLst>
        </xdr:cNvPr>
        <xdr:cNvSpPr txBox="1">
          <a:spLocks noChangeArrowheads="1"/>
        </xdr:cNvSpPr>
      </xdr:nvSpPr>
      <xdr:spPr bwMode="auto">
        <a:xfrm>
          <a:off x="20821650" y="7458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15</xdr:row>
      <xdr:rowOff>0</xdr:rowOff>
    </xdr:from>
    <xdr:ext cx="95250" cy="171450"/>
    <xdr:sp macro="" textlink="">
      <xdr:nvSpPr>
        <xdr:cNvPr id="2107" name="Text Box 18">
          <a:extLst>
            <a:ext uri="{FF2B5EF4-FFF2-40B4-BE49-F238E27FC236}">
              <a16:creationId xmlns:a16="http://schemas.microsoft.com/office/drawing/2014/main" id="{921D115F-F3C9-4503-9EE6-991767074431}"/>
            </a:ext>
          </a:extLst>
        </xdr:cNvPr>
        <xdr:cNvSpPr txBox="1">
          <a:spLocks noChangeArrowheads="1"/>
        </xdr:cNvSpPr>
      </xdr:nvSpPr>
      <xdr:spPr bwMode="auto">
        <a:xfrm>
          <a:off x="20821650" y="7458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15</xdr:row>
      <xdr:rowOff>0</xdr:rowOff>
    </xdr:from>
    <xdr:ext cx="95250" cy="171450"/>
    <xdr:sp macro="" textlink="">
      <xdr:nvSpPr>
        <xdr:cNvPr id="2108" name="Text Box 19">
          <a:extLst>
            <a:ext uri="{FF2B5EF4-FFF2-40B4-BE49-F238E27FC236}">
              <a16:creationId xmlns:a16="http://schemas.microsoft.com/office/drawing/2014/main" id="{B33CC862-9FC6-49AC-9DAE-5EDD13598CE6}"/>
            </a:ext>
          </a:extLst>
        </xdr:cNvPr>
        <xdr:cNvSpPr txBox="1">
          <a:spLocks noChangeArrowheads="1"/>
        </xdr:cNvSpPr>
      </xdr:nvSpPr>
      <xdr:spPr bwMode="auto">
        <a:xfrm>
          <a:off x="20821650" y="7458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2109" name="Text Box 15">
          <a:extLst>
            <a:ext uri="{FF2B5EF4-FFF2-40B4-BE49-F238E27FC236}">
              <a16:creationId xmlns:a16="http://schemas.microsoft.com/office/drawing/2014/main" id="{92442969-0610-4261-B246-D099129D28BE}"/>
            </a:ext>
          </a:extLst>
        </xdr:cNvPr>
        <xdr:cNvSpPr txBox="1">
          <a:spLocks noChangeArrowheads="1"/>
        </xdr:cNvSpPr>
      </xdr:nvSpPr>
      <xdr:spPr bwMode="auto">
        <a:xfrm>
          <a:off x="4448175" y="92011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110" name="Text Box 16">
          <a:extLst>
            <a:ext uri="{FF2B5EF4-FFF2-40B4-BE49-F238E27FC236}">
              <a16:creationId xmlns:a16="http://schemas.microsoft.com/office/drawing/2014/main" id="{BFD80715-2ED8-4962-85D7-3D711415DC53}"/>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111" name="Text Box 17">
          <a:extLst>
            <a:ext uri="{FF2B5EF4-FFF2-40B4-BE49-F238E27FC236}">
              <a16:creationId xmlns:a16="http://schemas.microsoft.com/office/drawing/2014/main" id="{00F0F382-53A2-4953-BBBD-7FCEC2A1E1F0}"/>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112" name="Text Box 18">
          <a:extLst>
            <a:ext uri="{FF2B5EF4-FFF2-40B4-BE49-F238E27FC236}">
              <a16:creationId xmlns:a16="http://schemas.microsoft.com/office/drawing/2014/main" id="{7789256B-86F4-4A14-9636-96A2D18B17E7}"/>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113" name="Text Box 19">
          <a:extLst>
            <a:ext uri="{FF2B5EF4-FFF2-40B4-BE49-F238E27FC236}">
              <a16:creationId xmlns:a16="http://schemas.microsoft.com/office/drawing/2014/main" id="{42740658-B9C3-4C71-B309-4D6779A2AEDD}"/>
            </a:ext>
          </a:extLst>
        </xdr:cNvPr>
        <xdr:cNvSpPr txBox="1">
          <a:spLocks noChangeArrowheads="1"/>
        </xdr:cNvSpPr>
      </xdr:nvSpPr>
      <xdr:spPr bwMode="auto">
        <a:xfrm>
          <a:off x="4448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114" name="Text Box 16">
          <a:extLst>
            <a:ext uri="{FF2B5EF4-FFF2-40B4-BE49-F238E27FC236}">
              <a16:creationId xmlns:a16="http://schemas.microsoft.com/office/drawing/2014/main" id="{F7B6E56E-EBD6-4F9C-B720-863B634E143C}"/>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115" name="Text Box 17">
          <a:extLst>
            <a:ext uri="{FF2B5EF4-FFF2-40B4-BE49-F238E27FC236}">
              <a16:creationId xmlns:a16="http://schemas.microsoft.com/office/drawing/2014/main" id="{20E8616C-A813-43AD-B99D-E51A53D255D2}"/>
            </a:ext>
          </a:extLst>
        </xdr:cNvPr>
        <xdr:cNvSpPr txBox="1">
          <a:spLocks noChangeArrowheads="1"/>
        </xdr:cNvSpPr>
      </xdr:nvSpPr>
      <xdr:spPr bwMode="auto">
        <a:xfrm>
          <a:off x="11963400"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116" name="Text Box 18">
          <a:extLst>
            <a:ext uri="{FF2B5EF4-FFF2-40B4-BE49-F238E27FC236}">
              <a16:creationId xmlns:a16="http://schemas.microsoft.com/office/drawing/2014/main" id="{48308DA4-70A0-4AFB-97C1-1C62DCA6BA4D}"/>
            </a:ext>
          </a:extLst>
        </xdr:cNvPr>
        <xdr:cNvSpPr txBox="1">
          <a:spLocks noChangeArrowheads="1"/>
        </xdr:cNvSpPr>
      </xdr:nvSpPr>
      <xdr:spPr bwMode="auto">
        <a:xfrm>
          <a:off x="11955462" y="9588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117" name="Text Box 16">
          <a:extLst>
            <a:ext uri="{FF2B5EF4-FFF2-40B4-BE49-F238E27FC236}">
              <a16:creationId xmlns:a16="http://schemas.microsoft.com/office/drawing/2014/main" id="{8B73FA08-ADE3-4EF8-8DE5-23CBA95D7509}"/>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118" name="Text Box 17">
          <a:extLst>
            <a:ext uri="{FF2B5EF4-FFF2-40B4-BE49-F238E27FC236}">
              <a16:creationId xmlns:a16="http://schemas.microsoft.com/office/drawing/2014/main" id="{34B1F941-663B-4EF3-8690-48A415C7BA6B}"/>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119" name="Text Box 18">
          <a:extLst>
            <a:ext uri="{FF2B5EF4-FFF2-40B4-BE49-F238E27FC236}">
              <a16:creationId xmlns:a16="http://schemas.microsoft.com/office/drawing/2014/main" id="{F1BDA855-AD2E-4CCC-899B-B844DC20923E}"/>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120" name="Text Box 19">
          <a:extLst>
            <a:ext uri="{FF2B5EF4-FFF2-40B4-BE49-F238E27FC236}">
              <a16:creationId xmlns:a16="http://schemas.microsoft.com/office/drawing/2014/main" id="{381F8B49-E8A9-4A83-969E-315D16DF6EF9}"/>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121" name="Text Box 16">
          <a:extLst>
            <a:ext uri="{FF2B5EF4-FFF2-40B4-BE49-F238E27FC236}">
              <a16:creationId xmlns:a16="http://schemas.microsoft.com/office/drawing/2014/main" id="{09E6F910-86C6-4F0D-9B41-658686EDBBBE}"/>
            </a:ext>
          </a:extLst>
        </xdr:cNvPr>
        <xdr:cNvSpPr txBox="1">
          <a:spLocks noChangeArrowheads="1"/>
        </xdr:cNvSpPr>
      </xdr:nvSpPr>
      <xdr:spPr bwMode="auto">
        <a:xfrm>
          <a:off x="14735175" y="9572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2122" name="Text Box 15">
          <a:extLst>
            <a:ext uri="{FF2B5EF4-FFF2-40B4-BE49-F238E27FC236}">
              <a16:creationId xmlns:a16="http://schemas.microsoft.com/office/drawing/2014/main" id="{7B13CCAF-CE90-4452-A66E-850EE5F7AA9A}"/>
            </a:ext>
          </a:extLst>
        </xdr:cNvPr>
        <xdr:cNvSpPr txBox="1">
          <a:spLocks noChangeArrowheads="1"/>
        </xdr:cNvSpPr>
      </xdr:nvSpPr>
      <xdr:spPr bwMode="auto">
        <a:xfrm>
          <a:off x="4448175" y="9944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23" name="Text Box 15">
          <a:extLst>
            <a:ext uri="{FF2B5EF4-FFF2-40B4-BE49-F238E27FC236}">
              <a16:creationId xmlns:a16="http://schemas.microsoft.com/office/drawing/2014/main" id="{C6929220-21CF-479F-ADFE-CF6D14BF86B5}"/>
            </a:ext>
          </a:extLst>
        </xdr:cNvPr>
        <xdr:cNvSpPr txBox="1">
          <a:spLocks noChangeArrowheads="1"/>
        </xdr:cNvSpPr>
      </xdr:nvSpPr>
      <xdr:spPr bwMode="auto">
        <a:xfrm>
          <a:off x="11963400" y="9944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504825</xdr:rowOff>
    </xdr:from>
    <xdr:ext cx="95250" cy="442269"/>
    <xdr:sp macro="" textlink="">
      <xdr:nvSpPr>
        <xdr:cNvPr id="2124" name="Text Box 15">
          <a:extLst>
            <a:ext uri="{FF2B5EF4-FFF2-40B4-BE49-F238E27FC236}">
              <a16:creationId xmlns:a16="http://schemas.microsoft.com/office/drawing/2014/main" id="{5B3021BC-1D65-422C-B6D1-57BEC98384E1}"/>
            </a:ext>
          </a:extLst>
        </xdr:cNvPr>
        <xdr:cNvSpPr txBox="1">
          <a:spLocks noChangeArrowheads="1"/>
        </xdr:cNvSpPr>
      </xdr:nvSpPr>
      <xdr:spPr bwMode="auto">
        <a:xfrm>
          <a:off x="20821650" y="9944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25" name="Text Box 15">
          <a:extLst>
            <a:ext uri="{FF2B5EF4-FFF2-40B4-BE49-F238E27FC236}">
              <a16:creationId xmlns:a16="http://schemas.microsoft.com/office/drawing/2014/main" id="{4531ED7E-44A2-452C-8AF0-FDEDB86A215D}"/>
            </a:ext>
          </a:extLst>
        </xdr:cNvPr>
        <xdr:cNvSpPr txBox="1">
          <a:spLocks noChangeArrowheads="1"/>
        </xdr:cNvSpPr>
      </xdr:nvSpPr>
      <xdr:spPr bwMode="auto">
        <a:xfrm>
          <a:off x="4448175" y="9944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26" name="Text Box 15">
          <a:extLst>
            <a:ext uri="{FF2B5EF4-FFF2-40B4-BE49-F238E27FC236}">
              <a16:creationId xmlns:a16="http://schemas.microsoft.com/office/drawing/2014/main" id="{6B759A23-D7E8-4902-833A-288AADB9AC4D}"/>
            </a:ext>
          </a:extLst>
        </xdr:cNvPr>
        <xdr:cNvSpPr txBox="1">
          <a:spLocks noChangeArrowheads="1"/>
        </xdr:cNvSpPr>
      </xdr:nvSpPr>
      <xdr:spPr bwMode="auto">
        <a:xfrm>
          <a:off x="4448175" y="9944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2127" name="Text Box 15">
          <a:extLst>
            <a:ext uri="{FF2B5EF4-FFF2-40B4-BE49-F238E27FC236}">
              <a16:creationId xmlns:a16="http://schemas.microsoft.com/office/drawing/2014/main" id="{F917BA02-0E87-47CF-A1DD-DEE9FDD8DF00}"/>
            </a:ext>
          </a:extLst>
        </xdr:cNvPr>
        <xdr:cNvSpPr txBox="1">
          <a:spLocks noChangeArrowheads="1"/>
        </xdr:cNvSpPr>
      </xdr:nvSpPr>
      <xdr:spPr bwMode="auto">
        <a:xfrm>
          <a:off x="11991975" y="9743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28" name="Text Box 16">
          <a:extLst>
            <a:ext uri="{FF2B5EF4-FFF2-40B4-BE49-F238E27FC236}">
              <a16:creationId xmlns:a16="http://schemas.microsoft.com/office/drawing/2014/main" id="{D1ED6AA3-D992-4612-AB67-A3536072C982}"/>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29" name="Text Box 17">
          <a:extLst>
            <a:ext uri="{FF2B5EF4-FFF2-40B4-BE49-F238E27FC236}">
              <a16:creationId xmlns:a16="http://schemas.microsoft.com/office/drawing/2014/main" id="{35359794-4561-489D-9EF5-848FE3A892FB}"/>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30" name="Text Box 18">
          <a:extLst>
            <a:ext uri="{FF2B5EF4-FFF2-40B4-BE49-F238E27FC236}">
              <a16:creationId xmlns:a16="http://schemas.microsoft.com/office/drawing/2014/main" id="{3356B340-342E-4706-B13E-C96CD7F4CB37}"/>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31" name="Text Box 19">
          <a:extLst>
            <a:ext uri="{FF2B5EF4-FFF2-40B4-BE49-F238E27FC236}">
              <a16:creationId xmlns:a16="http://schemas.microsoft.com/office/drawing/2014/main" id="{0DC0D04E-445E-4FA3-9C71-0F89C5F73A72}"/>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32" name="Text Box 16">
          <a:extLst>
            <a:ext uri="{FF2B5EF4-FFF2-40B4-BE49-F238E27FC236}">
              <a16:creationId xmlns:a16="http://schemas.microsoft.com/office/drawing/2014/main" id="{7D0FF397-3FF4-4F1D-B977-EAF086AEDBF6}"/>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33" name="Text Box 17">
          <a:extLst>
            <a:ext uri="{FF2B5EF4-FFF2-40B4-BE49-F238E27FC236}">
              <a16:creationId xmlns:a16="http://schemas.microsoft.com/office/drawing/2014/main" id="{41C735C8-9F55-46C2-AC34-F77147F6E118}"/>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34" name="Text Box 18">
          <a:extLst>
            <a:ext uri="{FF2B5EF4-FFF2-40B4-BE49-F238E27FC236}">
              <a16:creationId xmlns:a16="http://schemas.microsoft.com/office/drawing/2014/main" id="{EE368D00-7B0E-42E3-8AC9-1EB339389D14}"/>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35" name="Text Box 19">
          <a:extLst>
            <a:ext uri="{FF2B5EF4-FFF2-40B4-BE49-F238E27FC236}">
              <a16:creationId xmlns:a16="http://schemas.microsoft.com/office/drawing/2014/main" id="{795E038E-D537-49D1-BE12-338C9C1296B8}"/>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36" name="Text Box 16">
          <a:extLst>
            <a:ext uri="{FF2B5EF4-FFF2-40B4-BE49-F238E27FC236}">
              <a16:creationId xmlns:a16="http://schemas.microsoft.com/office/drawing/2014/main" id="{E596B92B-503C-4C39-A7FD-125EC080EE73}"/>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37" name="Text Box 17">
          <a:extLst>
            <a:ext uri="{FF2B5EF4-FFF2-40B4-BE49-F238E27FC236}">
              <a16:creationId xmlns:a16="http://schemas.microsoft.com/office/drawing/2014/main" id="{8068548C-C6C9-46A0-AC53-07124616BD6E}"/>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38" name="Text Box 18">
          <a:extLst>
            <a:ext uri="{FF2B5EF4-FFF2-40B4-BE49-F238E27FC236}">
              <a16:creationId xmlns:a16="http://schemas.microsoft.com/office/drawing/2014/main" id="{93C26BDB-150B-4235-8767-0230226BB113}"/>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39" name="Text Box 19">
          <a:extLst>
            <a:ext uri="{FF2B5EF4-FFF2-40B4-BE49-F238E27FC236}">
              <a16:creationId xmlns:a16="http://schemas.microsoft.com/office/drawing/2014/main" id="{DADFBD1E-A236-4860-9351-E51541A6EB8D}"/>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40" name="Text Box 15">
          <a:extLst>
            <a:ext uri="{FF2B5EF4-FFF2-40B4-BE49-F238E27FC236}">
              <a16:creationId xmlns:a16="http://schemas.microsoft.com/office/drawing/2014/main" id="{10BD44FB-F83C-490D-83B8-4F156BAAAB0E}"/>
            </a:ext>
          </a:extLst>
        </xdr:cNvPr>
        <xdr:cNvSpPr txBox="1">
          <a:spLocks noChangeArrowheads="1"/>
        </xdr:cNvSpPr>
      </xdr:nvSpPr>
      <xdr:spPr bwMode="auto">
        <a:xfrm>
          <a:off x="4448175" y="10687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41" name="Text Box 16">
          <a:extLst>
            <a:ext uri="{FF2B5EF4-FFF2-40B4-BE49-F238E27FC236}">
              <a16:creationId xmlns:a16="http://schemas.microsoft.com/office/drawing/2014/main" id="{55124FB4-509B-48FF-B1B3-A54B79F3A122}"/>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42" name="Text Box 17">
          <a:extLst>
            <a:ext uri="{FF2B5EF4-FFF2-40B4-BE49-F238E27FC236}">
              <a16:creationId xmlns:a16="http://schemas.microsoft.com/office/drawing/2014/main" id="{98314AEE-6743-46BB-BF34-6541CBC9CBD6}"/>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43" name="Text Box 18">
          <a:extLst>
            <a:ext uri="{FF2B5EF4-FFF2-40B4-BE49-F238E27FC236}">
              <a16:creationId xmlns:a16="http://schemas.microsoft.com/office/drawing/2014/main" id="{E6FEEB83-338C-4404-BCA5-C24A1EC16742}"/>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44" name="Text Box 19">
          <a:extLst>
            <a:ext uri="{FF2B5EF4-FFF2-40B4-BE49-F238E27FC236}">
              <a16:creationId xmlns:a16="http://schemas.microsoft.com/office/drawing/2014/main" id="{A2CDE10D-29E7-4D54-9771-ABDD39D64073}"/>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45" name="Text Box 16">
          <a:extLst>
            <a:ext uri="{FF2B5EF4-FFF2-40B4-BE49-F238E27FC236}">
              <a16:creationId xmlns:a16="http://schemas.microsoft.com/office/drawing/2014/main" id="{89B1D654-2C70-4743-BB89-4BF02A63648D}"/>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46" name="Text Box 17">
          <a:extLst>
            <a:ext uri="{FF2B5EF4-FFF2-40B4-BE49-F238E27FC236}">
              <a16:creationId xmlns:a16="http://schemas.microsoft.com/office/drawing/2014/main" id="{B6666AB6-50FD-4D5D-80E9-709FD610DD1A}"/>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47" name="Text Box 18">
          <a:extLst>
            <a:ext uri="{FF2B5EF4-FFF2-40B4-BE49-F238E27FC236}">
              <a16:creationId xmlns:a16="http://schemas.microsoft.com/office/drawing/2014/main" id="{E02D302F-3743-4CD3-9935-6AD4748EE10C}"/>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48" name="Text Box 16">
          <a:extLst>
            <a:ext uri="{FF2B5EF4-FFF2-40B4-BE49-F238E27FC236}">
              <a16:creationId xmlns:a16="http://schemas.microsoft.com/office/drawing/2014/main" id="{FCD91ABC-6F16-489A-AFAF-2EA4E7C9831E}"/>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49" name="Text Box 17">
          <a:extLst>
            <a:ext uri="{FF2B5EF4-FFF2-40B4-BE49-F238E27FC236}">
              <a16:creationId xmlns:a16="http://schemas.microsoft.com/office/drawing/2014/main" id="{F6A9BF28-C6EE-41CE-8DA3-0B8621758393}"/>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50" name="Text Box 18">
          <a:extLst>
            <a:ext uri="{FF2B5EF4-FFF2-40B4-BE49-F238E27FC236}">
              <a16:creationId xmlns:a16="http://schemas.microsoft.com/office/drawing/2014/main" id="{64F761E4-7566-4029-8606-60B3DE796CDF}"/>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51" name="Text Box 19">
          <a:extLst>
            <a:ext uri="{FF2B5EF4-FFF2-40B4-BE49-F238E27FC236}">
              <a16:creationId xmlns:a16="http://schemas.microsoft.com/office/drawing/2014/main" id="{D587B8ED-92C3-474D-96C2-BDA1DEE6903D}"/>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52" name="Text Box 16">
          <a:extLst>
            <a:ext uri="{FF2B5EF4-FFF2-40B4-BE49-F238E27FC236}">
              <a16:creationId xmlns:a16="http://schemas.microsoft.com/office/drawing/2014/main" id="{B93FFE75-ABE1-4A30-BEB0-CBF6E742EE25}"/>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53" name="Text Box 17">
          <a:extLst>
            <a:ext uri="{FF2B5EF4-FFF2-40B4-BE49-F238E27FC236}">
              <a16:creationId xmlns:a16="http://schemas.microsoft.com/office/drawing/2014/main" id="{5EC13A38-F77B-4267-9490-7BC5F5A1DEAB}"/>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54" name="Text Box 18">
          <a:extLst>
            <a:ext uri="{FF2B5EF4-FFF2-40B4-BE49-F238E27FC236}">
              <a16:creationId xmlns:a16="http://schemas.microsoft.com/office/drawing/2014/main" id="{95DBBC56-E823-46C4-836C-4F4BAE3F9085}"/>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55" name="Text Box 19">
          <a:extLst>
            <a:ext uri="{FF2B5EF4-FFF2-40B4-BE49-F238E27FC236}">
              <a16:creationId xmlns:a16="http://schemas.microsoft.com/office/drawing/2014/main" id="{007C89F2-A8A9-44FA-897D-4D5CB87D1450}"/>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56" name="Text Box 15">
          <a:extLst>
            <a:ext uri="{FF2B5EF4-FFF2-40B4-BE49-F238E27FC236}">
              <a16:creationId xmlns:a16="http://schemas.microsoft.com/office/drawing/2014/main" id="{9434B19E-9640-48AE-8C9A-C3F18C146A5E}"/>
            </a:ext>
          </a:extLst>
        </xdr:cNvPr>
        <xdr:cNvSpPr txBox="1">
          <a:spLocks noChangeArrowheads="1"/>
        </xdr:cNvSpPr>
      </xdr:nvSpPr>
      <xdr:spPr bwMode="auto">
        <a:xfrm>
          <a:off x="4448175" y="9944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57" name="Text Box 15">
          <a:extLst>
            <a:ext uri="{FF2B5EF4-FFF2-40B4-BE49-F238E27FC236}">
              <a16:creationId xmlns:a16="http://schemas.microsoft.com/office/drawing/2014/main" id="{FCE2258C-BF02-46BB-9E02-4166591CBEF8}"/>
            </a:ext>
          </a:extLst>
        </xdr:cNvPr>
        <xdr:cNvSpPr txBox="1">
          <a:spLocks noChangeArrowheads="1"/>
        </xdr:cNvSpPr>
      </xdr:nvSpPr>
      <xdr:spPr bwMode="auto">
        <a:xfrm>
          <a:off x="11963400" y="9944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504825</xdr:rowOff>
    </xdr:from>
    <xdr:ext cx="95250" cy="442269"/>
    <xdr:sp macro="" textlink="">
      <xdr:nvSpPr>
        <xdr:cNvPr id="2158" name="Text Box 15">
          <a:extLst>
            <a:ext uri="{FF2B5EF4-FFF2-40B4-BE49-F238E27FC236}">
              <a16:creationId xmlns:a16="http://schemas.microsoft.com/office/drawing/2014/main" id="{208676D2-158D-4FAD-82A2-D5CD198906D1}"/>
            </a:ext>
          </a:extLst>
        </xdr:cNvPr>
        <xdr:cNvSpPr txBox="1">
          <a:spLocks noChangeArrowheads="1"/>
        </xdr:cNvSpPr>
      </xdr:nvSpPr>
      <xdr:spPr bwMode="auto">
        <a:xfrm>
          <a:off x="20821650" y="9944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59" name="Text Box 15">
          <a:extLst>
            <a:ext uri="{FF2B5EF4-FFF2-40B4-BE49-F238E27FC236}">
              <a16:creationId xmlns:a16="http://schemas.microsoft.com/office/drawing/2014/main" id="{4F3DA4EB-09B7-492D-88BC-AAC38E8B1D46}"/>
            </a:ext>
          </a:extLst>
        </xdr:cNvPr>
        <xdr:cNvSpPr txBox="1">
          <a:spLocks noChangeArrowheads="1"/>
        </xdr:cNvSpPr>
      </xdr:nvSpPr>
      <xdr:spPr bwMode="auto">
        <a:xfrm>
          <a:off x="4448175" y="9944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60" name="Text Box 15">
          <a:extLst>
            <a:ext uri="{FF2B5EF4-FFF2-40B4-BE49-F238E27FC236}">
              <a16:creationId xmlns:a16="http://schemas.microsoft.com/office/drawing/2014/main" id="{6A92D9BD-5B4A-458F-99B1-D54330F9EEE5}"/>
            </a:ext>
          </a:extLst>
        </xdr:cNvPr>
        <xdr:cNvSpPr txBox="1">
          <a:spLocks noChangeArrowheads="1"/>
        </xdr:cNvSpPr>
      </xdr:nvSpPr>
      <xdr:spPr bwMode="auto">
        <a:xfrm>
          <a:off x="4448175" y="9944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61" name="Text Box 15">
          <a:extLst>
            <a:ext uri="{FF2B5EF4-FFF2-40B4-BE49-F238E27FC236}">
              <a16:creationId xmlns:a16="http://schemas.microsoft.com/office/drawing/2014/main" id="{59665FF4-E9D1-474F-B987-E70D575B73FF}"/>
            </a:ext>
          </a:extLst>
        </xdr:cNvPr>
        <xdr:cNvSpPr txBox="1">
          <a:spLocks noChangeArrowheads="1"/>
        </xdr:cNvSpPr>
      </xdr:nvSpPr>
      <xdr:spPr bwMode="auto">
        <a:xfrm>
          <a:off x="11963400" y="9944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62" name="Text Box 16">
          <a:extLst>
            <a:ext uri="{FF2B5EF4-FFF2-40B4-BE49-F238E27FC236}">
              <a16:creationId xmlns:a16="http://schemas.microsoft.com/office/drawing/2014/main" id="{354FAE11-0653-44EA-89B7-CB43869ECDC2}"/>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63" name="Text Box 17">
          <a:extLst>
            <a:ext uri="{FF2B5EF4-FFF2-40B4-BE49-F238E27FC236}">
              <a16:creationId xmlns:a16="http://schemas.microsoft.com/office/drawing/2014/main" id="{02E1917C-D9B7-466D-B6B1-FF03AC8CC154}"/>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64" name="Text Box 18">
          <a:extLst>
            <a:ext uri="{FF2B5EF4-FFF2-40B4-BE49-F238E27FC236}">
              <a16:creationId xmlns:a16="http://schemas.microsoft.com/office/drawing/2014/main" id="{99F175CA-7D98-4595-B3C0-0EB7BA415E3D}"/>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65" name="Text Box 19">
          <a:extLst>
            <a:ext uri="{FF2B5EF4-FFF2-40B4-BE49-F238E27FC236}">
              <a16:creationId xmlns:a16="http://schemas.microsoft.com/office/drawing/2014/main" id="{938CE0D6-283A-4866-BC51-A39751C6D930}"/>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66" name="Text Box 16">
          <a:extLst>
            <a:ext uri="{FF2B5EF4-FFF2-40B4-BE49-F238E27FC236}">
              <a16:creationId xmlns:a16="http://schemas.microsoft.com/office/drawing/2014/main" id="{ADBF0A5F-8018-41F8-AFE5-5E868A1547E4}"/>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67" name="Text Box 17">
          <a:extLst>
            <a:ext uri="{FF2B5EF4-FFF2-40B4-BE49-F238E27FC236}">
              <a16:creationId xmlns:a16="http://schemas.microsoft.com/office/drawing/2014/main" id="{27FBC05D-2F22-4C7A-B3AD-EE663A515983}"/>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68" name="Text Box 18">
          <a:extLst>
            <a:ext uri="{FF2B5EF4-FFF2-40B4-BE49-F238E27FC236}">
              <a16:creationId xmlns:a16="http://schemas.microsoft.com/office/drawing/2014/main" id="{AF1F3D20-09C5-475D-959D-3114BB3F5ADC}"/>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69" name="Text Box 19">
          <a:extLst>
            <a:ext uri="{FF2B5EF4-FFF2-40B4-BE49-F238E27FC236}">
              <a16:creationId xmlns:a16="http://schemas.microsoft.com/office/drawing/2014/main" id="{F2CC6E1A-F7C6-458A-B779-C0446524589A}"/>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70" name="Text Box 16">
          <a:extLst>
            <a:ext uri="{FF2B5EF4-FFF2-40B4-BE49-F238E27FC236}">
              <a16:creationId xmlns:a16="http://schemas.microsoft.com/office/drawing/2014/main" id="{641B509C-185F-4053-8E10-634AC1662913}"/>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71" name="Text Box 17">
          <a:extLst>
            <a:ext uri="{FF2B5EF4-FFF2-40B4-BE49-F238E27FC236}">
              <a16:creationId xmlns:a16="http://schemas.microsoft.com/office/drawing/2014/main" id="{1AFE0CA2-5F37-4D5A-A83B-6274AD7AEFCB}"/>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72" name="Text Box 18">
          <a:extLst>
            <a:ext uri="{FF2B5EF4-FFF2-40B4-BE49-F238E27FC236}">
              <a16:creationId xmlns:a16="http://schemas.microsoft.com/office/drawing/2014/main" id="{ACBB61F7-32A0-4427-A17E-A6DED906A33F}"/>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173" name="Text Box 19">
          <a:extLst>
            <a:ext uri="{FF2B5EF4-FFF2-40B4-BE49-F238E27FC236}">
              <a16:creationId xmlns:a16="http://schemas.microsoft.com/office/drawing/2014/main" id="{47EFB622-3AC0-461E-B966-4F6895D8FDA1}"/>
            </a:ext>
          </a:extLst>
        </xdr:cNvPr>
        <xdr:cNvSpPr txBox="1">
          <a:spLocks noChangeArrowheads="1"/>
        </xdr:cNvSpPr>
      </xdr:nvSpPr>
      <xdr:spPr bwMode="auto">
        <a:xfrm>
          <a:off x="2082165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74" name="Text Box 15">
          <a:extLst>
            <a:ext uri="{FF2B5EF4-FFF2-40B4-BE49-F238E27FC236}">
              <a16:creationId xmlns:a16="http://schemas.microsoft.com/office/drawing/2014/main" id="{76088BAF-FD3E-4D3C-90FF-5A29B5F2747E}"/>
            </a:ext>
          </a:extLst>
        </xdr:cNvPr>
        <xdr:cNvSpPr txBox="1">
          <a:spLocks noChangeArrowheads="1"/>
        </xdr:cNvSpPr>
      </xdr:nvSpPr>
      <xdr:spPr bwMode="auto">
        <a:xfrm>
          <a:off x="4448175" y="10687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75" name="Text Box 16">
          <a:extLst>
            <a:ext uri="{FF2B5EF4-FFF2-40B4-BE49-F238E27FC236}">
              <a16:creationId xmlns:a16="http://schemas.microsoft.com/office/drawing/2014/main" id="{39D049D6-8ABE-4455-B189-6EB6AE92A064}"/>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76" name="Text Box 17">
          <a:extLst>
            <a:ext uri="{FF2B5EF4-FFF2-40B4-BE49-F238E27FC236}">
              <a16:creationId xmlns:a16="http://schemas.microsoft.com/office/drawing/2014/main" id="{95B3AE91-5846-4890-B947-CF3A34D25AD7}"/>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77" name="Text Box 18">
          <a:extLst>
            <a:ext uri="{FF2B5EF4-FFF2-40B4-BE49-F238E27FC236}">
              <a16:creationId xmlns:a16="http://schemas.microsoft.com/office/drawing/2014/main" id="{39C5F1DE-700A-4174-A82B-32ED96738D35}"/>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78" name="Text Box 19">
          <a:extLst>
            <a:ext uri="{FF2B5EF4-FFF2-40B4-BE49-F238E27FC236}">
              <a16:creationId xmlns:a16="http://schemas.microsoft.com/office/drawing/2014/main" id="{52407C2D-7506-44E3-8467-841B7B31AA83}"/>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79" name="Text Box 15">
          <a:extLst>
            <a:ext uri="{FF2B5EF4-FFF2-40B4-BE49-F238E27FC236}">
              <a16:creationId xmlns:a16="http://schemas.microsoft.com/office/drawing/2014/main" id="{B380776E-1035-4723-B401-2154B39418F3}"/>
            </a:ext>
          </a:extLst>
        </xdr:cNvPr>
        <xdr:cNvSpPr txBox="1">
          <a:spLocks noChangeArrowheads="1"/>
        </xdr:cNvSpPr>
      </xdr:nvSpPr>
      <xdr:spPr bwMode="auto">
        <a:xfrm>
          <a:off x="11963400" y="10687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80" name="Text Box 16">
          <a:extLst>
            <a:ext uri="{FF2B5EF4-FFF2-40B4-BE49-F238E27FC236}">
              <a16:creationId xmlns:a16="http://schemas.microsoft.com/office/drawing/2014/main" id="{7467B9AC-868E-47C2-BCDF-1C2632849DA5}"/>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81" name="Text Box 17">
          <a:extLst>
            <a:ext uri="{FF2B5EF4-FFF2-40B4-BE49-F238E27FC236}">
              <a16:creationId xmlns:a16="http://schemas.microsoft.com/office/drawing/2014/main" id="{9E5F6597-D803-4C51-A691-DEE0DD8659C0}"/>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82" name="Text Box 18">
          <a:extLst>
            <a:ext uri="{FF2B5EF4-FFF2-40B4-BE49-F238E27FC236}">
              <a16:creationId xmlns:a16="http://schemas.microsoft.com/office/drawing/2014/main" id="{785E02A6-A528-4CF7-91E3-57951B28A1CD}"/>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83" name="Text Box 16">
          <a:extLst>
            <a:ext uri="{FF2B5EF4-FFF2-40B4-BE49-F238E27FC236}">
              <a16:creationId xmlns:a16="http://schemas.microsoft.com/office/drawing/2014/main" id="{BD7108DE-019B-4DB9-8897-AB0431A52881}"/>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84" name="Text Box 17">
          <a:extLst>
            <a:ext uri="{FF2B5EF4-FFF2-40B4-BE49-F238E27FC236}">
              <a16:creationId xmlns:a16="http://schemas.microsoft.com/office/drawing/2014/main" id="{850F2434-D45B-4D97-B82F-D8824F95A8EC}"/>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85" name="Text Box 18">
          <a:extLst>
            <a:ext uri="{FF2B5EF4-FFF2-40B4-BE49-F238E27FC236}">
              <a16:creationId xmlns:a16="http://schemas.microsoft.com/office/drawing/2014/main" id="{0C956895-B3AB-4F19-A191-59DDA75D7B28}"/>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86" name="Text Box 19">
          <a:extLst>
            <a:ext uri="{FF2B5EF4-FFF2-40B4-BE49-F238E27FC236}">
              <a16:creationId xmlns:a16="http://schemas.microsoft.com/office/drawing/2014/main" id="{FA8C58B6-52D8-42CE-B278-D12469C832A1}"/>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87" name="Text Box 16">
          <a:extLst>
            <a:ext uri="{FF2B5EF4-FFF2-40B4-BE49-F238E27FC236}">
              <a16:creationId xmlns:a16="http://schemas.microsoft.com/office/drawing/2014/main" id="{2BBA673E-AEB2-43B8-8269-6175F6DE5A1F}"/>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88" name="Text Box 17">
          <a:extLst>
            <a:ext uri="{FF2B5EF4-FFF2-40B4-BE49-F238E27FC236}">
              <a16:creationId xmlns:a16="http://schemas.microsoft.com/office/drawing/2014/main" id="{C22623A7-4849-4E45-B93D-25EA3301EEBC}"/>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189" name="Text Box 18">
          <a:extLst>
            <a:ext uri="{FF2B5EF4-FFF2-40B4-BE49-F238E27FC236}">
              <a16:creationId xmlns:a16="http://schemas.microsoft.com/office/drawing/2014/main" id="{16C32707-7C06-4E4D-BE36-406D949789D2}"/>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22</xdr:row>
      <xdr:rowOff>170392</xdr:rowOff>
    </xdr:from>
    <xdr:ext cx="95250" cy="213632"/>
    <xdr:sp macro="" textlink="">
      <xdr:nvSpPr>
        <xdr:cNvPr id="2190" name="Text Box 15">
          <a:extLst>
            <a:ext uri="{FF2B5EF4-FFF2-40B4-BE49-F238E27FC236}">
              <a16:creationId xmlns:a16="http://schemas.microsoft.com/office/drawing/2014/main" id="{F3E5CE5D-7E79-4AEF-9ABE-4C664F12786A}"/>
            </a:ext>
          </a:extLst>
        </xdr:cNvPr>
        <xdr:cNvSpPr txBox="1">
          <a:spLocks noChangeArrowheads="1"/>
        </xdr:cNvSpPr>
      </xdr:nvSpPr>
      <xdr:spPr bwMode="auto">
        <a:xfrm>
          <a:off x="11991975" y="11228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91" name="Text Box 16">
          <a:extLst>
            <a:ext uri="{FF2B5EF4-FFF2-40B4-BE49-F238E27FC236}">
              <a16:creationId xmlns:a16="http://schemas.microsoft.com/office/drawing/2014/main" id="{AB71A2FC-3702-4720-AC23-3339BA1DF8FB}"/>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92" name="Text Box 17">
          <a:extLst>
            <a:ext uri="{FF2B5EF4-FFF2-40B4-BE49-F238E27FC236}">
              <a16:creationId xmlns:a16="http://schemas.microsoft.com/office/drawing/2014/main" id="{A1864B53-468E-4EC5-8816-4B49C8EAF50F}"/>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93" name="Text Box 18">
          <a:extLst>
            <a:ext uri="{FF2B5EF4-FFF2-40B4-BE49-F238E27FC236}">
              <a16:creationId xmlns:a16="http://schemas.microsoft.com/office/drawing/2014/main" id="{36BE42BD-B193-420E-B820-962072F1F5ED}"/>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194" name="Text Box 19">
          <a:extLst>
            <a:ext uri="{FF2B5EF4-FFF2-40B4-BE49-F238E27FC236}">
              <a16:creationId xmlns:a16="http://schemas.microsoft.com/office/drawing/2014/main" id="{AEE47FFE-E825-44E3-90EB-847A3F2B7B37}"/>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95" name="Text Box 16">
          <a:extLst>
            <a:ext uri="{FF2B5EF4-FFF2-40B4-BE49-F238E27FC236}">
              <a16:creationId xmlns:a16="http://schemas.microsoft.com/office/drawing/2014/main" id="{7961691F-68E8-4C3A-BF68-C819EA095105}"/>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96" name="Text Box 17">
          <a:extLst>
            <a:ext uri="{FF2B5EF4-FFF2-40B4-BE49-F238E27FC236}">
              <a16:creationId xmlns:a16="http://schemas.microsoft.com/office/drawing/2014/main" id="{8CB85A7D-347D-4AF6-A298-E2A2649A65D0}"/>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97" name="Text Box 18">
          <a:extLst>
            <a:ext uri="{FF2B5EF4-FFF2-40B4-BE49-F238E27FC236}">
              <a16:creationId xmlns:a16="http://schemas.microsoft.com/office/drawing/2014/main" id="{E2BC4DE7-2664-4B42-A6B4-CB38347CF340}"/>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198" name="Text Box 19">
          <a:extLst>
            <a:ext uri="{FF2B5EF4-FFF2-40B4-BE49-F238E27FC236}">
              <a16:creationId xmlns:a16="http://schemas.microsoft.com/office/drawing/2014/main" id="{67C105CB-7C5A-4626-9964-7E06F0FFFD36}"/>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95250" cy="171450"/>
    <xdr:sp macro="" textlink="">
      <xdr:nvSpPr>
        <xdr:cNvPr id="2199" name="Text Box 16">
          <a:extLst>
            <a:ext uri="{FF2B5EF4-FFF2-40B4-BE49-F238E27FC236}">
              <a16:creationId xmlns:a16="http://schemas.microsoft.com/office/drawing/2014/main" id="{3BD31EC1-DE30-4709-9344-DFFC9D0C4EA7}"/>
            </a:ext>
          </a:extLst>
        </xdr:cNvPr>
        <xdr:cNvSpPr txBox="1">
          <a:spLocks noChangeArrowheads="1"/>
        </xdr:cNvSpPr>
      </xdr:nvSpPr>
      <xdr:spPr bwMode="auto">
        <a:xfrm>
          <a:off x="20821650" y="994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95250" cy="171450"/>
    <xdr:sp macro="" textlink="">
      <xdr:nvSpPr>
        <xdr:cNvPr id="2200" name="Text Box 17">
          <a:extLst>
            <a:ext uri="{FF2B5EF4-FFF2-40B4-BE49-F238E27FC236}">
              <a16:creationId xmlns:a16="http://schemas.microsoft.com/office/drawing/2014/main" id="{31031334-E324-4B55-83F3-6DE1A479C7C0}"/>
            </a:ext>
          </a:extLst>
        </xdr:cNvPr>
        <xdr:cNvSpPr txBox="1">
          <a:spLocks noChangeArrowheads="1"/>
        </xdr:cNvSpPr>
      </xdr:nvSpPr>
      <xdr:spPr bwMode="auto">
        <a:xfrm>
          <a:off x="20821650" y="994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95250" cy="171450"/>
    <xdr:sp macro="" textlink="">
      <xdr:nvSpPr>
        <xdr:cNvPr id="2201" name="Text Box 18">
          <a:extLst>
            <a:ext uri="{FF2B5EF4-FFF2-40B4-BE49-F238E27FC236}">
              <a16:creationId xmlns:a16="http://schemas.microsoft.com/office/drawing/2014/main" id="{362CFF51-DBEC-42B0-8062-4E434B249E57}"/>
            </a:ext>
          </a:extLst>
        </xdr:cNvPr>
        <xdr:cNvSpPr txBox="1">
          <a:spLocks noChangeArrowheads="1"/>
        </xdr:cNvSpPr>
      </xdr:nvSpPr>
      <xdr:spPr bwMode="auto">
        <a:xfrm>
          <a:off x="20821650" y="994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19</xdr:row>
      <xdr:rowOff>0</xdr:rowOff>
    </xdr:from>
    <xdr:ext cx="95250" cy="171450"/>
    <xdr:sp macro="" textlink="">
      <xdr:nvSpPr>
        <xdr:cNvPr id="2202" name="Text Box 19">
          <a:extLst>
            <a:ext uri="{FF2B5EF4-FFF2-40B4-BE49-F238E27FC236}">
              <a16:creationId xmlns:a16="http://schemas.microsoft.com/office/drawing/2014/main" id="{C826D1CA-C660-49F2-84CC-EA1CE579A4E6}"/>
            </a:ext>
          </a:extLst>
        </xdr:cNvPr>
        <xdr:cNvSpPr txBox="1">
          <a:spLocks noChangeArrowheads="1"/>
        </xdr:cNvSpPr>
      </xdr:nvSpPr>
      <xdr:spPr bwMode="auto">
        <a:xfrm>
          <a:off x="20821650" y="994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203" name="Text Box 15">
          <a:extLst>
            <a:ext uri="{FF2B5EF4-FFF2-40B4-BE49-F238E27FC236}">
              <a16:creationId xmlns:a16="http://schemas.microsoft.com/office/drawing/2014/main" id="{FE408F35-E15E-4272-A73D-E8C14C090607}"/>
            </a:ext>
          </a:extLst>
        </xdr:cNvPr>
        <xdr:cNvSpPr txBox="1">
          <a:spLocks noChangeArrowheads="1"/>
        </xdr:cNvSpPr>
      </xdr:nvSpPr>
      <xdr:spPr bwMode="auto">
        <a:xfrm>
          <a:off x="4448175" y="10687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204" name="Text Box 16">
          <a:extLst>
            <a:ext uri="{FF2B5EF4-FFF2-40B4-BE49-F238E27FC236}">
              <a16:creationId xmlns:a16="http://schemas.microsoft.com/office/drawing/2014/main" id="{1E7394CD-9D2D-489B-8572-AA04B0719092}"/>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205" name="Text Box 17">
          <a:extLst>
            <a:ext uri="{FF2B5EF4-FFF2-40B4-BE49-F238E27FC236}">
              <a16:creationId xmlns:a16="http://schemas.microsoft.com/office/drawing/2014/main" id="{19A00D0F-0532-4CAF-A354-EE48223FB866}"/>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206" name="Text Box 18">
          <a:extLst>
            <a:ext uri="{FF2B5EF4-FFF2-40B4-BE49-F238E27FC236}">
              <a16:creationId xmlns:a16="http://schemas.microsoft.com/office/drawing/2014/main" id="{5EA03466-AD34-4CC0-9904-EFA1F38135C5}"/>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171450"/>
    <xdr:sp macro="" textlink="">
      <xdr:nvSpPr>
        <xdr:cNvPr id="2207" name="Text Box 19">
          <a:extLst>
            <a:ext uri="{FF2B5EF4-FFF2-40B4-BE49-F238E27FC236}">
              <a16:creationId xmlns:a16="http://schemas.microsoft.com/office/drawing/2014/main" id="{FFFA51FF-B6B6-4FDC-8401-F4BC6AE3760F}"/>
            </a:ext>
          </a:extLst>
        </xdr:cNvPr>
        <xdr:cNvSpPr txBox="1">
          <a:spLocks noChangeArrowheads="1"/>
        </xdr:cNvSpPr>
      </xdr:nvSpPr>
      <xdr:spPr bwMode="auto">
        <a:xfrm>
          <a:off x="4448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208" name="Text Box 16">
          <a:extLst>
            <a:ext uri="{FF2B5EF4-FFF2-40B4-BE49-F238E27FC236}">
              <a16:creationId xmlns:a16="http://schemas.microsoft.com/office/drawing/2014/main" id="{303AA192-96C2-48E8-9303-8090535CFA0C}"/>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0</xdr:rowOff>
    </xdr:from>
    <xdr:ext cx="95250" cy="171450"/>
    <xdr:sp macro="" textlink="">
      <xdr:nvSpPr>
        <xdr:cNvPr id="2209" name="Text Box 17">
          <a:extLst>
            <a:ext uri="{FF2B5EF4-FFF2-40B4-BE49-F238E27FC236}">
              <a16:creationId xmlns:a16="http://schemas.microsoft.com/office/drawing/2014/main" id="{961CCEA4-3AFF-4A1B-960E-5AB024363328}"/>
            </a:ext>
          </a:extLst>
        </xdr:cNvPr>
        <xdr:cNvSpPr txBox="1">
          <a:spLocks noChangeArrowheads="1"/>
        </xdr:cNvSpPr>
      </xdr:nvSpPr>
      <xdr:spPr bwMode="auto">
        <a:xfrm>
          <a:off x="11963400"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22</xdr:row>
      <xdr:rowOff>15875</xdr:rowOff>
    </xdr:from>
    <xdr:ext cx="95250" cy="171450"/>
    <xdr:sp macro="" textlink="">
      <xdr:nvSpPr>
        <xdr:cNvPr id="2210" name="Text Box 18">
          <a:extLst>
            <a:ext uri="{FF2B5EF4-FFF2-40B4-BE49-F238E27FC236}">
              <a16:creationId xmlns:a16="http://schemas.microsoft.com/office/drawing/2014/main" id="{FCE82D7E-1AA8-4CF6-ACDA-C2E25CE6C344}"/>
            </a:ext>
          </a:extLst>
        </xdr:cNvPr>
        <xdr:cNvSpPr txBox="1">
          <a:spLocks noChangeArrowheads="1"/>
        </xdr:cNvSpPr>
      </xdr:nvSpPr>
      <xdr:spPr bwMode="auto">
        <a:xfrm>
          <a:off x="11955462" y="11074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211" name="Text Box 16">
          <a:extLst>
            <a:ext uri="{FF2B5EF4-FFF2-40B4-BE49-F238E27FC236}">
              <a16:creationId xmlns:a16="http://schemas.microsoft.com/office/drawing/2014/main" id="{614DB605-1463-4E28-ABFE-E67EB052516D}"/>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212" name="Text Box 17">
          <a:extLst>
            <a:ext uri="{FF2B5EF4-FFF2-40B4-BE49-F238E27FC236}">
              <a16:creationId xmlns:a16="http://schemas.microsoft.com/office/drawing/2014/main" id="{5306B6EC-610F-4592-8918-2013F3BDE235}"/>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213" name="Text Box 18">
          <a:extLst>
            <a:ext uri="{FF2B5EF4-FFF2-40B4-BE49-F238E27FC236}">
              <a16:creationId xmlns:a16="http://schemas.microsoft.com/office/drawing/2014/main" id="{C4A291FC-E6E2-46B9-9FA1-625F54F974EF}"/>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214" name="Text Box 19">
          <a:extLst>
            <a:ext uri="{FF2B5EF4-FFF2-40B4-BE49-F238E27FC236}">
              <a16:creationId xmlns:a16="http://schemas.microsoft.com/office/drawing/2014/main" id="{61FB1366-5401-4117-84F1-D4582DA95AE3}"/>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2215" name="Text Box 16">
          <a:extLst>
            <a:ext uri="{FF2B5EF4-FFF2-40B4-BE49-F238E27FC236}">
              <a16:creationId xmlns:a16="http://schemas.microsoft.com/office/drawing/2014/main" id="{1D339816-459C-4C50-9F68-355CAE47E0A1}"/>
            </a:ext>
          </a:extLst>
        </xdr:cNvPr>
        <xdr:cNvSpPr txBox="1">
          <a:spLocks noChangeArrowheads="1"/>
        </xdr:cNvSpPr>
      </xdr:nvSpPr>
      <xdr:spPr bwMode="auto">
        <a:xfrm>
          <a:off x="14735175" y="11058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2216" name="Text Box 15">
          <a:extLst>
            <a:ext uri="{FF2B5EF4-FFF2-40B4-BE49-F238E27FC236}">
              <a16:creationId xmlns:a16="http://schemas.microsoft.com/office/drawing/2014/main" id="{7C606FF3-BAF2-4261-8306-68714089EB0C}"/>
            </a:ext>
          </a:extLst>
        </xdr:cNvPr>
        <xdr:cNvSpPr txBox="1">
          <a:spLocks noChangeArrowheads="1"/>
        </xdr:cNvSpPr>
      </xdr:nvSpPr>
      <xdr:spPr bwMode="auto">
        <a:xfrm>
          <a:off x="4448175" y="11430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217" name="Text Box 15">
          <a:extLst>
            <a:ext uri="{FF2B5EF4-FFF2-40B4-BE49-F238E27FC236}">
              <a16:creationId xmlns:a16="http://schemas.microsoft.com/office/drawing/2014/main" id="{3FBC5A94-1C9D-4CA9-B0E3-1759E1CFD89A}"/>
            </a:ext>
          </a:extLst>
        </xdr:cNvPr>
        <xdr:cNvSpPr txBox="1">
          <a:spLocks noChangeArrowheads="1"/>
        </xdr:cNvSpPr>
      </xdr:nvSpPr>
      <xdr:spPr bwMode="auto">
        <a:xfrm>
          <a:off x="11963400" y="11430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504825</xdr:rowOff>
    </xdr:from>
    <xdr:ext cx="95250" cy="442269"/>
    <xdr:sp macro="" textlink="">
      <xdr:nvSpPr>
        <xdr:cNvPr id="2218" name="Text Box 15">
          <a:extLst>
            <a:ext uri="{FF2B5EF4-FFF2-40B4-BE49-F238E27FC236}">
              <a16:creationId xmlns:a16="http://schemas.microsoft.com/office/drawing/2014/main" id="{6689801B-948C-4EE5-B060-99B2BEFB0645}"/>
            </a:ext>
          </a:extLst>
        </xdr:cNvPr>
        <xdr:cNvSpPr txBox="1">
          <a:spLocks noChangeArrowheads="1"/>
        </xdr:cNvSpPr>
      </xdr:nvSpPr>
      <xdr:spPr bwMode="auto">
        <a:xfrm>
          <a:off x="20821650" y="11430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2219" name="Text Box 15">
          <a:extLst>
            <a:ext uri="{FF2B5EF4-FFF2-40B4-BE49-F238E27FC236}">
              <a16:creationId xmlns:a16="http://schemas.microsoft.com/office/drawing/2014/main" id="{EAC04993-EB2A-4B20-A7DC-BAF036C80082}"/>
            </a:ext>
          </a:extLst>
        </xdr:cNvPr>
        <xdr:cNvSpPr txBox="1">
          <a:spLocks noChangeArrowheads="1"/>
        </xdr:cNvSpPr>
      </xdr:nvSpPr>
      <xdr:spPr bwMode="auto">
        <a:xfrm>
          <a:off x="4448175" y="11430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2220" name="Text Box 15">
          <a:extLst>
            <a:ext uri="{FF2B5EF4-FFF2-40B4-BE49-F238E27FC236}">
              <a16:creationId xmlns:a16="http://schemas.microsoft.com/office/drawing/2014/main" id="{2E41B81B-B70C-43D6-BB97-94E9D6B69DA8}"/>
            </a:ext>
          </a:extLst>
        </xdr:cNvPr>
        <xdr:cNvSpPr txBox="1">
          <a:spLocks noChangeArrowheads="1"/>
        </xdr:cNvSpPr>
      </xdr:nvSpPr>
      <xdr:spPr bwMode="auto">
        <a:xfrm>
          <a:off x="4448175" y="11430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22</xdr:row>
      <xdr:rowOff>170392</xdr:rowOff>
    </xdr:from>
    <xdr:ext cx="95250" cy="213632"/>
    <xdr:sp macro="" textlink="">
      <xdr:nvSpPr>
        <xdr:cNvPr id="2221" name="Text Box 15">
          <a:extLst>
            <a:ext uri="{FF2B5EF4-FFF2-40B4-BE49-F238E27FC236}">
              <a16:creationId xmlns:a16="http://schemas.microsoft.com/office/drawing/2014/main" id="{845A89D3-FE56-4915-BC37-9874E78C311B}"/>
            </a:ext>
          </a:extLst>
        </xdr:cNvPr>
        <xdr:cNvSpPr txBox="1">
          <a:spLocks noChangeArrowheads="1"/>
        </xdr:cNvSpPr>
      </xdr:nvSpPr>
      <xdr:spPr bwMode="auto">
        <a:xfrm>
          <a:off x="11991975" y="11228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22" name="Text Box 16">
          <a:extLst>
            <a:ext uri="{FF2B5EF4-FFF2-40B4-BE49-F238E27FC236}">
              <a16:creationId xmlns:a16="http://schemas.microsoft.com/office/drawing/2014/main" id="{08B88F32-A057-4053-A4E2-2DDFB70DC1A3}"/>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23" name="Text Box 17">
          <a:extLst>
            <a:ext uri="{FF2B5EF4-FFF2-40B4-BE49-F238E27FC236}">
              <a16:creationId xmlns:a16="http://schemas.microsoft.com/office/drawing/2014/main" id="{70F2594B-1AA8-47B9-9BA6-F1C1120F51A8}"/>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24" name="Text Box 18">
          <a:extLst>
            <a:ext uri="{FF2B5EF4-FFF2-40B4-BE49-F238E27FC236}">
              <a16:creationId xmlns:a16="http://schemas.microsoft.com/office/drawing/2014/main" id="{F9202A74-487A-4CE5-B519-2A68F3DACA25}"/>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25" name="Text Box 19">
          <a:extLst>
            <a:ext uri="{FF2B5EF4-FFF2-40B4-BE49-F238E27FC236}">
              <a16:creationId xmlns:a16="http://schemas.microsoft.com/office/drawing/2014/main" id="{295FE7F3-F2BA-43F6-9C68-3925C6B1256E}"/>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26" name="Text Box 16">
          <a:extLst>
            <a:ext uri="{FF2B5EF4-FFF2-40B4-BE49-F238E27FC236}">
              <a16:creationId xmlns:a16="http://schemas.microsoft.com/office/drawing/2014/main" id="{A0E553E6-FE43-4B27-B5AD-D013976E9C63}"/>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27" name="Text Box 17">
          <a:extLst>
            <a:ext uri="{FF2B5EF4-FFF2-40B4-BE49-F238E27FC236}">
              <a16:creationId xmlns:a16="http://schemas.microsoft.com/office/drawing/2014/main" id="{15CD491A-D7E1-4C8C-A756-468BB6B65A16}"/>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28" name="Text Box 18">
          <a:extLst>
            <a:ext uri="{FF2B5EF4-FFF2-40B4-BE49-F238E27FC236}">
              <a16:creationId xmlns:a16="http://schemas.microsoft.com/office/drawing/2014/main" id="{D548751C-7987-4BB7-A7A6-7D1485A015CE}"/>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29" name="Text Box 19">
          <a:extLst>
            <a:ext uri="{FF2B5EF4-FFF2-40B4-BE49-F238E27FC236}">
              <a16:creationId xmlns:a16="http://schemas.microsoft.com/office/drawing/2014/main" id="{7F86FCE0-4167-4B2D-ABC0-33F30CF6E745}"/>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30" name="Text Box 16">
          <a:extLst>
            <a:ext uri="{FF2B5EF4-FFF2-40B4-BE49-F238E27FC236}">
              <a16:creationId xmlns:a16="http://schemas.microsoft.com/office/drawing/2014/main" id="{E3C8D61A-2600-4316-B89C-1AFDE078340A}"/>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31" name="Text Box 17">
          <a:extLst>
            <a:ext uri="{FF2B5EF4-FFF2-40B4-BE49-F238E27FC236}">
              <a16:creationId xmlns:a16="http://schemas.microsoft.com/office/drawing/2014/main" id="{03D2F5F1-9D81-4D2A-83CB-0235A70F17BC}"/>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32" name="Text Box 18">
          <a:extLst>
            <a:ext uri="{FF2B5EF4-FFF2-40B4-BE49-F238E27FC236}">
              <a16:creationId xmlns:a16="http://schemas.microsoft.com/office/drawing/2014/main" id="{E989C4C9-D53E-4A3F-8BD6-F51896E095E0}"/>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33" name="Text Box 19">
          <a:extLst>
            <a:ext uri="{FF2B5EF4-FFF2-40B4-BE49-F238E27FC236}">
              <a16:creationId xmlns:a16="http://schemas.microsoft.com/office/drawing/2014/main" id="{5DE367D3-2303-4907-92C4-454405010C92}"/>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014"/>
    <xdr:sp macro="" textlink="">
      <xdr:nvSpPr>
        <xdr:cNvPr id="2234" name="Text Box 15">
          <a:extLst>
            <a:ext uri="{FF2B5EF4-FFF2-40B4-BE49-F238E27FC236}">
              <a16:creationId xmlns:a16="http://schemas.microsoft.com/office/drawing/2014/main" id="{FD9EF493-D183-496F-B1EE-6BFA8A0B4C5B}"/>
            </a:ext>
          </a:extLst>
        </xdr:cNvPr>
        <xdr:cNvSpPr txBox="1">
          <a:spLocks noChangeArrowheads="1"/>
        </xdr:cNvSpPr>
      </xdr:nvSpPr>
      <xdr:spPr bwMode="auto">
        <a:xfrm>
          <a:off x="4448175" y="12172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35" name="Text Box 16">
          <a:extLst>
            <a:ext uri="{FF2B5EF4-FFF2-40B4-BE49-F238E27FC236}">
              <a16:creationId xmlns:a16="http://schemas.microsoft.com/office/drawing/2014/main" id="{12380D6A-6BB6-42FA-9FCB-F2E138E453EC}"/>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36" name="Text Box 17">
          <a:extLst>
            <a:ext uri="{FF2B5EF4-FFF2-40B4-BE49-F238E27FC236}">
              <a16:creationId xmlns:a16="http://schemas.microsoft.com/office/drawing/2014/main" id="{40F27B30-AAA2-408F-9034-B8FC2E27E620}"/>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37" name="Text Box 18">
          <a:extLst>
            <a:ext uri="{FF2B5EF4-FFF2-40B4-BE49-F238E27FC236}">
              <a16:creationId xmlns:a16="http://schemas.microsoft.com/office/drawing/2014/main" id="{8D7F2058-B6A6-4BE6-AC60-A750B5867C14}"/>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38" name="Text Box 19">
          <a:extLst>
            <a:ext uri="{FF2B5EF4-FFF2-40B4-BE49-F238E27FC236}">
              <a16:creationId xmlns:a16="http://schemas.microsoft.com/office/drawing/2014/main" id="{83298D6E-2E38-4FA2-89D2-1E451A2C7695}"/>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39" name="Text Box 16">
          <a:extLst>
            <a:ext uri="{FF2B5EF4-FFF2-40B4-BE49-F238E27FC236}">
              <a16:creationId xmlns:a16="http://schemas.microsoft.com/office/drawing/2014/main" id="{93E52C26-C98D-402A-918A-9B77DA9977B6}"/>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40" name="Text Box 17">
          <a:extLst>
            <a:ext uri="{FF2B5EF4-FFF2-40B4-BE49-F238E27FC236}">
              <a16:creationId xmlns:a16="http://schemas.microsoft.com/office/drawing/2014/main" id="{AA4A011D-AAFA-4761-8E6F-3C48EFB9F2B3}"/>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41" name="Text Box 18">
          <a:extLst>
            <a:ext uri="{FF2B5EF4-FFF2-40B4-BE49-F238E27FC236}">
              <a16:creationId xmlns:a16="http://schemas.microsoft.com/office/drawing/2014/main" id="{29309BE0-0B37-4AE9-A03E-87B2765FFA5F}"/>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2" name="Text Box 16">
          <a:extLst>
            <a:ext uri="{FF2B5EF4-FFF2-40B4-BE49-F238E27FC236}">
              <a16:creationId xmlns:a16="http://schemas.microsoft.com/office/drawing/2014/main" id="{C69097FD-36F2-4136-ACBB-D2160E8A6780}"/>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3" name="Text Box 17">
          <a:extLst>
            <a:ext uri="{FF2B5EF4-FFF2-40B4-BE49-F238E27FC236}">
              <a16:creationId xmlns:a16="http://schemas.microsoft.com/office/drawing/2014/main" id="{6F99DBC9-AFB5-4EC9-B169-60655B444E95}"/>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4" name="Text Box 18">
          <a:extLst>
            <a:ext uri="{FF2B5EF4-FFF2-40B4-BE49-F238E27FC236}">
              <a16:creationId xmlns:a16="http://schemas.microsoft.com/office/drawing/2014/main" id="{22C9C082-FC01-4D6C-BB4E-76FEEFDB7B9B}"/>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5" name="Text Box 19">
          <a:extLst>
            <a:ext uri="{FF2B5EF4-FFF2-40B4-BE49-F238E27FC236}">
              <a16:creationId xmlns:a16="http://schemas.microsoft.com/office/drawing/2014/main" id="{149182BC-8E03-4C3B-94C7-744B1A0CDCA4}"/>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6" name="Text Box 16">
          <a:extLst>
            <a:ext uri="{FF2B5EF4-FFF2-40B4-BE49-F238E27FC236}">
              <a16:creationId xmlns:a16="http://schemas.microsoft.com/office/drawing/2014/main" id="{8A7C92AE-29B9-41BE-98FA-C0E3CAAFC397}"/>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7" name="Text Box 17">
          <a:extLst>
            <a:ext uri="{FF2B5EF4-FFF2-40B4-BE49-F238E27FC236}">
              <a16:creationId xmlns:a16="http://schemas.microsoft.com/office/drawing/2014/main" id="{0EE9DEB4-B1BC-40D7-B763-BB3753606339}"/>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8" name="Text Box 18">
          <a:extLst>
            <a:ext uri="{FF2B5EF4-FFF2-40B4-BE49-F238E27FC236}">
              <a16:creationId xmlns:a16="http://schemas.microsoft.com/office/drawing/2014/main" id="{5A40B9CC-E30E-46AB-850B-9C28E1E65D92}"/>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49" name="Text Box 19">
          <a:extLst>
            <a:ext uri="{FF2B5EF4-FFF2-40B4-BE49-F238E27FC236}">
              <a16:creationId xmlns:a16="http://schemas.microsoft.com/office/drawing/2014/main" id="{1FD00089-705F-4451-A09C-CAF9FD792661}"/>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2250" name="Text Box 15">
          <a:extLst>
            <a:ext uri="{FF2B5EF4-FFF2-40B4-BE49-F238E27FC236}">
              <a16:creationId xmlns:a16="http://schemas.microsoft.com/office/drawing/2014/main" id="{2EB5AEFF-81E9-4A77-9B00-7C13EB04CEA8}"/>
            </a:ext>
          </a:extLst>
        </xdr:cNvPr>
        <xdr:cNvSpPr txBox="1">
          <a:spLocks noChangeArrowheads="1"/>
        </xdr:cNvSpPr>
      </xdr:nvSpPr>
      <xdr:spPr bwMode="auto">
        <a:xfrm>
          <a:off x="4448175" y="11430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251" name="Text Box 15">
          <a:extLst>
            <a:ext uri="{FF2B5EF4-FFF2-40B4-BE49-F238E27FC236}">
              <a16:creationId xmlns:a16="http://schemas.microsoft.com/office/drawing/2014/main" id="{C04EE4F3-5157-4FE7-9AE5-630AF4CC2F43}"/>
            </a:ext>
          </a:extLst>
        </xdr:cNvPr>
        <xdr:cNvSpPr txBox="1">
          <a:spLocks noChangeArrowheads="1"/>
        </xdr:cNvSpPr>
      </xdr:nvSpPr>
      <xdr:spPr bwMode="auto">
        <a:xfrm>
          <a:off x="11963400" y="11430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504825</xdr:rowOff>
    </xdr:from>
    <xdr:ext cx="95250" cy="442269"/>
    <xdr:sp macro="" textlink="">
      <xdr:nvSpPr>
        <xdr:cNvPr id="2252" name="Text Box 15">
          <a:extLst>
            <a:ext uri="{FF2B5EF4-FFF2-40B4-BE49-F238E27FC236}">
              <a16:creationId xmlns:a16="http://schemas.microsoft.com/office/drawing/2014/main" id="{909E53AC-7EF3-4848-8562-35486B0B8183}"/>
            </a:ext>
          </a:extLst>
        </xdr:cNvPr>
        <xdr:cNvSpPr txBox="1">
          <a:spLocks noChangeArrowheads="1"/>
        </xdr:cNvSpPr>
      </xdr:nvSpPr>
      <xdr:spPr bwMode="auto">
        <a:xfrm>
          <a:off x="20821650" y="11430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2253" name="Text Box 15">
          <a:extLst>
            <a:ext uri="{FF2B5EF4-FFF2-40B4-BE49-F238E27FC236}">
              <a16:creationId xmlns:a16="http://schemas.microsoft.com/office/drawing/2014/main" id="{00E36BED-20CC-48EA-B8CC-D34CA4A5B292}"/>
            </a:ext>
          </a:extLst>
        </xdr:cNvPr>
        <xdr:cNvSpPr txBox="1">
          <a:spLocks noChangeArrowheads="1"/>
        </xdr:cNvSpPr>
      </xdr:nvSpPr>
      <xdr:spPr bwMode="auto">
        <a:xfrm>
          <a:off x="4448175" y="11430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2254" name="Text Box 15">
          <a:extLst>
            <a:ext uri="{FF2B5EF4-FFF2-40B4-BE49-F238E27FC236}">
              <a16:creationId xmlns:a16="http://schemas.microsoft.com/office/drawing/2014/main" id="{E3530D73-E640-4C59-BDF8-B0C0FA5225E3}"/>
            </a:ext>
          </a:extLst>
        </xdr:cNvPr>
        <xdr:cNvSpPr txBox="1">
          <a:spLocks noChangeArrowheads="1"/>
        </xdr:cNvSpPr>
      </xdr:nvSpPr>
      <xdr:spPr bwMode="auto">
        <a:xfrm>
          <a:off x="4448175" y="11430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213632"/>
    <xdr:sp macro="" textlink="">
      <xdr:nvSpPr>
        <xdr:cNvPr id="2255" name="Text Box 15">
          <a:extLst>
            <a:ext uri="{FF2B5EF4-FFF2-40B4-BE49-F238E27FC236}">
              <a16:creationId xmlns:a16="http://schemas.microsoft.com/office/drawing/2014/main" id="{DBA2E091-F3A3-41DE-993B-7CFEAC598715}"/>
            </a:ext>
          </a:extLst>
        </xdr:cNvPr>
        <xdr:cNvSpPr txBox="1">
          <a:spLocks noChangeArrowheads="1"/>
        </xdr:cNvSpPr>
      </xdr:nvSpPr>
      <xdr:spPr bwMode="auto">
        <a:xfrm>
          <a:off x="11963400" y="11430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56" name="Text Box 16">
          <a:extLst>
            <a:ext uri="{FF2B5EF4-FFF2-40B4-BE49-F238E27FC236}">
              <a16:creationId xmlns:a16="http://schemas.microsoft.com/office/drawing/2014/main" id="{0214D606-7F91-4867-8090-81A1EA9E162E}"/>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57" name="Text Box 17">
          <a:extLst>
            <a:ext uri="{FF2B5EF4-FFF2-40B4-BE49-F238E27FC236}">
              <a16:creationId xmlns:a16="http://schemas.microsoft.com/office/drawing/2014/main" id="{CD19D93A-1757-495A-953F-10358F4E8BCA}"/>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58" name="Text Box 18">
          <a:extLst>
            <a:ext uri="{FF2B5EF4-FFF2-40B4-BE49-F238E27FC236}">
              <a16:creationId xmlns:a16="http://schemas.microsoft.com/office/drawing/2014/main" id="{80B9F9C3-687D-4877-B95A-ACE097729367}"/>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59" name="Text Box 19">
          <a:extLst>
            <a:ext uri="{FF2B5EF4-FFF2-40B4-BE49-F238E27FC236}">
              <a16:creationId xmlns:a16="http://schemas.microsoft.com/office/drawing/2014/main" id="{A435420F-3CDF-4F5A-BF1D-10BFA469C75C}"/>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60" name="Text Box 16">
          <a:extLst>
            <a:ext uri="{FF2B5EF4-FFF2-40B4-BE49-F238E27FC236}">
              <a16:creationId xmlns:a16="http://schemas.microsoft.com/office/drawing/2014/main" id="{FD003E67-2FD1-4ED6-AAEF-9CE1DDD36519}"/>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61" name="Text Box 17">
          <a:extLst>
            <a:ext uri="{FF2B5EF4-FFF2-40B4-BE49-F238E27FC236}">
              <a16:creationId xmlns:a16="http://schemas.microsoft.com/office/drawing/2014/main" id="{F696C7BD-83AA-4A07-B9A9-3D1B960EDEEB}"/>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62" name="Text Box 18">
          <a:extLst>
            <a:ext uri="{FF2B5EF4-FFF2-40B4-BE49-F238E27FC236}">
              <a16:creationId xmlns:a16="http://schemas.microsoft.com/office/drawing/2014/main" id="{43E8CFF7-AE3B-4FEA-B35D-4657D656202D}"/>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63" name="Text Box 19">
          <a:extLst>
            <a:ext uri="{FF2B5EF4-FFF2-40B4-BE49-F238E27FC236}">
              <a16:creationId xmlns:a16="http://schemas.microsoft.com/office/drawing/2014/main" id="{0DD5FEDE-B45E-45B9-A59B-4A6DD246F924}"/>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64" name="Text Box 16">
          <a:extLst>
            <a:ext uri="{FF2B5EF4-FFF2-40B4-BE49-F238E27FC236}">
              <a16:creationId xmlns:a16="http://schemas.microsoft.com/office/drawing/2014/main" id="{9F9AEAEB-8DDD-484F-9159-B921136A8FD9}"/>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65" name="Text Box 17">
          <a:extLst>
            <a:ext uri="{FF2B5EF4-FFF2-40B4-BE49-F238E27FC236}">
              <a16:creationId xmlns:a16="http://schemas.microsoft.com/office/drawing/2014/main" id="{2A7B727E-4DF0-46EE-8D48-311FDB4C346A}"/>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66" name="Text Box 18">
          <a:extLst>
            <a:ext uri="{FF2B5EF4-FFF2-40B4-BE49-F238E27FC236}">
              <a16:creationId xmlns:a16="http://schemas.microsoft.com/office/drawing/2014/main" id="{A77538C4-1A7B-486B-A200-E28B56F94E49}"/>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267" name="Text Box 19">
          <a:extLst>
            <a:ext uri="{FF2B5EF4-FFF2-40B4-BE49-F238E27FC236}">
              <a16:creationId xmlns:a16="http://schemas.microsoft.com/office/drawing/2014/main" id="{C04597D9-B12A-4F05-8F85-62E898AC3163}"/>
            </a:ext>
          </a:extLst>
        </xdr:cNvPr>
        <xdr:cNvSpPr txBox="1">
          <a:spLocks noChangeArrowheads="1"/>
        </xdr:cNvSpPr>
      </xdr:nvSpPr>
      <xdr:spPr bwMode="auto">
        <a:xfrm>
          <a:off x="2082165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014"/>
    <xdr:sp macro="" textlink="">
      <xdr:nvSpPr>
        <xdr:cNvPr id="2268" name="Text Box 15">
          <a:extLst>
            <a:ext uri="{FF2B5EF4-FFF2-40B4-BE49-F238E27FC236}">
              <a16:creationId xmlns:a16="http://schemas.microsoft.com/office/drawing/2014/main" id="{7189C16D-5BD5-4114-BF80-6987DDA9E419}"/>
            </a:ext>
          </a:extLst>
        </xdr:cNvPr>
        <xdr:cNvSpPr txBox="1">
          <a:spLocks noChangeArrowheads="1"/>
        </xdr:cNvSpPr>
      </xdr:nvSpPr>
      <xdr:spPr bwMode="auto">
        <a:xfrm>
          <a:off x="4448175" y="12172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69" name="Text Box 16">
          <a:extLst>
            <a:ext uri="{FF2B5EF4-FFF2-40B4-BE49-F238E27FC236}">
              <a16:creationId xmlns:a16="http://schemas.microsoft.com/office/drawing/2014/main" id="{9D0F27A1-DD82-486C-8E9E-8F145EB02393}"/>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70" name="Text Box 17">
          <a:extLst>
            <a:ext uri="{FF2B5EF4-FFF2-40B4-BE49-F238E27FC236}">
              <a16:creationId xmlns:a16="http://schemas.microsoft.com/office/drawing/2014/main" id="{379B2B62-0659-4557-A672-9B7F0DEA526E}"/>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71" name="Text Box 18">
          <a:extLst>
            <a:ext uri="{FF2B5EF4-FFF2-40B4-BE49-F238E27FC236}">
              <a16:creationId xmlns:a16="http://schemas.microsoft.com/office/drawing/2014/main" id="{9A769F4A-938D-451C-9714-3C979DE74E7E}"/>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72" name="Text Box 19">
          <a:extLst>
            <a:ext uri="{FF2B5EF4-FFF2-40B4-BE49-F238E27FC236}">
              <a16:creationId xmlns:a16="http://schemas.microsoft.com/office/drawing/2014/main" id="{D212B4E8-8302-42FA-96F6-918E45EA1DFF}"/>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73" name="Text Box 15">
          <a:extLst>
            <a:ext uri="{FF2B5EF4-FFF2-40B4-BE49-F238E27FC236}">
              <a16:creationId xmlns:a16="http://schemas.microsoft.com/office/drawing/2014/main" id="{B18939F6-E16F-4A9C-969A-FD702A3817B6}"/>
            </a:ext>
          </a:extLst>
        </xdr:cNvPr>
        <xdr:cNvSpPr txBox="1">
          <a:spLocks noChangeArrowheads="1"/>
        </xdr:cNvSpPr>
      </xdr:nvSpPr>
      <xdr:spPr bwMode="auto">
        <a:xfrm>
          <a:off x="11963400" y="12172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74" name="Text Box 16">
          <a:extLst>
            <a:ext uri="{FF2B5EF4-FFF2-40B4-BE49-F238E27FC236}">
              <a16:creationId xmlns:a16="http://schemas.microsoft.com/office/drawing/2014/main" id="{BCFD0B80-F717-4AF8-A460-3E669D9F3471}"/>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75" name="Text Box 17">
          <a:extLst>
            <a:ext uri="{FF2B5EF4-FFF2-40B4-BE49-F238E27FC236}">
              <a16:creationId xmlns:a16="http://schemas.microsoft.com/office/drawing/2014/main" id="{609EA79A-0833-4DC4-923E-D04583465442}"/>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76" name="Text Box 18">
          <a:extLst>
            <a:ext uri="{FF2B5EF4-FFF2-40B4-BE49-F238E27FC236}">
              <a16:creationId xmlns:a16="http://schemas.microsoft.com/office/drawing/2014/main" id="{83D58184-A80B-417F-ABB6-6F461F38E60C}"/>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77" name="Text Box 16">
          <a:extLst>
            <a:ext uri="{FF2B5EF4-FFF2-40B4-BE49-F238E27FC236}">
              <a16:creationId xmlns:a16="http://schemas.microsoft.com/office/drawing/2014/main" id="{4390F964-D3AF-409B-BD5B-DBAED6BFC6E3}"/>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78" name="Text Box 17">
          <a:extLst>
            <a:ext uri="{FF2B5EF4-FFF2-40B4-BE49-F238E27FC236}">
              <a16:creationId xmlns:a16="http://schemas.microsoft.com/office/drawing/2014/main" id="{176F255F-A310-44C2-B9C3-EABBA55EB3FB}"/>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79" name="Text Box 18">
          <a:extLst>
            <a:ext uri="{FF2B5EF4-FFF2-40B4-BE49-F238E27FC236}">
              <a16:creationId xmlns:a16="http://schemas.microsoft.com/office/drawing/2014/main" id="{6B693EA8-C953-4BCE-A774-FD37109BE176}"/>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80" name="Text Box 19">
          <a:extLst>
            <a:ext uri="{FF2B5EF4-FFF2-40B4-BE49-F238E27FC236}">
              <a16:creationId xmlns:a16="http://schemas.microsoft.com/office/drawing/2014/main" id="{7C626D8F-DD8E-4FE0-A4D3-334EB7DCB854}"/>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81" name="Text Box 16">
          <a:extLst>
            <a:ext uri="{FF2B5EF4-FFF2-40B4-BE49-F238E27FC236}">
              <a16:creationId xmlns:a16="http://schemas.microsoft.com/office/drawing/2014/main" id="{0283C645-1C1F-47EF-8C19-E1B7E98EBB35}"/>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82" name="Text Box 17">
          <a:extLst>
            <a:ext uri="{FF2B5EF4-FFF2-40B4-BE49-F238E27FC236}">
              <a16:creationId xmlns:a16="http://schemas.microsoft.com/office/drawing/2014/main" id="{9FFD8334-C768-4FB9-BAB3-1366AC7D4225}"/>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83" name="Text Box 18">
          <a:extLst>
            <a:ext uri="{FF2B5EF4-FFF2-40B4-BE49-F238E27FC236}">
              <a16:creationId xmlns:a16="http://schemas.microsoft.com/office/drawing/2014/main" id="{D0E670EF-F96A-4DDE-9ACA-B0BA30530885}"/>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284" name="Text Box 15">
          <a:extLst>
            <a:ext uri="{FF2B5EF4-FFF2-40B4-BE49-F238E27FC236}">
              <a16:creationId xmlns:a16="http://schemas.microsoft.com/office/drawing/2014/main" id="{2282F14E-F384-451F-BFB1-B39A66F8F03D}"/>
            </a:ext>
          </a:extLst>
        </xdr:cNvPr>
        <xdr:cNvSpPr txBox="1">
          <a:spLocks noChangeArrowheads="1"/>
        </xdr:cNvSpPr>
      </xdr:nvSpPr>
      <xdr:spPr bwMode="auto">
        <a:xfrm>
          <a:off x="11991975" y="12714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85" name="Text Box 16">
          <a:extLst>
            <a:ext uri="{FF2B5EF4-FFF2-40B4-BE49-F238E27FC236}">
              <a16:creationId xmlns:a16="http://schemas.microsoft.com/office/drawing/2014/main" id="{1C20D125-6322-45BC-8582-10ED660EE8AF}"/>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86" name="Text Box 17">
          <a:extLst>
            <a:ext uri="{FF2B5EF4-FFF2-40B4-BE49-F238E27FC236}">
              <a16:creationId xmlns:a16="http://schemas.microsoft.com/office/drawing/2014/main" id="{016D71CC-3074-4482-A232-B61D2F32F9AF}"/>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87" name="Text Box 18">
          <a:extLst>
            <a:ext uri="{FF2B5EF4-FFF2-40B4-BE49-F238E27FC236}">
              <a16:creationId xmlns:a16="http://schemas.microsoft.com/office/drawing/2014/main" id="{6B04D097-E3B8-42C8-9640-7C5A0571189C}"/>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88" name="Text Box 19">
          <a:extLst>
            <a:ext uri="{FF2B5EF4-FFF2-40B4-BE49-F238E27FC236}">
              <a16:creationId xmlns:a16="http://schemas.microsoft.com/office/drawing/2014/main" id="{F545B437-39D6-496B-AA8E-2F58C2775778}"/>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89" name="Text Box 16">
          <a:extLst>
            <a:ext uri="{FF2B5EF4-FFF2-40B4-BE49-F238E27FC236}">
              <a16:creationId xmlns:a16="http://schemas.microsoft.com/office/drawing/2014/main" id="{274825D0-8C13-48E3-9D5B-B8AD1A5E6750}"/>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90" name="Text Box 17">
          <a:extLst>
            <a:ext uri="{FF2B5EF4-FFF2-40B4-BE49-F238E27FC236}">
              <a16:creationId xmlns:a16="http://schemas.microsoft.com/office/drawing/2014/main" id="{2F1238F7-071D-4B05-A67A-78ADA21B209F}"/>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91" name="Text Box 18">
          <a:extLst>
            <a:ext uri="{FF2B5EF4-FFF2-40B4-BE49-F238E27FC236}">
              <a16:creationId xmlns:a16="http://schemas.microsoft.com/office/drawing/2014/main" id="{329F69A4-E80A-463F-80E6-6A24D04B8959}"/>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292" name="Text Box 19">
          <a:extLst>
            <a:ext uri="{FF2B5EF4-FFF2-40B4-BE49-F238E27FC236}">
              <a16:creationId xmlns:a16="http://schemas.microsoft.com/office/drawing/2014/main" id="{1474547D-B45E-4DE4-AE42-8C2E6A0795DF}"/>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95250" cy="171450"/>
    <xdr:sp macro="" textlink="">
      <xdr:nvSpPr>
        <xdr:cNvPr id="2293" name="Text Box 16">
          <a:extLst>
            <a:ext uri="{FF2B5EF4-FFF2-40B4-BE49-F238E27FC236}">
              <a16:creationId xmlns:a16="http://schemas.microsoft.com/office/drawing/2014/main" id="{A41078AD-F8A3-453B-98BE-023E244F04DC}"/>
            </a:ext>
          </a:extLst>
        </xdr:cNvPr>
        <xdr:cNvSpPr txBox="1">
          <a:spLocks noChangeArrowheads="1"/>
        </xdr:cNvSpPr>
      </xdr:nvSpPr>
      <xdr:spPr bwMode="auto">
        <a:xfrm>
          <a:off x="20821650" y="11430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95250" cy="171450"/>
    <xdr:sp macro="" textlink="">
      <xdr:nvSpPr>
        <xdr:cNvPr id="2294" name="Text Box 17">
          <a:extLst>
            <a:ext uri="{FF2B5EF4-FFF2-40B4-BE49-F238E27FC236}">
              <a16:creationId xmlns:a16="http://schemas.microsoft.com/office/drawing/2014/main" id="{F5E7978F-A711-4931-A8F9-FFE5EDEEE601}"/>
            </a:ext>
          </a:extLst>
        </xdr:cNvPr>
        <xdr:cNvSpPr txBox="1">
          <a:spLocks noChangeArrowheads="1"/>
        </xdr:cNvSpPr>
      </xdr:nvSpPr>
      <xdr:spPr bwMode="auto">
        <a:xfrm>
          <a:off x="20821650" y="11430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95250" cy="171450"/>
    <xdr:sp macro="" textlink="">
      <xdr:nvSpPr>
        <xdr:cNvPr id="2295" name="Text Box 18">
          <a:extLst>
            <a:ext uri="{FF2B5EF4-FFF2-40B4-BE49-F238E27FC236}">
              <a16:creationId xmlns:a16="http://schemas.microsoft.com/office/drawing/2014/main" id="{5DAE9A9D-1CB4-404B-A2F7-3038510D053E}"/>
            </a:ext>
          </a:extLst>
        </xdr:cNvPr>
        <xdr:cNvSpPr txBox="1">
          <a:spLocks noChangeArrowheads="1"/>
        </xdr:cNvSpPr>
      </xdr:nvSpPr>
      <xdr:spPr bwMode="auto">
        <a:xfrm>
          <a:off x="20821650" y="11430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23</xdr:row>
      <xdr:rowOff>0</xdr:rowOff>
    </xdr:from>
    <xdr:ext cx="95250" cy="171450"/>
    <xdr:sp macro="" textlink="">
      <xdr:nvSpPr>
        <xdr:cNvPr id="2296" name="Text Box 19">
          <a:extLst>
            <a:ext uri="{FF2B5EF4-FFF2-40B4-BE49-F238E27FC236}">
              <a16:creationId xmlns:a16="http://schemas.microsoft.com/office/drawing/2014/main" id="{25789DA3-4B86-432B-BB47-0E10B15BBB6E}"/>
            </a:ext>
          </a:extLst>
        </xdr:cNvPr>
        <xdr:cNvSpPr txBox="1">
          <a:spLocks noChangeArrowheads="1"/>
        </xdr:cNvSpPr>
      </xdr:nvSpPr>
      <xdr:spPr bwMode="auto">
        <a:xfrm>
          <a:off x="20821650" y="11430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014"/>
    <xdr:sp macro="" textlink="">
      <xdr:nvSpPr>
        <xdr:cNvPr id="2297" name="Text Box 15">
          <a:extLst>
            <a:ext uri="{FF2B5EF4-FFF2-40B4-BE49-F238E27FC236}">
              <a16:creationId xmlns:a16="http://schemas.microsoft.com/office/drawing/2014/main" id="{3BADB4D9-C7F7-4F57-A99B-B46827EAD1E6}"/>
            </a:ext>
          </a:extLst>
        </xdr:cNvPr>
        <xdr:cNvSpPr txBox="1">
          <a:spLocks noChangeArrowheads="1"/>
        </xdr:cNvSpPr>
      </xdr:nvSpPr>
      <xdr:spPr bwMode="auto">
        <a:xfrm>
          <a:off x="4448175" y="12172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98" name="Text Box 16">
          <a:extLst>
            <a:ext uri="{FF2B5EF4-FFF2-40B4-BE49-F238E27FC236}">
              <a16:creationId xmlns:a16="http://schemas.microsoft.com/office/drawing/2014/main" id="{D1A42429-47DB-462B-98AF-704850A031A8}"/>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299" name="Text Box 17">
          <a:extLst>
            <a:ext uri="{FF2B5EF4-FFF2-40B4-BE49-F238E27FC236}">
              <a16:creationId xmlns:a16="http://schemas.microsoft.com/office/drawing/2014/main" id="{93289B8C-1330-406F-9EB7-452CB48A76E3}"/>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300" name="Text Box 18">
          <a:extLst>
            <a:ext uri="{FF2B5EF4-FFF2-40B4-BE49-F238E27FC236}">
              <a16:creationId xmlns:a16="http://schemas.microsoft.com/office/drawing/2014/main" id="{24DB287B-AA0B-44DF-A7E3-C963620F7C4B}"/>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301" name="Text Box 19">
          <a:extLst>
            <a:ext uri="{FF2B5EF4-FFF2-40B4-BE49-F238E27FC236}">
              <a16:creationId xmlns:a16="http://schemas.microsoft.com/office/drawing/2014/main" id="{86488015-B320-4289-A66A-5C13476A77D9}"/>
            </a:ext>
          </a:extLst>
        </xdr:cNvPr>
        <xdr:cNvSpPr txBox="1">
          <a:spLocks noChangeArrowheads="1"/>
        </xdr:cNvSpPr>
      </xdr:nvSpPr>
      <xdr:spPr bwMode="auto">
        <a:xfrm>
          <a:off x="4448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302" name="Text Box 16">
          <a:extLst>
            <a:ext uri="{FF2B5EF4-FFF2-40B4-BE49-F238E27FC236}">
              <a16:creationId xmlns:a16="http://schemas.microsoft.com/office/drawing/2014/main" id="{721B3FAE-0D96-4163-A3F7-0B096B447BA5}"/>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303" name="Text Box 17">
          <a:extLst>
            <a:ext uri="{FF2B5EF4-FFF2-40B4-BE49-F238E27FC236}">
              <a16:creationId xmlns:a16="http://schemas.microsoft.com/office/drawing/2014/main" id="{4AF033CF-6511-443D-8BE9-54E9EB7267AC}"/>
            </a:ext>
          </a:extLst>
        </xdr:cNvPr>
        <xdr:cNvSpPr txBox="1">
          <a:spLocks noChangeArrowheads="1"/>
        </xdr:cNvSpPr>
      </xdr:nvSpPr>
      <xdr:spPr bwMode="auto">
        <a:xfrm>
          <a:off x="11963400"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26</xdr:row>
      <xdr:rowOff>15875</xdr:rowOff>
    </xdr:from>
    <xdr:ext cx="95250" cy="171450"/>
    <xdr:sp macro="" textlink="">
      <xdr:nvSpPr>
        <xdr:cNvPr id="2304" name="Text Box 18">
          <a:extLst>
            <a:ext uri="{FF2B5EF4-FFF2-40B4-BE49-F238E27FC236}">
              <a16:creationId xmlns:a16="http://schemas.microsoft.com/office/drawing/2014/main" id="{D5BDDAAB-2A88-41E3-B32E-0BA2CE048C96}"/>
            </a:ext>
          </a:extLst>
        </xdr:cNvPr>
        <xdr:cNvSpPr txBox="1">
          <a:spLocks noChangeArrowheads="1"/>
        </xdr:cNvSpPr>
      </xdr:nvSpPr>
      <xdr:spPr bwMode="auto">
        <a:xfrm>
          <a:off x="11955462" y="12560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305" name="Text Box 16">
          <a:extLst>
            <a:ext uri="{FF2B5EF4-FFF2-40B4-BE49-F238E27FC236}">
              <a16:creationId xmlns:a16="http://schemas.microsoft.com/office/drawing/2014/main" id="{A515B999-64DF-4608-9261-53F946E77938}"/>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306" name="Text Box 17">
          <a:extLst>
            <a:ext uri="{FF2B5EF4-FFF2-40B4-BE49-F238E27FC236}">
              <a16:creationId xmlns:a16="http://schemas.microsoft.com/office/drawing/2014/main" id="{F217B7B6-44E2-4556-BAA7-365087DBE8D6}"/>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307" name="Text Box 18">
          <a:extLst>
            <a:ext uri="{FF2B5EF4-FFF2-40B4-BE49-F238E27FC236}">
              <a16:creationId xmlns:a16="http://schemas.microsoft.com/office/drawing/2014/main" id="{33AC6B5B-F71E-4DCA-9B6F-54C4AC8F9F25}"/>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308" name="Text Box 19">
          <a:extLst>
            <a:ext uri="{FF2B5EF4-FFF2-40B4-BE49-F238E27FC236}">
              <a16:creationId xmlns:a16="http://schemas.microsoft.com/office/drawing/2014/main" id="{B821D5A3-CFAF-4ED0-B7AC-099D354C5917}"/>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309" name="Text Box 16">
          <a:extLst>
            <a:ext uri="{FF2B5EF4-FFF2-40B4-BE49-F238E27FC236}">
              <a16:creationId xmlns:a16="http://schemas.microsoft.com/office/drawing/2014/main" id="{ABA83A57-452C-4C87-B55A-39D7746A0953}"/>
            </a:ext>
          </a:extLst>
        </xdr:cNvPr>
        <xdr:cNvSpPr txBox="1">
          <a:spLocks noChangeArrowheads="1"/>
        </xdr:cNvSpPr>
      </xdr:nvSpPr>
      <xdr:spPr bwMode="auto">
        <a:xfrm>
          <a:off x="14735175" y="12544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310" name="Text Box 15">
          <a:extLst>
            <a:ext uri="{FF2B5EF4-FFF2-40B4-BE49-F238E27FC236}">
              <a16:creationId xmlns:a16="http://schemas.microsoft.com/office/drawing/2014/main" id="{50D9FF43-7180-447A-A0CE-3C1F57007718}"/>
            </a:ext>
          </a:extLst>
        </xdr:cNvPr>
        <xdr:cNvSpPr txBox="1">
          <a:spLocks noChangeArrowheads="1"/>
        </xdr:cNvSpPr>
      </xdr:nvSpPr>
      <xdr:spPr bwMode="auto">
        <a:xfrm>
          <a:off x="11991975" y="12714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2311" name="Text Box 15">
          <a:extLst>
            <a:ext uri="{FF2B5EF4-FFF2-40B4-BE49-F238E27FC236}">
              <a16:creationId xmlns:a16="http://schemas.microsoft.com/office/drawing/2014/main" id="{51E22834-A44D-48D6-BA36-90A280E4CF8F}"/>
            </a:ext>
          </a:extLst>
        </xdr:cNvPr>
        <xdr:cNvSpPr txBox="1">
          <a:spLocks noChangeArrowheads="1"/>
        </xdr:cNvSpPr>
      </xdr:nvSpPr>
      <xdr:spPr bwMode="auto">
        <a:xfrm>
          <a:off x="4448175" y="12915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312" name="Text Box 15">
          <a:extLst>
            <a:ext uri="{FF2B5EF4-FFF2-40B4-BE49-F238E27FC236}">
              <a16:creationId xmlns:a16="http://schemas.microsoft.com/office/drawing/2014/main" id="{64A8F96E-436B-43CC-BEA4-E6C0AF348E63}"/>
            </a:ext>
          </a:extLst>
        </xdr:cNvPr>
        <xdr:cNvSpPr txBox="1">
          <a:spLocks noChangeArrowheads="1"/>
        </xdr:cNvSpPr>
      </xdr:nvSpPr>
      <xdr:spPr bwMode="auto">
        <a:xfrm>
          <a:off x="11963400" y="12915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504825</xdr:rowOff>
    </xdr:from>
    <xdr:ext cx="95250" cy="442269"/>
    <xdr:sp macro="" textlink="">
      <xdr:nvSpPr>
        <xdr:cNvPr id="2313" name="Text Box 15">
          <a:extLst>
            <a:ext uri="{FF2B5EF4-FFF2-40B4-BE49-F238E27FC236}">
              <a16:creationId xmlns:a16="http://schemas.microsoft.com/office/drawing/2014/main" id="{68A42B02-BB69-4905-A85D-044646B43AB6}"/>
            </a:ext>
          </a:extLst>
        </xdr:cNvPr>
        <xdr:cNvSpPr txBox="1">
          <a:spLocks noChangeArrowheads="1"/>
        </xdr:cNvSpPr>
      </xdr:nvSpPr>
      <xdr:spPr bwMode="auto">
        <a:xfrm>
          <a:off x="20821650" y="12915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314" name="Text Box 15">
          <a:extLst>
            <a:ext uri="{FF2B5EF4-FFF2-40B4-BE49-F238E27FC236}">
              <a16:creationId xmlns:a16="http://schemas.microsoft.com/office/drawing/2014/main" id="{6CF548C3-C821-4D7C-A0DB-CF9561A29C88}"/>
            </a:ext>
          </a:extLst>
        </xdr:cNvPr>
        <xdr:cNvSpPr txBox="1">
          <a:spLocks noChangeArrowheads="1"/>
        </xdr:cNvSpPr>
      </xdr:nvSpPr>
      <xdr:spPr bwMode="auto">
        <a:xfrm>
          <a:off x="4448175" y="12915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315" name="Text Box 15">
          <a:extLst>
            <a:ext uri="{FF2B5EF4-FFF2-40B4-BE49-F238E27FC236}">
              <a16:creationId xmlns:a16="http://schemas.microsoft.com/office/drawing/2014/main" id="{8A191913-5664-48B7-8AB8-0E1FF48DF790}"/>
            </a:ext>
          </a:extLst>
        </xdr:cNvPr>
        <xdr:cNvSpPr txBox="1">
          <a:spLocks noChangeArrowheads="1"/>
        </xdr:cNvSpPr>
      </xdr:nvSpPr>
      <xdr:spPr bwMode="auto">
        <a:xfrm>
          <a:off x="4448175" y="12915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316" name="Text Box 15">
          <a:extLst>
            <a:ext uri="{FF2B5EF4-FFF2-40B4-BE49-F238E27FC236}">
              <a16:creationId xmlns:a16="http://schemas.microsoft.com/office/drawing/2014/main" id="{05C414A6-669A-4883-8164-F2ADB8AFDCB8}"/>
            </a:ext>
          </a:extLst>
        </xdr:cNvPr>
        <xdr:cNvSpPr txBox="1">
          <a:spLocks noChangeArrowheads="1"/>
        </xdr:cNvSpPr>
      </xdr:nvSpPr>
      <xdr:spPr bwMode="auto">
        <a:xfrm>
          <a:off x="11991975" y="12714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17" name="Text Box 16">
          <a:extLst>
            <a:ext uri="{FF2B5EF4-FFF2-40B4-BE49-F238E27FC236}">
              <a16:creationId xmlns:a16="http://schemas.microsoft.com/office/drawing/2014/main" id="{99ADB20B-D1E7-46BD-A852-6C77319C0B16}"/>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18" name="Text Box 17">
          <a:extLst>
            <a:ext uri="{FF2B5EF4-FFF2-40B4-BE49-F238E27FC236}">
              <a16:creationId xmlns:a16="http://schemas.microsoft.com/office/drawing/2014/main" id="{81C146CE-7479-44F3-B5A1-7EC9ADD320DA}"/>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19" name="Text Box 18">
          <a:extLst>
            <a:ext uri="{FF2B5EF4-FFF2-40B4-BE49-F238E27FC236}">
              <a16:creationId xmlns:a16="http://schemas.microsoft.com/office/drawing/2014/main" id="{E1D72985-768E-48D5-B256-E2EE18436B81}"/>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20" name="Text Box 19">
          <a:extLst>
            <a:ext uri="{FF2B5EF4-FFF2-40B4-BE49-F238E27FC236}">
              <a16:creationId xmlns:a16="http://schemas.microsoft.com/office/drawing/2014/main" id="{81693984-8B39-4711-A8D0-E4A31B8C960F}"/>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21" name="Text Box 16">
          <a:extLst>
            <a:ext uri="{FF2B5EF4-FFF2-40B4-BE49-F238E27FC236}">
              <a16:creationId xmlns:a16="http://schemas.microsoft.com/office/drawing/2014/main" id="{61D40F23-9BE5-4F9A-9C45-224D988B868C}"/>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22" name="Text Box 17">
          <a:extLst>
            <a:ext uri="{FF2B5EF4-FFF2-40B4-BE49-F238E27FC236}">
              <a16:creationId xmlns:a16="http://schemas.microsoft.com/office/drawing/2014/main" id="{B949E264-7076-42EA-B35E-6D6AE72DB1B7}"/>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23" name="Text Box 18">
          <a:extLst>
            <a:ext uri="{FF2B5EF4-FFF2-40B4-BE49-F238E27FC236}">
              <a16:creationId xmlns:a16="http://schemas.microsoft.com/office/drawing/2014/main" id="{6CF046E9-CBF0-4513-B017-BDB0735F26E8}"/>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24" name="Text Box 19">
          <a:extLst>
            <a:ext uri="{FF2B5EF4-FFF2-40B4-BE49-F238E27FC236}">
              <a16:creationId xmlns:a16="http://schemas.microsoft.com/office/drawing/2014/main" id="{B7BCF61A-22CA-4E8A-BB99-8583455FF10E}"/>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25" name="Text Box 16">
          <a:extLst>
            <a:ext uri="{FF2B5EF4-FFF2-40B4-BE49-F238E27FC236}">
              <a16:creationId xmlns:a16="http://schemas.microsoft.com/office/drawing/2014/main" id="{BB5643CF-9809-416A-B09C-BA6631C5F7BD}"/>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26" name="Text Box 17">
          <a:extLst>
            <a:ext uri="{FF2B5EF4-FFF2-40B4-BE49-F238E27FC236}">
              <a16:creationId xmlns:a16="http://schemas.microsoft.com/office/drawing/2014/main" id="{3F552A83-CA2C-44BA-9DBA-962ABB2274B3}"/>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27" name="Text Box 18">
          <a:extLst>
            <a:ext uri="{FF2B5EF4-FFF2-40B4-BE49-F238E27FC236}">
              <a16:creationId xmlns:a16="http://schemas.microsoft.com/office/drawing/2014/main" id="{DCFE6877-F056-492A-BC84-2FAB171E7686}"/>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28" name="Text Box 19">
          <a:extLst>
            <a:ext uri="{FF2B5EF4-FFF2-40B4-BE49-F238E27FC236}">
              <a16:creationId xmlns:a16="http://schemas.microsoft.com/office/drawing/2014/main" id="{3EFD0D6D-409B-42FD-A0BC-C2DECD791B21}"/>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329" name="Text Box 15">
          <a:extLst>
            <a:ext uri="{FF2B5EF4-FFF2-40B4-BE49-F238E27FC236}">
              <a16:creationId xmlns:a16="http://schemas.microsoft.com/office/drawing/2014/main" id="{6810EE3C-0BAD-482D-B5EB-A7A2C4D02A84}"/>
            </a:ext>
          </a:extLst>
        </xdr:cNvPr>
        <xdr:cNvSpPr txBox="1">
          <a:spLocks noChangeArrowheads="1"/>
        </xdr:cNvSpPr>
      </xdr:nvSpPr>
      <xdr:spPr bwMode="auto">
        <a:xfrm>
          <a:off x="4448175" y="136588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30" name="Text Box 16">
          <a:extLst>
            <a:ext uri="{FF2B5EF4-FFF2-40B4-BE49-F238E27FC236}">
              <a16:creationId xmlns:a16="http://schemas.microsoft.com/office/drawing/2014/main" id="{ACE13FDB-718D-4559-91B8-14667815411E}"/>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31" name="Text Box 17">
          <a:extLst>
            <a:ext uri="{FF2B5EF4-FFF2-40B4-BE49-F238E27FC236}">
              <a16:creationId xmlns:a16="http://schemas.microsoft.com/office/drawing/2014/main" id="{0B818AB7-7D95-4A3C-AAFE-297FA9C94BAD}"/>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32" name="Text Box 18">
          <a:extLst>
            <a:ext uri="{FF2B5EF4-FFF2-40B4-BE49-F238E27FC236}">
              <a16:creationId xmlns:a16="http://schemas.microsoft.com/office/drawing/2014/main" id="{7617AA97-6825-4222-9FAD-2C45F70932E5}"/>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33" name="Text Box 19">
          <a:extLst>
            <a:ext uri="{FF2B5EF4-FFF2-40B4-BE49-F238E27FC236}">
              <a16:creationId xmlns:a16="http://schemas.microsoft.com/office/drawing/2014/main" id="{E22AD3F1-755F-45B8-949A-E4A1848B02F1}"/>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34" name="Text Box 16">
          <a:extLst>
            <a:ext uri="{FF2B5EF4-FFF2-40B4-BE49-F238E27FC236}">
              <a16:creationId xmlns:a16="http://schemas.microsoft.com/office/drawing/2014/main" id="{2FF3B2DD-E5DA-476C-96E5-C74EEC75D2DC}"/>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35" name="Text Box 17">
          <a:extLst>
            <a:ext uri="{FF2B5EF4-FFF2-40B4-BE49-F238E27FC236}">
              <a16:creationId xmlns:a16="http://schemas.microsoft.com/office/drawing/2014/main" id="{D22B4043-92B5-41B5-9FEF-D7B87BE838BB}"/>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36" name="Text Box 18">
          <a:extLst>
            <a:ext uri="{FF2B5EF4-FFF2-40B4-BE49-F238E27FC236}">
              <a16:creationId xmlns:a16="http://schemas.microsoft.com/office/drawing/2014/main" id="{222B18A7-C02A-48C1-AC6D-AEABCC6A3446}"/>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37" name="Text Box 16">
          <a:extLst>
            <a:ext uri="{FF2B5EF4-FFF2-40B4-BE49-F238E27FC236}">
              <a16:creationId xmlns:a16="http://schemas.microsoft.com/office/drawing/2014/main" id="{B3B7B37F-9C9B-4A32-A46E-35DD2DD22542}"/>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38" name="Text Box 17">
          <a:extLst>
            <a:ext uri="{FF2B5EF4-FFF2-40B4-BE49-F238E27FC236}">
              <a16:creationId xmlns:a16="http://schemas.microsoft.com/office/drawing/2014/main" id="{27E6D00F-408F-4700-9CAA-F39CAD025177}"/>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39" name="Text Box 18">
          <a:extLst>
            <a:ext uri="{FF2B5EF4-FFF2-40B4-BE49-F238E27FC236}">
              <a16:creationId xmlns:a16="http://schemas.microsoft.com/office/drawing/2014/main" id="{23F71F1F-C93A-4FAD-808E-D65489F9681A}"/>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40" name="Text Box 19">
          <a:extLst>
            <a:ext uri="{FF2B5EF4-FFF2-40B4-BE49-F238E27FC236}">
              <a16:creationId xmlns:a16="http://schemas.microsoft.com/office/drawing/2014/main" id="{FF328E9C-7696-4DCC-92AD-A7D7E7C6D875}"/>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41" name="Text Box 16">
          <a:extLst>
            <a:ext uri="{FF2B5EF4-FFF2-40B4-BE49-F238E27FC236}">
              <a16:creationId xmlns:a16="http://schemas.microsoft.com/office/drawing/2014/main" id="{E1487E6E-2613-47A3-8024-4C9DEF69FE16}"/>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42" name="Text Box 17">
          <a:extLst>
            <a:ext uri="{FF2B5EF4-FFF2-40B4-BE49-F238E27FC236}">
              <a16:creationId xmlns:a16="http://schemas.microsoft.com/office/drawing/2014/main" id="{5566D543-1973-40C3-AA49-ADC24C6105B5}"/>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43" name="Text Box 18">
          <a:extLst>
            <a:ext uri="{FF2B5EF4-FFF2-40B4-BE49-F238E27FC236}">
              <a16:creationId xmlns:a16="http://schemas.microsoft.com/office/drawing/2014/main" id="{FB930E41-98B3-428D-9B6E-78760349C37E}"/>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44" name="Text Box 19">
          <a:extLst>
            <a:ext uri="{FF2B5EF4-FFF2-40B4-BE49-F238E27FC236}">
              <a16:creationId xmlns:a16="http://schemas.microsoft.com/office/drawing/2014/main" id="{C005E55D-8F6F-4ABF-8D4B-624F19FE6503}"/>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2345" name="Text Box 15">
          <a:extLst>
            <a:ext uri="{FF2B5EF4-FFF2-40B4-BE49-F238E27FC236}">
              <a16:creationId xmlns:a16="http://schemas.microsoft.com/office/drawing/2014/main" id="{EDBC2ECD-D631-458D-B3AB-4D800ED72746}"/>
            </a:ext>
          </a:extLst>
        </xdr:cNvPr>
        <xdr:cNvSpPr txBox="1">
          <a:spLocks noChangeArrowheads="1"/>
        </xdr:cNvSpPr>
      </xdr:nvSpPr>
      <xdr:spPr bwMode="auto">
        <a:xfrm>
          <a:off x="4448175" y="12915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346" name="Text Box 15">
          <a:extLst>
            <a:ext uri="{FF2B5EF4-FFF2-40B4-BE49-F238E27FC236}">
              <a16:creationId xmlns:a16="http://schemas.microsoft.com/office/drawing/2014/main" id="{11F1601E-4EEF-4274-9955-181152E66D7E}"/>
            </a:ext>
          </a:extLst>
        </xdr:cNvPr>
        <xdr:cNvSpPr txBox="1">
          <a:spLocks noChangeArrowheads="1"/>
        </xdr:cNvSpPr>
      </xdr:nvSpPr>
      <xdr:spPr bwMode="auto">
        <a:xfrm>
          <a:off x="11963400" y="12915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504825</xdr:rowOff>
    </xdr:from>
    <xdr:ext cx="95250" cy="442269"/>
    <xdr:sp macro="" textlink="">
      <xdr:nvSpPr>
        <xdr:cNvPr id="2347" name="Text Box 15">
          <a:extLst>
            <a:ext uri="{FF2B5EF4-FFF2-40B4-BE49-F238E27FC236}">
              <a16:creationId xmlns:a16="http://schemas.microsoft.com/office/drawing/2014/main" id="{C44CF5F5-E1B7-42D1-BA98-89900C523103}"/>
            </a:ext>
          </a:extLst>
        </xdr:cNvPr>
        <xdr:cNvSpPr txBox="1">
          <a:spLocks noChangeArrowheads="1"/>
        </xdr:cNvSpPr>
      </xdr:nvSpPr>
      <xdr:spPr bwMode="auto">
        <a:xfrm>
          <a:off x="20821650" y="12915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348" name="Text Box 15">
          <a:extLst>
            <a:ext uri="{FF2B5EF4-FFF2-40B4-BE49-F238E27FC236}">
              <a16:creationId xmlns:a16="http://schemas.microsoft.com/office/drawing/2014/main" id="{F0F9D75C-DA8D-4C19-97D6-813D66EEB7A1}"/>
            </a:ext>
          </a:extLst>
        </xdr:cNvPr>
        <xdr:cNvSpPr txBox="1">
          <a:spLocks noChangeArrowheads="1"/>
        </xdr:cNvSpPr>
      </xdr:nvSpPr>
      <xdr:spPr bwMode="auto">
        <a:xfrm>
          <a:off x="4448175" y="12915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349" name="Text Box 15">
          <a:extLst>
            <a:ext uri="{FF2B5EF4-FFF2-40B4-BE49-F238E27FC236}">
              <a16:creationId xmlns:a16="http://schemas.microsoft.com/office/drawing/2014/main" id="{54B8B9C2-E51F-4F2A-AA74-149D2F17591A}"/>
            </a:ext>
          </a:extLst>
        </xdr:cNvPr>
        <xdr:cNvSpPr txBox="1">
          <a:spLocks noChangeArrowheads="1"/>
        </xdr:cNvSpPr>
      </xdr:nvSpPr>
      <xdr:spPr bwMode="auto">
        <a:xfrm>
          <a:off x="4448175" y="12915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213632"/>
    <xdr:sp macro="" textlink="">
      <xdr:nvSpPr>
        <xdr:cNvPr id="2350" name="Text Box 15">
          <a:extLst>
            <a:ext uri="{FF2B5EF4-FFF2-40B4-BE49-F238E27FC236}">
              <a16:creationId xmlns:a16="http://schemas.microsoft.com/office/drawing/2014/main" id="{95F00D39-FF46-4A58-A131-EDEA321A8123}"/>
            </a:ext>
          </a:extLst>
        </xdr:cNvPr>
        <xdr:cNvSpPr txBox="1">
          <a:spLocks noChangeArrowheads="1"/>
        </xdr:cNvSpPr>
      </xdr:nvSpPr>
      <xdr:spPr bwMode="auto">
        <a:xfrm>
          <a:off x="11963400" y="12915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51" name="Text Box 16">
          <a:extLst>
            <a:ext uri="{FF2B5EF4-FFF2-40B4-BE49-F238E27FC236}">
              <a16:creationId xmlns:a16="http://schemas.microsoft.com/office/drawing/2014/main" id="{2F1ACF25-AF68-4F50-977C-86B95DFBE1B4}"/>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52" name="Text Box 17">
          <a:extLst>
            <a:ext uri="{FF2B5EF4-FFF2-40B4-BE49-F238E27FC236}">
              <a16:creationId xmlns:a16="http://schemas.microsoft.com/office/drawing/2014/main" id="{E3A900CA-1C18-4DC0-BC3F-4826CAD79B0F}"/>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53" name="Text Box 18">
          <a:extLst>
            <a:ext uri="{FF2B5EF4-FFF2-40B4-BE49-F238E27FC236}">
              <a16:creationId xmlns:a16="http://schemas.microsoft.com/office/drawing/2014/main" id="{4CBAC043-67B1-4E0E-82FE-ABB4B520C541}"/>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54" name="Text Box 19">
          <a:extLst>
            <a:ext uri="{FF2B5EF4-FFF2-40B4-BE49-F238E27FC236}">
              <a16:creationId xmlns:a16="http://schemas.microsoft.com/office/drawing/2014/main" id="{35B4E2E4-4E68-4548-B041-3041B6B4BBA9}"/>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55" name="Text Box 16">
          <a:extLst>
            <a:ext uri="{FF2B5EF4-FFF2-40B4-BE49-F238E27FC236}">
              <a16:creationId xmlns:a16="http://schemas.microsoft.com/office/drawing/2014/main" id="{87CD4CD1-81C8-4501-AAB6-D73646FA15D3}"/>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56" name="Text Box 17">
          <a:extLst>
            <a:ext uri="{FF2B5EF4-FFF2-40B4-BE49-F238E27FC236}">
              <a16:creationId xmlns:a16="http://schemas.microsoft.com/office/drawing/2014/main" id="{1126A4C1-2E89-4A13-A328-C325F0B42B54}"/>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57" name="Text Box 18">
          <a:extLst>
            <a:ext uri="{FF2B5EF4-FFF2-40B4-BE49-F238E27FC236}">
              <a16:creationId xmlns:a16="http://schemas.microsoft.com/office/drawing/2014/main" id="{6ED88307-7CD6-4FCB-A03E-B1F2AD0C05F6}"/>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58" name="Text Box 19">
          <a:extLst>
            <a:ext uri="{FF2B5EF4-FFF2-40B4-BE49-F238E27FC236}">
              <a16:creationId xmlns:a16="http://schemas.microsoft.com/office/drawing/2014/main" id="{5ADD461F-954D-46D1-921A-62543B02092D}"/>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59" name="Text Box 16">
          <a:extLst>
            <a:ext uri="{FF2B5EF4-FFF2-40B4-BE49-F238E27FC236}">
              <a16:creationId xmlns:a16="http://schemas.microsoft.com/office/drawing/2014/main" id="{1A849842-3C9F-4FA5-BB1E-44FCB592A687}"/>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60" name="Text Box 17">
          <a:extLst>
            <a:ext uri="{FF2B5EF4-FFF2-40B4-BE49-F238E27FC236}">
              <a16:creationId xmlns:a16="http://schemas.microsoft.com/office/drawing/2014/main" id="{BFBBCD3A-19D1-4FB6-8E6D-8B353CC2B9B7}"/>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61" name="Text Box 18">
          <a:extLst>
            <a:ext uri="{FF2B5EF4-FFF2-40B4-BE49-F238E27FC236}">
              <a16:creationId xmlns:a16="http://schemas.microsoft.com/office/drawing/2014/main" id="{8C754866-E5F4-4F45-B143-9C65E75ED2C9}"/>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362" name="Text Box 19">
          <a:extLst>
            <a:ext uri="{FF2B5EF4-FFF2-40B4-BE49-F238E27FC236}">
              <a16:creationId xmlns:a16="http://schemas.microsoft.com/office/drawing/2014/main" id="{F52DA214-87D9-4ACD-9965-F2A2412CF9B8}"/>
            </a:ext>
          </a:extLst>
        </xdr:cNvPr>
        <xdr:cNvSpPr txBox="1">
          <a:spLocks noChangeArrowheads="1"/>
        </xdr:cNvSpPr>
      </xdr:nvSpPr>
      <xdr:spPr bwMode="auto">
        <a:xfrm>
          <a:off x="2082165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363" name="Text Box 15">
          <a:extLst>
            <a:ext uri="{FF2B5EF4-FFF2-40B4-BE49-F238E27FC236}">
              <a16:creationId xmlns:a16="http://schemas.microsoft.com/office/drawing/2014/main" id="{87A763F1-05EB-48D2-8D11-80EE6A012741}"/>
            </a:ext>
          </a:extLst>
        </xdr:cNvPr>
        <xdr:cNvSpPr txBox="1">
          <a:spLocks noChangeArrowheads="1"/>
        </xdr:cNvSpPr>
      </xdr:nvSpPr>
      <xdr:spPr bwMode="auto">
        <a:xfrm>
          <a:off x="4448175" y="136588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64" name="Text Box 16">
          <a:extLst>
            <a:ext uri="{FF2B5EF4-FFF2-40B4-BE49-F238E27FC236}">
              <a16:creationId xmlns:a16="http://schemas.microsoft.com/office/drawing/2014/main" id="{CE4834C8-9B29-4B84-83F6-B22FACCA2A95}"/>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65" name="Text Box 17">
          <a:extLst>
            <a:ext uri="{FF2B5EF4-FFF2-40B4-BE49-F238E27FC236}">
              <a16:creationId xmlns:a16="http://schemas.microsoft.com/office/drawing/2014/main" id="{6784C366-8118-44D5-8959-F45644344C78}"/>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66" name="Text Box 18">
          <a:extLst>
            <a:ext uri="{FF2B5EF4-FFF2-40B4-BE49-F238E27FC236}">
              <a16:creationId xmlns:a16="http://schemas.microsoft.com/office/drawing/2014/main" id="{DC8DD21F-7065-4EAF-B98D-B39BAC60E1EC}"/>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67" name="Text Box 19">
          <a:extLst>
            <a:ext uri="{FF2B5EF4-FFF2-40B4-BE49-F238E27FC236}">
              <a16:creationId xmlns:a16="http://schemas.microsoft.com/office/drawing/2014/main" id="{4465808F-8C42-4BE2-A4DC-21D5B7123BF7}"/>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368" name="Text Box 15">
          <a:extLst>
            <a:ext uri="{FF2B5EF4-FFF2-40B4-BE49-F238E27FC236}">
              <a16:creationId xmlns:a16="http://schemas.microsoft.com/office/drawing/2014/main" id="{4FCB1A0C-B461-4A68-9CF9-C02E8D183ED8}"/>
            </a:ext>
          </a:extLst>
        </xdr:cNvPr>
        <xdr:cNvSpPr txBox="1">
          <a:spLocks noChangeArrowheads="1"/>
        </xdr:cNvSpPr>
      </xdr:nvSpPr>
      <xdr:spPr bwMode="auto">
        <a:xfrm>
          <a:off x="11963400" y="13658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69" name="Text Box 16">
          <a:extLst>
            <a:ext uri="{FF2B5EF4-FFF2-40B4-BE49-F238E27FC236}">
              <a16:creationId xmlns:a16="http://schemas.microsoft.com/office/drawing/2014/main" id="{28EAEBB5-6958-4DC4-9703-2F9E4CDEA187}"/>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70" name="Text Box 17">
          <a:extLst>
            <a:ext uri="{FF2B5EF4-FFF2-40B4-BE49-F238E27FC236}">
              <a16:creationId xmlns:a16="http://schemas.microsoft.com/office/drawing/2014/main" id="{D9EE5BB9-BCB3-40AC-BF32-BDADF4D1B808}"/>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71" name="Text Box 18">
          <a:extLst>
            <a:ext uri="{FF2B5EF4-FFF2-40B4-BE49-F238E27FC236}">
              <a16:creationId xmlns:a16="http://schemas.microsoft.com/office/drawing/2014/main" id="{9F7FB414-D3BD-48C6-8FAA-CA55E161ACDC}"/>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72" name="Text Box 16">
          <a:extLst>
            <a:ext uri="{FF2B5EF4-FFF2-40B4-BE49-F238E27FC236}">
              <a16:creationId xmlns:a16="http://schemas.microsoft.com/office/drawing/2014/main" id="{C2C2EBDB-B8B1-483B-8EAE-3192F2FA26BA}"/>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73" name="Text Box 17">
          <a:extLst>
            <a:ext uri="{FF2B5EF4-FFF2-40B4-BE49-F238E27FC236}">
              <a16:creationId xmlns:a16="http://schemas.microsoft.com/office/drawing/2014/main" id="{138820C4-0322-4201-B628-6703A8C91E41}"/>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74" name="Text Box 18">
          <a:extLst>
            <a:ext uri="{FF2B5EF4-FFF2-40B4-BE49-F238E27FC236}">
              <a16:creationId xmlns:a16="http://schemas.microsoft.com/office/drawing/2014/main" id="{92200289-91CB-4FE1-A659-18034C054851}"/>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75" name="Text Box 19">
          <a:extLst>
            <a:ext uri="{FF2B5EF4-FFF2-40B4-BE49-F238E27FC236}">
              <a16:creationId xmlns:a16="http://schemas.microsoft.com/office/drawing/2014/main" id="{EFBA7EA9-07B9-4BF5-86BE-F7B0A30B94A7}"/>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76" name="Text Box 16">
          <a:extLst>
            <a:ext uri="{FF2B5EF4-FFF2-40B4-BE49-F238E27FC236}">
              <a16:creationId xmlns:a16="http://schemas.microsoft.com/office/drawing/2014/main" id="{F7224906-FBCC-4C28-B7BE-B84512A4800B}"/>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77" name="Text Box 17">
          <a:extLst>
            <a:ext uri="{FF2B5EF4-FFF2-40B4-BE49-F238E27FC236}">
              <a16:creationId xmlns:a16="http://schemas.microsoft.com/office/drawing/2014/main" id="{80C5098F-A6BC-42C7-B02F-18F3E6E91845}"/>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378" name="Text Box 18">
          <a:extLst>
            <a:ext uri="{FF2B5EF4-FFF2-40B4-BE49-F238E27FC236}">
              <a16:creationId xmlns:a16="http://schemas.microsoft.com/office/drawing/2014/main" id="{87B8C3A9-FC05-4BAA-AC39-3AAFE724F8C0}"/>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79" name="Text Box 15">
          <a:extLst>
            <a:ext uri="{FF2B5EF4-FFF2-40B4-BE49-F238E27FC236}">
              <a16:creationId xmlns:a16="http://schemas.microsoft.com/office/drawing/2014/main" id="{01B6AA6E-CF15-4B70-8E32-BEE4F75158A6}"/>
            </a:ext>
          </a:extLst>
        </xdr:cNvPr>
        <xdr:cNvSpPr txBox="1">
          <a:spLocks noChangeArrowheads="1"/>
        </xdr:cNvSpPr>
      </xdr:nvSpPr>
      <xdr:spPr bwMode="auto">
        <a:xfrm>
          <a:off x="11991975" y="14200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80" name="Text Box 16">
          <a:extLst>
            <a:ext uri="{FF2B5EF4-FFF2-40B4-BE49-F238E27FC236}">
              <a16:creationId xmlns:a16="http://schemas.microsoft.com/office/drawing/2014/main" id="{663F3480-8ACE-40E3-AE86-FBFE891C6C82}"/>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81" name="Text Box 17">
          <a:extLst>
            <a:ext uri="{FF2B5EF4-FFF2-40B4-BE49-F238E27FC236}">
              <a16:creationId xmlns:a16="http://schemas.microsoft.com/office/drawing/2014/main" id="{D4D79AEB-C33A-4E62-A0AE-73AD12A01776}"/>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82" name="Text Box 18">
          <a:extLst>
            <a:ext uri="{FF2B5EF4-FFF2-40B4-BE49-F238E27FC236}">
              <a16:creationId xmlns:a16="http://schemas.microsoft.com/office/drawing/2014/main" id="{1C7CCA73-4711-41D8-BFF6-C7072CCF096C}"/>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83" name="Text Box 19">
          <a:extLst>
            <a:ext uri="{FF2B5EF4-FFF2-40B4-BE49-F238E27FC236}">
              <a16:creationId xmlns:a16="http://schemas.microsoft.com/office/drawing/2014/main" id="{17C039D8-EBEA-450E-B4C5-6F79F3FAEC2D}"/>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84" name="Text Box 16">
          <a:extLst>
            <a:ext uri="{FF2B5EF4-FFF2-40B4-BE49-F238E27FC236}">
              <a16:creationId xmlns:a16="http://schemas.microsoft.com/office/drawing/2014/main" id="{B8B19501-F3A5-42BA-8C74-C61813A9BAE6}"/>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85" name="Text Box 17">
          <a:extLst>
            <a:ext uri="{FF2B5EF4-FFF2-40B4-BE49-F238E27FC236}">
              <a16:creationId xmlns:a16="http://schemas.microsoft.com/office/drawing/2014/main" id="{2BF4A170-37A3-4594-A23F-EC0D4C3A9DD3}"/>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86" name="Text Box 18">
          <a:extLst>
            <a:ext uri="{FF2B5EF4-FFF2-40B4-BE49-F238E27FC236}">
              <a16:creationId xmlns:a16="http://schemas.microsoft.com/office/drawing/2014/main" id="{EC57C60A-F6DE-4C77-B437-9DBA1C635A36}"/>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87" name="Text Box 19">
          <a:extLst>
            <a:ext uri="{FF2B5EF4-FFF2-40B4-BE49-F238E27FC236}">
              <a16:creationId xmlns:a16="http://schemas.microsoft.com/office/drawing/2014/main" id="{4A97F776-D67A-49E7-8A00-FAE1F6EFDC54}"/>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95250" cy="171450"/>
    <xdr:sp macro="" textlink="">
      <xdr:nvSpPr>
        <xdr:cNvPr id="2388" name="Text Box 16">
          <a:extLst>
            <a:ext uri="{FF2B5EF4-FFF2-40B4-BE49-F238E27FC236}">
              <a16:creationId xmlns:a16="http://schemas.microsoft.com/office/drawing/2014/main" id="{42338573-CEBC-4D25-9ED7-0C2CB3BC4209}"/>
            </a:ext>
          </a:extLst>
        </xdr:cNvPr>
        <xdr:cNvSpPr txBox="1">
          <a:spLocks noChangeArrowheads="1"/>
        </xdr:cNvSpPr>
      </xdr:nvSpPr>
      <xdr:spPr bwMode="auto">
        <a:xfrm>
          <a:off x="20821650" y="12915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95250" cy="171450"/>
    <xdr:sp macro="" textlink="">
      <xdr:nvSpPr>
        <xdr:cNvPr id="2389" name="Text Box 17">
          <a:extLst>
            <a:ext uri="{FF2B5EF4-FFF2-40B4-BE49-F238E27FC236}">
              <a16:creationId xmlns:a16="http://schemas.microsoft.com/office/drawing/2014/main" id="{C3F0CA76-A5C8-4FE4-BFE5-8F216DBD8EF9}"/>
            </a:ext>
          </a:extLst>
        </xdr:cNvPr>
        <xdr:cNvSpPr txBox="1">
          <a:spLocks noChangeArrowheads="1"/>
        </xdr:cNvSpPr>
      </xdr:nvSpPr>
      <xdr:spPr bwMode="auto">
        <a:xfrm>
          <a:off x="20821650" y="12915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95250" cy="171450"/>
    <xdr:sp macro="" textlink="">
      <xdr:nvSpPr>
        <xdr:cNvPr id="2390" name="Text Box 18">
          <a:extLst>
            <a:ext uri="{FF2B5EF4-FFF2-40B4-BE49-F238E27FC236}">
              <a16:creationId xmlns:a16="http://schemas.microsoft.com/office/drawing/2014/main" id="{B8AB1F1F-E95A-4630-820A-1773FB06B448}"/>
            </a:ext>
          </a:extLst>
        </xdr:cNvPr>
        <xdr:cNvSpPr txBox="1">
          <a:spLocks noChangeArrowheads="1"/>
        </xdr:cNvSpPr>
      </xdr:nvSpPr>
      <xdr:spPr bwMode="auto">
        <a:xfrm>
          <a:off x="20821650" y="12915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27</xdr:row>
      <xdr:rowOff>0</xdr:rowOff>
    </xdr:from>
    <xdr:ext cx="95250" cy="171450"/>
    <xdr:sp macro="" textlink="">
      <xdr:nvSpPr>
        <xdr:cNvPr id="2391" name="Text Box 19">
          <a:extLst>
            <a:ext uri="{FF2B5EF4-FFF2-40B4-BE49-F238E27FC236}">
              <a16:creationId xmlns:a16="http://schemas.microsoft.com/office/drawing/2014/main" id="{7B6B1B60-C05A-4D7F-B6B4-0D91141BAE03}"/>
            </a:ext>
          </a:extLst>
        </xdr:cNvPr>
        <xdr:cNvSpPr txBox="1">
          <a:spLocks noChangeArrowheads="1"/>
        </xdr:cNvSpPr>
      </xdr:nvSpPr>
      <xdr:spPr bwMode="auto">
        <a:xfrm>
          <a:off x="20821650" y="12915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392" name="Text Box 15">
          <a:extLst>
            <a:ext uri="{FF2B5EF4-FFF2-40B4-BE49-F238E27FC236}">
              <a16:creationId xmlns:a16="http://schemas.microsoft.com/office/drawing/2014/main" id="{8B8E9AFF-5D88-4CBA-BDB5-CC0119C5F73C}"/>
            </a:ext>
          </a:extLst>
        </xdr:cNvPr>
        <xdr:cNvSpPr txBox="1">
          <a:spLocks noChangeArrowheads="1"/>
        </xdr:cNvSpPr>
      </xdr:nvSpPr>
      <xdr:spPr bwMode="auto">
        <a:xfrm>
          <a:off x="4448175" y="136588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93" name="Text Box 16">
          <a:extLst>
            <a:ext uri="{FF2B5EF4-FFF2-40B4-BE49-F238E27FC236}">
              <a16:creationId xmlns:a16="http://schemas.microsoft.com/office/drawing/2014/main" id="{C793EE4D-EF26-48D9-930D-F5A255AB49CE}"/>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94" name="Text Box 17">
          <a:extLst>
            <a:ext uri="{FF2B5EF4-FFF2-40B4-BE49-F238E27FC236}">
              <a16:creationId xmlns:a16="http://schemas.microsoft.com/office/drawing/2014/main" id="{3B89697B-1114-45CE-A322-8CFA3EC01400}"/>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95" name="Text Box 18">
          <a:extLst>
            <a:ext uri="{FF2B5EF4-FFF2-40B4-BE49-F238E27FC236}">
              <a16:creationId xmlns:a16="http://schemas.microsoft.com/office/drawing/2014/main" id="{48F3FCCC-6EC5-498A-9CE8-48ECF5E6454E}"/>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396" name="Text Box 19">
          <a:extLst>
            <a:ext uri="{FF2B5EF4-FFF2-40B4-BE49-F238E27FC236}">
              <a16:creationId xmlns:a16="http://schemas.microsoft.com/office/drawing/2014/main" id="{2D9E89F0-32D9-4A1E-837A-628A9CFDFEDA}"/>
            </a:ext>
          </a:extLst>
        </xdr:cNvPr>
        <xdr:cNvSpPr txBox="1">
          <a:spLocks noChangeArrowheads="1"/>
        </xdr:cNvSpPr>
      </xdr:nvSpPr>
      <xdr:spPr bwMode="auto">
        <a:xfrm>
          <a:off x="4448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97" name="Text Box 16">
          <a:extLst>
            <a:ext uri="{FF2B5EF4-FFF2-40B4-BE49-F238E27FC236}">
              <a16:creationId xmlns:a16="http://schemas.microsoft.com/office/drawing/2014/main" id="{A1040232-C149-4DCC-BA78-2EC9DB697855}"/>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398" name="Text Box 17">
          <a:extLst>
            <a:ext uri="{FF2B5EF4-FFF2-40B4-BE49-F238E27FC236}">
              <a16:creationId xmlns:a16="http://schemas.microsoft.com/office/drawing/2014/main" id="{34C490C1-D92C-4732-A702-5F35FC8E5870}"/>
            </a:ext>
          </a:extLst>
        </xdr:cNvPr>
        <xdr:cNvSpPr txBox="1">
          <a:spLocks noChangeArrowheads="1"/>
        </xdr:cNvSpPr>
      </xdr:nvSpPr>
      <xdr:spPr bwMode="auto">
        <a:xfrm>
          <a:off x="11963400"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399" name="Text Box 18">
          <a:extLst>
            <a:ext uri="{FF2B5EF4-FFF2-40B4-BE49-F238E27FC236}">
              <a16:creationId xmlns:a16="http://schemas.microsoft.com/office/drawing/2014/main" id="{C1BFAB8A-7041-4538-89D4-BFCB5900CE1A}"/>
            </a:ext>
          </a:extLst>
        </xdr:cNvPr>
        <xdr:cNvSpPr txBox="1">
          <a:spLocks noChangeArrowheads="1"/>
        </xdr:cNvSpPr>
      </xdr:nvSpPr>
      <xdr:spPr bwMode="auto">
        <a:xfrm>
          <a:off x="11955462" y="14046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400" name="Text Box 16">
          <a:extLst>
            <a:ext uri="{FF2B5EF4-FFF2-40B4-BE49-F238E27FC236}">
              <a16:creationId xmlns:a16="http://schemas.microsoft.com/office/drawing/2014/main" id="{E19DE198-FA31-4433-9E76-295ADAB7E9A0}"/>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401" name="Text Box 17">
          <a:extLst>
            <a:ext uri="{FF2B5EF4-FFF2-40B4-BE49-F238E27FC236}">
              <a16:creationId xmlns:a16="http://schemas.microsoft.com/office/drawing/2014/main" id="{3D08F8EE-BBEB-42CF-BDFB-99DADD842901}"/>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402" name="Text Box 18">
          <a:extLst>
            <a:ext uri="{FF2B5EF4-FFF2-40B4-BE49-F238E27FC236}">
              <a16:creationId xmlns:a16="http://schemas.microsoft.com/office/drawing/2014/main" id="{F80EB4C0-A4D7-410A-B002-9265D7D6D156}"/>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403" name="Text Box 19">
          <a:extLst>
            <a:ext uri="{FF2B5EF4-FFF2-40B4-BE49-F238E27FC236}">
              <a16:creationId xmlns:a16="http://schemas.microsoft.com/office/drawing/2014/main" id="{8A305753-B797-40B2-81E8-31A18B000347}"/>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404" name="Text Box 16">
          <a:extLst>
            <a:ext uri="{FF2B5EF4-FFF2-40B4-BE49-F238E27FC236}">
              <a16:creationId xmlns:a16="http://schemas.microsoft.com/office/drawing/2014/main" id="{C8426A01-84CC-4FBB-B576-C50B381F41FE}"/>
            </a:ext>
          </a:extLst>
        </xdr:cNvPr>
        <xdr:cNvSpPr txBox="1">
          <a:spLocks noChangeArrowheads="1"/>
        </xdr:cNvSpPr>
      </xdr:nvSpPr>
      <xdr:spPr bwMode="auto">
        <a:xfrm>
          <a:off x="14735175" y="14030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405" name="Text Box 15">
          <a:extLst>
            <a:ext uri="{FF2B5EF4-FFF2-40B4-BE49-F238E27FC236}">
              <a16:creationId xmlns:a16="http://schemas.microsoft.com/office/drawing/2014/main" id="{8B7D5243-4502-46FE-B2E3-C6680C376AC9}"/>
            </a:ext>
          </a:extLst>
        </xdr:cNvPr>
        <xdr:cNvSpPr txBox="1">
          <a:spLocks noChangeArrowheads="1"/>
        </xdr:cNvSpPr>
      </xdr:nvSpPr>
      <xdr:spPr bwMode="auto">
        <a:xfrm>
          <a:off x="11991975" y="14200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406" name="Text Box 15">
          <a:extLst>
            <a:ext uri="{FF2B5EF4-FFF2-40B4-BE49-F238E27FC236}">
              <a16:creationId xmlns:a16="http://schemas.microsoft.com/office/drawing/2014/main" id="{595E6FC3-9A6B-43BA-8993-A75F032B82F9}"/>
            </a:ext>
          </a:extLst>
        </xdr:cNvPr>
        <xdr:cNvSpPr txBox="1">
          <a:spLocks noChangeArrowheads="1"/>
        </xdr:cNvSpPr>
      </xdr:nvSpPr>
      <xdr:spPr bwMode="auto">
        <a:xfrm>
          <a:off x="4448175" y="14401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407" name="Text Box 15">
          <a:extLst>
            <a:ext uri="{FF2B5EF4-FFF2-40B4-BE49-F238E27FC236}">
              <a16:creationId xmlns:a16="http://schemas.microsoft.com/office/drawing/2014/main" id="{4443E6EE-A0CD-40C1-86C7-77F061808C10}"/>
            </a:ext>
          </a:extLst>
        </xdr:cNvPr>
        <xdr:cNvSpPr txBox="1">
          <a:spLocks noChangeArrowheads="1"/>
        </xdr:cNvSpPr>
      </xdr:nvSpPr>
      <xdr:spPr bwMode="auto">
        <a:xfrm>
          <a:off x="11963400" y="14401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504825</xdr:rowOff>
    </xdr:from>
    <xdr:ext cx="95250" cy="442269"/>
    <xdr:sp macro="" textlink="">
      <xdr:nvSpPr>
        <xdr:cNvPr id="2408" name="Text Box 15">
          <a:extLst>
            <a:ext uri="{FF2B5EF4-FFF2-40B4-BE49-F238E27FC236}">
              <a16:creationId xmlns:a16="http://schemas.microsoft.com/office/drawing/2014/main" id="{03429F81-5277-43B0-BE03-9DF7BBCED3B7}"/>
            </a:ext>
          </a:extLst>
        </xdr:cNvPr>
        <xdr:cNvSpPr txBox="1">
          <a:spLocks noChangeArrowheads="1"/>
        </xdr:cNvSpPr>
      </xdr:nvSpPr>
      <xdr:spPr bwMode="auto">
        <a:xfrm>
          <a:off x="20821650" y="14401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409" name="Text Box 15">
          <a:extLst>
            <a:ext uri="{FF2B5EF4-FFF2-40B4-BE49-F238E27FC236}">
              <a16:creationId xmlns:a16="http://schemas.microsoft.com/office/drawing/2014/main" id="{2A5485B6-040A-4C0C-AF03-7BA5FBED96E9}"/>
            </a:ext>
          </a:extLst>
        </xdr:cNvPr>
        <xdr:cNvSpPr txBox="1">
          <a:spLocks noChangeArrowheads="1"/>
        </xdr:cNvSpPr>
      </xdr:nvSpPr>
      <xdr:spPr bwMode="auto">
        <a:xfrm>
          <a:off x="4448175" y="14401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410" name="Text Box 15">
          <a:extLst>
            <a:ext uri="{FF2B5EF4-FFF2-40B4-BE49-F238E27FC236}">
              <a16:creationId xmlns:a16="http://schemas.microsoft.com/office/drawing/2014/main" id="{2B91B6E5-6C23-4FF5-A7DE-38889E6E35D4}"/>
            </a:ext>
          </a:extLst>
        </xdr:cNvPr>
        <xdr:cNvSpPr txBox="1">
          <a:spLocks noChangeArrowheads="1"/>
        </xdr:cNvSpPr>
      </xdr:nvSpPr>
      <xdr:spPr bwMode="auto">
        <a:xfrm>
          <a:off x="4448175" y="14401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411" name="Text Box 15">
          <a:extLst>
            <a:ext uri="{FF2B5EF4-FFF2-40B4-BE49-F238E27FC236}">
              <a16:creationId xmlns:a16="http://schemas.microsoft.com/office/drawing/2014/main" id="{EBAC2CC4-DC44-4384-B032-F4E6A10E1B5B}"/>
            </a:ext>
          </a:extLst>
        </xdr:cNvPr>
        <xdr:cNvSpPr txBox="1">
          <a:spLocks noChangeArrowheads="1"/>
        </xdr:cNvSpPr>
      </xdr:nvSpPr>
      <xdr:spPr bwMode="auto">
        <a:xfrm>
          <a:off x="11991975" y="14200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12" name="Text Box 16">
          <a:extLst>
            <a:ext uri="{FF2B5EF4-FFF2-40B4-BE49-F238E27FC236}">
              <a16:creationId xmlns:a16="http://schemas.microsoft.com/office/drawing/2014/main" id="{99028E93-C118-4BD0-AA39-5D17EA697A69}"/>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13" name="Text Box 17">
          <a:extLst>
            <a:ext uri="{FF2B5EF4-FFF2-40B4-BE49-F238E27FC236}">
              <a16:creationId xmlns:a16="http://schemas.microsoft.com/office/drawing/2014/main" id="{D81F1764-7B4F-4339-A43E-AE4541B6F018}"/>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14" name="Text Box 18">
          <a:extLst>
            <a:ext uri="{FF2B5EF4-FFF2-40B4-BE49-F238E27FC236}">
              <a16:creationId xmlns:a16="http://schemas.microsoft.com/office/drawing/2014/main" id="{50D2361A-67B8-4C9B-B183-07D02957C597}"/>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15" name="Text Box 19">
          <a:extLst>
            <a:ext uri="{FF2B5EF4-FFF2-40B4-BE49-F238E27FC236}">
              <a16:creationId xmlns:a16="http://schemas.microsoft.com/office/drawing/2014/main" id="{394E8E87-E1AD-47E4-B908-BAD38EB87D5F}"/>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16" name="Text Box 16">
          <a:extLst>
            <a:ext uri="{FF2B5EF4-FFF2-40B4-BE49-F238E27FC236}">
              <a16:creationId xmlns:a16="http://schemas.microsoft.com/office/drawing/2014/main" id="{1C4E1FDC-9BA1-45BF-93B1-7FDA28C4C9F0}"/>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17" name="Text Box 17">
          <a:extLst>
            <a:ext uri="{FF2B5EF4-FFF2-40B4-BE49-F238E27FC236}">
              <a16:creationId xmlns:a16="http://schemas.microsoft.com/office/drawing/2014/main" id="{AEC6B0A3-E957-4246-BD97-EB785FAECECC}"/>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18" name="Text Box 18">
          <a:extLst>
            <a:ext uri="{FF2B5EF4-FFF2-40B4-BE49-F238E27FC236}">
              <a16:creationId xmlns:a16="http://schemas.microsoft.com/office/drawing/2014/main" id="{27FD92BF-28DF-481C-B60A-0DF0E0148C22}"/>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19" name="Text Box 19">
          <a:extLst>
            <a:ext uri="{FF2B5EF4-FFF2-40B4-BE49-F238E27FC236}">
              <a16:creationId xmlns:a16="http://schemas.microsoft.com/office/drawing/2014/main" id="{62065521-C8AB-4461-A6A8-FBF00D76EF8D}"/>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20" name="Text Box 16">
          <a:extLst>
            <a:ext uri="{FF2B5EF4-FFF2-40B4-BE49-F238E27FC236}">
              <a16:creationId xmlns:a16="http://schemas.microsoft.com/office/drawing/2014/main" id="{59132921-8A8F-4BCB-9158-72F722C1B118}"/>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21" name="Text Box 17">
          <a:extLst>
            <a:ext uri="{FF2B5EF4-FFF2-40B4-BE49-F238E27FC236}">
              <a16:creationId xmlns:a16="http://schemas.microsoft.com/office/drawing/2014/main" id="{3FCEF31C-6B17-4A26-B7CB-F45385AB514D}"/>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22" name="Text Box 18">
          <a:extLst>
            <a:ext uri="{FF2B5EF4-FFF2-40B4-BE49-F238E27FC236}">
              <a16:creationId xmlns:a16="http://schemas.microsoft.com/office/drawing/2014/main" id="{0CE335C0-2E66-45A7-A70C-CCFA815AA25F}"/>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23" name="Text Box 19">
          <a:extLst>
            <a:ext uri="{FF2B5EF4-FFF2-40B4-BE49-F238E27FC236}">
              <a16:creationId xmlns:a16="http://schemas.microsoft.com/office/drawing/2014/main" id="{14EB1B24-4A45-4D54-BFD0-32E2EB8839B3}"/>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014"/>
    <xdr:sp macro="" textlink="">
      <xdr:nvSpPr>
        <xdr:cNvPr id="2424" name="Text Box 15">
          <a:extLst>
            <a:ext uri="{FF2B5EF4-FFF2-40B4-BE49-F238E27FC236}">
              <a16:creationId xmlns:a16="http://schemas.microsoft.com/office/drawing/2014/main" id="{5C4D7549-4A00-41B0-B24F-EA1C3462D962}"/>
            </a:ext>
          </a:extLst>
        </xdr:cNvPr>
        <xdr:cNvSpPr txBox="1">
          <a:spLocks noChangeArrowheads="1"/>
        </xdr:cNvSpPr>
      </xdr:nvSpPr>
      <xdr:spPr bwMode="auto">
        <a:xfrm>
          <a:off x="4448175" y="15144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25" name="Text Box 16">
          <a:extLst>
            <a:ext uri="{FF2B5EF4-FFF2-40B4-BE49-F238E27FC236}">
              <a16:creationId xmlns:a16="http://schemas.microsoft.com/office/drawing/2014/main" id="{7DF2DAE7-78B0-4BB8-9C5E-895F4CEB7E40}"/>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26" name="Text Box 17">
          <a:extLst>
            <a:ext uri="{FF2B5EF4-FFF2-40B4-BE49-F238E27FC236}">
              <a16:creationId xmlns:a16="http://schemas.microsoft.com/office/drawing/2014/main" id="{9E309333-16D1-4D02-ADE5-5FDD49A34E74}"/>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27" name="Text Box 18">
          <a:extLst>
            <a:ext uri="{FF2B5EF4-FFF2-40B4-BE49-F238E27FC236}">
              <a16:creationId xmlns:a16="http://schemas.microsoft.com/office/drawing/2014/main" id="{455807F3-B2E1-4A95-9D8F-A336763D32C4}"/>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28" name="Text Box 19">
          <a:extLst>
            <a:ext uri="{FF2B5EF4-FFF2-40B4-BE49-F238E27FC236}">
              <a16:creationId xmlns:a16="http://schemas.microsoft.com/office/drawing/2014/main" id="{D4B982E3-B54A-459E-A5B0-2FE301A0A3B3}"/>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29" name="Text Box 16">
          <a:extLst>
            <a:ext uri="{FF2B5EF4-FFF2-40B4-BE49-F238E27FC236}">
              <a16:creationId xmlns:a16="http://schemas.microsoft.com/office/drawing/2014/main" id="{8B232171-83D3-4CDB-9BB8-5FFB87F3113A}"/>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30" name="Text Box 17">
          <a:extLst>
            <a:ext uri="{FF2B5EF4-FFF2-40B4-BE49-F238E27FC236}">
              <a16:creationId xmlns:a16="http://schemas.microsoft.com/office/drawing/2014/main" id="{0A37CE47-EA78-40B3-AC67-B07D1EBE6595}"/>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31" name="Text Box 18">
          <a:extLst>
            <a:ext uri="{FF2B5EF4-FFF2-40B4-BE49-F238E27FC236}">
              <a16:creationId xmlns:a16="http://schemas.microsoft.com/office/drawing/2014/main" id="{1F6CC5E3-41AB-4C3E-AB2B-D793B378E10C}"/>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2" name="Text Box 16">
          <a:extLst>
            <a:ext uri="{FF2B5EF4-FFF2-40B4-BE49-F238E27FC236}">
              <a16:creationId xmlns:a16="http://schemas.microsoft.com/office/drawing/2014/main" id="{CE870B41-6BAC-4200-988E-1CF318583281}"/>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3" name="Text Box 17">
          <a:extLst>
            <a:ext uri="{FF2B5EF4-FFF2-40B4-BE49-F238E27FC236}">
              <a16:creationId xmlns:a16="http://schemas.microsoft.com/office/drawing/2014/main" id="{7DE4A784-7796-4232-87E1-885B18CDE7C3}"/>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4" name="Text Box 18">
          <a:extLst>
            <a:ext uri="{FF2B5EF4-FFF2-40B4-BE49-F238E27FC236}">
              <a16:creationId xmlns:a16="http://schemas.microsoft.com/office/drawing/2014/main" id="{535C244E-4EFA-4166-878A-55C5F041F484}"/>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5" name="Text Box 19">
          <a:extLst>
            <a:ext uri="{FF2B5EF4-FFF2-40B4-BE49-F238E27FC236}">
              <a16:creationId xmlns:a16="http://schemas.microsoft.com/office/drawing/2014/main" id="{F549E894-C3D4-4081-85B8-88531E704E44}"/>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6" name="Text Box 16">
          <a:extLst>
            <a:ext uri="{FF2B5EF4-FFF2-40B4-BE49-F238E27FC236}">
              <a16:creationId xmlns:a16="http://schemas.microsoft.com/office/drawing/2014/main" id="{F7C2E281-3BBC-4C91-848E-4B6E089DB1CF}"/>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7" name="Text Box 17">
          <a:extLst>
            <a:ext uri="{FF2B5EF4-FFF2-40B4-BE49-F238E27FC236}">
              <a16:creationId xmlns:a16="http://schemas.microsoft.com/office/drawing/2014/main" id="{188D772E-007D-42FD-8C7B-4CB1B7CCA737}"/>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8" name="Text Box 18">
          <a:extLst>
            <a:ext uri="{FF2B5EF4-FFF2-40B4-BE49-F238E27FC236}">
              <a16:creationId xmlns:a16="http://schemas.microsoft.com/office/drawing/2014/main" id="{44144573-9F39-4EA1-83E0-2EE80DCCF544}"/>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39" name="Text Box 19">
          <a:extLst>
            <a:ext uri="{FF2B5EF4-FFF2-40B4-BE49-F238E27FC236}">
              <a16:creationId xmlns:a16="http://schemas.microsoft.com/office/drawing/2014/main" id="{7A1CDCA0-F808-41A7-A000-BD12425C886C}"/>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440" name="Text Box 15">
          <a:extLst>
            <a:ext uri="{FF2B5EF4-FFF2-40B4-BE49-F238E27FC236}">
              <a16:creationId xmlns:a16="http://schemas.microsoft.com/office/drawing/2014/main" id="{748361C7-9114-43D5-96AC-C88BC764D841}"/>
            </a:ext>
          </a:extLst>
        </xdr:cNvPr>
        <xdr:cNvSpPr txBox="1">
          <a:spLocks noChangeArrowheads="1"/>
        </xdr:cNvSpPr>
      </xdr:nvSpPr>
      <xdr:spPr bwMode="auto">
        <a:xfrm>
          <a:off x="4448175" y="14401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441" name="Text Box 15">
          <a:extLst>
            <a:ext uri="{FF2B5EF4-FFF2-40B4-BE49-F238E27FC236}">
              <a16:creationId xmlns:a16="http://schemas.microsoft.com/office/drawing/2014/main" id="{F19D6A86-BC9C-42A8-8F1A-E7F926ACAB0F}"/>
            </a:ext>
          </a:extLst>
        </xdr:cNvPr>
        <xdr:cNvSpPr txBox="1">
          <a:spLocks noChangeArrowheads="1"/>
        </xdr:cNvSpPr>
      </xdr:nvSpPr>
      <xdr:spPr bwMode="auto">
        <a:xfrm>
          <a:off x="11963400" y="14401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504825</xdr:rowOff>
    </xdr:from>
    <xdr:ext cx="95250" cy="442269"/>
    <xdr:sp macro="" textlink="">
      <xdr:nvSpPr>
        <xdr:cNvPr id="2442" name="Text Box 15">
          <a:extLst>
            <a:ext uri="{FF2B5EF4-FFF2-40B4-BE49-F238E27FC236}">
              <a16:creationId xmlns:a16="http://schemas.microsoft.com/office/drawing/2014/main" id="{AF9AFFA9-42BF-49EA-ABA4-56CC29B88EE2}"/>
            </a:ext>
          </a:extLst>
        </xdr:cNvPr>
        <xdr:cNvSpPr txBox="1">
          <a:spLocks noChangeArrowheads="1"/>
        </xdr:cNvSpPr>
      </xdr:nvSpPr>
      <xdr:spPr bwMode="auto">
        <a:xfrm>
          <a:off x="20821650" y="14401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443" name="Text Box 15">
          <a:extLst>
            <a:ext uri="{FF2B5EF4-FFF2-40B4-BE49-F238E27FC236}">
              <a16:creationId xmlns:a16="http://schemas.microsoft.com/office/drawing/2014/main" id="{CABC8ECF-2327-498E-9C88-A272384CB8F1}"/>
            </a:ext>
          </a:extLst>
        </xdr:cNvPr>
        <xdr:cNvSpPr txBox="1">
          <a:spLocks noChangeArrowheads="1"/>
        </xdr:cNvSpPr>
      </xdr:nvSpPr>
      <xdr:spPr bwMode="auto">
        <a:xfrm>
          <a:off x="4448175" y="14401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444" name="Text Box 15">
          <a:extLst>
            <a:ext uri="{FF2B5EF4-FFF2-40B4-BE49-F238E27FC236}">
              <a16:creationId xmlns:a16="http://schemas.microsoft.com/office/drawing/2014/main" id="{76470BE6-D5C9-4072-A961-F070D48CB48B}"/>
            </a:ext>
          </a:extLst>
        </xdr:cNvPr>
        <xdr:cNvSpPr txBox="1">
          <a:spLocks noChangeArrowheads="1"/>
        </xdr:cNvSpPr>
      </xdr:nvSpPr>
      <xdr:spPr bwMode="auto">
        <a:xfrm>
          <a:off x="4448175" y="14401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445" name="Text Box 15">
          <a:extLst>
            <a:ext uri="{FF2B5EF4-FFF2-40B4-BE49-F238E27FC236}">
              <a16:creationId xmlns:a16="http://schemas.microsoft.com/office/drawing/2014/main" id="{F40B383D-5088-4851-B2D8-6619758C82FD}"/>
            </a:ext>
          </a:extLst>
        </xdr:cNvPr>
        <xdr:cNvSpPr txBox="1">
          <a:spLocks noChangeArrowheads="1"/>
        </xdr:cNvSpPr>
      </xdr:nvSpPr>
      <xdr:spPr bwMode="auto">
        <a:xfrm>
          <a:off x="11963400" y="14401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46" name="Text Box 16">
          <a:extLst>
            <a:ext uri="{FF2B5EF4-FFF2-40B4-BE49-F238E27FC236}">
              <a16:creationId xmlns:a16="http://schemas.microsoft.com/office/drawing/2014/main" id="{6DF7F32E-4630-4451-A98C-15BE16CF673B}"/>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47" name="Text Box 17">
          <a:extLst>
            <a:ext uri="{FF2B5EF4-FFF2-40B4-BE49-F238E27FC236}">
              <a16:creationId xmlns:a16="http://schemas.microsoft.com/office/drawing/2014/main" id="{6927BDDF-B698-4965-A9FB-DA79DFFCBD36}"/>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48" name="Text Box 18">
          <a:extLst>
            <a:ext uri="{FF2B5EF4-FFF2-40B4-BE49-F238E27FC236}">
              <a16:creationId xmlns:a16="http://schemas.microsoft.com/office/drawing/2014/main" id="{51A638D8-1263-41EE-96C3-EA57B8FFC5A1}"/>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49" name="Text Box 19">
          <a:extLst>
            <a:ext uri="{FF2B5EF4-FFF2-40B4-BE49-F238E27FC236}">
              <a16:creationId xmlns:a16="http://schemas.microsoft.com/office/drawing/2014/main" id="{1F4438AF-B0A7-4C63-AEB9-29A5C22173C3}"/>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50" name="Text Box 16">
          <a:extLst>
            <a:ext uri="{FF2B5EF4-FFF2-40B4-BE49-F238E27FC236}">
              <a16:creationId xmlns:a16="http://schemas.microsoft.com/office/drawing/2014/main" id="{859B4D0D-6797-42FD-979F-E0C58CD918EB}"/>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51" name="Text Box 17">
          <a:extLst>
            <a:ext uri="{FF2B5EF4-FFF2-40B4-BE49-F238E27FC236}">
              <a16:creationId xmlns:a16="http://schemas.microsoft.com/office/drawing/2014/main" id="{81264516-4D83-4A43-87E2-58EDAFC9CC37}"/>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52" name="Text Box 18">
          <a:extLst>
            <a:ext uri="{FF2B5EF4-FFF2-40B4-BE49-F238E27FC236}">
              <a16:creationId xmlns:a16="http://schemas.microsoft.com/office/drawing/2014/main" id="{072C3487-FD47-4240-8FFF-25E9D0A4C51B}"/>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53" name="Text Box 19">
          <a:extLst>
            <a:ext uri="{FF2B5EF4-FFF2-40B4-BE49-F238E27FC236}">
              <a16:creationId xmlns:a16="http://schemas.microsoft.com/office/drawing/2014/main" id="{CF468E76-71B2-4F60-99B5-9E8F0A49E116}"/>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54" name="Text Box 16">
          <a:extLst>
            <a:ext uri="{FF2B5EF4-FFF2-40B4-BE49-F238E27FC236}">
              <a16:creationId xmlns:a16="http://schemas.microsoft.com/office/drawing/2014/main" id="{684BA761-38D6-45B0-9711-6AD2251FE69F}"/>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55" name="Text Box 17">
          <a:extLst>
            <a:ext uri="{FF2B5EF4-FFF2-40B4-BE49-F238E27FC236}">
              <a16:creationId xmlns:a16="http://schemas.microsoft.com/office/drawing/2014/main" id="{1114416E-2A7E-4162-804A-86229C05EF79}"/>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56" name="Text Box 18">
          <a:extLst>
            <a:ext uri="{FF2B5EF4-FFF2-40B4-BE49-F238E27FC236}">
              <a16:creationId xmlns:a16="http://schemas.microsoft.com/office/drawing/2014/main" id="{D9492D62-D6F9-404A-BF90-405F7D7B7E86}"/>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457" name="Text Box 19">
          <a:extLst>
            <a:ext uri="{FF2B5EF4-FFF2-40B4-BE49-F238E27FC236}">
              <a16:creationId xmlns:a16="http://schemas.microsoft.com/office/drawing/2014/main" id="{59EDF0CD-65AF-4A76-95B7-E156DD89675A}"/>
            </a:ext>
          </a:extLst>
        </xdr:cNvPr>
        <xdr:cNvSpPr txBox="1">
          <a:spLocks noChangeArrowheads="1"/>
        </xdr:cNvSpPr>
      </xdr:nvSpPr>
      <xdr:spPr bwMode="auto">
        <a:xfrm>
          <a:off x="2082165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014"/>
    <xdr:sp macro="" textlink="">
      <xdr:nvSpPr>
        <xdr:cNvPr id="2458" name="Text Box 15">
          <a:extLst>
            <a:ext uri="{FF2B5EF4-FFF2-40B4-BE49-F238E27FC236}">
              <a16:creationId xmlns:a16="http://schemas.microsoft.com/office/drawing/2014/main" id="{885E1CAC-F86C-450A-94C8-074C75A5A8BD}"/>
            </a:ext>
          </a:extLst>
        </xdr:cNvPr>
        <xdr:cNvSpPr txBox="1">
          <a:spLocks noChangeArrowheads="1"/>
        </xdr:cNvSpPr>
      </xdr:nvSpPr>
      <xdr:spPr bwMode="auto">
        <a:xfrm>
          <a:off x="4448175" y="15144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59" name="Text Box 16">
          <a:extLst>
            <a:ext uri="{FF2B5EF4-FFF2-40B4-BE49-F238E27FC236}">
              <a16:creationId xmlns:a16="http://schemas.microsoft.com/office/drawing/2014/main" id="{CB0CB9EE-EC18-420E-BA31-63AF3DEB0B65}"/>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60" name="Text Box 17">
          <a:extLst>
            <a:ext uri="{FF2B5EF4-FFF2-40B4-BE49-F238E27FC236}">
              <a16:creationId xmlns:a16="http://schemas.microsoft.com/office/drawing/2014/main" id="{C4C00928-9BC1-4902-9AEA-EC6735CC4D2A}"/>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61" name="Text Box 18">
          <a:extLst>
            <a:ext uri="{FF2B5EF4-FFF2-40B4-BE49-F238E27FC236}">
              <a16:creationId xmlns:a16="http://schemas.microsoft.com/office/drawing/2014/main" id="{A5C74258-4238-4808-AF00-6F19B3847C80}"/>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62" name="Text Box 19">
          <a:extLst>
            <a:ext uri="{FF2B5EF4-FFF2-40B4-BE49-F238E27FC236}">
              <a16:creationId xmlns:a16="http://schemas.microsoft.com/office/drawing/2014/main" id="{C1AA1DA9-64A2-4CED-A8AA-680F01A78FFF}"/>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463" name="Text Box 15">
          <a:extLst>
            <a:ext uri="{FF2B5EF4-FFF2-40B4-BE49-F238E27FC236}">
              <a16:creationId xmlns:a16="http://schemas.microsoft.com/office/drawing/2014/main" id="{95A2938D-247F-4DDB-ADC6-94558C7C00C9}"/>
            </a:ext>
          </a:extLst>
        </xdr:cNvPr>
        <xdr:cNvSpPr txBox="1">
          <a:spLocks noChangeArrowheads="1"/>
        </xdr:cNvSpPr>
      </xdr:nvSpPr>
      <xdr:spPr bwMode="auto">
        <a:xfrm>
          <a:off x="11963400" y="15144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64" name="Text Box 16">
          <a:extLst>
            <a:ext uri="{FF2B5EF4-FFF2-40B4-BE49-F238E27FC236}">
              <a16:creationId xmlns:a16="http://schemas.microsoft.com/office/drawing/2014/main" id="{9380F67C-EFCE-44E9-87ED-29667997EC0C}"/>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65" name="Text Box 17">
          <a:extLst>
            <a:ext uri="{FF2B5EF4-FFF2-40B4-BE49-F238E27FC236}">
              <a16:creationId xmlns:a16="http://schemas.microsoft.com/office/drawing/2014/main" id="{2F2FC837-E867-4DE8-9347-A0FE78719DBA}"/>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66" name="Text Box 18">
          <a:extLst>
            <a:ext uri="{FF2B5EF4-FFF2-40B4-BE49-F238E27FC236}">
              <a16:creationId xmlns:a16="http://schemas.microsoft.com/office/drawing/2014/main" id="{185FA89A-22FA-4740-B57E-45CECBBD158E}"/>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67" name="Text Box 16">
          <a:extLst>
            <a:ext uri="{FF2B5EF4-FFF2-40B4-BE49-F238E27FC236}">
              <a16:creationId xmlns:a16="http://schemas.microsoft.com/office/drawing/2014/main" id="{34F12693-8E86-4003-8659-DE9E3F3C2042}"/>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68" name="Text Box 17">
          <a:extLst>
            <a:ext uri="{FF2B5EF4-FFF2-40B4-BE49-F238E27FC236}">
              <a16:creationId xmlns:a16="http://schemas.microsoft.com/office/drawing/2014/main" id="{6879C8CB-E696-4DB3-BF24-4B1F9E053F44}"/>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69" name="Text Box 18">
          <a:extLst>
            <a:ext uri="{FF2B5EF4-FFF2-40B4-BE49-F238E27FC236}">
              <a16:creationId xmlns:a16="http://schemas.microsoft.com/office/drawing/2014/main" id="{1921B030-F185-411A-9119-878A2E7A4D78}"/>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70" name="Text Box 19">
          <a:extLst>
            <a:ext uri="{FF2B5EF4-FFF2-40B4-BE49-F238E27FC236}">
              <a16:creationId xmlns:a16="http://schemas.microsoft.com/office/drawing/2014/main" id="{38D5CE56-4810-446F-A85A-568EE2EB4B3F}"/>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71" name="Text Box 16">
          <a:extLst>
            <a:ext uri="{FF2B5EF4-FFF2-40B4-BE49-F238E27FC236}">
              <a16:creationId xmlns:a16="http://schemas.microsoft.com/office/drawing/2014/main" id="{57602E70-5E9C-492B-A376-075421F9BD7F}"/>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72" name="Text Box 17">
          <a:extLst>
            <a:ext uri="{FF2B5EF4-FFF2-40B4-BE49-F238E27FC236}">
              <a16:creationId xmlns:a16="http://schemas.microsoft.com/office/drawing/2014/main" id="{74C6D5C0-78F0-4492-A921-0E08878096CA}"/>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73" name="Text Box 18">
          <a:extLst>
            <a:ext uri="{FF2B5EF4-FFF2-40B4-BE49-F238E27FC236}">
              <a16:creationId xmlns:a16="http://schemas.microsoft.com/office/drawing/2014/main" id="{B53299BC-D9F7-4D1E-8FD0-55E0A591DFE2}"/>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34</xdr:row>
      <xdr:rowOff>170392</xdr:rowOff>
    </xdr:from>
    <xdr:ext cx="95250" cy="213632"/>
    <xdr:sp macro="" textlink="">
      <xdr:nvSpPr>
        <xdr:cNvPr id="2474" name="Text Box 15">
          <a:extLst>
            <a:ext uri="{FF2B5EF4-FFF2-40B4-BE49-F238E27FC236}">
              <a16:creationId xmlns:a16="http://schemas.microsoft.com/office/drawing/2014/main" id="{A2B60323-514C-4837-A3E9-7F004B706590}"/>
            </a:ext>
          </a:extLst>
        </xdr:cNvPr>
        <xdr:cNvSpPr txBox="1">
          <a:spLocks noChangeArrowheads="1"/>
        </xdr:cNvSpPr>
      </xdr:nvSpPr>
      <xdr:spPr bwMode="auto">
        <a:xfrm>
          <a:off x="11991975" y="15686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75" name="Text Box 16">
          <a:extLst>
            <a:ext uri="{FF2B5EF4-FFF2-40B4-BE49-F238E27FC236}">
              <a16:creationId xmlns:a16="http://schemas.microsoft.com/office/drawing/2014/main" id="{22D8BF54-F26B-40E5-91C7-3B4DB82EF92C}"/>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76" name="Text Box 17">
          <a:extLst>
            <a:ext uri="{FF2B5EF4-FFF2-40B4-BE49-F238E27FC236}">
              <a16:creationId xmlns:a16="http://schemas.microsoft.com/office/drawing/2014/main" id="{81DFBA22-D9E8-4B26-8188-F2A396AA7B7F}"/>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77" name="Text Box 18">
          <a:extLst>
            <a:ext uri="{FF2B5EF4-FFF2-40B4-BE49-F238E27FC236}">
              <a16:creationId xmlns:a16="http://schemas.microsoft.com/office/drawing/2014/main" id="{B716187F-EB25-4A82-9054-4874572217D5}"/>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78" name="Text Box 19">
          <a:extLst>
            <a:ext uri="{FF2B5EF4-FFF2-40B4-BE49-F238E27FC236}">
              <a16:creationId xmlns:a16="http://schemas.microsoft.com/office/drawing/2014/main" id="{3E79178B-C2BB-4A11-A2FD-F7C691AF0632}"/>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79" name="Text Box 16">
          <a:extLst>
            <a:ext uri="{FF2B5EF4-FFF2-40B4-BE49-F238E27FC236}">
              <a16:creationId xmlns:a16="http://schemas.microsoft.com/office/drawing/2014/main" id="{9182A356-CCE9-47DB-80F4-11F69B507AC1}"/>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80" name="Text Box 17">
          <a:extLst>
            <a:ext uri="{FF2B5EF4-FFF2-40B4-BE49-F238E27FC236}">
              <a16:creationId xmlns:a16="http://schemas.microsoft.com/office/drawing/2014/main" id="{4E83C769-8C3B-450F-8402-E8BBA8FE67D3}"/>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81" name="Text Box 18">
          <a:extLst>
            <a:ext uri="{FF2B5EF4-FFF2-40B4-BE49-F238E27FC236}">
              <a16:creationId xmlns:a16="http://schemas.microsoft.com/office/drawing/2014/main" id="{0C8BF564-19E6-49AE-8CF4-E1C9B9282D80}"/>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82" name="Text Box 19">
          <a:extLst>
            <a:ext uri="{FF2B5EF4-FFF2-40B4-BE49-F238E27FC236}">
              <a16:creationId xmlns:a16="http://schemas.microsoft.com/office/drawing/2014/main" id="{27108166-A510-4B11-A2DB-A1386851C5BA}"/>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95250" cy="171450"/>
    <xdr:sp macro="" textlink="">
      <xdr:nvSpPr>
        <xdr:cNvPr id="2483" name="Text Box 16">
          <a:extLst>
            <a:ext uri="{FF2B5EF4-FFF2-40B4-BE49-F238E27FC236}">
              <a16:creationId xmlns:a16="http://schemas.microsoft.com/office/drawing/2014/main" id="{D05EE7E7-9541-4BC7-897E-E5ADB908B90E}"/>
            </a:ext>
          </a:extLst>
        </xdr:cNvPr>
        <xdr:cNvSpPr txBox="1">
          <a:spLocks noChangeArrowheads="1"/>
        </xdr:cNvSpPr>
      </xdr:nvSpPr>
      <xdr:spPr bwMode="auto">
        <a:xfrm>
          <a:off x="20821650" y="14401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95250" cy="171450"/>
    <xdr:sp macro="" textlink="">
      <xdr:nvSpPr>
        <xdr:cNvPr id="2484" name="Text Box 17">
          <a:extLst>
            <a:ext uri="{FF2B5EF4-FFF2-40B4-BE49-F238E27FC236}">
              <a16:creationId xmlns:a16="http://schemas.microsoft.com/office/drawing/2014/main" id="{AE98D186-49FB-4688-9629-8DB72A74F1AD}"/>
            </a:ext>
          </a:extLst>
        </xdr:cNvPr>
        <xdr:cNvSpPr txBox="1">
          <a:spLocks noChangeArrowheads="1"/>
        </xdr:cNvSpPr>
      </xdr:nvSpPr>
      <xdr:spPr bwMode="auto">
        <a:xfrm>
          <a:off x="20821650" y="14401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95250" cy="171450"/>
    <xdr:sp macro="" textlink="">
      <xdr:nvSpPr>
        <xdr:cNvPr id="2485" name="Text Box 18">
          <a:extLst>
            <a:ext uri="{FF2B5EF4-FFF2-40B4-BE49-F238E27FC236}">
              <a16:creationId xmlns:a16="http://schemas.microsoft.com/office/drawing/2014/main" id="{998073E8-FA85-4795-BCEC-46AA8D16D7D8}"/>
            </a:ext>
          </a:extLst>
        </xdr:cNvPr>
        <xdr:cNvSpPr txBox="1">
          <a:spLocks noChangeArrowheads="1"/>
        </xdr:cNvSpPr>
      </xdr:nvSpPr>
      <xdr:spPr bwMode="auto">
        <a:xfrm>
          <a:off x="20821650" y="14401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31</xdr:row>
      <xdr:rowOff>0</xdr:rowOff>
    </xdr:from>
    <xdr:ext cx="95250" cy="171450"/>
    <xdr:sp macro="" textlink="">
      <xdr:nvSpPr>
        <xdr:cNvPr id="2486" name="Text Box 19">
          <a:extLst>
            <a:ext uri="{FF2B5EF4-FFF2-40B4-BE49-F238E27FC236}">
              <a16:creationId xmlns:a16="http://schemas.microsoft.com/office/drawing/2014/main" id="{E578931A-C6B4-4964-B4FF-B4882F0D0017}"/>
            </a:ext>
          </a:extLst>
        </xdr:cNvPr>
        <xdr:cNvSpPr txBox="1">
          <a:spLocks noChangeArrowheads="1"/>
        </xdr:cNvSpPr>
      </xdr:nvSpPr>
      <xdr:spPr bwMode="auto">
        <a:xfrm>
          <a:off x="20821650" y="14401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014"/>
    <xdr:sp macro="" textlink="">
      <xdr:nvSpPr>
        <xdr:cNvPr id="2487" name="Text Box 15">
          <a:extLst>
            <a:ext uri="{FF2B5EF4-FFF2-40B4-BE49-F238E27FC236}">
              <a16:creationId xmlns:a16="http://schemas.microsoft.com/office/drawing/2014/main" id="{2321FB13-446F-4978-BD09-4648E6D8790C}"/>
            </a:ext>
          </a:extLst>
        </xdr:cNvPr>
        <xdr:cNvSpPr txBox="1">
          <a:spLocks noChangeArrowheads="1"/>
        </xdr:cNvSpPr>
      </xdr:nvSpPr>
      <xdr:spPr bwMode="auto">
        <a:xfrm>
          <a:off x="4448175" y="15144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88" name="Text Box 16">
          <a:extLst>
            <a:ext uri="{FF2B5EF4-FFF2-40B4-BE49-F238E27FC236}">
              <a16:creationId xmlns:a16="http://schemas.microsoft.com/office/drawing/2014/main" id="{3F7D6251-538E-446E-B1C1-5B80275D97F6}"/>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89" name="Text Box 17">
          <a:extLst>
            <a:ext uri="{FF2B5EF4-FFF2-40B4-BE49-F238E27FC236}">
              <a16:creationId xmlns:a16="http://schemas.microsoft.com/office/drawing/2014/main" id="{73DF0166-CD99-49FF-BB78-147EC51E5514}"/>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90" name="Text Box 18">
          <a:extLst>
            <a:ext uri="{FF2B5EF4-FFF2-40B4-BE49-F238E27FC236}">
              <a16:creationId xmlns:a16="http://schemas.microsoft.com/office/drawing/2014/main" id="{A99645CF-CFD8-4B77-9942-53D4FF78F2F9}"/>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0</xdr:rowOff>
    </xdr:from>
    <xdr:ext cx="95250" cy="171450"/>
    <xdr:sp macro="" textlink="">
      <xdr:nvSpPr>
        <xdr:cNvPr id="2491" name="Text Box 19">
          <a:extLst>
            <a:ext uri="{FF2B5EF4-FFF2-40B4-BE49-F238E27FC236}">
              <a16:creationId xmlns:a16="http://schemas.microsoft.com/office/drawing/2014/main" id="{AC4DDD0C-8AB4-4C44-9E2B-AF932D2D1349}"/>
            </a:ext>
          </a:extLst>
        </xdr:cNvPr>
        <xdr:cNvSpPr txBox="1">
          <a:spLocks noChangeArrowheads="1"/>
        </xdr:cNvSpPr>
      </xdr:nvSpPr>
      <xdr:spPr bwMode="auto">
        <a:xfrm>
          <a:off x="4448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92" name="Text Box 16">
          <a:extLst>
            <a:ext uri="{FF2B5EF4-FFF2-40B4-BE49-F238E27FC236}">
              <a16:creationId xmlns:a16="http://schemas.microsoft.com/office/drawing/2014/main" id="{7DD55B89-BA29-491B-A413-6D6F92E1E84B}"/>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0</xdr:rowOff>
    </xdr:from>
    <xdr:ext cx="95250" cy="171450"/>
    <xdr:sp macro="" textlink="">
      <xdr:nvSpPr>
        <xdr:cNvPr id="2493" name="Text Box 17">
          <a:extLst>
            <a:ext uri="{FF2B5EF4-FFF2-40B4-BE49-F238E27FC236}">
              <a16:creationId xmlns:a16="http://schemas.microsoft.com/office/drawing/2014/main" id="{137FFF0C-F5EB-463D-831A-C516215CBD44}"/>
            </a:ext>
          </a:extLst>
        </xdr:cNvPr>
        <xdr:cNvSpPr txBox="1">
          <a:spLocks noChangeArrowheads="1"/>
        </xdr:cNvSpPr>
      </xdr:nvSpPr>
      <xdr:spPr bwMode="auto">
        <a:xfrm>
          <a:off x="11963400"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34</xdr:row>
      <xdr:rowOff>15875</xdr:rowOff>
    </xdr:from>
    <xdr:ext cx="95250" cy="171450"/>
    <xdr:sp macro="" textlink="">
      <xdr:nvSpPr>
        <xdr:cNvPr id="2494" name="Text Box 18">
          <a:extLst>
            <a:ext uri="{FF2B5EF4-FFF2-40B4-BE49-F238E27FC236}">
              <a16:creationId xmlns:a16="http://schemas.microsoft.com/office/drawing/2014/main" id="{D1945C63-F4FF-4A90-991B-B9E53361BF36}"/>
            </a:ext>
          </a:extLst>
        </xdr:cNvPr>
        <xdr:cNvSpPr txBox="1">
          <a:spLocks noChangeArrowheads="1"/>
        </xdr:cNvSpPr>
      </xdr:nvSpPr>
      <xdr:spPr bwMode="auto">
        <a:xfrm>
          <a:off x="11955462" y="15532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95" name="Text Box 16">
          <a:extLst>
            <a:ext uri="{FF2B5EF4-FFF2-40B4-BE49-F238E27FC236}">
              <a16:creationId xmlns:a16="http://schemas.microsoft.com/office/drawing/2014/main" id="{A482C952-060F-433C-907F-164DC51AE4FF}"/>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96" name="Text Box 17">
          <a:extLst>
            <a:ext uri="{FF2B5EF4-FFF2-40B4-BE49-F238E27FC236}">
              <a16:creationId xmlns:a16="http://schemas.microsoft.com/office/drawing/2014/main" id="{ED5076E1-A19E-488B-B57C-DA2802AD7191}"/>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97" name="Text Box 18">
          <a:extLst>
            <a:ext uri="{FF2B5EF4-FFF2-40B4-BE49-F238E27FC236}">
              <a16:creationId xmlns:a16="http://schemas.microsoft.com/office/drawing/2014/main" id="{06EF7C81-EC09-49D5-B2F4-5040D5443AE3}"/>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98" name="Text Box 19">
          <a:extLst>
            <a:ext uri="{FF2B5EF4-FFF2-40B4-BE49-F238E27FC236}">
              <a16:creationId xmlns:a16="http://schemas.microsoft.com/office/drawing/2014/main" id="{3CCB6F8E-E921-4B7C-B3D3-E6446D490C5B}"/>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2499" name="Text Box 16">
          <a:extLst>
            <a:ext uri="{FF2B5EF4-FFF2-40B4-BE49-F238E27FC236}">
              <a16:creationId xmlns:a16="http://schemas.microsoft.com/office/drawing/2014/main" id="{71960984-9485-41D6-90BA-B0655E0A7107}"/>
            </a:ext>
          </a:extLst>
        </xdr:cNvPr>
        <xdr:cNvSpPr txBox="1">
          <a:spLocks noChangeArrowheads="1"/>
        </xdr:cNvSpPr>
      </xdr:nvSpPr>
      <xdr:spPr bwMode="auto">
        <a:xfrm>
          <a:off x="14735175" y="15516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34</xdr:row>
      <xdr:rowOff>170392</xdr:rowOff>
    </xdr:from>
    <xdr:ext cx="95250" cy="213632"/>
    <xdr:sp macro="" textlink="">
      <xdr:nvSpPr>
        <xdr:cNvPr id="2500" name="Text Box 15">
          <a:extLst>
            <a:ext uri="{FF2B5EF4-FFF2-40B4-BE49-F238E27FC236}">
              <a16:creationId xmlns:a16="http://schemas.microsoft.com/office/drawing/2014/main" id="{1159C8E6-3932-474F-A8C6-69B7127D701B}"/>
            </a:ext>
          </a:extLst>
        </xdr:cNvPr>
        <xdr:cNvSpPr txBox="1">
          <a:spLocks noChangeArrowheads="1"/>
        </xdr:cNvSpPr>
      </xdr:nvSpPr>
      <xdr:spPr bwMode="auto">
        <a:xfrm>
          <a:off x="11991975" y="15686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2501" name="Text Box 15">
          <a:extLst>
            <a:ext uri="{FF2B5EF4-FFF2-40B4-BE49-F238E27FC236}">
              <a16:creationId xmlns:a16="http://schemas.microsoft.com/office/drawing/2014/main" id="{F3A08B90-849B-4432-9408-EAB9B8D42BAE}"/>
            </a:ext>
          </a:extLst>
        </xdr:cNvPr>
        <xdr:cNvSpPr txBox="1">
          <a:spLocks noChangeArrowheads="1"/>
        </xdr:cNvSpPr>
      </xdr:nvSpPr>
      <xdr:spPr bwMode="auto">
        <a:xfrm>
          <a:off x="4448175" y="15887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502" name="Text Box 15">
          <a:extLst>
            <a:ext uri="{FF2B5EF4-FFF2-40B4-BE49-F238E27FC236}">
              <a16:creationId xmlns:a16="http://schemas.microsoft.com/office/drawing/2014/main" id="{232FD646-37E9-4414-886C-ECBEA65C76D0}"/>
            </a:ext>
          </a:extLst>
        </xdr:cNvPr>
        <xdr:cNvSpPr txBox="1">
          <a:spLocks noChangeArrowheads="1"/>
        </xdr:cNvSpPr>
      </xdr:nvSpPr>
      <xdr:spPr bwMode="auto">
        <a:xfrm>
          <a:off x="11963400" y="15887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504825</xdr:rowOff>
    </xdr:from>
    <xdr:ext cx="95250" cy="442269"/>
    <xdr:sp macro="" textlink="">
      <xdr:nvSpPr>
        <xdr:cNvPr id="2503" name="Text Box 15">
          <a:extLst>
            <a:ext uri="{FF2B5EF4-FFF2-40B4-BE49-F238E27FC236}">
              <a16:creationId xmlns:a16="http://schemas.microsoft.com/office/drawing/2014/main" id="{0F1B80A8-A1AA-45C4-965C-FF6D4661EF5F}"/>
            </a:ext>
          </a:extLst>
        </xdr:cNvPr>
        <xdr:cNvSpPr txBox="1">
          <a:spLocks noChangeArrowheads="1"/>
        </xdr:cNvSpPr>
      </xdr:nvSpPr>
      <xdr:spPr bwMode="auto">
        <a:xfrm>
          <a:off x="20821650" y="15887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2504" name="Text Box 15">
          <a:extLst>
            <a:ext uri="{FF2B5EF4-FFF2-40B4-BE49-F238E27FC236}">
              <a16:creationId xmlns:a16="http://schemas.microsoft.com/office/drawing/2014/main" id="{37274B2E-CDBC-4695-9751-14F08A8ADFD4}"/>
            </a:ext>
          </a:extLst>
        </xdr:cNvPr>
        <xdr:cNvSpPr txBox="1">
          <a:spLocks noChangeArrowheads="1"/>
        </xdr:cNvSpPr>
      </xdr:nvSpPr>
      <xdr:spPr bwMode="auto">
        <a:xfrm>
          <a:off x="4448175" y="15887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2505" name="Text Box 15">
          <a:extLst>
            <a:ext uri="{FF2B5EF4-FFF2-40B4-BE49-F238E27FC236}">
              <a16:creationId xmlns:a16="http://schemas.microsoft.com/office/drawing/2014/main" id="{A78AA643-5BEF-4F33-A61E-DABB2C52E590}"/>
            </a:ext>
          </a:extLst>
        </xdr:cNvPr>
        <xdr:cNvSpPr txBox="1">
          <a:spLocks noChangeArrowheads="1"/>
        </xdr:cNvSpPr>
      </xdr:nvSpPr>
      <xdr:spPr bwMode="auto">
        <a:xfrm>
          <a:off x="4448175" y="15887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34</xdr:row>
      <xdr:rowOff>170392</xdr:rowOff>
    </xdr:from>
    <xdr:ext cx="95250" cy="213632"/>
    <xdr:sp macro="" textlink="">
      <xdr:nvSpPr>
        <xdr:cNvPr id="2506" name="Text Box 15">
          <a:extLst>
            <a:ext uri="{FF2B5EF4-FFF2-40B4-BE49-F238E27FC236}">
              <a16:creationId xmlns:a16="http://schemas.microsoft.com/office/drawing/2014/main" id="{D72FCE27-05CF-469A-9043-FAA7BABA8E72}"/>
            </a:ext>
          </a:extLst>
        </xdr:cNvPr>
        <xdr:cNvSpPr txBox="1">
          <a:spLocks noChangeArrowheads="1"/>
        </xdr:cNvSpPr>
      </xdr:nvSpPr>
      <xdr:spPr bwMode="auto">
        <a:xfrm>
          <a:off x="11991975" y="15686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07" name="Text Box 16">
          <a:extLst>
            <a:ext uri="{FF2B5EF4-FFF2-40B4-BE49-F238E27FC236}">
              <a16:creationId xmlns:a16="http://schemas.microsoft.com/office/drawing/2014/main" id="{A2720ABD-8150-4028-BDB5-C07B39DD8740}"/>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08" name="Text Box 17">
          <a:extLst>
            <a:ext uri="{FF2B5EF4-FFF2-40B4-BE49-F238E27FC236}">
              <a16:creationId xmlns:a16="http://schemas.microsoft.com/office/drawing/2014/main" id="{67CFD44E-287A-4941-BE34-603FE145F45E}"/>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09" name="Text Box 18">
          <a:extLst>
            <a:ext uri="{FF2B5EF4-FFF2-40B4-BE49-F238E27FC236}">
              <a16:creationId xmlns:a16="http://schemas.microsoft.com/office/drawing/2014/main" id="{F9135D38-C461-4D3C-8EB8-2BE52B8EFFA8}"/>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10" name="Text Box 19">
          <a:extLst>
            <a:ext uri="{FF2B5EF4-FFF2-40B4-BE49-F238E27FC236}">
              <a16:creationId xmlns:a16="http://schemas.microsoft.com/office/drawing/2014/main" id="{7F151DB5-F27E-48C3-B96D-AC30CDC40A99}"/>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11" name="Text Box 16">
          <a:extLst>
            <a:ext uri="{FF2B5EF4-FFF2-40B4-BE49-F238E27FC236}">
              <a16:creationId xmlns:a16="http://schemas.microsoft.com/office/drawing/2014/main" id="{2C45CEEE-E58E-4843-A50B-9ECF7D1AC4B7}"/>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12" name="Text Box 17">
          <a:extLst>
            <a:ext uri="{FF2B5EF4-FFF2-40B4-BE49-F238E27FC236}">
              <a16:creationId xmlns:a16="http://schemas.microsoft.com/office/drawing/2014/main" id="{A4132872-E303-461A-B4F4-95FDCDF4BFF5}"/>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13" name="Text Box 18">
          <a:extLst>
            <a:ext uri="{FF2B5EF4-FFF2-40B4-BE49-F238E27FC236}">
              <a16:creationId xmlns:a16="http://schemas.microsoft.com/office/drawing/2014/main" id="{DBA1D175-5CD3-40C1-8810-DD2E832BBC00}"/>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14" name="Text Box 19">
          <a:extLst>
            <a:ext uri="{FF2B5EF4-FFF2-40B4-BE49-F238E27FC236}">
              <a16:creationId xmlns:a16="http://schemas.microsoft.com/office/drawing/2014/main" id="{AC8B9851-2A75-40F5-BDF7-811C40E1B6AF}"/>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15" name="Text Box 16">
          <a:extLst>
            <a:ext uri="{FF2B5EF4-FFF2-40B4-BE49-F238E27FC236}">
              <a16:creationId xmlns:a16="http://schemas.microsoft.com/office/drawing/2014/main" id="{9FD1625D-C95C-44AF-8FAF-23F9676FE5CE}"/>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16" name="Text Box 17">
          <a:extLst>
            <a:ext uri="{FF2B5EF4-FFF2-40B4-BE49-F238E27FC236}">
              <a16:creationId xmlns:a16="http://schemas.microsoft.com/office/drawing/2014/main" id="{56AC138C-66B2-4FE3-B3D2-EAF052553B91}"/>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17" name="Text Box 18">
          <a:extLst>
            <a:ext uri="{FF2B5EF4-FFF2-40B4-BE49-F238E27FC236}">
              <a16:creationId xmlns:a16="http://schemas.microsoft.com/office/drawing/2014/main" id="{0A30D08D-DECB-4D95-A3F4-7A1CFEE6F3AB}"/>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18" name="Text Box 19">
          <a:extLst>
            <a:ext uri="{FF2B5EF4-FFF2-40B4-BE49-F238E27FC236}">
              <a16:creationId xmlns:a16="http://schemas.microsoft.com/office/drawing/2014/main" id="{15127BCC-B858-4253-96DB-CD64260B4907}"/>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519" name="Text Box 15">
          <a:extLst>
            <a:ext uri="{FF2B5EF4-FFF2-40B4-BE49-F238E27FC236}">
              <a16:creationId xmlns:a16="http://schemas.microsoft.com/office/drawing/2014/main" id="{CFC56D0A-5CF7-4209-886F-D6CF8E8EB279}"/>
            </a:ext>
          </a:extLst>
        </xdr:cNvPr>
        <xdr:cNvSpPr txBox="1">
          <a:spLocks noChangeArrowheads="1"/>
        </xdr:cNvSpPr>
      </xdr:nvSpPr>
      <xdr:spPr bwMode="auto">
        <a:xfrm>
          <a:off x="4448175" y="16630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20" name="Text Box 16">
          <a:extLst>
            <a:ext uri="{FF2B5EF4-FFF2-40B4-BE49-F238E27FC236}">
              <a16:creationId xmlns:a16="http://schemas.microsoft.com/office/drawing/2014/main" id="{9A610344-D09B-4ECA-8835-03E4CC0BCAD4}"/>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21" name="Text Box 17">
          <a:extLst>
            <a:ext uri="{FF2B5EF4-FFF2-40B4-BE49-F238E27FC236}">
              <a16:creationId xmlns:a16="http://schemas.microsoft.com/office/drawing/2014/main" id="{70CD59B3-77EC-49F5-BE5E-EC183D02D3F3}"/>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22" name="Text Box 18">
          <a:extLst>
            <a:ext uri="{FF2B5EF4-FFF2-40B4-BE49-F238E27FC236}">
              <a16:creationId xmlns:a16="http://schemas.microsoft.com/office/drawing/2014/main" id="{A413E675-4339-4DE4-B07A-291FE2F5763C}"/>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23" name="Text Box 19">
          <a:extLst>
            <a:ext uri="{FF2B5EF4-FFF2-40B4-BE49-F238E27FC236}">
              <a16:creationId xmlns:a16="http://schemas.microsoft.com/office/drawing/2014/main" id="{68378113-4A83-4963-88D7-EC1D1F6B2E41}"/>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24" name="Text Box 16">
          <a:extLst>
            <a:ext uri="{FF2B5EF4-FFF2-40B4-BE49-F238E27FC236}">
              <a16:creationId xmlns:a16="http://schemas.microsoft.com/office/drawing/2014/main" id="{46963B71-B437-45DB-AA36-5B95294C46CE}"/>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25" name="Text Box 17">
          <a:extLst>
            <a:ext uri="{FF2B5EF4-FFF2-40B4-BE49-F238E27FC236}">
              <a16:creationId xmlns:a16="http://schemas.microsoft.com/office/drawing/2014/main" id="{40A1A83D-8477-4FA3-90D2-0483F95FFAB9}"/>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26" name="Text Box 18">
          <a:extLst>
            <a:ext uri="{FF2B5EF4-FFF2-40B4-BE49-F238E27FC236}">
              <a16:creationId xmlns:a16="http://schemas.microsoft.com/office/drawing/2014/main" id="{3AE0A359-2A40-42CF-9F0B-05A4B04E9EAE}"/>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27" name="Text Box 16">
          <a:extLst>
            <a:ext uri="{FF2B5EF4-FFF2-40B4-BE49-F238E27FC236}">
              <a16:creationId xmlns:a16="http://schemas.microsoft.com/office/drawing/2014/main" id="{FE239A18-F546-448B-AB21-9F7CC4B35B84}"/>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28" name="Text Box 17">
          <a:extLst>
            <a:ext uri="{FF2B5EF4-FFF2-40B4-BE49-F238E27FC236}">
              <a16:creationId xmlns:a16="http://schemas.microsoft.com/office/drawing/2014/main" id="{4C9478F3-F83F-4F85-98C2-CF4AACCAA696}"/>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29" name="Text Box 18">
          <a:extLst>
            <a:ext uri="{FF2B5EF4-FFF2-40B4-BE49-F238E27FC236}">
              <a16:creationId xmlns:a16="http://schemas.microsoft.com/office/drawing/2014/main" id="{A387327B-13CB-4893-A2C4-2BD2737A00E2}"/>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30" name="Text Box 19">
          <a:extLst>
            <a:ext uri="{FF2B5EF4-FFF2-40B4-BE49-F238E27FC236}">
              <a16:creationId xmlns:a16="http://schemas.microsoft.com/office/drawing/2014/main" id="{18C2CF2B-F7E2-413F-B62C-28E954313468}"/>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31" name="Text Box 16">
          <a:extLst>
            <a:ext uri="{FF2B5EF4-FFF2-40B4-BE49-F238E27FC236}">
              <a16:creationId xmlns:a16="http://schemas.microsoft.com/office/drawing/2014/main" id="{94398BEC-46E3-4055-9BF2-A3AB9157A8FF}"/>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32" name="Text Box 17">
          <a:extLst>
            <a:ext uri="{FF2B5EF4-FFF2-40B4-BE49-F238E27FC236}">
              <a16:creationId xmlns:a16="http://schemas.microsoft.com/office/drawing/2014/main" id="{75618AAE-CFE1-4B07-9F60-36DBB9E292EE}"/>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33" name="Text Box 18">
          <a:extLst>
            <a:ext uri="{FF2B5EF4-FFF2-40B4-BE49-F238E27FC236}">
              <a16:creationId xmlns:a16="http://schemas.microsoft.com/office/drawing/2014/main" id="{F3F37CC1-848A-4ECA-85F5-9BC3F1F3CE25}"/>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34" name="Text Box 19">
          <a:extLst>
            <a:ext uri="{FF2B5EF4-FFF2-40B4-BE49-F238E27FC236}">
              <a16:creationId xmlns:a16="http://schemas.microsoft.com/office/drawing/2014/main" id="{327F070B-CF11-4D64-8CEB-FF929A6C0F94}"/>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2535" name="Text Box 15">
          <a:extLst>
            <a:ext uri="{FF2B5EF4-FFF2-40B4-BE49-F238E27FC236}">
              <a16:creationId xmlns:a16="http://schemas.microsoft.com/office/drawing/2014/main" id="{51B51137-837C-4E35-8A88-40E25941E94C}"/>
            </a:ext>
          </a:extLst>
        </xdr:cNvPr>
        <xdr:cNvSpPr txBox="1">
          <a:spLocks noChangeArrowheads="1"/>
        </xdr:cNvSpPr>
      </xdr:nvSpPr>
      <xdr:spPr bwMode="auto">
        <a:xfrm>
          <a:off x="4448175" y="15887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536" name="Text Box 15">
          <a:extLst>
            <a:ext uri="{FF2B5EF4-FFF2-40B4-BE49-F238E27FC236}">
              <a16:creationId xmlns:a16="http://schemas.microsoft.com/office/drawing/2014/main" id="{AEA038FA-7A76-42AA-B79B-C425A56D024B}"/>
            </a:ext>
          </a:extLst>
        </xdr:cNvPr>
        <xdr:cNvSpPr txBox="1">
          <a:spLocks noChangeArrowheads="1"/>
        </xdr:cNvSpPr>
      </xdr:nvSpPr>
      <xdr:spPr bwMode="auto">
        <a:xfrm>
          <a:off x="11963400" y="15887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504825</xdr:rowOff>
    </xdr:from>
    <xdr:ext cx="95250" cy="442269"/>
    <xdr:sp macro="" textlink="">
      <xdr:nvSpPr>
        <xdr:cNvPr id="2537" name="Text Box 15">
          <a:extLst>
            <a:ext uri="{FF2B5EF4-FFF2-40B4-BE49-F238E27FC236}">
              <a16:creationId xmlns:a16="http://schemas.microsoft.com/office/drawing/2014/main" id="{00E9B0BA-19F1-4F35-892E-8DB9365893C6}"/>
            </a:ext>
          </a:extLst>
        </xdr:cNvPr>
        <xdr:cNvSpPr txBox="1">
          <a:spLocks noChangeArrowheads="1"/>
        </xdr:cNvSpPr>
      </xdr:nvSpPr>
      <xdr:spPr bwMode="auto">
        <a:xfrm>
          <a:off x="20821650" y="15887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2538" name="Text Box 15">
          <a:extLst>
            <a:ext uri="{FF2B5EF4-FFF2-40B4-BE49-F238E27FC236}">
              <a16:creationId xmlns:a16="http://schemas.microsoft.com/office/drawing/2014/main" id="{6CA399E9-6E01-4A9F-A4F7-10B839873C14}"/>
            </a:ext>
          </a:extLst>
        </xdr:cNvPr>
        <xdr:cNvSpPr txBox="1">
          <a:spLocks noChangeArrowheads="1"/>
        </xdr:cNvSpPr>
      </xdr:nvSpPr>
      <xdr:spPr bwMode="auto">
        <a:xfrm>
          <a:off x="4448175" y="15887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2539" name="Text Box 15">
          <a:extLst>
            <a:ext uri="{FF2B5EF4-FFF2-40B4-BE49-F238E27FC236}">
              <a16:creationId xmlns:a16="http://schemas.microsoft.com/office/drawing/2014/main" id="{8A6786F3-A13F-41E9-B096-0232B862C565}"/>
            </a:ext>
          </a:extLst>
        </xdr:cNvPr>
        <xdr:cNvSpPr txBox="1">
          <a:spLocks noChangeArrowheads="1"/>
        </xdr:cNvSpPr>
      </xdr:nvSpPr>
      <xdr:spPr bwMode="auto">
        <a:xfrm>
          <a:off x="4448175" y="15887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213632"/>
    <xdr:sp macro="" textlink="">
      <xdr:nvSpPr>
        <xdr:cNvPr id="2540" name="Text Box 15">
          <a:extLst>
            <a:ext uri="{FF2B5EF4-FFF2-40B4-BE49-F238E27FC236}">
              <a16:creationId xmlns:a16="http://schemas.microsoft.com/office/drawing/2014/main" id="{87C99E71-C2F4-42EA-A3E7-3584D4558FA8}"/>
            </a:ext>
          </a:extLst>
        </xdr:cNvPr>
        <xdr:cNvSpPr txBox="1">
          <a:spLocks noChangeArrowheads="1"/>
        </xdr:cNvSpPr>
      </xdr:nvSpPr>
      <xdr:spPr bwMode="auto">
        <a:xfrm>
          <a:off x="11963400" y="15887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41" name="Text Box 16">
          <a:extLst>
            <a:ext uri="{FF2B5EF4-FFF2-40B4-BE49-F238E27FC236}">
              <a16:creationId xmlns:a16="http://schemas.microsoft.com/office/drawing/2014/main" id="{C754C31B-AF57-491C-BA8C-B36044974D4E}"/>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42" name="Text Box 17">
          <a:extLst>
            <a:ext uri="{FF2B5EF4-FFF2-40B4-BE49-F238E27FC236}">
              <a16:creationId xmlns:a16="http://schemas.microsoft.com/office/drawing/2014/main" id="{84D72F72-69AE-4195-A2AB-57EC0B416703}"/>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43" name="Text Box 18">
          <a:extLst>
            <a:ext uri="{FF2B5EF4-FFF2-40B4-BE49-F238E27FC236}">
              <a16:creationId xmlns:a16="http://schemas.microsoft.com/office/drawing/2014/main" id="{D170A80A-F83A-4F85-84C1-059E5BBC5003}"/>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44" name="Text Box 19">
          <a:extLst>
            <a:ext uri="{FF2B5EF4-FFF2-40B4-BE49-F238E27FC236}">
              <a16:creationId xmlns:a16="http://schemas.microsoft.com/office/drawing/2014/main" id="{09CDCB08-F8C2-4696-91E4-BD01140E181F}"/>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45" name="Text Box 16">
          <a:extLst>
            <a:ext uri="{FF2B5EF4-FFF2-40B4-BE49-F238E27FC236}">
              <a16:creationId xmlns:a16="http://schemas.microsoft.com/office/drawing/2014/main" id="{BCC9C8C4-0DE3-4D06-A925-817268CB57E2}"/>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46" name="Text Box 17">
          <a:extLst>
            <a:ext uri="{FF2B5EF4-FFF2-40B4-BE49-F238E27FC236}">
              <a16:creationId xmlns:a16="http://schemas.microsoft.com/office/drawing/2014/main" id="{1E508CD8-B8BE-4DD9-85E0-6ED2A6D4F1C6}"/>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47" name="Text Box 18">
          <a:extLst>
            <a:ext uri="{FF2B5EF4-FFF2-40B4-BE49-F238E27FC236}">
              <a16:creationId xmlns:a16="http://schemas.microsoft.com/office/drawing/2014/main" id="{2AED92D4-3EB2-4B6C-AE07-E081B15456BF}"/>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48" name="Text Box 19">
          <a:extLst>
            <a:ext uri="{FF2B5EF4-FFF2-40B4-BE49-F238E27FC236}">
              <a16:creationId xmlns:a16="http://schemas.microsoft.com/office/drawing/2014/main" id="{B8311402-2B21-4A20-A9DA-050312ADDF27}"/>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49" name="Text Box 16">
          <a:extLst>
            <a:ext uri="{FF2B5EF4-FFF2-40B4-BE49-F238E27FC236}">
              <a16:creationId xmlns:a16="http://schemas.microsoft.com/office/drawing/2014/main" id="{158C216E-295B-4737-8E7F-622C16426ED5}"/>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50" name="Text Box 17">
          <a:extLst>
            <a:ext uri="{FF2B5EF4-FFF2-40B4-BE49-F238E27FC236}">
              <a16:creationId xmlns:a16="http://schemas.microsoft.com/office/drawing/2014/main" id="{F308EB59-4465-48AF-BDA9-75B9BF63BC91}"/>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51" name="Text Box 18">
          <a:extLst>
            <a:ext uri="{FF2B5EF4-FFF2-40B4-BE49-F238E27FC236}">
              <a16:creationId xmlns:a16="http://schemas.microsoft.com/office/drawing/2014/main" id="{BA4B0EC4-73A0-4045-99E5-9052E43464DF}"/>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552" name="Text Box 19">
          <a:extLst>
            <a:ext uri="{FF2B5EF4-FFF2-40B4-BE49-F238E27FC236}">
              <a16:creationId xmlns:a16="http://schemas.microsoft.com/office/drawing/2014/main" id="{A5025AAD-2014-463D-96A6-29B8422474F0}"/>
            </a:ext>
          </a:extLst>
        </xdr:cNvPr>
        <xdr:cNvSpPr txBox="1">
          <a:spLocks noChangeArrowheads="1"/>
        </xdr:cNvSpPr>
      </xdr:nvSpPr>
      <xdr:spPr bwMode="auto">
        <a:xfrm>
          <a:off x="2082165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553" name="Text Box 15">
          <a:extLst>
            <a:ext uri="{FF2B5EF4-FFF2-40B4-BE49-F238E27FC236}">
              <a16:creationId xmlns:a16="http://schemas.microsoft.com/office/drawing/2014/main" id="{EA03BB0F-2786-4A8E-BE62-8ABAC5077662}"/>
            </a:ext>
          </a:extLst>
        </xdr:cNvPr>
        <xdr:cNvSpPr txBox="1">
          <a:spLocks noChangeArrowheads="1"/>
        </xdr:cNvSpPr>
      </xdr:nvSpPr>
      <xdr:spPr bwMode="auto">
        <a:xfrm>
          <a:off x="4448175" y="16630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54" name="Text Box 16">
          <a:extLst>
            <a:ext uri="{FF2B5EF4-FFF2-40B4-BE49-F238E27FC236}">
              <a16:creationId xmlns:a16="http://schemas.microsoft.com/office/drawing/2014/main" id="{53502058-34C8-42EC-BA2A-B322B0C5B87A}"/>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55" name="Text Box 17">
          <a:extLst>
            <a:ext uri="{FF2B5EF4-FFF2-40B4-BE49-F238E27FC236}">
              <a16:creationId xmlns:a16="http://schemas.microsoft.com/office/drawing/2014/main" id="{416BE40F-ECED-4F27-B534-7C0620C7B214}"/>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56" name="Text Box 18">
          <a:extLst>
            <a:ext uri="{FF2B5EF4-FFF2-40B4-BE49-F238E27FC236}">
              <a16:creationId xmlns:a16="http://schemas.microsoft.com/office/drawing/2014/main" id="{37499436-94DB-420C-8787-510EBC163E8A}"/>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57" name="Text Box 19">
          <a:extLst>
            <a:ext uri="{FF2B5EF4-FFF2-40B4-BE49-F238E27FC236}">
              <a16:creationId xmlns:a16="http://schemas.microsoft.com/office/drawing/2014/main" id="{09FAE03A-3E54-4ACC-85A3-1E557F5282C8}"/>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558" name="Text Box 15">
          <a:extLst>
            <a:ext uri="{FF2B5EF4-FFF2-40B4-BE49-F238E27FC236}">
              <a16:creationId xmlns:a16="http://schemas.microsoft.com/office/drawing/2014/main" id="{81060098-0C99-4569-8D5C-F3CF8B50DB38}"/>
            </a:ext>
          </a:extLst>
        </xdr:cNvPr>
        <xdr:cNvSpPr txBox="1">
          <a:spLocks noChangeArrowheads="1"/>
        </xdr:cNvSpPr>
      </xdr:nvSpPr>
      <xdr:spPr bwMode="auto">
        <a:xfrm>
          <a:off x="11963400" y="16630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59" name="Text Box 16">
          <a:extLst>
            <a:ext uri="{FF2B5EF4-FFF2-40B4-BE49-F238E27FC236}">
              <a16:creationId xmlns:a16="http://schemas.microsoft.com/office/drawing/2014/main" id="{0BB4E100-BA3F-401A-A8C8-554374BB6B3C}"/>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60" name="Text Box 17">
          <a:extLst>
            <a:ext uri="{FF2B5EF4-FFF2-40B4-BE49-F238E27FC236}">
              <a16:creationId xmlns:a16="http://schemas.microsoft.com/office/drawing/2014/main" id="{7A6463C0-D49E-45CC-938A-90A6E16214D4}"/>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61" name="Text Box 18">
          <a:extLst>
            <a:ext uri="{FF2B5EF4-FFF2-40B4-BE49-F238E27FC236}">
              <a16:creationId xmlns:a16="http://schemas.microsoft.com/office/drawing/2014/main" id="{207C79C4-6EE0-47B2-A96D-5453DB6F83F7}"/>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62" name="Text Box 16">
          <a:extLst>
            <a:ext uri="{FF2B5EF4-FFF2-40B4-BE49-F238E27FC236}">
              <a16:creationId xmlns:a16="http://schemas.microsoft.com/office/drawing/2014/main" id="{B72526A5-DDC2-49D8-A6C2-AE4787F6AB68}"/>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63" name="Text Box 17">
          <a:extLst>
            <a:ext uri="{FF2B5EF4-FFF2-40B4-BE49-F238E27FC236}">
              <a16:creationId xmlns:a16="http://schemas.microsoft.com/office/drawing/2014/main" id="{4CDD0DEB-4749-4535-AD78-00EF43320E1D}"/>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64" name="Text Box 18">
          <a:extLst>
            <a:ext uri="{FF2B5EF4-FFF2-40B4-BE49-F238E27FC236}">
              <a16:creationId xmlns:a16="http://schemas.microsoft.com/office/drawing/2014/main" id="{F989DC1A-5E10-4510-925F-86EFAE28069E}"/>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65" name="Text Box 19">
          <a:extLst>
            <a:ext uri="{FF2B5EF4-FFF2-40B4-BE49-F238E27FC236}">
              <a16:creationId xmlns:a16="http://schemas.microsoft.com/office/drawing/2014/main" id="{9A789567-0215-4788-AD56-4408EF9B80CF}"/>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66" name="Text Box 16">
          <a:extLst>
            <a:ext uri="{FF2B5EF4-FFF2-40B4-BE49-F238E27FC236}">
              <a16:creationId xmlns:a16="http://schemas.microsoft.com/office/drawing/2014/main" id="{AF0A4C4F-474E-45AC-B536-62B7B95E8858}"/>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67" name="Text Box 17">
          <a:extLst>
            <a:ext uri="{FF2B5EF4-FFF2-40B4-BE49-F238E27FC236}">
              <a16:creationId xmlns:a16="http://schemas.microsoft.com/office/drawing/2014/main" id="{139453E7-2B7A-4EBB-8402-7F99AB3BE7EC}"/>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68" name="Text Box 18">
          <a:extLst>
            <a:ext uri="{FF2B5EF4-FFF2-40B4-BE49-F238E27FC236}">
              <a16:creationId xmlns:a16="http://schemas.microsoft.com/office/drawing/2014/main" id="{4888AAFB-4EF6-4B1E-995B-8824221A8EA2}"/>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569" name="Text Box 15">
          <a:extLst>
            <a:ext uri="{FF2B5EF4-FFF2-40B4-BE49-F238E27FC236}">
              <a16:creationId xmlns:a16="http://schemas.microsoft.com/office/drawing/2014/main" id="{0BDF5CFE-106F-41BB-A296-A659007118C0}"/>
            </a:ext>
          </a:extLst>
        </xdr:cNvPr>
        <xdr:cNvSpPr txBox="1">
          <a:spLocks noChangeArrowheads="1"/>
        </xdr:cNvSpPr>
      </xdr:nvSpPr>
      <xdr:spPr bwMode="auto">
        <a:xfrm>
          <a:off x="11991975" y="17172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70" name="Text Box 16">
          <a:extLst>
            <a:ext uri="{FF2B5EF4-FFF2-40B4-BE49-F238E27FC236}">
              <a16:creationId xmlns:a16="http://schemas.microsoft.com/office/drawing/2014/main" id="{7513612E-9FD7-4091-BF7F-32C81CCE44D4}"/>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71" name="Text Box 17">
          <a:extLst>
            <a:ext uri="{FF2B5EF4-FFF2-40B4-BE49-F238E27FC236}">
              <a16:creationId xmlns:a16="http://schemas.microsoft.com/office/drawing/2014/main" id="{D6E30145-90BD-4608-9C11-F1066FB5F5B4}"/>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72" name="Text Box 18">
          <a:extLst>
            <a:ext uri="{FF2B5EF4-FFF2-40B4-BE49-F238E27FC236}">
              <a16:creationId xmlns:a16="http://schemas.microsoft.com/office/drawing/2014/main" id="{4FA99A53-2237-444B-AF72-A6A4D2A39141}"/>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73" name="Text Box 19">
          <a:extLst>
            <a:ext uri="{FF2B5EF4-FFF2-40B4-BE49-F238E27FC236}">
              <a16:creationId xmlns:a16="http://schemas.microsoft.com/office/drawing/2014/main" id="{532FB699-EA4C-42B6-AD0B-903EC10964FC}"/>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74" name="Text Box 16">
          <a:extLst>
            <a:ext uri="{FF2B5EF4-FFF2-40B4-BE49-F238E27FC236}">
              <a16:creationId xmlns:a16="http://schemas.microsoft.com/office/drawing/2014/main" id="{B184DCCF-C19F-41EF-A9AB-6AAB2DCDE928}"/>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75" name="Text Box 17">
          <a:extLst>
            <a:ext uri="{FF2B5EF4-FFF2-40B4-BE49-F238E27FC236}">
              <a16:creationId xmlns:a16="http://schemas.microsoft.com/office/drawing/2014/main" id="{578DA827-7701-48E5-A876-19991E5202A1}"/>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76" name="Text Box 18">
          <a:extLst>
            <a:ext uri="{FF2B5EF4-FFF2-40B4-BE49-F238E27FC236}">
              <a16:creationId xmlns:a16="http://schemas.microsoft.com/office/drawing/2014/main" id="{92FFFD1F-0BD5-456C-8644-3777E66311D1}"/>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77" name="Text Box 19">
          <a:extLst>
            <a:ext uri="{FF2B5EF4-FFF2-40B4-BE49-F238E27FC236}">
              <a16:creationId xmlns:a16="http://schemas.microsoft.com/office/drawing/2014/main" id="{A1A43AA7-2F27-4E99-8AB1-4A9DE507AF79}"/>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95250" cy="171450"/>
    <xdr:sp macro="" textlink="">
      <xdr:nvSpPr>
        <xdr:cNvPr id="2578" name="Text Box 16">
          <a:extLst>
            <a:ext uri="{FF2B5EF4-FFF2-40B4-BE49-F238E27FC236}">
              <a16:creationId xmlns:a16="http://schemas.microsoft.com/office/drawing/2014/main" id="{EB986EB4-C797-4780-B45C-329714FD1180}"/>
            </a:ext>
          </a:extLst>
        </xdr:cNvPr>
        <xdr:cNvSpPr txBox="1">
          <a:spLocks noChangeArrowheads="1"/>
        </xdr:cNvSpPr>
      </xdr:nvSpPr>
      <xdr:spPr bwMode="auto">
        <a:xfrm>
          <a:off x="20821650" y="15887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95250" cy="171450"/>
    <xdr:sp macro="" textlink="">
      <xdr:nvSpPr>
        <xdr:cNvPr id="2579" name="Text Box 17">
          <a:extLst>
            <a:ext uri="{FF2B5EF4-FFF2-40B4-BE49-F238E27FC236}">
              <a16:creationId xmlns:a16="http://schemas.microsoft.com/office/drawing/2014/main" id="{8C6C457B-05A2-4F73-B9F6-ECE642F432DB}"/>
            </a:ext>
          </a:extLst>
        </xdr:cNvPr>
        <xdr:cNvSpPr txBox="1">
          <a:spLocks noChangeArrowheads="1"/>
        </xdr:cNvSpPr>
      </xdr:nvSpPr>
      <xdr:spPr bwMode="auto">
        <a:xfrm>
          <a:off x="20821650" y="15887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95250" cy="171450"/>
    <xdr:sp macro="" textlink="">
      <xdr:nvSpPr>
        <xdr:cNvPr id="2580" name="Text Box 18">
          <a:extLst>
            <a:ext uri="{FF2B5EF4-FFF2-40B4-BE49-F238E27FC236}">
              <a16:creationId xmlns:a16="http://schemas.microsoft.com/office/drawing/2014/main" id="{DCBCBF6E-6520-4D62-ACCD-7F5D79480EE0}"/>
            </a:ext>
          </a:extLst>
        </xdr:cNvPr>
        <xdr:cNvSpPr txBox="1">
          <a:spLocks noChangeArrowheads="1"/>
        </xdr:cNvSpPr>
      </xdr:nvSpPr>
      <xdr:spPr bwMode="auto">
        <a:xfrm>
          <a:off x="20821650" y="15887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35</xdr:row>
      <xdr:rowOff>0</xdr:rowOff>
    </xdr:from>
    <xdr:ext cx="95250" cy="171450"/>
    <xdr:sp macro="" textlink="">
      <xdr:nvSpPr>
        <xdr:cNvPr id="2581" name="Text Box 19">
          <a:extLst>
            <a:ext uri="{FF2B5EF4-FFF2-40B4-BE49-F238E27FC236}">
              <a16:creationId xmlns:a16="http://schemas.microsoft.com/office/drawing/2014/main" id="{DB2A8603-2021-4EC8-8904-5138AAD1FF5A}"/>
            </a:ext>
          </a:extLst>
        </xdr:cNvPr>
        <xdr:cNvSpPr txBox="1">
          <a:spLocks noChangeArrowheads="1"/>
        </xdr:cNvSpPr>
      </xdr:nvSpPr>
      <xdr:spPr bwMode="auto">
        <a:xfrm>
          <a:off x="20821650" y="15887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582" name="Text Box 15">
          <a:extLst>
            <a:ext uri="{FF2B5EF4-FFF2-40B4-BE49-F238E27FC236}">
              <a16:creationId xmlns:a16="http://schemas.microsoft.com/office/drawing/2014/main" id="{771FC738-4F0F-4CD1-9103-8A5D782C9A9B}"/>
            </a:ext>
          </a:extLst>
        </xdr:cNvPr>
        <xdr:cNvSpPr txBox="1">
          <a:spLocks noChangeArrowheads="1"/>
        </xdr:cNvSpPr>
      </xdr:nvSpPr>
      <xdr:spPr bwMode="auto">
        <a:xfrm>
          <a:off x="4448175" y="16630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83" name="Text Box 16">
          <a:extLst>
            <a:ext uri="{FF2B5EF4-FFF2-40B4-BE49-F238E27FC236}">
              <a16:creationId xmlns:a16="http://schemas.microsoft.com/office/drawing/2014/main" id="{AC0B4CE9-8620-49F6-B078-4FEEF44D97A3}"/>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84" name="Text Box 17">
          <a:extLst>
            <a:ext uri="{FF2B5EF4-FFF2-40B4-BE49-F238E27FC236}">
              <a16:creationId xmlns:a16="http://schemas.microsoft.com/office/drawing/2014/main" id="{08C0F311-B782-464E-B875-3E360CC91F23}"/>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85" name="Text Box 18">
          <a:extLst>
            <a:ext uri="{FF2B5EF4-FFF2-40B4-BE49-F238E27FC236}">
              <a16:creationId xmlns:a16="http://schemas.microsoft.com/office/drawing/2014/main" id="{E82041EE-266A-453B-B469-156B59736ACC}"/>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586" name="Text Box 19">
          <a:extLst>
            <a:ext uri="{FF2B5EF4-FFF2-40B4-BE49-F238E27FC236}">
              <a16:creationId xmlns:a16="http://schemas.microsoft.com/office/drawing/2014/main" id="{A11753DE-F947-45ED-A064-5E6359BFA75A}"/>
            </a:ext>
          </a:extLst>
        </xdr:cNvPr>
        <xdr:cNvSpPr txBox="1">
          <a:spLocks noChangeArrowheads="1"/>
        </xdr:cNvSpPr>
      </xdr:nvSpPr>
      <xdr:spPr bwMode="auto">
        <a:xfrm>
          <a:off x="4448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87" name="Text Box 16">
          <a:extLst>
            <a:ext uri="{FF2B5EF4-FFF2-40B4-BE49-F238E27FC236}">
              <a16:creationId xmlns:a16="http://schemas.microsoft.com/office/drawing/2014/main" id="{F4C154FE-C059-46FD-A131-2D29F85EA47C}"/>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588" name="Text Box 17">
          <a:extLst>
            <a:ext uri="{FF2B5EF4-FFF2-40B4-BE49-F238E27FC236}">
              <a16:creationId xmlns:a16="http://schemas.microsoft.com/office/drawing/2014/main" id="{722103B0-C507-49DB-9E5F-0C38ED42279B}"/>
            </a:ext>
          </a:extLst>
        </xdr:cNvPr>
        <xdr:cNvSpPr txBox="1">
          <a:spLocks noChangeArrowheads="1"/>
        </xdr:cNvSpPr>
      </xdr:nvSpPr>
      <xdr:spPr bwMode="auto">
        <a:xfrm>
          <a:off x="11963400"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38</xdr:row>
      <xdr:rowOff>15875</xdr:rowOff>
    </xdr:from>
    <xdr:ext cx="95250" cy="171450"/>
    <xdr:sp macro="" textlink="">
      <xdr:nvSpPr>
        <xdr:cNvPr id="2589" name="Text Box 18">
          <a:extLst>
            <a:ext uri="{FF2B5EF4-FFF2-40B4-BE49-F238E27FC236}">
              <a16:creationId xmlns:a16="http://schemas.microsoft.com/office/drawing/2014/main" id="{BE0FBB4B-854C-4BA4-958D-580DDE7E5847}"/>
            </a:ext>
          </a:extLst>
        </xdr:cNvPr>
        <xdr:cNvSpPr txBox="1">
          <a:spLocks noChangeArrowheads="1"/>
        </xdr:cNvSpPr>
      </xdr:nvSpPr>
      <xdr:spPr bwMode="auto">
        <a:xfrm>
          <a:off x="11955462" y="17018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90" name="Text Box 16">
          <a:extLst>
            <a:ext uri="{FF2B5EF4-FFF2-40B4-BE49-F238E27FC236}">
              <a16:creationId xmlns:a16="http://schemas.microsoft.com/office/drawing/2014/main" id="{3CAE28D1-0B05-4A97-9B4C-DF4D9F7C8EF0}"/>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91" name="Text Box 17">
          <a:extLst>
            <a:ext uri="{FF2B5EF4-FFF2-40B4-BE49-F238E27FC236}">
              <a16:creationId xmlns:a16="http://schemas.microsoft.com/office/drawing/2014/main" id="{DC81F5A4-38B1-4936-A0BF-C8B85BC1DBA2}"/>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92" name="Text Box 18">
          <a:extLst>
            <a:ext uri="{FF2B5EF4-FFF2-40B4-BE49-F238E27FC236}">
              <a16:creationId xmlns:a16="http://schemas.microsoft.com/office/drawing/2014/main" id="{AE48B28A-AD16-48E4-A633-035CD2577041}"/>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93" name="Text Box 19">
          <a:extLst>
            <a:ext uri="{FF2B5EF4-FFF2-40B4-BE49-F238E27FC236}">
              <a16:creationId xmlns:a16="http://schemas.microsoft.com/office/drawing/2014/main" id="{495287FA-7EC6-4D82-986E-A56539D9EAF1}"/>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594" name="Text Box 16">
          <a:extLst>
            <a:ext uri="{FF2B5EF4-FFF2-40B4-BE49-F238E27FC236}">
              <a16:creationId xmlns:a16="http://schemas.microsoft.com/office/drawing/2014/main" id="{BC266A92-B123-45BC-AF1E-EC72BDD80F7B}"/>
            </a:ext>
          </a:extLst>
        </xdr:cNvPr>
        <xdr:cNvSpPr txBox="1">
          <a:spLocks noChangeArrowheads="1"/>
        </xdr:cNvSpPr>
      </xdr:nvSpPr>
      <xdr:spPr bwMode="auto">
        <a:xfrm>
          <a:off x="14735175" y="17002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595" name="Text Box 15">
          <a:extLst>
            <a:ext uri="{FF2B5EF4-FFF2-40B4-BE49-F238E27FC236}">
              <a16:creationId xmlns:a16="http://schemas.microsoft.com/office/drawing/2014/main" id="{B15F4E04-8425-49AD-AEE0-C46F38B07252}"/>
            </a:ext>
          </a:extLst>
        </xdr:cNvPr>
        <xdr:cNvSpPr txBox="1">
          <a:spLocks noChangeArrowheads="1"/>
        </xdr:cNvSpPr>
      </xdr:nvSpPr>
      <xdr:spPr bwMode="auto">
        <a:xfrm>
          <a:off x="11991975" y="17172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2596" name="Text Box 15">
          <a:extLst>
            <a:ext uri="{FF2B5EF4-FFF2-40B4-BE49-F238E27FC236}">
              <a16:creationId xmlns:a16="http://schemas.microsoft.com/office/drawing/2014/main" id="{E6694041-12F6-41AA-B228-E622F9135007}"/>
            </a:ext>
          </a:extLst>
        </xdr:cNvPr>
        <xdr:cNvSpPr txBox="1">
          <a:spLocks noChangeArrowheads="1"/>
        </xdr:cNvSpPr>
      </xdr:nvSpPr>
      <xdr:spPr bwMode="auto">
        <a:xfrm>
          <a:off x="4448175" y="17373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597" name="Text Box 15">
          <a:extLst>
            <a:ext uri="{FF2B5EF4-FFF2-40B4-BE49-F238E27FC236}">
              <a16:creationId xmlns:a16="http://schemas.microsoft.com/office/drawing/2014/main" id="{B0FA4E90-36A0-43D1-A0CE-7A2F7B9364E0}"/>
            </a:ext>
          </a:extLst>
        </xdr:cNvPr>
        <xdr:cNvSpPr txBox="1">
          <a:spLocks noChangeArrowheads="1"/>
        </xdr:cNvSpPr>
      </xdr:nvSpPr>
      <xdr:spPr bwMode="auto">
        <a:xfrm>
          <a:off x="11963400" y="17373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504825</xdr:rowOff>
    </xdr:from>
    <xdr:ext cx="95250" cy="442269"/>
    <xdr:sp macro="" textlink="">
      <xdr:nvSpPr>
        <xdr:cNvPr id="2598" name="Text Box 15">
          <a:extLst>
            <a:ext uri="{FF2B5EF4-FFF2-40B4-BE49-F238E27FC236}">
              <a16:creationId xmlns:a16="http://schemas.microsoft.com/office/drawing/2014/main" id="{D99093D7-2FE5-4040-8DED-AE9558CD94E9}"/>
            </a:ext>
          </a:extLst>
        </xdr:cNvPr>
        <xdr:cNvSpPr txBox="1">
          <a:spLocks noChangeArrowheads="1"/>
        </xdr:cNvSpPr>
      </xdr:nvSpPr>
      <xdr:spPr bwMode="auto">
        <a:xfrm>
          <a:off x="20821650" y="17373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599" name="Text Box 15">
          <a:extLst>
            <a:ext uri="{FF2B5EF4-FFF2-40B4-BE49-F238E27FC236}">
              <a16:creationId xmlns:a16="http://schemas.microsoft.com/office/drawing/2014/main" id="{0E4CB353-F6A7-454B-A725-CF9156C4A1A7}"/>
            </a:ext>
          </a:extLst>
        </xdr:cNvPr>
        <xdr:cNvSpPr txBox="1">
          <a:spLocks noChangeArrowheads="1"/>
        </xdr:cNvSpPr>
      </xdr:nvSpPr>
      <xdr:spPr bwMode="auto">
        <a:xfrm>
          <a:off x="4448175" y="17373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600" name="Text Box 15">
          <a:extLst>
            <a:ext uri="{FF2B5EF4-FFF2-40B4-BE49-F238E27FC236}">
              <a16:creationId xmlns:a16="http://schemas.microsoft.com/office/drawing/2014/main" id="{50AE71FA-EE71-4D02-9804-DA9C88F6C2A0}"/>
            </a:ext>
          </a:extLst>
        </xdr:cNvPr>
        <xdr:cNvSpPr txBox="1">
          <a:spLocks noChangeArrowheads="1"/>
        </xdr:cNvSpPr>
      </xdr:nvSpPr>
      <xdr:spPr bwMode="auto">
        <a:xfrm>
          <a:off x="4448175" y="17373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601" name="Text Box 15">
          <a:extLst>
            <a:ext uri="{FF2B5EF4-FFF2-40B4-BE49-F238E27FC236}">
              <a16:creationId xmlns:a16="http://schemas.microsoft.com/office/drawing/2014/main" id="{95991DC1-1E7E-4E8D-AB05-657FDFA554C5}"/>
            </a:ext>
          </a:extLst>
        </xdr:cNvPr>
        <xdr:cNvSpPr txBox="1">
          <a:spLocks noChangeArrowheads="1"/>
        </xdr:cNvSpPr>
      </xdr:nvSpPr>
      <xdr:spPr bwMode="auto">
        <a:xfrm>
          <a:off x="11991975" y="17172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02" name="Text Box 16">
          <a:extLst>
            <a:ext uri="{FF2B5EF4-FFF2-40B4-BE49-F238E27FC236}">
              <a16:creationId xmlns:a16="http://schemas.microsoft.com/office/drawing/2014/main" id="{1A847336-6096-4638-ABD7-F7457B0A61DE}"/>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03" name="Text Box 17">
          <a:extLst>
            <a:ext uri="{FF2B5EF4-FFF2-40B4-BE49-F238E27FC236}">
              <a16:creationId xmlns:a16="http://schemas.microsoft.com/office/drawing/2014/main" id="{6780A331-23C2-4160-B4B2-62640668D842}"/>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04" name="Text Box 18">
          <a:extLst>
            <a:ext uri="{FF2B5EF4-FFF2-40B4-BE49-F238E27FC236}">
              <a16:creationId xmlns:a16="http://schemas.microsoft.com/office/drawing/2014/main" id="{EBB39F86-1DC9-47D7-BA42-3252B66BA371}"/>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05" name="Text Box 19">
          <a:extLst>
            <a:ext uri="{FF2B5EF4-FFF2-40B4-BE49-F238E27FC236}">
              <a16:creationId xmlns:a16="http://schemas.microsoft.com/office/drawing/2014/main" id="{55835F40-3E5F-4563-BC89-8A98420FCEFD}"/>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06" name="Text Box 16">
          <a:extLst>
            <a:ext uri="{FF2B5EF4-FFF2-40B4-BE49-F238E27FC236}">
              <a16:creationId xmlns:a16="http://schemas.microsoft.com/office/drawing/2014/main" id="{0A36EDE4-865E-4DA5-A71C-EED367535D27}"/>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07" name="Text Box 17">
          <a:extLst>
            <a:ext uri="{FF2B5EF4-FFF2-40B4-BE49-F238E27FC236}">
              <a16:creationId xmlns:a16="http://schemas.microsoft.com/office/drawing/2014/main" id="{1539A45F-B3BC-40EB-A488-BE3011544CD9}"/>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08" name="Text Box 18">
          <a:extLst>
            <a:ext uri="{FF2B5EF4-FFF2-40B4-BE49-F238E27FC236}">
              <a16:creationId xmlns:a16="http://schemas.microsoft.com/office/drawing/2014/main" id="{35EA8AF5-02FE-44A4-BE9E-7C23B5B9DA69}"/>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09" name="Text Box 19">
          <a:extLst>
            <a:ext uri="{FF2B5EF4-FFF2-40B4-BE49-F238E27FC236}">
              <a16:creationId xmlns:a16="http://schemas.microsoft.com/office/drawing/2014/main" id="{0C72A65C-8AA0-494B-A455-46761D4D1990}"/>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10" name="Text Box 16">
          <a:extLst>
            <a:ext uri="{FF2B5EF4-FFF2-40B4-BE49-F238E27FC236}">
              <a16:creationId xmlns:a16="http://schemas.microsoft.com/office/drawing/2014/main" id="{016F5639-CCC1-44C9-A1C8-56D546E21C33}"/>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11" name="Text Box 17">
          <a:extLst>
            <a:ext uri="{FF2B5EF4-FFF2-40B4-BE49-F238E27FC236}">
              <a16:creationId xmlns:a16="http://schemas.microsoft.com/office/drawing/2014/main" id="{14AA77A0-28EB-48AD-AB41-D507B7B0DED4}"/>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12" name="Text Box 18">
          <a:extLst>
            <a:ext uri="{FF2B5EF4-FFF2-40B4-BE49-F238E27FC236}">
              <a16:creationId xmlns:a16="http://schemas.microsoft.com/office/drawing/2014/main" id="{315B0888-F233-4A3C-9082-BF5E1F6A3AC0}"/>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13" name="Text Box 19">
          <a:extLst>
            <a:ext uri="{FF2B5EF4-FFF2-40B4-BE49-F238E27FC236}">
              <a16:creationId xmlns:a16="http://schemas.microsoft.com/office/drawing/2014/main" id="{DC470A77-E74B-4563-B7BC-F3F4F6090A3A}"/>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614" name="Text Box 15">
          <a:extLst>
            <a:ext uri="{FF2B5EF4-FFF2-40B4-BE49-F238E27FC236}">
              <a16:creationId xmlns:a16="http://schemas.microsoft.com/office/drawing/2014/main" id="{BDCA7222-C8F9-45A1-AD3C-562F00A5B248}"/>
            </a:ext>
          </a:extLst>
        </xdr:cNvPr>
        <xdr:cNvSpPr txBox="1">
          <a:spLocks noChangeArrowheads="1"/>
        </xdr:cNvSpPr>
      </xdr:nvSpPr>
      <xdr:spPr bwMode="auto">
        <a:xfrm>
          <a:off x="4448175" y="18116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15" name="Text Box 16">
          <a:extLst>
            <a:ext uri="{FF2B5EF4-FFF2-40B4-BE49-F238E27FC236}">
              <a16:creationId xmlns:a16="http://schemas.microsoft.com/office/drawing/2014/main" id="{A9F14D94-0D83-432A-BD5A-ED0392F6D07E}"/>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16" name="Text Box 17">
          <a:extLst>
            <a:ext uri="{FF2B5EF4-FFF2-40B4-BE49-F238E27FC236}">
              <a16:creationId xmlns:a16="http://schemas.microsoft.com/office/drawing/2014/main" id="{B0893D33-997C-48FF-9B3D-1CA036150AD2}"/>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17" name="Text Box 18">
          <a:extLst>
            <a:ext uri="{FF2B5EF4-FFF2-40B4-BE49-F238E27FC236}">
              <a16:creationId xmlns:a16="http://schemas.microsoft.com/office/drawing/2014/main" id="{D31640F5-1162-464A-961E-28F5C8D02326}"/>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18" name="Text Box 19">
          <a:extLst>
            <a:ext uri="{FF2B5EF4-FFF2-40B4-BE49-F238E27FC236}">
              <a16:creationId xmlns:a16="http://schemas.microsoft.com/office/drawing/2014/main" id="{FC8D82AB-1EA5-4FA6-A69A-356F104D74BF}"/>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19" name="Text Box 16">
          <a:extLst>
            <a:ext uri="{FF2B5EF4-FFF2-40B4-BE49-F238E27FC236}">
              <a16:creationId xmlns:a16="http://schemas.microsoft.com/office/drawing/2014/main" id="{288026FB-6302-43CD-BDBF-2AB4E2154AAB}"/>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20" name="Text Box 17">
          <a:extLst>
            <a:ext uri="{FF2B5EF4-FFF2-40B4-BE49-F238E27FC236}">
              <a16:creationId xmlns:a16="http://schemas.microsoft.com/office/drawing/2014/main" id="{2DB132C1-8949-4953-BDE0-F56054A34FB8}"/>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21" name="Text Box 18">
          <a:extLst>
            <a:ext uri="{FF2B5EF4-FFF2-40B4-BE49-F238E27FC236}">
              <a16:creationId xmlns:a16="http://schemas.microsoft.com/office/drawing/2014/main" id="{264EC231-CB09-4EE8-B482-E3B83B05B984}"/>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2" name="Text Box 16">
          <a:extLst>
            <a:ext uri="{FF2B5EF4-FFF2-40B4-BE49-F238E27FC236}">
              <a16:creationId xmlns:a16="http://schemas.microsoft.com/office/drawing/2014/main" id="{223AF763-BF64-477A-BEBC-C738F46A0EDE}"/>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3" name="Text Box 17">
          <a:extLst>
            <a:ext uri="{FF2B5EF4-FFF2-40B4-BE49-F238E27FC236}">
              <a16:creationId xmlns:a16="http://schemas.microsoft.com/office/drawing/2014/main" id="{E0557EF5-3269-411A-90FE-9F50DD5FB501}"/>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4" name="Text Box 18">
          <a:extLst>
            <a:ext uri="{FF2B5EF4-FFF2-40B4-BE49-F238E27FC236}">
              <a16:creationId xmlns:a16="http://schemas.microsoft.com/office/drawing/2014/main" id="{2339ABDE-8DED-444B-AC69-DD5326ACD4D2}"/>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5" name="Text Box 19">
          <a:extLst>
            <a:ext uri="{FF2B5EF4-FFF2-40B4-BE49-F238E27FC236}">
              <a16:creationId xmlns:a16="http://schemas.microsoft.com/office/drawing/2014/main" id="{87C55528-A974-408B-A547-29B4B0787CEA}"/>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6" name="Text Box 16">
          <a:extLst>
            <a:ext uri="{FF2B5EF4-FFF2-40B4-BE49-F238E27FC236}">
              <a16:creationId xmlns:a16="http://schemas.microsoft.com/office/drawing/2014/main" id="{5FB1CF46-7596-46DD-8FE0-6F928CB0F03B}"/>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7" name="Text Box 17">
          <a:extLst>
            <a:ext uri="{FF2B5EF4-FFF2-40B4-BE49-F238E27FC236}">
              <a16:creationId xmlns:a16="http://schemas.microsoft.com/office/drawing/2014/main" id="{5E278290-63B4-4856-92CC-9B1A5F609BC8}"/>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8" name="Text Box 18">
          <a:extLst>
            <a:ext uri="{FF2B5EF4-FFF2-40B4-BE49-F238E27FC236}">
              <a16:creationId xmlns:a16="http://schemas.microsoft.com/office/drawing/2014/main" id="{A7748A9B-1C84-4FE5-9130-41FF75CB91B2}"/>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29" name="Text Box 19">
          <a:extLst>
            <a:ext uri="{FF2B5EF4-FFF2-40B4-BE49-F238E27FC236}">
              <a16:creationId xmlns:a16="http://schemas.microsoft.com/office/drawing/2014/main" id="{6190CFF5-F4A1-4B4B-8F57-E7F583155FD6}"/>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2630" name="Text Box 15">
          <a:extLst>
            <a:ext uri="{FF2B5EF4-FFF2-40B4-BE49-F238E27FC236}">
              <a16:creationId xmlns:a16="http://schemas.microsoft.com/office/drawing/2014/main" id="{27D43E7E-6A68-464A-8995-EA8E2E4E950A}"/>
            </a:ext>
          </a:extLst>
        </xdr:cNvPr>
        <xdr:cNvSpPr txBox="1">
          <a:spLocks noChangeArrowheads="1"/>
        </xdr:cNvSpPr>
      </xdr:nvSpPr>
      <xdr:spPr bwMode="auto">
        <a:xfrm>
          <a:off x="4448175" y="17373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631" name="Text Box 15">
          <a:extLst>
            <a:ext uri="{FF2B5EF4-FFF2-40B4-BE49-F238E27FC236}">
              <a16:creationId xmlns:a16="http://schemas.microsoft.com/office/drawing/2014/main" id="{7D013457-AECD-4446-920B-2F6FC0AB01CF}"/>
            </a:ext>
          </a:extLst>
        </xdr:cNvPr>
        <xdr:cNvSpPr txBox="1">
          <a:spLocks noChangeArrowheads="1"/>
        </xdr:cNvSpPr>
      </xdr:nvSpPr>
      <xdr:spPr bwMode="auto">
        <a:xfrm>
          <a:off x="11963400" y="17373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504825</xdr:rowOff>
    </xdr:from>
    <xdr:ext cx="95250" cy="442269"/>
    <xdr:sp macro="" textlink="">
      <xdr:nvSpPr>
        <xdr:cNvPr id="2632" name="Text Box 15">
          <a:extLst>
            <a:ext uri="{FF2B5EF4-FFF2-40B4-BE49-F238E27FC236}">
              <a16:creationId xmlns:a16="http://schemas.microsoft.com/office/drawing/2014/main" id="{CA4C6602-D76D-40D5-9734-E8E51D2E9F1A}"/>
            </a:ext>
          </a:extLst>
        </xdr:cNvPr>
        <xdr:cNvSpPr txBox="1">
          <a:spLocks noChangeArrowheads="1"/>
        </xdr:cNvSpPr>
      </xdr:nvSpPr>
      <xdr:spPr bwMode="auto">
        <a:xfrm>
          <a:off x="20821650" y="17373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633" name="Text Box 15">
          <a:extLst>
            <a:ext uri="{FF2B5EF4-FFF2-40B4-BE49-F238E27FC236}">
              <a16:creationId xmlns:a16="http://schemas.microsoft.com/office/drawing/2014/main" id="{AF438E4A-9DF1-4935-8D5A-A046E7EB44A5}"/>
            </a:ext>
          </a:extLst>
        </xdr:cNvPr>
        <xdr:cNvSpPr txBox="1">
          <a:spLocks noChangeArrowheads="1"/>
        </xdr:cNvSpPr>
      </xdr:nvSpPr>
      <xdr:spPr bwMode="auto">
        <a:xfrm>
          <a:off x="4448175" y="17373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634" name="Text Box 15">
          <a:extLst>
            <a:ext uri="{FF2B5EF4-FFF2-40B4-BE49-F238E27FC236}">
              <a16:creationId xmlns:a16="http://schemas.microsoft.com/office/drawing/2014/main" id="{F79D3DB6-81AC-4B16-997D-FC013B405341}"/>
            </a:ext>
          </a:extLst>
        </xdr:cNvPr>
        <xdr:cNvSpPr txBox="1">
          <a:spLocks noChangeArrowheads="1"/>
        </xdr:cNvSpPr>
      </xdr:nvSpPr>
      <xdr:spPr bwMode="auto">
        <a:xfrm>
          <a:off x="4448175" y="17373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2635" name="Text Box 15">
          <a:extLst>
            <a:ext uri="{FF2B5EF4-FFF2-40B4-BE49-F238E27FC236}">
              <a16:creationId xmlns:a16="http://schemas.microsoft.com/office/drawing/2014/main" id="{70D42896-BC51-4CA1-BBF0-D7C1A656A6BC}"/>
            </a:ext>
          </a:extLst>
        </xdr:cNvPr>
        <xdr:cNvSpPr txBox="1">
          <a:spLocks noChangeArrowheads="1"/>
        </xdr:cNvSpPr>
      </xdr:nvSpPr>
      <xdr:spPr bwMode="auto">
        <a:xfrm>
          <a:off x="11963400" y="17373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36" name="Text Box 16">
          <a:extLst>
            <a:ext uri="{FF2B5EF4-FFF2-40B4-BE49-F238E27FC236}">
              <a16:creationId xmlns:a16="http://schemas.microsoft.com/office/drawing/2014/main" id="{1DFF3AE4-4847-468E-AF28-9836F0A4B873}"/>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37" name="Text Box 17">
          <a:extLst>
            <a:ext uri="{FF2B5EF4-FFF2-40B4-BE49-F238E27FC236}">
              <a16:creationId xmlns:a16="http://schemas.microsoft.com/office/drawing/2014/main" id="{EFF0AC0D-E0F3-44DB-A005-3C96F5F16900}"/>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38" name="Text Box 18">
          <a:extLst>
            <a:ext uri="{FF2B5EF4-FFF2-40B4-BE49-F238E27FC236}">
              <a16:creationId xmlns:a16="http://schemas.microsoft.com/office/drawing/2014/main" id="{8A55BF92-B0CE-4372-96F6-FE5CBB1BBE0A}"/>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39" name="Text Box 19">
          <a:extLst>
            <a:ext uri="{FF2B5EF4-FFF2-40B4-BE49-F238E27FC236}">
              <a16:creationId xmlns:a16="http://schemas.microsoft.com/office/drawing/2014/main" id="{F11F48CB-39FF-402C-978B-3B8DAF72A8D6}"/>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40" name="Text Box 16">
          <a:extLst>
            <a:ext uri="{FF2B5EF4-FFF2-40B4-BE49-F238E27FC236}">
              <a16:creationId xmlns:a16="http://schemas.microsoft.com/office/drawing/2014/main" id="{1A00EAAA-1F5B-4DA4-B2C4-8C3B798168F3}"/>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41" name="Text Box 17">
          <a:extLst>
            <a:ext uri="{FF2B5EF4-FFF2-40B4-BE49-F238E27FC236}">
              <a16:creationId xmlns:a16="http://schemas.microsoft.com/office/drawing/2014/main" id="{AE6B2096-316C-45A9-8375-9FDA8FEE24F5}"/>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42" name="Text Box 18">
          <a:extLst>
            <a:ext uri="{FF2B5EF4-FFF2-40B4-BE49-F238E27FC236}">
              <a16:creationId xmlns:a16="http://schemas.microsoft.com/office/drawing/2014/main" id="{5C28DAC4-3A7F-44A7-B266-6F13B482E7D0}"/>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43" name="Text Box 19">
          <a:extLst>
            <a:ext uri="{FF2B5EF4-FFF2-40B4-BE49-F238E27FC236}">
              <a16:creationId xmlns:a16="http://schemas.microsoft.com/office/drawing/2014/main" id="{92BF4F8A-5393-4B42-9789-8C4ED979793B}"/>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44" name="Text Box 16">
          <a:extLst>
            <a:ext uri="{FF2B5EF4-FFF2-40B4-BE49-F238E27FC236}">
              <a16:creationId xmlns:a16="http://schemas.microsoft.com/office/drawing/2014/main" id="{470A000F-64F2-4C1D-B302-DBCE8F2253AD}"/>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45" name="Text Box 17">
          <a:extLst>
            <a:ext uri="{FF2B5EF4-FFF2-40B4-BE49-F238E27FC236}">
              <a16:creationId xmlns:a16="http://schemas.microsoft.com/office/drawing/2014/main" id="{1AFC6304-8EDE-4984-8F6B-C70552E687BD}"/>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46" name="Text Box 18">
          <a:extLst>
            <a:ext uri="{FF2B5EF4-FFF2-40B4-BE49-F238E27FC236}">
              <a16:creationId xmlns:a16="http://schemas.microsoft.com/office/drawing/2014/main" id="{18E212A0-A5C8-4397-A951-7BDE6D18DB65}"/>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647" name="Text Box 19">
          <a:extLst>
            <a:ext uri="{FF2B5EF4-FFF2-40B4-BE49-F238E27FC236}">
              <a16:creationId xmlns:a16="http://schemas.microsoft.com/office/drawing/2014/main" id="{6DAC1EFB-4671-469E-B509-39A0F97EFC29}"/>
            </a:ext>
          </a:extLst>
        </xdr:cNvPr>
        <xdr:cNvSpPr txBox="1">
          <a:spLocks noChangeArrowheads="1"/>
        </xdr:cNvSpPr>
      </xdr:nvSpPr>
      <xdr:spPr bwMode="auto">
        <a:xfrm>
          <a:off x="2082165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648" name="Text Box 15">
          <a:extLst>
            <a:ext uri="{FF2B5EF4-FFF2-40B4-BE49-F238E27FC236}">
              <a16:creationId xmlns:a16="http://schemas.microsoft.com/office/drawing/2014/main" id="{9D15B439-8478-47C3-8B7C-8CA5A47EF239}"/>
            </a:ext>
          </a:extLst>
        </xdr:cNvPr>
        <xdr:cNvSpPr txBox="1">
          <a:spLocks noChangeArrowheads="1"/>
        </xdr:cNvSpPr>
      </xdr:nvSpPr>
      <xdr:spPr bwMode="auto">
        <a:xfrm>
          <a:off x="4448175" y="18116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49" name="Text Box 16">
          <a:extLst>
            <a:ext uri="{FF2B5EF4-FFF2-40B4-BE49-F238E27FC236}">
              <a16:creationId xmlns:a16="http://schemas.microsoft.com/office/drawing/2014/main" id="{4BE65968-D0FD-461A-8CB8-02240171464C}"/>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50" name="Text Box 17">
          <a:extLst>
            <a:ext uri="{FF2B5EF4-FFF2-40B4-BE49-F238E27FC236}">
              <a16:creationId xmlns:a16="http://schemas.microsoft.com/office/drawing/2014/main" id="{F23C312E-B1CE-409C-9FCB-7A9C77AC6B9D}"/>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51" name="Text Box 18">
          <a:extLst>
            <a:ext uri="{FF2B5EF4-FFF2-40B4-BE49-F238E27FC236}">
              <a16:creationId xmlns:a16="http://schemas.microsoft.com/office/drawing/2014/main" id="{F4452F37-FC66-4E57-8C2B-6472DAED68B9}"/>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52" name="Text Box 19">
          <a:extLst>
            <a:ext uri="{FF2B5EF4-FFF2-40B4-BE49-F238E27FC236}">
              <a16:creationId xmlns:a16="http://schemas.microsoft.com/office/drawing/2014/main" id="{BE0B33CF-404C-4A2B-9A58-757AB7205AAE}"/>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653" name="Text Box 15">
          <a:extLst>
            <a:ext uri="{FF2B5EF4-FFF2-40B4-BE49-F238E27FC236}">
              <a16:creationId xmlns:a16="http://schemas.microsoft.com/office/drawing/2014/main" id="{E5C184DD-4FC3-4227-AF2F-C23A3B8D47AB}"/>
            </a:ext>
          </a:extLst>
        </xdr:cNvPr>
        <xdr:cNvSpPr txBox="1">
          <a:spLocks noChangeArrowheads="1"/>
        </xdr:cNvSpPr>
      </xdr:nvSpPr>
      <xdr:spPr bwMode="auto">
        <a:xfrm>
          <a:off x="11963400" y="18116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54" name="Text Box 16">
          <a:extLst>
            <a:ext uri="{FF2B5EF4-FFF2-40B4-BE49-F238E27FC236}">
              <a16:creationId xmlns:a16="http://schemas.microsoft.com/office/drawing/2014/main" id="{7A8B51A3-3DA0-4C34-A59A-DF2F839237D8}"/>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55" name="Text Box 17">
          <a:extLst>
            <a:ext uri="{FF2B5EF4-FFF2-40B4-BE49-F238E27FC236}">
              <a16:creationId xmlns:a16="http://schemas.microsoft.com/office/drawing/2014/main" id="{3A4F3D2C-FE75-4577-A110-6CD8FF6FD156}"/>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56" name="Text Box 18">
          <a:extLst>
            <a:ext uri="{FF2B5EF4-FFF2-40B4-BE49-F238E27FC236}">
              <a16:creationId xmlns:a16="http://schemas.microsoft.com/office/drawing/2014/main" id="{017CFB1E-8A07-4587-BA8F-B4519A7570B4}"/>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57" name="Text Box 16">
          <a:extLst>
            <a:ext uri="{FF2B5EF4-FFF2-40B4-BE49-F238E27FC236}">
              <a16:creationId xmlns:a16="http://schemas.microsoft.com/office/drawing/2014/main" id="{B15DA03C-1818-411B-91A4-722BEBFB1AD0}"/>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58" name="Text Box 17">
          <a:extLst>
            <a:ext uri="{FF2B5EF4-FFF2-40B4-BE49-F238E27FC236}">
              <a16:creationId xmlns:a16="http://schemas.microsoft.com/office/drawing/2014/main" id="{60866895-401D-4D99-A9BD-6E2C203F0A51}"/>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59" name="Text Box 18">
          <a:extLst>
            <a:ext uri="{FF2B5EF4-FFF2-40B4-BE49-F238E27FC236}">
              <a16:creationId xmlns:a16="http://schemas.microsoft.com/office/drawing/2014/main" id="{37B24CFC-55A8-4A2C-A2E6-1C861007424B}"/>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60" name="Text Box 19">
          <a:extLst>
            <a:ext uri="{FF2B5EF4-FFF2-40B4-BE49-F238E27FC236}">
              <a16:creationId xmlns:a16="http://schemas.microsoft.com/office/drawing/2014/main" id="{21216FDC-A790-43E0-8973-FE7E4D174879}"/>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61" name="Text Box 16">
          <a:extLst>
            <a:ext uri="{FF2B5EF4-FFF2-40B4-BE49-F238E27FC236}">
              <a16:creationId xmlns:a16="http://schemas.microsoft.com/office/drawing/2014/main" id="{E110E43A-CA29-4494-B0A7-8AFE652ACD6C}"/>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62" name="Text Box 17">
          <a:extLst>
            <a:ext uri="{FF2B5EF4-FFF2-40B4-BE49-F238E27FC236}">
              <a16:creationId xmlns:a16="http://schemas.microsoft.com/office/drawing/2014/main" id="{880E4ADB-B232-4469-BA50-9CD7F39C331E}"/>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63" name="Text Box 18">
          <a:extLst>
            <a:ext uri="{FF2B5EF4-FFF2-40B4-BE49-F238E27FC236}">
              <a16:creationId xmlns:a16="http://schemas.microsoft.com/office/drawing/2014/main" id="{47407666-2B2E-4632-9B90-564D654E389E}"/>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664" name="Text Box 15">
          <a:extLst>
            <a:ext uri="{FF2B5EF4-FFF2-40B4-BE49-F238E27FC236}">
              <a16:creationId xmlns:a16="http://schemas.microsoft.com/office/drawing/2014/main" id="{88BE4A31-7EC7-48E9-9AD8-251698B1EB7D}"/>
            </a:ext>
          </a:extLst>
        </xdr:cNvPr>
        <xdr:cNvSpPr txBox="1">
          <a:spLocks noChangeArrowheads="1"/>
        </xdr:cNvSpPr>
      </xdr:nvSpPr>
      <xdr:spPr bwMode="auto">
        <a:xfrm>
          <a:off x="11991975" y="18658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65" name="Text Box 16">
          <a:extLst>
            <a:ext uri="{FF2B5EF4-FFF2-40B4-BE49-F238E27FC236}">
              <a16:creationId xmlns:a16="http://schemas.microsoft.com/office/drawing/2014/main" id="{47AC0CA6-5C36-480F-8734-04FFD59B4ADE}"/>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66" name="Text Box 17">
          <a:extLst>
            <a:ext uri="{FF2B5EF4-FFF2-40B4-BE49-F238E27FC236}">
              <a16:creationId xmlns:a16="http://schemas.microsoft.com/office/drawing/2014/main" id="{2E23AF57-A9D2-42BA-A807-E8382CCC153C}"/>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67" name="Text Box 18">
          <a:extLst>
            <a:ext uri="{FF2B5EF4-FFF2-40B4-BE49-F238E27FC236}">
              <a16:creationId xmlns:a16="http://schemas.microsoft.com/office/drawing/2014/main" id="{78FAEAF3-3BF2-4EFD-B4D8-65735AF6D67E}"/>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68" name="Text Box 19">
          <a:extLst>
            <a:ext uri="{FF2B5EF4-FFF2-40B4-BE49-F238E27FC236}">
              <a16:creationId xmlns:a16="http://schemas.microsoft.com/office/drawing/2014/main" id="{C2B557D4-DB3A-410E-B8E4-3DA34F8DEA51}"/>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69" name="Text Box 16">
          <a:extLst>
            <a:ext uri="{FF2B5EF4-FFF2-40B4-BE49-F238E27FC236}">
              <a16:creationId xmlns:a16="http://schemas.microsoft.com/office/drawing/2014/main" id="{0F70D4DB-3BB1-4298-A76F-F0BEEFB2422B}"/>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70" name="Text Box 17">
          <a:extLst>
            <a:ext uri="{FF2B5EF4-FFF2-40B4-BE49-F238E27FC236}">
              <a16:creationId xmlns:a16="http://schemas.microsoft.com/office/drawing/2014/main" id="{D6B29899-23EE-4992-B0B6-5E852748D150}"/>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71" name="Text Box 18">
          <a:extLst>
            <a:ext uri="{FF2B5EF4-FFF2-40B4-BE49-F238E27FC236}">
              <a16:creationId xmlns:a16="http://schemas.microsoft.com/office/drawing/2014/main" id="{CEC08090-4325-4FF7-BC38-6F265C215A6F}"/>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72" name="Text Box 19">
          <a:extLst>
            <a:ext uri="{FF2B5EF4-FFF2-40B4-BE49-F238E27FC236}">
              <a16:creationId xmlns:a16="http://schemas.microsoft.com/office/drawing/2014/main" id="{1BA20BFE-97A7-43B5-8D07-68E936812071}"/>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39</xdr:row>
      <xdr:rowOff>0</xdr:rowOff>
    </xdr:from>
    <xdr:ext cx="95250" cy="171450"/>
    <xdr:sp macro="" textlink="">
      <xdr:nvSpPr>
        <xdr:cNvPr id="2673" name="Text Box 16">
          <a:extLst>
            <a:ext uri="{FF2B5EF4-FFF2-40B4-BE49-F238E27FC236}">
              <a16:creationId xmlns:a16="http://schemas.microsoft.com/office/drawing/2014/main" id="{4CC362D6-57EC-4345-B27B-2215C9CD4E33}"/>
            </a:ext>
          </a:extLst>
        </xdr:cNvPr>
        <xdr:cNvSpPr txBox="1">
          <a:spLocks noChangeArrowheads="1"/>
        </xdr:cNvSpPr>
      </xdr:nvSpPr>
      <xdr:spPr bwMode="auto">
        <a:xfrm>
          <a:off x="20821650" y="17373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39</xdr:row>
      <xdr:rowOff>0</xdr:rowOff>
    </xdr:from>
    <xdr:ext cx="95250" cy="171450"/>
    <xdr:sp macro="" textlink="">
      <xdr:nvSpPr>
        <xdr:cNvPr id="2674" name="Text Box 17">
          <a:extLst>
            <a:ext uri="{FF2B5EF4-FFF2-40B4-BE49-F238E27FC236}">
              <a16:creationId xmlns:a16="http://schemas.microsoft.com/office/drawing/2014/main" id="{BCD97E8D-6F3B-4A87-9047-B7337931FCE4}"/>
            </a:ext>
          </a:extLst>
        </xdr:cNvPr>
        <xdr:cNvSpPr txBox="1">
          <a:spLocks noChangeArrowheads="1"/>
        </xdr:cNvSpPr>
      </xdr:nvSpPr>
      <xdr:spPr bwMode="auto">
        <a:xfrm>
          <a:off x="20821650" y="17373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39</xdr:row>
      <xdr:rowOff>0</xdr:rowOff>
    </xdr:from>
    <xdr:ext cx="95250" cy="171450"/>
    <xdr:sp macro="" textlink="">
      <xdr:nvSpPr>
        <xdr:cNvPr id="2675" name="Text Box 18">
          <a:extLst>
            <a:ext uri="{FF2B5EF4-FFF2-40B4-BE49-F238E27FC236}">
              <a16:creationId xmlns:a16="http://schemas.microsoft.com/office/drawing/2014/main" id="{01D4F0F7-5A03-4406-80D6-DA76BA88B35E}"/>
            </a:ext>
          </a:extLst>
        </xdr:cNvPr>
        <xdr:cNvSpPr txBox="1">
          <a:spLocks noChangeArrowheads="1"/>
        </xdr:cNvSpPr>
      </xdr:nvSpPr>
      <xdr:spPr bwMode="auto">
        <a:xfrm>
          <a:off x="20821650" y="17373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39</xdr:row>
      <xdr:rowOff>0</xdr:rowOff>
    </xdr:from>
    <xdr:ext cx="95250" cy="171450"/>
    <xdr:sp macro="" textlink="">
      <xdr:nvSpPr>
        <xdr:cNvPr id="2676" name="Text Box 19">
          <a:extLst>
            <a:ext uri="{FF2B5EF4-FFF2-40B4-BE49-F238E27FC236}">
              <a16:creationId xmlns:a16="http://schemas.microsoft.com/office/drawing/2014/main" id="{E03F4C02-19B7-4F9D-9EEE-60CEA053C923}"/>
            </a:ext>
          </a:extLst>
        </xdr:cNvPr>
        <xdr:cNvSpPr txBox="1">
          <a:spLocks noChangeArrowheads="1"/>
        </xdr:cNvSpPr>
      </xdr:nvSpPr>
      <xdr:spPr bwMode="auto">
        <a:xfrm>
          <a:off x="20821650" y="17373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677" name="Text Box 15">
          <a:extLst>
            <a:ext uri="{FF2B5EF4-FFF2-40B4-BE49-F238E27FC236}">
              <a16:creationId xmlns:a16="http://schemas.microsoft.com/office/drawing/2014/main" id="{0D5167D9-D2E8-4063-B2E7-2510018C07BA}"/>
            </a:ext>
          </a:extLst>
        </xdr:cNvPr>
        <xdr:cNvSpPr txBox="1">
          <a:spLocks noChangeArrowheads="1"/>
        </xdr:cNvSpPr>
      </xdr:nvSpPr>
      <xdr:spPr bwMode="auto">
        <a:xfrm>
          <a:off x="4448175" y="18116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78" name="Text Box 16">
          <a:extLst>
            <a:ext uri="{FF2B5EF4-FFF2-40B4-BE49-F238E27FC236}">
              <a16:creationId xmlns:a16="http://schemas.microsoft.com/office/drawing/2014/main" id="{5C118FB9-AA71-4BDC-BA9B-9B69C54BCC41}"/>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79" name="Text Box 17">
          <a:extLst>
            <a:ext uri="{FF2B5EF4-FFF2-40B4-BE49-F238E27FC236}">
              <a16:creationId xmlns:a16="http://schemas.microsoft.com/office/drawing/2014/main" id="{43EAF578-A33A-48E8-9902-9843F6E4984B}"/>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80" name="Text Box 18">
          <a:extLst>
            <a:ext uri="{FF2B5EF4-FFF2-40B4-BE49-F238E27FC236}">
              <a16:creationId xmlns:a16="http://schemas.microsoft.com/office/drawing/2014/main" id="{42BD9280-96D6-4DA1-8E51-96FCDEA4D754}"/>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681" name="Text Box 19">
          <a:extLst>
            <a:ext uri="{FF2B5EF4-FFF2-40B4-BE49-F238E27FC236}">
              <a16:creationId xmlns:a16="http://schemas.microsoft.com/office/drawing/2014/main" id="{47220862-C502-43EE-BD6F-3817A8366CC2}"/>
            </a:ext>
          </a:extLst>
        </xdr:cNvPr>
        <xdr:cNvSpPr txBox="1">
          <a:spLocks noChangeArrowheads="1"/>
        </xdr:cNvSpPr>
      </xdr:nvSpPr>
      <xdr:spPr bwMode="auto">
        <a:xfrm>
          <a:off x="4448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82" name="Text Box 16">
          <a:extLst>
            <a:ext uri="{FF2B5EF4-FFF2-40B4-BE49-F238E27FC236}">
              <a16:creationId xmlns:a16="http://schemas.microsoft.com/office/drawing/2014/main" id="{56C383CD-146B-494C-9459-12BBDB2D8B18}"/>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683" name="Text Box 17">
          <a:extLst>
            <a:ext uri="{FF2B5EF4-FFF2-40B4-BE49-F238E27FC236}">
              <a16:creationId xmlns:a16="http://schemas.microsoft.com/office/drawing/2014/main" id="{DDED023F-93D8-4666-BE05-57E4D01A9FAD}"/>
            </a:ext>
          </a:extLst>
        </xdr:cNvPr>
        <xdr:cNvSpPr txBox="1">
          <a:spLocks noChangeArrowheads="1"/>
        </xdr:cNvSpPr>
      </xdr:nvSpPr>
      <xdr:spPr bwMode="auto">
        <a:xfrm>
          <a:off x="11963400"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684" name="Text Box 18">
          <a:extLst>
            <a:ext uri="{FF2B5EF4-FFF2-40B4-BE49-F238E27FC236}">
              <a16:creationId xmlns:a16="http://schemas.microsoft.com/office/drawing/2014/main" id="{5FCC1A75-FC9D-41B7-9A7C-8075CF20FAC6}"/>
            </a:ext>
          </a:extLst>
        </xdr:cNvPr>
        <xdr:cNvSpPr txBox="1">
          <a:spLocks noChangeArrowheads="1"/>
        </xdr:cNvSpPr>
      </xdr:nvSpPr>
      <xdr:spPr bwMode="auto">
        <a:xfrm>
          <a:off x="11955462" y="18503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85" name="Text Box 16">
          <a:extLst>
            <a:ext uri="{FF2B5EF4-FFF2-40B4-BE49-F238E27FC236}">
              <a16:creationId xmlns:a16="http://schemas.microsoft.com/office/drawing/2014/main" id="{E57A32C5-D10E-40A0-8C57-2B69ACC11EF9}"/>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86" name="Text Box 17">
          <a:extLst>
            <a:ext uri="{FF2B5EF4-FFF2-40B4-BE49-F238E27FC236}">
              <a16:creationId xmlns:a16="http://schemas.microsoft.com/office/drawing/2014/main" id="{D596F075-32E9-40CE-8E9D-6D3DF28830C0}"/>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87" name="Text Box 18">
          <a:extLst>
            <a:ext uri="{FF2B5EF4-FFF2-40B4-BE49-F238E27FC236}">
              <a16:creationId xmlns:a16="http://schemas.microsoft.com/office/drawing/2014/main" id="{BCA412E1-707A-4426-B4B9-0104AC4DA0B2}"/>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88" name="Text Box 19">
          <a:extLst>
            <a:ext uri="{FF2B5EF4-FFF2-40B4-BE49-F238E27FC236}">
              <a16:creationId xmlns:a16="http://schemas.microsoft.com/office/drawing/2014/main" id="{BD6E73E9-0FB2-4731-A0D8-B5A98FCB1B15}"/>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689" name="Text Box 16">
          <a:extLst>
            <a:ext uri="{FF2B5EF4-FFF2-40B4-BE49-F238E27FC236}">
              <a16:creationId xmlns:a16="http://schemas.microsoft.com/office/drawing/2014/main" id="{ED5EAC9C-AE4E-4382-A915-09F2D6CF0BDB}"/>
            </a:ext>
          </a:extLst>
        </xdr:cNvPr>
        <xdr:cNvSpPr txBox="1">
          <a:spLocks noChangeArrowheads="1"/>
        </xdr:cNvSpPr>
      </xdr:nvSpPr>
      <xdr:spPr bwMode="auto">
        <a:xfrm>
          <a:off x="14735175" y="18488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690" name="Text Box 15">
          <a:extLst>
            <a:ext uri="{FF2B5EF4-FFF2-40B4-BE49-F238E27FC236}">
              <a16:creationId xmlns:a16="http://schemas.microsoft.com/office/drawing/2014/main" id="{6FA9D96C-62F6-4493-A6EC-EE24CBB36491}"/>
            </a:ext>
          </a:extLst>
        </xdr:cNvPr>
        <xdr:cNvSpPr txBox="1">
          <a:spLocks noChangeArrowheads="1"/>
        </xdr:cNvSpPr>
      </xdr:nvSpPr>
      <xdr:spPr bwMode="auto">
        <a:xfrm>
          <a:off x="11991975" y="18658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691" name="Text Box 15">
          <a:extLst>
            <a:ext uri="{FF2B5EF4-FFF2-40B4-BE49-F238E27FC236}">
              <a16:creationId xmlns:a16="http://schemas.microsoft.com/office/drawing/2014/main" id="{3BD8E41C-5CDB-4D14-9F33-BFE7749D54C6}"/>
            </a:ext>
          </a:extLst>
        </xdr:cNvPr>
        <xdr:cNvSpPr txBox="1">
          <a:spLocks noChangeArrowheads="1"/>
        </xdr:cNvSpPr>
      </xdr:nvSpPr>
      <xdr:spPr bwMode="auto">
        <a:xfrm>
          <a:off x="4448175" y="18859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692" name="Text Box 15">
          <a:extLst>
            <a:ext uri="{FF2B5EF4-FFF2-40B4-BE49-F238E27FC236}">
              <a16:creationId xmlns:a16="http://schemas.microsoft.com/office/drawing/2014/main" id="{892AE428-A93C-4302-929C-7B0BAC7540BE}"/>
            </a:ext>
          </a:extLst>
        </xdr:cNvPr>
        <xdr:cNvSpPr txBox="1">
          <a:spLocks noChangeArrowheads="1"/>
        </xdr:cNvSpPr>
      </xdr:nvSpPr>
      <xdr:spPr bwMode="auto">
        <a:xfrm>
          <a:off x="11963400" y="18859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504825</xdr:rowOff>
    </xdr:from>
    <xdr:ext cx="95250" cy="442269"/>
    <xdr:sp macro="" textlink="">
      <xdr:nvSpPr>
        <xdr:cNvPr id="2693" name="Text Box 15">
          <a:extLst>
            <a:ext uri="{FF2B5EF4-FFF2-40B4-BE49-F238E27FC236}">
              <a16:creationId xmlns:a16="http://schemas.microsoft.com/office/drawing/2014/main" id="{85D9487B-74C9-47C4-AAAD-19650B05D29C}"/>
            </a:ext>
          </a:extLst>
        </xdr:cNvPr>
        <xdr:cNvSpPr txBox="1">
          <a:spLocks noChangeArrowheads="1"/>
        </xdr:cNvSpPr>
      </xdr:nvSpPr>
      <xdr:spPr bwMode="auto">
        <a:xfrm>
          <a:off x="20821650" y="18859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694" name="Text Box 15">
          <a:extLst>
            <a:ext uri="{FF2B5EF4-FFF2-40B4-BE49-F238E27FC236}">
              <a16:creationId xmlns:a16="http://schemas.microsoft.com/office/drawing/2014/main" id="{2A1E0B94-488A-47F8-B6A0-3908047B887A}"/>
            </a:ext>
          </a:extLst>
        </xdr:cNvPr>
        <xdr:cNvSpPr txBox="1">
          <a:spLocks noChangeArrowheads="1"/>
        </xdr:cNvSpPr>
      </xdr:nvSpPr>
      <xdr:spPr bwMode="auto">
        <a:xfrm>
          <a:off x="4448175" y="18859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695" name="Text Box 15">
          <a:extLst>
            <a:ext uri="{FF2B5EF4-FFF2-40B4-BE49-F238E27FC236}">
              <a16:creationId xmlns:a16="http://schemas.microsoft.com/office/drawing/2014/main" id="{349F2E0C-8853-4F95-AADD-DBA56EB23851}"/>
            </a:ext>
          </a:extLst>
        </xdr:cNvPr>
        <xdr:cNvSpPr txBox="1">
          <a:spLocks noChangeArrowheads="1"/>
        </xdr:cNvSpPr>
      </xdr:nvSpPr>
      <xdr:spPr bwMode="auto">
        <a:xfrm>
          <a:off x="4448175" y="18859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696" name="Text Box 15">
          <a:extLst>
            <a:ext uri="{FF2B5EF4-FFF2-40B4-BE49-F238E27FC236}">
              <a16:creationId xmlns:a16="http://schemas.microsoft.com/office/drawing/2014/main" id="{B7C67ABD-5527-490F-9318-94A8E457BA24}"/>
            </a:ext>
          </a:extLst>
        </xdr:cNvPr>
        <xdr:cNvSpPr txBox="1">
          <a:spLocks noChangeArrowheads="1"/>
        </xdr:cNvSpPr>
      </xdr:nvSpPr>
      <xdr:spPr bwMode="auto">
        <a:xfrm>
          <a:off x="11991975" y="18658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697" name="Text Box 16">
          <a:extLst>
            <a:ext uri="{FF2B5EF4-FFF2-40B4-BE49-F238E27FC236}">
              <a16:creationId xmlns:a16="http://schemas.microsoft.com/office/drawing/2014/main" id="{BB6264BF-4218-46CA-AC9B-B69B45A2090C}"/>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698" name="Text Box 17">
          <a:extLst>
            <a:ext uri="{FF2B5EF4-FFF2-40B4-BE49-F238E27FC236}">
              <a16:creationId xmlns:a16="http://schemas.microsoft.com/office/drawing/2014/main" id="{42AC476E-F6F4-4C34-91BE-B289CEE663BC}"/>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699" name="Text Box 18">
          <a:extLst>
            <a:ext uri="{FF2B5EF4-FFF2-40B4-BE49-F238E27FC236}">
              <a16:creationId xmlns:a16="http://schemas.microsoft.com/office/drawing/2014/main" id="{E44D929E-CD9A-4D9B-8399-B3C78213F5A4}"/>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00" name="Text Box 19">
          <a:extLst>
            <a:ext uri="{FF2B5EF4-FFF2-40B4-BE49-F238E27FC236}">
              <a16:creationId xmlns:a16="http://schemas.microsoft.com/office/drawing/2014/main" id="{DB57B98F-530A-4518-BD34-EB5E06D24AEC}"/>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01" name="Text Box 16">
          <a:extLst>
            <a:ext uri="{FF2B5EF4-FFF2-40B4-BE49-F238E27FC236}">
              <a16:creationId xmlns:a16="http://schemas.microsoft.com/office/drawing/2014/main" id="{FDB2EA01-B08D-405D-82EF-130AD2EEF41D}"/>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02" name="Text Box 17">
          <a:extLst>
            <a:ext uri="{FF2B5EF4-FFF2-40B4-BE49-F238E27FC236}">
              <a16:creationId xmlns:a16="http://schemas.microsoft.com/office/drawing/2014/main" id="{2F053179-BD70-4874-A58C-FF14321349E4}"/>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03" name="Text Box 18">
          <a:extLst>
            <a:ext uri="{FF2B5EF4-FFF2-40B4-BE49-F238E27FC236}">
              <a16:creationId xmlns:a16="http://schemas.microsoft.com/office/drawing/2014/main" id="{9D776DBB-3E02-4CCC-B2EF-E8AD4069B0F4}"/>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04" name="Text Box 19">
          <a:extLst>
            <a:ext uri="{FF2B5EF4-FFF2-40B4-BE49-F238E27FC236}">
              <a16:creationId xmlns:a16="http://schemas.microsoft.com/office/drawing/2014/main" id="{9B4F13F4-0C0E-4455-A922-4F5CAD706FD0}"/>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05" name="Text Box 16">
          <a:extLst>
            <a:ext uri="{FF2B5EF4-FFF2-40B4-BE49-F238E27FC236}">
              <a16:creationId xmlns:a16="http://schemas.microsoft.com/office/drawing/2014/main" id="{186B4421-EC57-471B-974A-DB2A138A9F7B}"/>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06" name="Text Box 17">
          <a:extLst>
            <a:ext uri="{FF2B5EF4-FFF2-40B4-BE49-F238E27FC236}">
              <a16:creationId xmlns:a16="http://schemas.microsoft.com/office/drawing/2014/main" id="{74309781-00FD-4327-A552-5488307CBF3D}"/>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07" name="Text Box 18">
          <a:extLst>
            <a:ext uri="{FF2B5EF4-FFF2-40B4-BE49-F238E27FC236}">
              <a16:creationId xmlns:a16="http://schemas.microsoft.com/office/drawing/2014/main" id="{527C5220-A301-4422-82B8-E3BC18D3B6C3}"/>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08" name="Text Box 19">
          <a:extLst>
            <a:ext uri="{FF2B5EF4-FFF2-40B4-BE49-F238E27FC236}">
              <a16:creationId xmlns:a16="http://schemas.microsoft.com/office/drawing/2014/main" id="{9D1E63D4-974D-4F7B-9998-C29F517803A0}"/>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709" name="Text Box 15">
          <a:extLst>
            <a:ext uri="{FF2B5EF4-FFF2-40B4-BE49-F238E27FC236}">
              <a16:creationId xmlns:a16="http://schemas.microsoft.com/office/drawing/2014/main" id="{49A42B87-FAE2-434D-9299-46260D0FD6D4}"/>
            </a:ext>
          </a:extLst>
        </xdr:cNvPr>
        <xdr:cNvSpPr txBox="1">
          <a:spLocks noChangeArrowheads="1"/>
        </xdr:cNvSpPr>
      </xdr:nvSpPr>
      <xdr:spPr bwMode="auto">
        <a:xfrm>
          <a:off x="4448175" y="19602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10" name="Text Box 16">
          <a:extLst>
            <a:ext uri="{FF2B5EF4-FFF2-40B4-BE49-F238E27FC236}">
              <a16:creationId xmlns:a16="http://schemas.microsoft.com/office/drawing/2014/main" id="{3733B55E-D4A5-4E8D-9432-27A8CF4113AD}"/>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11" name="Text Box 17">
          <a:extLst>
            <a:ext uri="{FF2B5EF4-FFF2-40B4-BE49-F238E27FC236}">
              <a16:creationId xmlns:a16="http://schemas.microsoft.com/office/drawing/2014/main" id="{FF187325-73B2-44C7-B6E7-E27482DF94BC}"/>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12" name="Text Box 18">
          <a:extLst>
            <a:ext uri="{FF2B5EF4-FFF2-40B4-BE49-F238E27FC236}">
              <a16:creationId xmlns:a16="http://schemas.microsoft.com/office/drawing/2014/main" id="{232498BA-0E12-42B4-82B4-75279061076C}"/>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13" name="Text Box 19">
          <a:extLst>
            <a:ext uri="{FF2B5EF4-FFF2-40B4-BE49-F238E27FC236}">
              <a16:creationId xmlns:a16="http://schemas.microsoft.com/office/drawing/2014/main" id="{7C0A846A-4C1F-4F1B-AF77-16AF67AB8B46}"/>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14" name="Text Box 16">
          <a:extLst>
            <a:ext uri="{FF2B5EF4-FFF2-40B4-BE49-F238E27FC236}">
              <a16:creationId xmlns:a16="http://schemas.microsoft.com/office/drawing/2014/main" id="{20D02F95-958E-4165-8CB0-18DD18143C11}"/>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15" name="Text Box 17">
          <a:extLst>
            <a:ext uri="{FF2B5EF4-FFF2-40B4-BE49-F238E27FC236}">
              <a16:creationId xmlns:a16="http://schemas.microsoft.com/office/drawing/2014/main" id="{53073423-3ED0-4E35-B77F-5DAC0069822E}"/>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16" name="Text Box 18">
          <a:extLst>
            <a:ext uri="{FF2B5EF4-FFF2-40B4-BE49-F238E27FC236}">
              <a16:creationId xmlns:a16="http://schemas.microsoft.com/office/drawing/2014/main" id="{7134A3AA-9E1E-491C-9C3B-633E4CF759D7}"/>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17" name="Text Box 16">
          <a:extLst>
            <a:ext uri="{FF2B5EF4-FFF2-40B4-BE49-F238E27FC236}">
              <a16:creationId xmlns:a16="http://schemas.microsoft.com/office/drawing/2014/main" id="{522C1D29-711F-4F31-943D-A99593583059}"/>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18" name="Text Box 17">
          <a:extLst>
            <a:ext uri="{FF2B5EF4-FFF2-40B4-BE49-F238E27FC236}">
              <a16:creationId xmlns:a16="http://schemas.microsoft.com/office/drawing/2014/main" id="{3CD38883-3951-4DC6-8CB5-92223330FAFC}"/>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19" name="Text Box 18">
          <a:extLst>
            <a:ext uri="{FF2B5EF4-FFF2-40B4-BE49-F238E27FC236}">
              <a16:creationId xmlns:a16="http://schemas.microsoft.com/office/drawing/2014/main" id="{90C7A743-21B5-4B5C-8089-B756309F931F}"/>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20" name="Text Box 19">
          <a:extLst>
            <a:ext uri="{FF2B5EF4-FFF2-40B4-BE49-F238E27FC236}">
              <a16:creationId xmlns:a16="http://schemas.microsoft.com/office/drawing/2014/main" id="{531EA3AF-5E68-46ED-9876-09ECAC8EAD4C}"/>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21" name="Text Box 16">
          <a:extLst>
            <a:ext uri="{FF2B5EF4-FFF2-40B4-BE49-F238E27FC236}">
              <a16:creationId xmlns:a16="http://schemas.microsoft.com/office/drawing/2014/main" id="{5D31A374-600F-46B7-BDB4-8159A422569D}"/>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22" name="Text Box 17">
          <a:extLst>
            <a:ext uri="{FF2B5EF4-FFF2-40B4-BE49-F238E27FC236}">
              <a16:creationId xmlns:a16="http://schemas.microsoft.com/office/drawing/2014/main" id="{6E41A319-AFB2-420E-9732-2D3EACF37365}"/>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23" name="Text Box 18">
          <a:extLst>
            <a:ext uri="{FF2B5EF4-FFF2-40B4-BE49-F238E27FC236}">
              <a16:creationId xmlns:a16="http://schemas.microsoft.com/office/drawing/2014/main" id="{C2F7588B-18B8-4345-9676-4C16A01DFC6D}"/>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24" name="Text Box 19">
          <a:extLst>
            <a:ext uri="{FF2B5EF4-FFF2-40B4-BE49-F238E27FC236}">
              <a16:creationId xmlns:a16="http://schemas.microsoft.com/office/drawing/2014/main" id="{E329290D-B68A-4CD1-B3E6-E1ABEC0DA0CD}"/>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725" name="Text Box 15">
          <a:extLst>
            <a:ext uri="{FF2B5EF4-FFF2-40B4-BE49-F238E27FC236}">
              <a16:creationId xmlns:a16="http://schemas.microsoft.com/office/drawing/2014/main" id="{D97B82C6-ED63-4B99-9A31-3B30818E82D1}"/>
            </a:ext>
          </a:extLst>
        </xdr:cNvPr>
        <xdr:cNvSpPr txBox="1">
          <a:spLocks noChangeArrowheads="1"/>
        </xdr:cNvSpPr>
      </xdr:nvSpPr>
      <xdr:spPr bwMode="auto">
        <a:xfrm>
          <a:off x="4448175" y="18859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726" name="Text Box 15">
          <a:extLst>
            <a:ext uri="{FF2B5EF4-FFF2-40B4-BE49-F238E27FC236}">
              <a16:creationId xmlns:a16="http://schemas.microsoft.com/office/drawing/2014/main" id="{6A237C8E-E032-4C17-AD14-33EF91475A75}"/>
            </a:ext>
          </a:extLst>
        </xdr:cNvPr>
        <xdr:cNvSpPr txBox="1">
          <a:spLocks noChangeArrowheads="1"/>
        </xdr:cNvSpPr>
      </xdr:nvSpPr>
      <xdr:spPr bwMode="auto">
        <a:xfrm>
          <a:off x="11963400" y="18859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504825</xdr:rowOff>
    </xdr:from>
    <xdr:ext cx="95250" cy="442269"/>
    <xdr:sp macro="" textlink="">
      <xdr:nvSpPr>
        <xdr:cNvPr id="2727" name="Text Box 15">
          <a:extLst>
            <a:ext uri="{FF2B5EF4-FFF2-40B4-BE49-F238E27FC236}">
              <a16:creationId xmlns:a16="http://schemas.microsoft.com/office/drawing/2014/main" id="{A4162AA2-FA66-4FBF-B737-29F22A06AF4C}"/>
            </a:ext>
          </a:extLst>
        </xdr:cNvPr>
        <xdr:cNvSpPr txBox="1">
          <a:spLocks noChangeArrowheads="1"/>
        </xdr:cNvSpPr>
      </xdr:nvSpPr>
      <xdr:spPr bwMode="auto">
        <a:xfrm>
          <a:off x="20821650" y="18859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728" name="Text Box 15">
          <a:extLst>
            <a:ext uri="{FF2B5EF4-FFF2-40B4-BE49-F238E27FC236}">
              <a16:creationId xmlns:a16="http://schemas.microsoft.com/office/drawing/2014/main" id="{8CBF5E6D-7A05-4B64-A171-F66A2BE4A84D}"/>
            </a:ext>
          </a:extLst>
        </xdr:cNvPr>
        <xdr:cNvSpPr txBox="1">
          <a:spLocks noChangeArrowheads="1"/>
        </xdr:cNvSpPr>
      </xdr:nvSpPr>
      <xdr:spPr bwMode="auto">
        <a:xfrm>
          <a:off x="4448175" y="18859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729" name="Text Box 15">
          <a:extLst>
            <a:ext uri="{FF2B5EF4-FFF2-40B4-BE49-F238E27FC236}">
              <a16:creationId xmlns:a16="http://schemas.microsoft.com/office/drawing/2014/main" id="{5675CE81-92F5-4346-A622-D6E3A1CEE8D7}"/>
            </a:ext>
          </a:extLst>
        </xdr:cNvPr>
        <xdr:cNvSpPr txBox="1">
          <a:spLocks noChangeArrowheads="1"/>
        </xdr:cNvSpPr>
      </xdr:nvSpPr>
      <xdr:spPr bwMode="auto">
        <a:xfrm>
          <a:off x="4448175" y="18859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730" name="Text Box 15">
          <a:extLst>
            <a:ext uri="{FF2B5EF4-FFF2-40B4-BE49-F238E27FC236}">
              <a16:creationId xmlns:a16="http://schemas.microsoft.com/office/drawing/2014/main" id="{1BA06F7B-0878-4226-998D-9C0FA9034D15}"/>
            </a:ext>
          </a:extLst>
        </xdr:cNvPr>
        <xdr:cNvSpPr txBox="1">
          <a:spLocks noChangeArrowheads="1"/>
        </xdr:cNvSpPr>
      </xdr:nvSpPr>
      <xdr:spPr bwMode="auto">
        <a:xfrm>
          <a:off x="11963400" y="18859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31" name="Text Box 16">
          <a:extLst>
            <a:ext uri="{FF2B5EF4-FFF2-40B4-BE49-F238E27FC236}">
              <a16:creationId xmlns:a16="http://schemas.microsoft.com/office/drawing/2014/main" id="{D93A68E2-753B-4049-8C1C-FDF180AF7F18}"/>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32" name="Text Box 17">
          <a:extLst>
            <a:ext uri="{FF2B5EF4-FFF2-40B4-BE49-F238E27FC236}">
              <a16:creationId xmlns:a16="http://schemas.microsoft.com/office/drawing/2014/main" id="{F89473B7-3F19-4D9A-A61B-90279988B657}"/>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33" name="Text Box 18">
          <a:extLst>
            <a:ext uri="{FF2B5EF4-FFF2-40B4-BE49-F238E27FC236}">
              <a16:creationId xmlns:a16="http://schemas.microsoft.com/office/drawing/2014/main" id="{1204620B-A92C-491E-A5D0-F52F49E69AE5}"/>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34" name="Text Box 19">
          <a:extLst>
            <a:ext uri="{FF2B5EF4-FFF2-40B4-BE49-F238E27FC236}">
              <a16:creationId xmlns:a16="http://schemas.microsoft.com/office/drawing/2014/main" id="{E4A09D33-1F55-43A6-BE34-6183BCB05577}"/>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35" name="Text Box 16">
          <a:extLst>
            <a:ext uri="{FF2B5EF4-FFF2-40B4-BE49-F238E27FC236}">
              <a16:creationId xmlns:a16="http://schemas.microsoft.com/office/drawing/2014/main" id="{581BC476-E929-47F6-9F9C-883BB7AFE1A6}"/>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36" name="Text Box 17">
          <a:extLst>
            <a:ext uri="{FF2B5EF4-FFF2-40B4-BE49-F238E27FC236}">
              <a16:creationId xmlns:a16="http://schemas.microsoft.com/office/drawing/2014/main" id="{D51835E2-1F65-43D7-8395-1E7651B3D9EC}"/>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37" name="Text Box 18">
          <a:extLst>
            <a:ext uri="{FF2B5EF4-FFF2-40B4-BE49-F238E27FC236}">
              <a16:creationId xmlns:a16="http://schemas.microsoft.com/office/drawing/2014/main" id="{CE3C390E-4C2E-46A3-8139-9C8B9EBD0F81}"/>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38" name="Text Box 19">
          <a:extLst>
            <a:ext uri="{FF2B5EF4-FFF2-40B4-BE49-F238E27FC236}">
              <a16:creationId xmlns:a16="http://schemas.microsoft.com/office/drawing/2014/main" id="{84D025DD-53A7-4FE5-A894-37FE50333F15}"/>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39" name="Text Box 16">
          <a:extLst>
            <a:ext uri="{FF2B5EF4-FFF2-40B4-BE49-F238E27FC236}">
              <a16:creationId xmlns:a16="http://schemas.microsoft.com/office/drawing/2014/main" id="{5718C4B4-E365-44ED-979C-15311CF19A22}"/>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40" name="Text Box 17">
          <a:extLst>
            <a:ext uri="{FF2B5EF4-FFF2-40B4-BE49-F238E27FC236}">
              <a16:creationId xmlns:a16="http://schemas.microsoft.com/office/drawing/2014/main" id="{25F455BE-4467-45E2-A724-32534131D60E}"/>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41" name="Text Box 18">
          <a:extLst>
            <a:ext uri="{FF2B5EF4-FFF2-40B4-BE49-F238E27FC236}">
              <a16:creationId xmlns:a16="http://schemas.microsoft.com/office/drawing/2014/main" id="{8BA2561A-78E7-4BEB-903E-9145DDD38F2E}"/>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742" name="Text Box 19">
          <a:extLst>
            <a:ext uri="{FF2B5EF4-FFF2-40B4-BE49-F238E27FC236}">
              <a16:creationId xmlns:a16="http://schemas.microsoft.com/office/drawing/2014/main" id="{06DF406D-5696-43B3-B416-34A544BE3966}"/>
            </a:ext>
          </a:extLst>
        </xdr:cNvPr>
        <xdr:cNvSpPr txBox="1">
          <a:spLocks noChangeArrowheads="1"/>
        </xdr:cNvSpPr>
      </xdr:nvSpPr>
      <xdr:spPr bwMode="auto">
        <a:xfrm>
          <a:off x="2082165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743" name="Text Box 15">
          <a:extLst>
            <a:ext uri="{FF2B5EF4-FFF2-40B4-BE49-F238E27FC236}">
              <a16:creationId xmlns:a16="http://schemas.microsoft.com/office/drawing/2014/main" id="{2938A02F-8613-458B-961A-4E17BBA97DF7}"/>
            </a:ext>
          </a:extLst>
        </xdr:cNvPr>
        <xdr:cNvSpPr txBox="1">
          <a:spLocks noChangeArrowheads="1"/>
        </xdr:cNvSpPr>
      </xdr:nvSpPr>
      <xdr:spPr bwMode="auto">
        <a:xfrm>
          <a:off x="4448175" y="19602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44" name="Text Box 16">
          <a:extLst>
            <a:ext uri="{FF2B5EF4-FFF2-40B4-BE49-F238E27FC236}">
              <a16:creationId xmlns:a16="http://schemas.microsoft.com/office/drawing/2014/main" id="{400B25FA-3EC9-4BF3-93FD-B5DA211B8593}"/>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45" name="Text Box 17">
          <a:extLst>
            <a:ext uri="{FF2B5EF4-FFF2-40B4-BE49-F238E27FC236}">
              <a16:creationId xmlns:a16="http://schemas.microsoft.com/office/drawing/2014/main" id="{2246F898-B90A-4BD8-8203-2BE6D0D743E6}"/>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46" name="Text Box 18">
          <a:extLst>
            <a:ext uri="{FF2B5EF4-FFF2-40B4-BE49-F238E27FC236}">
              <a16:creationId xmlns:a16="http://schemas.microsoft.com/office/drawing/2014/main" id="{1FEEBB12-4D98-4EA6-B882-2FE8B8AD8D3A}"/>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47" name="Text Box 19">
          <a:extLst>
            <a:ext uri="{FF2B5EF4-FFF2-40B4-BE49-F238E27FC236}">
              <a16:creationId xmlns:a16="http://schemas.microsoft.com/office/drawing/2014/main" id="{33BA39F8-0F49-4751-846F-290A2C82E96E}"/>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748" name="Text Box 15">
          <a:extLst>
            <a:ext uri="{FF2B5EF4-FFF2-40B4-BE49-F238E27FC236}">
              <a16:creationId xmlns:a16="http://schemas.microsoft.com/office/drawing/2014/main" id="{2428AFEE-2A00-408E-810E-8C215705A784}"/>
            </a:ext>
          </a:extLst>
        </xdr:cNvPr>
        <xdr:cNvSpPr txBox="1">
          <a:spLocks noChangeArrowheads="1"/>
        </xdr:cNvSpPr>
      </xdr:nvSpPr>
      <xdr:spPr bwMode="auto">
        <a:xfrm>
          <a:off x="11963400" y="19602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49" name="Text Box 16">
          <a:extLst>
            <a:ext uri="{FF2B5EF4-FFF2-40B4-BE49-F238E27FC236}">
              <a16:creationId xmlns:a16="http://schemas.microsoft.com/office/drawing/2014/main" id="{ABF1BAEF-5205-4A66-A9E1-AB529DCEF45A}"/>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50" name="Text Box 17">
          <a:extLst>
            <a:ext uri="{FF2B5EF4-FFF2-40B4-BE49-F238E27FC236}">
              <a16:creationId xmlns:a16="http://schemas.microsoft.com/office/drawing/2014/main" id="{7FFE58C1-6970-489D-8ED4-320D0FF070D1}"/>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51" name="Text Box 18">
          <a:extLst>
            <a:ext uri="{FF2B5EF4-FFF2-40B4-BE49-F238E27FC236}">
              <a16:creationId xmlns:a16="http://schemas.microsoft.com/office/drawing/2014/main" id="{AC5A9ECD-AC95-4B07-BB6C-FEC20DFFAB51}"/>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52" name="Text Box 16">
          <a:extLst>
            <a:ext uri="{FF2B5EF4-FFF2-40B4-BE49-F238E27FC236}">
              <a16:creationId xmlns:a16="http://schemas.microsoft.com/office/drawing/2014/main" id="{887704C9-C9C7-4128-84E7-EF157368B0AE}"/>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53" name="Text Box 17">
          <a:extLst>
            <a:ext uri="{FF2B5EF4-FFF2-40B4-BE49-F238E27FC236}">
              <a16:creationId xmlns:a16="http://schemas.microsoft.com/office/drawing/2014/main" id="{3EBD7D6B-76C6-4E0E-B89A-37B30801915F}"/>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54" name="Text Box 18">
          <a:extLst>
            <a:ext uri="{FF2B5EF4-FFF2-40B4-BE49-F238E27FC236}">
              <a16:creationId xmlns:a16="http://schemas.microsoft.com/office/drawing/2014/main" id="{75405237-9682-467C-B4C0-B6FA01F5B970}"/>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55" name="Text Box 19">
          <a:extLst>
            <a:ext uri="{FF2B5EF4-FFF2-40B4-BE49-F238E27FC236}">
              <a16:creationId xmlns:a16="http://schemas.microsoft.com/office/drawing/2014/main" id="{20786013-E1AB-46D9-8A19-9BEC6033CA69}"/>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56" name="Text Box 16">
          <a:extLst>
            <a:ext uri="{FF2B5EF4-FFF2-40B4-BE49-F238E27FC236}">
              <a16:creationId xmlns:a16="http://schemas.microsoft.com/office/drawing/2014/main" id="{66B98680-8ABC-4800-967F-48C36B92B88D}"/>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57" name="Text Box 17">
          <a:extLst>
            <a:ext uri="{FF2B5EF4-FFF2-40B4-BE49-F238E27FC236}">
              <a16:creationId xmlns:a16="http://schemas.microsoft.com/office/drawing/2014/main" id="{34F1CFF5-40DE-4287-926A-10750192BB33}"/>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58" name="Text Box 18">
          <a:extLst>
            <a:ext uri="{FF2B5EF4-FFF2-40B4-BE49-F238E27FC236}">
              <a16:creationId xmlns:a16="http://schemas.microsoft.com/office/drawing/2014/main" id="{3C999FD0-43E5-433C-810D-C1062516B644}"/>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46</xdr:row>
      <xdr:rowOff>170392</xdr:rowOff>
    </xdr:from>
    <xdr:ext cx="95250" cy="213632"/>
    <xdr:sp macro="" textlink="">
      <xdr:nvSpPr>
        <xdr:cNvPr id="2759" name="Text Box 15">
          <a:extLst>
            <a:ext uri="{FF2B5EF4-FFF2-40B4-BE49-F238E27FC236}">
              <a16:creationId xmlns:a16="http://schemas.microsoft.com/office/drawing/2014/main" id="{45DCB3A0-5964-44EF-8218-66B809FFBCAA}"/>
            </a:ext>
          </a:extLst>
        </xdr:cNvPr>
        <xdr:cNvSpPr txBox="1">
          <a:spLocks noChangeArrowheads="1"/>
        </xdr:cNvSpPr>
      </xdr:nvSpPr>
      <xdr:spPr bwMode="auto">
        <a:xfrm>
          <a:off x="11991975" y="20144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60" name="Text Box 16">
          <a:extLst>
            <a:ext uri="{FF2B5EF4-FFF2-40B4-BE49-F238E27FC236}">
              <a16:creationId xmlns:a16="http://schemas.microsoft.com/office/drawing/2014/main" id="{A84ACB98-900C-4554-B2A5-974A6CD70F02}"/>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61" name="Text Box 17">
          <a:extLst>
            <a:ext uri="{FF2B5EF4-FFF2-40B4-BE49-F238E27FC236}">
              <a16:creationId xmlns:a16="http://schemas.microsoft.com/office/drawing/2014/main" id="{2033D204-3EEF-4096-99E0-BF8B44A72A5C}"/>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62" name="Text Box 18">
          <a:extLst>
            <a:ext uri="{FF2B5EF4-FFF2-40B4-BE49-F238E27FC236}">
              <a16:creationId xmlns:a16="http://schemas.microsoft.com/office/drawing/2014/main" id="{013A43EB-ED04-4E4A-8768-486A22DAF19A}"/>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63" name="Text Box 19">
          <a:extLst>
            <a:ext uri="{FF2B5EF4-FFF2-40B4-BE49-F238E27FC236}">
              <a16:creationId xmlns:a16="http://schemas.microsoft.com/office/drawing/2014/main" id="{25301A10-A2D3-4CDC-807B-79BD5527F2E4}"/>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64" name="Text Box 16">
          <a:extLst>
            <a:ext uri="{FF2B5EF4-FFF2-40B4-BE49-F238E27FC236}">
              <a16:creationId xmlns:a16="http://schemas.microsoft.com/office/drawing/2014/main" id="{46D2F699-5298-4AAF-A5E0-001EDBEB8BEA}"/>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65" name="Text Box 17">
          <a:extLst>
            <a:ext uri="{FF2B5EF4-FFF2-40B4-BE49-F238E27FC236}">
              <a16:creationId xmlns:a16="http://schemas.microsoft.com/office/drawing/2014/main" id="{A838B672-4C02-42E7-B2C2-815BDB0ABEB1}"/>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66" name="Text Box 18">
          <a:extLst>
            <a:ext uri="{FF2B5EF4-FFF2-40B4-BE49-F238E27FC236}">
              <a16:creationId xmlns:a16="http://schemas.microsoft.com/office/drawing/2014/main" id="{C5D9C928-924D-488B-B5FC-F7DEEB09A514}"/>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67" name="Text Box 19">
          <a:extLst>
            <a:ext uri="{FF2B5EF4-FFF2-40B4-BE49-F238E27FC236}">
              <a16:creationId xmlns:a16="http://schemas.microsoft.com/office/drawing/2014/main" id="{968BED74-30F6-4E0B-9303-1AF96017F86C}"/>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43</xdr:row>
      <xdr:rowOff>0</xdr:rowOff>
    </xdr:from>
    <xdr:ext cx="95250" cy="171450"/>
    <xdr:sp macro="" textlink="">
      <xdr:nvSpPr>
        <xdr:cNvPr id="2768" name="Text Box 16">
          <a:extLst>
            <a:ext uri="{FF2B5EF4-FFF2-40B4-BE49-F238E27FC236}">
              <a16:creationId xmlns:a16="http://schemas.microsoft.com/office/drawing/2014/main" id="{9C4E26C2-C790-4731-ACE1-65882D406176}"/>
            </a:ext>
          </a:extLst>
        </xdr:cNvPr>
        <xdr:cNvSpPr txBox="1">
          <a:spLocks noChangeArrowheads="1"/>
        </xdr:cNvSpPr>
      </xdr:nvSpPr>
      <xdr:spPr bwMode="auto">
        <a:xfrm>
          <a:off x="20821650" y="1885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43</xdr:row>
      <xdr:rowOff>0</xdr:rowOff>
    </xdr:from>
    <xdr:ext cx="95250" cy="171450"/>
    <xdr:sp macro="" textlink="">
      <xdr:nvSpPr>
        <xdr:cNvPr id="2769" name="Text Box 17">
          <a:extLst>
            <a:ext uri="{FF2B5EF4-FFF2-40B4-BE49-F238E27FC236}">
              <a16:creationId xmlns:a16="http://schemas.microsoft.com/office/drawing/2014/main" id="{C03CAE1D-7C70-4D57-9912-C04181C6AF6B}"/>
            </a:ext>
          </a:extLst>
        </xdr:cNvPr>
        <xdr:cNvSpPr txBox="1">
          <a:spLocks noChangeArrowheads="1"/>
        </xdr:cNvSpPr>
      </xdr:nvSpPr>
      <xdr:spPr bwMode="auto">
        <a:xfrm>
          <a:off x="20821650" y="1885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43</xdr:row>
      <xdr:rowOff>0</xdr:rowOff>
    </xdr:from>
    <xdr:ext cx="95250" cy="171450"/>
    <xdr:sp macro="" textlink="">
      <xdr:nvSpPr>
        <xdr:cNvPr id="2770" name="Text Box 18">
          <a:extLst>
            <a:ext uri="{FF2B5EF4-FFF2-40B4-BE49-F238E27FC236}">
              <a16:creationId xmlns:a16="http://schemas.microsoft.com/office/drawing/2014/main" id="{548F964A-8F4A-4DBF-ADBA-C306B5C980B7}"/>
            </a:ext>
          </a:extLst>
        </xdr:cNvPr>
        <xdr:cNvSpPr txBox="1">
          <a:spLocks noChangeArrowheads="1"/>
        </xdr:cNvSpPr>
      </xdr:nvSpPr>
      <xdr:spPr bwMode="auto">
        <a:xfrm>
          <a:off x="20821650" y="1885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43</xdr:row>
      <xdr:rowOff>0</xdr:rowOff>
    </xdr:from>
    <xdr:ext cx="95250" cy="171450"/>
    <xdr:sp macro="" textlink="">
      <xdr:nvSpPr>
        <xdr:cNvPr id="2771" name="Text Box 19">
          <a:extLst>
            <a:ext uri="{FF2B5EF4-FFF2-40B4-BE49-F238E27FC236}">
              <a16:creationId xmlns:a16="http://schemas.microsoft.com/office/drawing/2014/main" id="{B2ED1F48-E18D-420D-AD49-C01183F4F1CC}"/>
            </a:ext>
          </a:extLst>
        </xdr:cNvPr>
        <xdr:cNvSpPr txBox="1">
          <a:spLocks noChangeArrowheads="1"/>
        </xdr:cNvSpPr>
      </xdr:nvSpPr>
      <xdr:spPr bwMode="auto">
        <a:xfrm>
          <a:off x="20821650" y="1885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772" name="Text Box 15">
          <a:extLst>
            <a:ext uri="{FF2B5EF4-FFF2-40B4-BE49-F238E27FC236}">
              <a16:creationId xmlns:a16="http://schemas.microsoft.com/office/drawing/2014/main" id="{1D8E45F5-15B7-4A41-B37C-76E35CE9D60D}"/>
            </a:ext>
          </a:extLst>
        </xdr:cNvPr>
        <xdr:cNvSpPr txBox="1">
          <a:spLocks noChangeArrowheads="1"/>
        </xdr:cNvSpPr>
      </xdr:nvSpPr>
      <xdr:spPr bwMode="auto">
        <a:xfrm>
          <a:off x="4448175" y="19602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73" name="Text Box 16">
          <a:extLst>
            <a:ext uri="{FF2B5EF4-FFF2-40B4-BE49-F238E27FC236}">
              <a16:creationId xmlns:a16="http://schemas.microsoft.com/office/drawing/2014/main" id="{C0E75306-9DE2-4877-B363-B5B90A740214}"/>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74" name="Text Box 17">
          <a:extLst>
            <a:ext uri="{FF2B5EF4-FFF2-40B4-BE49-F238E27FC236}">
              <a16:creationId xmlns:a16="http://schemas.microsoft.com/office/drawing/2014/main" id="{91294EA8-D2CB-4ACF-9E99-68C1B07E9DF2}"/>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75" name="Text Box 18">
          <a:extLst>
            <a:ext uri="{FF2B5EF4-FFF2-40B4-BE49-F238E27FC236}">
              <a16:creationId xmlns:a16="http://schemas.microsoft.com/office/drawing/2014/main" id="{43F87606-9EC7-4C8F-9A0D-1EF4345EDC44}"/>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0</xdr:rowOff>
    </xdr:from>
    <xdr:ext cx="95250" cy="171450"/>
    <xdr:sp macro="" textlink="">
      <xdr:nvSpPr>
        <xdr:cNvPr id="2776" name="Text Box 19">
          <a:extLst>
            <a:ext uri="{FF2B5EF4-FFF2-40B4-BE49-F238E27FC236}">
              <a16:creationId xmlns:a16="http://schemas.microsoft.com/office/drawing/2014/main" id="{49F8CD8F-CA4D-4A1A-8FF1-F9D836BA9C77}"/>
            </a:ext>
          </a:extLst>
        </xdr:cNvPr>
        <xdr:cNvSpPr txBox="1">
          <a:spLocks noChangeArrowheads="1"/>
        </xdr:cNvSpPr>
      </xdr:nvSpPr>
      <xdr:spPr bwMode="auto">
        <a:xfrm>
          <a:off x="4448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77" name="Text Box 16">
          <a:extLst>
            <a:ext uri="{FF2B5EF4-FFF2-40B4-BE49-F238E27FC236}">
              <a16:creationId xmlns:a16="http://schemas.microsoft.com/office/drawing/2014/main" id="{CBFD0DB7-C0DE-4E02-8CE8-F6C86A9DBB74}"/>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0</xdr:rowOff>
    </xdr:from>
    <xdr:ext cx="95250" cy="171450"/>
    <xdr:sp macro="" textlink="">
      <xdr:nvSpPr>
        <xdr:cNvPr id="2778" name="Text Box 17">
          <a:extLst>
            <a:ext uri="{FF2B5EF4-FFF2-40B4-BE49-F238E27FC236}">
              <a16:creationId xmlns:a16="http://schemas.microsoft.com/office/drawing/2014/main" id="{69026998-E559-4C5E-8FEA-993CE48ADE72}"/>
            </a:ext>
          </a:extLst>
        </xdr:cNvPr>
        <xdr:cNvSpPr txBox="1">
          <a:spLocks noChangeArrowheads="1"/>
        </xdr:cNvSpPr>
      </xdr:nvSpPr>
      <xdr:spPr bwMode="auto">
        <a:xfrm>
          <a:off x="11963400"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46</xdr:row>
      <xdr:rowOff>15875</xdr:rowOff>
    </xdr:from>
    <xdr:ext cx="95250" cy="171450"/>
    <xdr:sp macro="" textlink="">
      <xdr:nvSpPr>
        <xdr:cNvPr id="2779" name="Text Box 18">
          <a:extLst>
            <a:ext uri="{FF2B5EF4-FFF2-40B4-BE49-F238E27FC236}">
              <a16:creationId xmlns:a16="http://schemas.microsoft.com/office/drawing/2014/main" id="{B529F8DA-B326-4FCD-8CFF-83DC50AEF0A3}"/>
            </a:ext>
          </a:extLst>
        </xdr:cNvPr>
        <xdr:cNvSpPr txBox="1">
          <a:spLocks noChangeArrowheads="1"/>
        </xdr:cNvSpPr>
      </xdr:nvSpPr>
      <xdr:spPr bwMode="auto">
        <a:xfrm>
          <a:off x="11955462" y="19989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80" name="Text Box 16">
          <a:extLst>
            <a:ext uri="{FF2B5EF4-FFF2-40B4-BE49-F238E27FC236}">
              <a16:creationId xmlns:a16="http://schemas.microsoft.com/office/drawing/2014/main" id="{85BDA0A1-A921-4E82-A535-FCB485C6FF37}"/>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81" name="Text Box 17">
          <a:extLst>
            <a:ext uri="{FF2B5EF4-FFF2-40B4-BE49-F238E27FC236}">
              <a16:creationId xmlns:a16="http://schemas.microsoft.com/office/drawing/2014/main" id="{696CFB07-8254-46B0-B746-9767D0E31ECC}"/>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82" name="Text Box 18">
          <a:extLst>
            <a:ext uri="{FF2B5EF4-FFF2-40B4-BE49-F238E27FC236}">
              <a16:creationId xmlns:a16="http://schemas.microsoft.com/office/drawing/2014/main" id="{BC2C4B35-6337-4D42-845D-6AEFA68B2980}"/>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83" name="Text Box 19">
          <a:extLst>
            <a:ext uri="{FF2B5EF4-FFF2-40B4-BE49-F238E27FC236}">
              <a16:creationId xmlns:a16="http://schemas.microsoft.com/office/drawing/2014/main" id="{E2501B8D-FA96-420D-BB42-A0AC151F8421}"/>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2784" name="Text Box 16">
          <a:extLst>
            <a:ext uri="{FF2B5EF4-FFF2-40B4-BE49-F238E27FC236}">
              <a16:creationId xmlns:a16="http://schemas.microsoft.com/office/drawing/2014/main" id="{EC88B118-65F9-4A9A-9011-D96E23041467}"/>
            </a:ext>
          </a:extLst>
        </xdr:cNvPr>
        <xdr:cNvSpPr txBox="1">
          <a:spLocks noChangeArrowheads="1"/>
        </xdr:cNvSpPr>
      </xdr:nvSpPr>
      <xdr:spPr bwMode="auto">
        <a:xfrm>
          <a:off x="14735175" y="19973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46</xdr:row>
      <xdr:rowOff>170392</xdr:rowOff>
    </xdr:from>
    <xdr:ext cx="95250" cy="213632"/>
    <xdr:sp macro="" textlink="">
      <xdr:nvSpPr>
        <xdr:cNvPr id="2785" name="Text Box 15">
          <a:extLst>
            <a:ext uri="{FF2B5EF4-FFF2-40B4-BE49-F238E27FC236}">
              <a16:creationId xmlns:a16="http://schemas.microsoft.com/office/drawing/2014/main" id="{DBD937FA-D710-4A82-ACD1-C121E4A49308}"/>
            </a:ext>
          </a:extLst>
        </xdr:cNvPr>
        <xdr:cNvSpPr txBox="1">
          <a:spLocks noChangeArrowheads="1"/>
        </xdr:cNvSpPr>
      </xdr:nvSpPr>
      <xdr:spPr bwMode="auto">
        <a:xfrm>
          <a:off x="11991975" y="20144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2786" name="Text Box 15">
          <a:extLst>
            <a:ext uri="{FF2B5EF4-FFF2-40B4-BE49-F238E27FC236}">
              <a16:creationId xmlns:a16="http://schemas.microsoft.com/office/drawing/2014/main" id="{2BC82499-67C9-4413-9D96-8AC1FD4A1AF6}"/>
            </a:ext>
          </a:extLst>
        </xdr:cNvPr>
        <xdr:cNvSpPr txBox="1">
          <a:spLocks noChangeArrowheads="1"/>
        </xdr:cNvSpPr>
      </xdr:nvSpPr>
      <xdr:spPr bwMode="auto">
        <a:xfrm>
          <a:off x="4448175" y="20345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787" name="Text Box 15">
          <a:extLst>
            <a:ext uri="{FF2B5EF4-FFF2-40B4-BE49-F238E27FC236}">
              <a16:creationId xmlns:a16="http://schemas.microsoft.com/office/drawing/2014/main" id="{FC8A6EF7-02E1-4446-A559-5A3E199E3EA8}"/>
            </a:ext>
          </a:extLst>
        </xdr:cNvPr>
        <xdr:cNvSpPr txBox="1">
          <a:spLocks noChangeArrowheads="1"/>
        </xdr:cNvSpPr>
      </xdr:nvSpPr>
      <xdr:spPr bwMode="auto">
        <a:xfrm>
          <a:off x="11963400" y="20345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504825</xdr:rowOff>
    </xdr:from>
    <xdr:ext cx="95250" cy="442269"/>
    <xdr:sp macro="" textlink="">
      <xdr:nvSpPr>
        <xdr:cNvPr id="2788" name="Text Box 15">
          <a:extLst>
            <a:ext uri="{FF2B5EF4-FFF2-40B4-BE49-F238E27FC236}">
              <a16:creationId xmlns:a16="http://schemas.microsoft.com/office/drawing/2014/main" id="{931924AB-2191-48F8-B857-3AD6188C3217}"/>
            </a:ext>
          </a:extLst>
        </xdr:cNvPr>
        <xdr:cNvSpPr txBox="1">
          <a:spLocks noChangeArrowheads="1"/>
        </xdr:cNvSpPr>
      </xdr:nvSpPr>
      <xdr:spPr bwMode="auto">
        <a:xfrm>
          <a:off x="20821650" y="20345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2789" name="Text Box 15">
          <a:extLst>
            <a:ext uri="{FF2B5EF4-FFF2-40B4-BE49-F238E27FC236}">
              <a16:creationId xmlns:a16="http://schemas.microsoft.com/office/drawing/2014/main" id="{38910A03-9487-4060-85EF-0216C5F11F3B}"/>
            </a:ext>
          </a:extLst>
        </xdr:cNvPr>
        <xdr:cNvSpPr txBox="1">
          <a:spLocks noChangeArrowheads="1"/>
        </xdr:cNvSpPr>
      </xdr:nvSpPr>
      <xdr:spPr bwMode="auto">
        <a:xfrm>
          <a:off x="4448175" y="20345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2790" name="Text Box 15">
          <a:extLst>
            <a:ext uri="{FF2B5EF4-FFF2-40B4-BE49-F238E27FC236}">
              <a16:creationId xmlns:a16="http://schemas.microsoft.com/office/drawing/2014/main" id="{8E267BE5-A2C8-4DB4-99F8-BCE0A5CB157E}"/>
            </a:ext>
          </a:extLst>
        </xdr:cNvPr>
        <xdr:cNvSpPr txBox="1">
          <a:spLocks noChangeArrowheads="1"/>
        </xdr:cNvSpPr>
      </xdr:nvSpPr>
      <xdr:spPr bwMode="auto">
        <a:xfrm>
          <a:off x="4448175" y="20345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46</xdr:row>
      <xdr:rowOff>170392</xdr:rowOff>
    </xdr:from>
    <xdr:ext cx="95250" cy="213632"/>
    <xdr:sp macro="" textlink="">
      <xdr:nvSpPr>
        <xdr:cNvPr id="2791" name="Text Box 15">
          <a:extLst>
            <a:ext uri="{FF2B5EF4-FFF2-40B4-BE49-F238E27FC236}">
              <a16:creationId xmlns:a16="http://schemas.microsoft.com/office/drawing/2014/main" id="{AB762A8D-6332-476B-BED2-FC25FF66256F}"/>
            </a:ext>
          </a:extLst>
        </xdr:cNvPr>
        <xdr:cNvSpPr txBox="1">
          <a:spLocks noChangeArrowheads="1"/>
        </xdr:cNvSpPr>
      </xdr:nvSpPr>
      <xdr:spPr bwMode="auto">
        <a:xfrm>
          <a:off x="11991975" y="20144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792" name="Text Box 16">
          <a:extLst>
            <a:ext uri="{FF2B5EF4-FFF2-40B4-BE49-F238E27FC236}">
              <a16:creationId xmlns:a16="http://schemas.microsoft.com/office/drawing/2014/main" id="{3AC70835-F809-4559-8AD9-685D8C8A218B}"/>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793" name="Text Box 17">
          <a:extLst>
            <a:ext uri="{FF2B5EF4-FFF2-40B4-BE49-F238E27FC236}">
              <a16:creationId xmlns:a16="http://schemas.microsoft.com/office/drawing/2014/main" id="{CAB007C2-F5B0-4493-A059-E216C7788880}"/>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794" name="Text Box 18">
          <a:extLst>
            <a:ext uri="{FF2B5EF4-FFF2-40B4-BE49-F238E27FC236}">
              <a16:creationId xmlns:a16="http://schemas.microsoft.com/office/drawing/2014/main" id="{1E821B4E-F1A8-47A0-BD49-D15CBBD83796}"/>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795" name="Text Box 19">
          <a:extLst>
            <a:ext uri="{FF2B5EF4-FFF2-40B4-BE49-F238E27FC236}">
              <a16:creationId xmlns:a16="http://schemas.microsoft.com/office/drawing/2014/main" id="{1F6488E8-C7D6-4335-9FD1-C1D76B4706C4}"/>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796" name="Text Box 16">
          <a:extLst>
            <a:ext uri="{FF2B5EF4-FFF2-40B4-BE49-F238E27FC236}">
              <a16:creationId xmlns:a16="http://schemas.microsoft.com/office/drawing/2014/main" id="{5FDB545E-22E1-4B59-B92D-478B8F6384F2}"/>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797" name="Text Box 17">
          <a:extLst>
            <a:ext uri="{FF2B5EF4-FFF2-40B4-BE49-F238E27FC236}">
              <a16:creationId xmlns:a16="http://schemas.microsoft.com/office/drawing/2014/main" id="{23CAB0EA-38DF-4F3C-AEE8-C19A5A049890}"/>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798" name="Text Box 18">
          <a:extLst>
            <a:ext uri="{FF2B5EF4-FFF2-40B4-BE49-F238E27FC236}">
              <a16:creationId xmlns:a16="http://schemas.microsoft.com/office/drawing/2014/main" id="{3A2EA73E-2B9E-4EDE-9A3B-C69481D9F59F}"/>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799" name="Text Box 19">
          <a:extLst>
            <a:ext uri="{FF2B5EF4-FFF2-40B4-BE49-F238E27FC236}">
              <a16:creationId xmlns:a16="http://schemas.microsoft.com/office/drawing/2014/main" id="{D1EA9149-3549-4B2A-B6D2-D371CAB2492C}"/>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00" name="Text Box 16">
          <a:extLst>
            <a:ext uri="{FF2B5EF4-FFF2-40B4-BE49-F238E27FC236}">
              <a16:creationId xmlns:a16="http://schemas.microsoft.com/office/drawing/2014/main" id="{7ED272AD-0C61-46EB-9835-EE71AD513A22}"/>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01" name="Text Box 17">
          <a:extLst>
            <a:ext uri="{FF2B5EF4-FFF2-40B4-BE49-F238E27FC236}">
              <a16:creationId xmlns:a16="http://schemas.microsoft.com/office/drawing/2014/main" id="{D0ED6959-4E79-4EE0-837E-7A5C41D729B4}"/>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02" name="Text Box 18">
          <a:extLst>
            <a:ext uri="{FF2B5EF4-FFF2-40B4-BE49-F238E27FC236}">
              <a16:creationId xmlns:a16="http://schemas.microsoft.com/office/drawing/2014/main" id="{40D21A2E-F7AF-4F0A-BA6F-9947F9C1CFF9}"/>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03" name="Text Box 19">
          <a:extLst>
            <a:ext uri="{FF2B5EF4-FFF2-40B4-BE49-F238E27FC236}">
              <a16:creationId xmlns:a16="http://schemas.microsoft.com/office/drawing/2014/main" id="{3A9BB777-0956-46D8-A67A-1180D9D3AB64}"/>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014"/>
    <xdr:sp macro="" textlink="">
      <xdr:nvSpPr>
        <xdr:cNvPr id="2804" name="Text Box 15">
          <a:extLst>
            <a:ext uri="{FF2B5EF4-FFF2-40B4-BE49-F238E27FC236}">
              <a16:creationId xmlns:a16="http://schemas.microsoft.com/office/drawing/2014/main" id="{A20D0B29-5B6F-489C-B5B6-0735137B10DB}"/>
            </a:ext>
          </a:extLst>
        </xdr:cNvPr>
        <xdr:cNvSpPr txBox="1">
          <a:spLocks noChangeArrowheads="1"/>
        </xdr:cNvSpPr>
      </xdr:nvSpPr>
      <xdr:spPr bwMode="auto">
        <a:xfrm>
          <a:off x="4448175" y="210883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05" name="Text Box 16">
          <a:extLst>
            <a:ext uri="{FF2B5EF4-FFF2-40B4-BE49-F238E27FC236}">
              <a16:creationId xmlns:a16="http://schemas.microsoft.com/office/drawing/2014/main" id="{A6BBE438-524B-4187-A2AA-3B88C4D8033C}"/>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06" name="Text Box 17">
          <a:extLst>
            <a:ext uri="{FF2B5EF4-FFF2-40B4-BE49-F238E27FC236}">
              <a16:creationId xmlns:a16="http://schemas.microsoft.com/office/drawing/2014/main" id="{83287C1D-2DAB-4683-9412-32721D96BA8A}"/>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07" name="Text Box 18">
          <a:extLst>
            <a:ext uri="{FF2B5EF4-FFF2-40B4-BE49-F238E27FC236}">
              <a16:creationId xmlns:a16="http://schemas.microsoft.com/office/drawing/2014/main" id="{D92C2441-1038-48B1-81F6-8FDB8CE0B0EE}"/>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08" name="Text Box 19">
          <a:extLst>
            <a:ext uri="{FF2B5EF4-FFF2-40B4-BE49-F238E27FC236}">
              <a16:creationId xmlns:a16="http://schemas.microsoft.com/office/drawing/2014/main" id="{B3710888-9E8B-4A48-B792-4F5F8D4A55E1}"/>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09" name="Text Box 16">
          <a:extLst>
            <a:ext uri="{FF2B5EF4-FFF2-40B4-BE49-F238E27FC236}">
              <a16:creationId xmlns:a16="http://schemas.microsoft.com/office/drawing/2014/main" id="{ED71EFB6-7EAA-4881-BB79-489E3E295CB1}"/>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10" name="Text Box 17">
          <a:extLst>
            <a:ext uri="{FF2B5EF4-FFF2-40B4-BE49-F238E27FC236}">
              <a16:creationId xmlns:a16="http://schemas.microsoft.com/office/drawing/2014/main" id="{A5CD1AAA-F43C-4F53-B82E-81B63B9F37BF}"/>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11" name="Text Box 18">
          <a:extLst>
            <a:ext uri="{FF2B5EF4-FFF2-40B4-BE49-F238E27FC236}">
              <a16:creationId xmlns:a16="http://schemas.microsoft.com/office/drawing/2014/main" id="{66861831-70DA-42CA-946E-C0E2CDB4BF68}"/>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2" name="Text Box 16">
          <a:extLst>
            <a:ext uri="{FF2B5EF4-FFF2-40B4-BE49-F238E27FC236}">
              <a16:creationId xmlns:a16="http://schemas.microsoft.com/office/drawing/2014/main" id="{E80F3456-B218-4424-9932-4A98646896F6}"/>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3" name="Text Box 17">
          <a:extLst>
            <a:ext uri="{FF2B5EF4-FFF2-40B4-BE49-F238E27FC236}">
              <a16:creationId xmlns:a16="http://schemas.microsoft.com/office/drawing/2014/main" id="{6A7CCC8A-AD4A-4079-9819-341C6CE63D6D}"/>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4" name="Text Box 18">
          <a:extLst>
            <a:ext uri="{FF2B5EF4-FFF2-40B4-BE49-F238E27FC236}">
              <a16:creationId xmlns:a16="http://schemas.microsoft.com/office/drawing/2014/main" id="{2E0296F3-C3E5-4C48-87F4-94A25CFD56E8}"/>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5" name="Text Box 19">
          <a:extLst>
            <a:ext uri="{FF2B5EF4-FFF2-40B4-BE49-F238E27FC236}">
              <a16:creationId xmlns:a16="http://schemas.microsoft.com/office/drawing/2014/main" id="{E31B0223-96CB-45FC-81D0-5454F767A813}"/>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6" name="Text Box 16">
          <a:extLst>
            <a:ext uri="{FF2B5EF4-FFF2-40B4-BE49-F238E27FC236}">
              <a16:creationId xmlns:a16="http://schemas.microsoft.com/office/drawing/2014/main" id="{EC6238D4-2751-4346-B765-C9F3DE6A9FBD}"/>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7" name="Text Box 17">
          <a:extLst>
            <a:ext uri="{FF2B5EF4-FFF2-40B4-BE49-F238E27FC236}">
              <a16:creationId xmlns:a16="http://schemas.microsoft.com/office/drawing/2014/main" id="{D17E2B08-98AE-4144-BAF0-A60FC4ACE378}"/>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8" name="Text Box 18">
          <a:extLst>
            <a:ext uri="{FF2B5EF4-FFF2-40B4-BE49-F238E27FC236}">
              <a16:creationId xmlns:a16="http://schemas.microsoft.com/office/drawing/2014/main" id="{84ED7C8E-1BB3-41EA-AC38-530C7F1BD916}"/>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19" name="Text Box 19">
          <a:extLst>
            <a:ext uri="{FF2B5EF4-FFF2-40B4-BE49-F238E27FC236}">
              <a16:creationId xmlns:a16="http://schemas.microsoft.com/office/drawing/2014/main" id="{795410F1-7C29-4B7C-9E9D-6591ACA045D3}"/>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2820" name="Text Box 15">
          <a:extLst>
            <a:ext uri="{FF2B5EF4-FFF2-40B4-BE49-F238E27FC236}">
              <a16:creationId xmlns:a16="http://schemas.microsoft.com/office/drawing/2014/main" id="{E8B19E55-4DDB-40AC-84C1-8A295BD40F3A}"/>
            </a:ext>
          </a:extLst>
        </xdr:cNvPr>
        <xdr:cNvSpPr txBox="1">
          <a:spLocks noChangeArrowheads="1"/>
        </xdr:cNvSpPr>
      </xdr:nvSpPr>
      <xdr:spPr bwMode="auto">
        <a:xfrm>
          <a:off x="4448175" y="20345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821" name="Text Box 15">
          <a:extLst>
            <a:ext uri="{FF2B5EF4-FFF2-40B4-BE49-F238E27FC236}">
              <a16:creationId xmlns:a16="http://schemas.microsoft.com/office/drawing/2014/main" id="{12C6E310-0D35-4A94-9788-8345DEB77A1B}"/>
            </a:ext>
          </a:extLst>
        </xdr:cNvPr>
        <xdr:cNvSpPr txBox="1">
          <a:spLocks noChangeArrowheads="1"/>
        </xdr:cNvSpPr>
      </xdr:nvSpPr>
      <xdr:spPr bwMode="auto">
        <a:xfrm>
          <a:off x="11963400" y="20345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504825</xdr:rowOff>
    </xdr:from>
    <xdr:ext cx="95250" cy="442269"/>
    <xdr:sp macro="" textlink="">
      <xdr:nvSpPr>
        <xdr:cNvPr id="2822" name="Text Box 15">
          <a:extLst>
            <a:ext uri="{FF2B5EF4-FFF2-40B4-BE49-F238E27FC236}">
              <a16:creationId xmlns:a16="http://schemas.microsoft.com/office/drawing/2014/main" id="{9A340CE8-94D1-4FE4-B6F0-1085E8E9EE11}"/>
            </a:ext>
          </a:extLst>
        </xdr:cNvPr>
        <xdr:cNvSpPr txBox="1">
          <a:spLocks noChangeArrowheads="1"/>
        </xdr:cNvSpPr>
      </xdr:nvSpPr>
      <xdr:spPr bwMode="auto">
        <a:xfrm>
          <a:off x="20821650" y="20345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2823" name="Text Box 15">
          <a:extLst>
            <a:ext uri="{FF2B5EF4-FFF2-40B4-BE49-F238E27FC236}">
              <a16:creationId xmlns:a16="http://schemas.microsoft.com/office/drawing/2014/main" id="{2530EE2E-3305-4BF0-89BF-0CACD73DBF03}"/>
            </a:ext>
          </a:extLst>
        </xdr:cNvPr>
        <xdr:cNvSpPr txBox="1">
          <a:spLocks noChangeArrowheads="1"/>
        </xdr:cNvSpPr>
      </xdr:nvSpPr>
      <xdr:spPr bwMode="auto">
        <a:xfrm>
          <a:off x="4448175" y="20345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2824" name="Text Box 15">
          <a:extLst>
            <a:ext uri="{FF2B5EF4-FFF2-40B4-BE49-F238E27FC236}">
              <a16:creationId xmlns:a16="http://schemas.microsoft.com/office/drawing/2014/main" id="{79851B4C-E75D-47DC-9038-DA78D8C9079E}"/>
            </a:ext>
          </a:extLst>
        </xdr:cNvPr>
        <xdr:cNvSpPr txBox="1">
          <a:spLocks noChangeArrowheads="1"/>
        </xdr:cNvSpPr>
      </xdr:nvSpPr>
      <xdr:spPr bwMode="auto">
        <a:xfrm>
          <a:off x="4448175" y="20345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213632"/>
    <xdr:sp macro="" textlink="">
      <xdr:nvSpPr>
        <xdr:cNvPr id="2825" name="Text Box 15">
          <a:extLst>
            <a:ext uri="{FF2B5EF4-FFF2-40B4-BE49-F238E27FC236}">
              <a16:creationId xmlns:a16="http://schemas.microsoft.com/office/drawing/2014/main" id="{BD35CE3F-0EDE-4FCB-817A-93946FD892F5}"/>
            </a:ext>
          </a:extLst>
        </xdr:cNvPr>
        <xdr:cNvSpPr txBox="1">
          <a:spLocks noChangeArrowheads="1"/>
        </xdr:cNvSpPr>
      </xdr:nvSpPr>
      <xdr:spPr bwMode="auto">
        <a:xfrm>
          <a:off x="11963400" y="20345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26" name="Text Box 16">
          <a:extLst>
            <a:ext uri="{FF2B5EF4-FFF2-40B4-BE49-F238E27FC236}">
              <a16:creationId xmlns:a16="http://schemas.microsoft.com/office/drawing/2014/main" id="{34A718F2-9DC9-4641-9326-6D8C9442C6BA}"/>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27" name="Text Box 17">
          <a:extLst>
            <a:ext uri="{FF2B5EF4-FFF2-40B4-BE49-F238E27FC236}">
              <a16:creationId xmlns:a16="http://schemas.microsoft.com/office/drawing/2014/main" id="{4B394281-6E11-4601-B271-2962C05527F2}"/>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28" name="Text Box 18">
          <a:extLst>
            <a:ext uri="{FF2B5EF4-FFF2-40B4-BE49-F238E27FC236}">
              <a16:creationId xmlns:a16="http://schemas.microsoft.com/office/drawing/2014/main" id="{EEF1F8ED-FA2F-403B-BAD1-F173D6B59472}"/>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29" name="Text Box 19">
          <a:extLst>
            <a:ext uri="{FF2B5EF4-FFF2-40B4-BE49-F238E27FC236}">
              <a16:creationId xmlns:a16="http://schemas.microsoft.com/office/drawing/2014/main" id="{2EB26DF9-723E-4E30-84E8-63918CCB150C}"/>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30" name="Text Box 16">
          <a:extLst>
            <a:ext uri="{FF2B5EF4-FFF2-40B4-BE49-F238E27FC236}">
              <a16:creationId xmlns:a16="http://schemas.microsoft.com/office/drawing/2014/main" id="{6D9C9769-4378-42D5-8278-0B9AB41A806F}"/>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31" name="Text Box 17">
          <a:extLst>
            <a:ext uri="{FF2B5EF4-FFF2-40B4-BE49-F238E27FC236}">
              <a16:creationId xmlns:a16="http://schemas.microsoft.com/office/drawing/2014/main" id="{70B99123-1130-458F-98C9-453369C0C9A9}"/>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32" name="Text Box 18">
          <a:extLst>
            <a:ext uri="{FF2B5EF4-FFF2-40B4-BE49-F238E27FC236}">
              <a16:creationId xmlns:a16="http://schemas.microsoft.com/office/drawing/2014/main" id="{7651CD7A-CF93-4080-A384-665FD33D0DC9}"/>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33" name="Text Box 19">
          <a:extLst>
            <a:ext uri="{FF2B5EF4-FFF2-40B4-BE49-F238E27FC236}">
              <a16:creationId xmlns:a16="http://schemas.microsoft.com/office/drawing/2014/main" id="{816291A1-FDD2-40A6-A676-068003B2D205}"/>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34" name="Text Box 16">
          <a:extLst>
            <a:ext uri="{FF2B5EF4-FFF2-40B4-BE49-F238E27FC236}">
              <a16:creationId xmlns:a16="http://schemas.microsoft.com/office/drawing/2014/main" id="{49964794-519D-4599-99E9-9C165611D3CA}"/>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35" name="Text Box 17">
          <a:extLst>
            <a:ext uri="{FF2B5EF4-FFF2-40B4-BE49-F238E27FC236}">
              <a16:creationId xmlns:a16="http://schemas.microsoft.com/office/drawing/2014/main" id="{8455566C-D3C3-4A73-A532-AAA751D7FDA2}"/>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36" name="Text Box 18">
          <a:extLst>
            <a:ext uri="{FF2B5EF4-FFF2-40B4-BE49-F238E27FC236}">
              <a16:creationId xmlns:a16="http://schemas.microsoft.com/office/drawing/2014/main" id="{733A5B55-C240-4B62-83F1-E7C3DBAE4BE1}"/>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2837" name="Text Box 19">
          <a:extLst>
            <a:ext uri="{FF2B5EF4-FFF2-40B4-BE49-F238E27FC236}">
              <a16:creationId xmlns:a16="http://schemas.microsoft.com/office/drawing/2014/main" id="{3BC84C58-266B-4061-A727-14F45B8ABF74}"/>
            </a:ext>
          </a:extLst>
        </xdr:cNvPr>
        <xdr:cNvSpPr txBox="1">
          <a:spLocks noChangeArrowheads="1"/>
        </xdr:cNvSpPr>
      </xdr:nvSpPr>
      <xdr:spPr bwMode="auto">
        <a:xfrm>
          <a:off x="2082165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014"/>
    <xdr:sp macro="" textlink="">
      <xdr:nvSpPr>
        <xdr:cNvPr id="2838" name="Text Box 15">
          <a:extLst>
            <a:ext uri="{FF2B5EF4-FFF2-40B4-BE49-F238E27FC236}">
              <a16:creationId xmlns:a16="http://schemas.microsoft.com/office/drawing/2014/main" id="{A8E3C39E-0F4B-4C46-9192-DDB8D8B9E68C}"/>
            </a:ext>
          </a:extLst>
        </xdr:cNvPr>
        <xdr:cNvSpPr txBox="1">
          <a:spLocks noChangeArrowheads="1"/>
        </xdr:cNvSpPr>
      </xdr:nvSpPr>
      <xdr:spPr bwMode="auto">
        <a:xfrm>
          <a:off x="4448175" y="210883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39" name="Text Box 16">
          <a:extLst>
            <a:ext uri="{FF2B5EF4-FFF2-40B4-BE49-F238E27FC236}">
              <a16:creationId xmlns:a16="http://schemas.microsoft.com/office/drawing/2014/main" id="{13085423-7A7A-48C1-92A1-07043F97B69D}"/>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40" name="Text Box 17">
          <a:extLst>
            <a:ext uri="{FF2B5EF4-FFF2-40B4-BE49-F238E27FC236}">
              <a16:creationId xmlns:a16="http://schemas.microsoft.com/office/drawing/2014/main" id="{170C2A97-718B-40C1-B285-A17E2B763041}"/>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41" name="Text Box 18">
          <a:extLst>
            <a:ext uri="{FF2B5EF4-FFF2-40B4-BE49-F238E27FC236}">
              <a16:creationId xmlns:a16="http://schemas.microsoft.com/office/drawing/2014/main" id="{CB1B2DAF-CAA6-4955-9115-9795E3AB770D}"/>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42" name="Text Box 19">
          <a:extLst>
            <a:ext uri="{FF2B5EF4-FFF2-40B4-BE49-F238E27FC236}">
              <a16:creationId xmlns:a16="http://schemas.microsoft.com/office/drawing/2014/main" id="{EF19E4F7-12B2-4F29-BE43-618F0632E784}"/>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843" name="Text Box 15">
          <a:extLst>
            <a:ext uri="{FF2B5EF4-FFF2-40B4-BE49-F238E27FC236}">
              <a16:creationId xmlns:a16="http://schemas.microsoft.com/office/drawing/2014/main" id="{3608FA35-93A7-4ABB-9257-F19060C2B6BD}"/>
            </a:ext>
          </a:extLst>
        </xdr:cNvPr>
        <xdr:cNvSpPr txBox="1">
          <a:spLocks noChangeArrowheads="1"/>
        </xdr:cNvSpPr>
      </xdr:nvSpPr>
      <xdr:spPr bwMode="auto">
        <a:xfrm>
          <a:off x="11963400" y="21088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44" name="Text Box 16">
          <a:extLst>
            <a:ext uri="{FF2B5EF4-FFF2-40B4-BE49-F238E27FC236}">
              <a16:creationId xmlns:a16="http://schemas.microsoft.com/office/drawing/2014/main" id="{6F6DEC8F-CBAA-4B9D-B360-CC83FB516724}"/>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45" name="Text Box 17">
          <a:extLst>
            <a:ext uri="{FF2B5EF4-FFF2-40B4-BE49-F238E27FC236}">
              <a16:creationId xmlns:a16="http://schemas.microsoft.com/office/drawing/2014/main" id="{0527FDE6-ED5E-4DC3-879B-EE97B91D69BF}"/>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46" name="Text Box 18">
          <a:extLst>
            <a:ext uri="{FF2B5EF4-FFF2-40B4-BE49-F238E27FC236}">
              <a16:creationId xmlns:a16="http://schemas.microsoft.com/office/drawing/2014/main" id="{2DE82D1C-E360-4B43-BD59-EB8A2434DEB0}"/>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47" name="Text Box 16">
          <a:extLst>
            <a:ext uri="{FF2B5EF4-FFF2-40B4-BE49-F238E27FC236}">
              <a16:creationId xmlns:a16="http://schemas.microsoft.com/office/drawing/2014/main" id="{CD59B12F-08F9-4AAD-BAED-542BE7CEA2C2}"/>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48" name="Text Box 17">
          <a:extLst>
            <a:ext uri="{FF2B5EF4-FFF2-40B4-BE49-F238E27FC236}">
              <a16:creationId xmlns:a16="http://schemas.microsoft.com/office/drawing/2014/main" id="{380013DA-9FBF-41D7-BA37-9A2058A3DFCE}"/>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49" name="Text Box 18">
          <a:extLst>
            <a:ext uri="{FF2B5EF4-FFF2-40B4-BE49-F238E27FC236}">
              <a16:creationId xmlns:a16="http://schemas.microsoft.com/office/drawing/2014/main" id="{5EEA821E-E941-435D-8E71-E217DABC3D2B}"/>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50" name="Text Box 19">
          <a:extLst>
            <a:ext uri="{FF2B5EF4-FFF2-40B4-BE49-F238E27FC236}">
              <a16:creationId xmlns:a16="http://schemas.microsoft.com/office/drawing/2014/main" id="{07E69CAE-9F83-4042-8651-259E042E4931}"/>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51" name="Text Box 16">
          <a:extLst>
            <a:ext uri="{FF2B5EF4-FFF2-40B4-BE49-F238E27FC236}">
              <a16:creationId xmlns:a16="http://schemas.microsoft.com/office/drawing/2014/main" id="{831DA9CC-5002-4052-9BE3-F095119051AB}"/>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52" name="Text Box 17">
          <a:extLst>
            <a:ext uri="{FF2B5EF4-FFF2-40B4-BE49-F238E27FC236}">
              <a16:creationId xmlns:a16="http://schemas.microsoft.com/office/drawing/2014/main" id="{DD7BE1DD-C72E-476A-A894-2A67A98A40F2}"/>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53" name="Text Box 18">
          <a:extLst>
            <a:ext uri="{FF2B5EF4-FFF2-40B4-BE49-F238E27FC236}">
              <a16:creationId xmlns:a16="http://schemas.microsoft.com/office/drawing/2014/main" id="{70F2D4EE-FAFC-47BA-993D-A45ABAEF9045}"/>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854" name="Text Box 15">
          <a:extLst>
            <a:ext uri="{FF2B5EF4-FFF2-40B4-BE49-F238E27FC236}">
              <a16:creationId xmlns:a16="http://schemas.microsoft.com/office/drawing/2014/main" id="{5D308751-665A-45B8-B76A-812BB5086434}"/>
            </a:ext>
          </a:extLst>
        </xdr:cNvPr>
        <xdr:cNvSpPr txBox="1">
          <a:spLocks noChangeArrowheads="1"/>
        </xdr:cNvSpPr>
      </xdr:nvSpPr>
      <xdr:spPr bwMode="auto">
        <a:xfrm>
          <a:off x="11991975" y="21630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55" name="Text Box 16">
          <a:extLst>
            <a:ext uri="{FF2B5EF4-FFF2-40B4-BE49-F238E27FC236}">
              <a16:creationId xmlns:a16="http://schemas.microsoft.com/office/drawing/2014/main" id="{82284631-7D24-4DD4-B429-0CFB3F7AFE81}"/>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56" name="Text Box 17">
          <a:extLst>
            <a:ext uri="{FF2B5EF4-FFF2-40B4-BE49-F238E27FC236}">
              <a16:creationId xmlns:a16="http://schemas.microsoft.com/office/drawing/2014/main" id="{4686E4A9-B48B-4917-8F1B-1829AFD737C3}"/>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57" name="Text Box 18">
          <a:extLst>
            <a:ext uri="{FF2B5EF4-FFF2-40B4-BE49-F238E27FC236}">
              <a16:creationId xmlns:a16="http://schemas.microsoft.com/office/drawing/2014/main" id="{8C6ECAA2-FB6F-4A40-B30F-C4F67CCFCD08}"/>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58" name="Text Box 19">
          <a:extLst>
            <a:ext uri="{FF2B5EF4-FFF2-40B4-BE49-F238E27FC236}">
              <a16:creationId xmlns:a16="http://schemas.microsoft.com/office/drawing/2014/main" id="{039C3BE0-D591-46BA-B1FD-FEAB5ACDA9CF}"/>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59" name="Text Box 16">
          <a:extLst>
            <a:ext uri="{FF2B5EF4-FFF2-40B4-BE49-F238E27FC236}">
              <a16:creationId xmlns:a16="http://schemas.microsoft.com/office/drawing/2014/main" id="{B28B7654-C20F-47FF-A4EE-D9756B1E71F1}"/>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60" name="Text Box 17">
          <a:extLst>
            <a:ext uri="{FF2B5EF4-FFF2-40B4-BE49-F238E27FC236}">
              <a16:creationId xmlns:a16="http://schemas.microsoft.com/office/drawing/2014/main" id="{233E368F-9B2F-4CA6-BB85-E1C458EE5BCF}"/>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61" name="Text Box 18">
          <a:extLst>
            <a:ext uri="{FF2B5EF4-FFF2-40B4-BE49-F238E27FC236}">
              <a16:creationId xmlns:a16="http://schemas.microsoft.com/office/drawing/2014/main" id="{27E688ED-871B-40FA-9666-C3A1CDFF7199}"/>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62" name="Text Box 19">
          <a:extLst>
            <a:ext uri="{FF2B5EF4-FFF2-40B4-BE49-F238E27FC236}">
              <a16:creationId xmlns:a16="http://schemas.microsoft.com/office/drawing/2014/main" id="{7D4F1C44-7791-4411-8C84-AAE7918C8A62}"/>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47</xdr:row>
      <xdr:rowOff>0</xdr:rowOff>
    </xdr:from>
    <xdr:ext cx="95250" cy="171450"/>
    <xdr:sp macro="" textlink="">
      <xdr:nvSpPr>
        <xdr:cNvPr id="2863" name="Text Box 16">
          <a:extLst>
            <a:ext uri="{FF2B5EF4-FFF2-40B4-BE49-F238E27FC236}">
              <a16:creationId xmlns:a16="http://schemas.microsoft.com/office/drawing/2014/main" id="{7403A621-AC0B-44AA-A7E7-21525FDF565F}"/>
            </a:ext>
          </a:extLst>
        </xdr:cNvPr>
        <xdr:cNvSpPr txBox="1">
          <a:spLocks noChangeArrowheads="1"/>
        </xdr:cNvSpPr>
      </xdr:nvSpPr>
      <xdr:spPr bwMode="auto">
        <a:xfrm>
          <a:off x="20821650" y="20345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47</xdr:row>
      <xdr:rowOff>0</xdr:rowOff>
    </xdr:from>
    <xdr:ext cx="95250" cy="171450"/>
    <xdr:sp macro="" textlink="">
      <xdr:nvSpPr>
        <xdr:cNvPr id="2864" name="Text Box 17">
          <a:extLst>
            <a:ext uri="{FF2B5EF4-FFF2-40B4-BE49-F238E27FC236}">
              <a16:creationId xmlns:a16="http://schemas.microsoft.com/office/drawing/2014/main" id="{C490082D-435B-4CFA-971C-6ACBB9CDAF7D}"/>
            </a:ext>
          </a:extLst>
        </xdr:cNvPr>
        <xdr:cNvSpPr txBox="1">
          <a:spLocks noChangeArrowheads="1"/>
        </xdr:cNvSpPr>
      </xdr:nvSpPr>
      <xdr:spPr bwMode="auto">
        <a:xfrm>
          <a:off x="20821650" y="20345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47</xdr:row>
      <xdr:rowOff>0</xdr:rowOff>
    </xdr:from>
    <xdr:ext cx="95250" cy="171450"/>
    <xdr:sp macro="" textlink="">
      <xdr:nvSpPr>
        <xdr:cNvPr id="2865" name="Text Box 18">
          <a:extLst>
            <a:ext uri="{FF2B5EF4-FFF2-40B4-BE49-F238E27FC236}">
              <a16:creationId xmlns:a16="http://schemas.microsoft.com/office/drawing/2014/main" id="{7648C561-69CD-4FC4-9230-B0CD561E950E}"/>
            </a:ext>
          </a:extLst>
        </xdr:cNvPr>
        <xdr:cNvSpPr txBox="1">
          <a:spLocks noChangeArrowheads="1"/>
        </xdr:cNvSpPr>
      </xdr:nvSpPr>
      <xdr:spPr bwMode="auto">
        <a:xfrm>
          <a:off x="20821650" y="20345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47</xdr:row>
      <xdr:rowOff>0</xdr:rowOff>
    </xdr:from>
    <xdr:ext cx="95250" cy="171450"/>
    <xdr:sp macro="" textlink="">
      <xdr:nvSpPr>
        <xdr:cNvPr id="2866" name="Text Box 19">
          <a:extLst>
            <a:ext uri="{FF2B5EF4-FFF2-40B4-BE49-F238E27FC236}">
              <a16:creationId xmlns:a16="http://schemas.microsoft.com/office/drawing/2014/main" id="{C0D04809-7E4C-45F8-B91F-9A08986C33DD}"/>
            </a:ext>
          </a:extLst>
        </xdr:cNvPr>
        <xdr:cNvSpPr txBox="1">
          <a:spLocks noChangeArrowheads="1"/>
        </xdr:cNvSpPr>
      </xdr:nvSpPr>
      <xdr:spPr bwMode="auto">
        <a:xfrm>
          <a:off x="20821650" y="20345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014"/>
    <xdr:sp macro="" textlink="">
      <xdr:nvSpPr>
        <xdr:cNvPr id="2867" name="Text Box 15">
          <a:extLst>
            <a:ext uri="{FF2B5EF4-FFF2-40B4-BE49-F238E27FC236}">
              <a16:creationId xmlns:a16="http://schemas.microsoft.com/office/drawing/2014/main" id="{7B438548-2246-4931-AC70-213B14983E73}"/>
            </a:ext>
          </a:extLst>
        </xdr:cNvPr>
        <xdr:cNvSpPr txBox="1">
          <a:spLocks noChangeArrowheads="1"/>
        </xdr:cNvSpPr>
      </xdr:nvSpPr>
      <xdr:spPr bwMode="auto">
        <a:xfrm>
          <a:off x="4448175" y="210883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68" name="Text Box 16">
          <a:extLst>
            <a:ext uri="{FF2B5EF4-FFF2-40B4-BE49-F238E27FC236}">
              <a16:creationId xmlns:a16="http://schemas.microsoft.com/office/drawing/2014/main" id="{9E689BF4-82C0-4E4B-ABB4-90BB74850E9C}"/>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69" name="Text Box 17">
          <a:extLst>
            <a:ext uri="{FF2B5EF4-FFF2-40B4-BE49-F238E27FC236}">
              <a16:creationId xmlns:a16="http://schemas.microsoft.com/office/drawing/2014/main" id="{F757E60D-5F59-4102-8369-66BD0AB9EB14}"/>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70" name="Text Box 18">
          <a:extLst>
            <a:ext uri="{FF2B5EF4-FFF2-40B4-BE49-F238E27FC236}">
              <a16:creationId xmlns:a16="http://schemas.microsoft.com/office/drawing/2014/main" id="{F5EA7829-BA26-4D38-966F-9B9419EFE0A5}"/>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871" name="Text Box 19">
          <a:extLst>
            <a:ext uri="{FF2B5EF4-FFF2-40B4-BE49-F238E27FC236}">
              <a16:creationId xmlns:a16="http://schemas.microsoft.com/office/drawing/2014/main" id="{1D8AF56B-2EA2-4102-92F2-E96BF9CFC73B}"/>
            </a:ext>
          </a:extLst>
        </xdr:cNvPr>
        <xdr:cNvSpPr txBox="1">
          <a:spLocks noChangeArrowheads="1"/>
        </xdr:cNvSpPr>
      </xdr:nvSpPr>
      <xdr:spPr bwMode="auto">
        <a:xfrm>
          <a:off x="4448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72" name="Text Box 16">
          <a:extLst>
            <a:ext uri="{FF2B5EF4-FFF2-40B4-BE49-F238E27FC236}">
              <a16:creationId xmlns:a16="http://schemas.microsoft.com/office/drawing/2014/main" id="{DED0A46A-B3EF-4A64-9BF9-7FDA9A6CFE9D}"/>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873" name="Text Box 17">
          <a:extLst>
            <a:ext uri="{FF2B5EF4-FFF2-40B4-BE49-F238E27FC236}">
              <a16:creationId xmlns:a16="http://schemas.microsoft.com/office/drawing/2014/main" id="{F8A6EF95-1F1B-4AB2-9894-F14982FE869B}"/>
            </a:ext>
          </a:extLst>
        </xdr:cNvPr>
        <xdr:cNvSpPr txBox="1">
          <a:spLocks noChangeArrowheads="1"/>
        </xdr:cNvSpPr>
      </xdr:nvSpPr>
      <xdr:spPr bwMode="auto">
        <a:xfrm>
          <a:off x="11963400"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50</xdr:row>
      <xdr:rowOff>15875</xdr:rowOff>
    </xdr:from>
    <xdr:ext cx="95250" cy="171450"/>
    <xdr:sp macro="" textlink="">
      <xdr:nvSpPr>
        <xdr:cNvPr id="2874" name="Text Box 18">
          <a:extLst>
            <a:ext uri="{FF2B5EF4-FFF2-40B4-BE49-F238E27FC236}">
              <a16:creationId xmlns:a16="http://schemas.microsoft.com/office/drawing/2014/main" id="{09356624-7163-42AF-A723-0917B2906740}"/>
            </a:ext>
          </a:extLst>
        </xdr:cNvPr>
        <xdr:cNvSpPr txBox="1">
          <a:spLocks noChangeArrowheads="1"/>
        </xdr:cNvSpPr>
      </xdr:nvSpPr>
      <xdr:spPr bwMode="auto">
        <a:xfrm>
          <a:off x="11955462" y="21475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75" name="Text Box 16">
          <a:extLst>
            <a:ext uri="{FF2B5EF4-FFF2-40B4-BE49-F238E27FC236}">
              <a16:creationId xmlns:a16="http://schemas.microsoft.com/office/drawing/2014/main" id="{B3E53274-B164-475E-8679-B81617D45905}"/>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76" name="Text Box 17">
          <a:extLst>
            <a:ext uri="{FF2B5EF4-FFF2-40B4-BE49-F238E27FC236}">
              <a16:creationId xmlns:a16="http://schemas.microsoft.com/office/drawing/2014/main" id="{EFC24E22-B432-497B-BADC-115B0487DD02}"/>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77" name="Text Box 18">
          <a:extLst>
            <a:ext uri="{FF2B5EF4-FFF2-40B4-BE49-F238E27FC236}">
              <a16:creationId xmlns:a16="http://schemas.microsoft.com/office/drawing/2014/main" id="{62173C5E-4639-4FCE-B762-3FE57B4C6C6A}"/>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78" name="Text Box 19">
          <a:extLst>
            <a:ext uri="{FF2B5EF4-FFF2-40B4-BE49-F238E27FC236}">
              <a16:creationId xmlns:a16="http://schemas.microsoft.com/office/drawing/2014/main" id="{35A688FB-8C89-49BE-9AA2-EA610D121029}"/>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879" name="Text Box 16">
          <a:extLst>
            <a:ext uri="{FF2B5EF4-FFF2-40B4-BE49-F238E27FC236}">
              <a16:creationId xmlns:a16="http://schemas.microsoft.com/office/drawing/2014/main" id="{552ED719-1DC9-4014-B832-B942B5C350F3}"/>
            </a:ext>
          </a:extLst>
        </xdr:cNvPr>
        <xdr:cNvSpPr txBox="1">
          <a:spLocks noChangeArrowheads="1"/>
        </xdr:cNvSpPr>
      </xdr:nvSpPr>
      <xdr:spPr bwMode="auto">
        <a:xfrm>
          <a:off x="14735175" y="21459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880" name="Text Box 15">
          <a:extLst>
            <a:ext uri="{FF2B5EF4-FFF2-40B4-BE49-F238E27FC236}">
              <a16:creationId xmlns:a16="http://schemas.microsoft.com/office/drawing/2014/main" id="{D828CE9D-046F-4090-85CA-94F923BB15A4}"/>
            </a:ext>
          </a:extLst>
        </xdr:cNvPr>
        <xdr:cNvSpPr txBox="1">
          <a:spLocks noChangeArrowheads="1"/>
        </xdr:cNvSpPr>
      </xdr:nvSpPr>
      <xdr:spPr bwMode="auto">
        <a:xfrm>
          <a:off x="11991975" y="21630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2881" name="Text Box 15">
          <a:extLst>
            <a:ext uri="{FF2B5EF4-FFF2-40B4-BE49-F238E27FC236}">
              <a16:creationId xmlns:a16="http://schemas.microsoft.com/office/drawing/2014/main" id="{5CEF1B4E-1D68-4F62-BDF1-270FC281A259}"/>
            </a:ext>
          </a:extLst>
        </xdr:cNvPr>
        <xdr:cNvSpPr txBox="1">
          <a:spLocks noChangeArrowheads="1"/>
        </xdr:cNvSpPr>
      </xdr:nvSpPr>
      <xdr:spPr bwMode="auto">
        <a:xfrm>
          <a:off x="4448175" y="21831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882" name="Text Box 15">
          <a:extLst>
            <a:ext uri="{FF2B5EF4-FFF2-40B4-BE49-F238E27FC236}">
              <a16:creationId xmlns:a16="http://schemas.microsoft.com/office/drawing/2014/main" id="{688C7B3B-42A9-41D6-9A3C-D8A816F9A3CF}"/>
            </a:ext>
          </a:extLst>
        </xdr:cNvPr>
        <xdr:cNvSpPr txBox="1">
          <a:spLocks noChangeArrowheads="1"/>
        </xdr:cNvSpPr>
      </xdr:nvSpPr>
      <xdr:spPr bwMode="auto">
        <a:xfrm>
          <a:off x="11963400" y="21831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504825</xdr:rowOff>
    </xdr:from>
    <xdr:ext cx="95250" cy="442269"/>
    <xdr:sp macro="" textlink="">
      <xdr:nvSpPr>
        <xdr:cNvPr id="2883" name="Text Box 15">
          <a:extLst>
            <a:ext uri="{FF2B5EF4-FFF2-40B4-BE49-F238E27FC236}">
              <a16:creationId xmlns:a16="http://schemas.microsoft.com/office/drawing/2014/main" id="{057EF634-EDCB-4C33-84D7-91EEE91E6A4B}"/>
            </a:ext>
          </a:extLst>
        </xdr:cNvPr>
        <xdr:cNvSpPr txBox="1">
          <a:spLocks noChangeArrowheads="1"/>
        </xdr:cNvSpPr>
      </xdr:nvSpPr>
      <xdr:spPr bwMode="auto">
        <a:xfrm>
          <a:off x="20821650" y="21831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884" name="Text Box 15">
          <a:extLst>
            <a:ext uri="{FF2B5EF4-FFF2-40B4-BE49-F238E27FC236}">
              <a16:creationId xmlns:a16="http://schemas.microsoft.com/office/drawing/2014/main" id="{38B66664-5D12-4208-8624-F656A93C4399}"/>
            </a:ext>
          </a:extLst>
        </xdr:cNvPr>
        <xdr:cNvSpPr txBox="1">
          <a:spLocks noChangeArrowheads="1"/>
        </xdr:cNvSpPr>
      </xdr:nvSpPr>
      <xdr:spPr bwMode="auto">
        <a:xfrm>
          <a:off x="4448175" y="21831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885" name="Text Box 15">
          <a:extLst>
            <a:ext uri="{FF2B5EF4-FFF2-40B4-BE49-F238E27FC236}">
              <a16:creationId xmlns:a16="http://schemas.microsoft.com/office/drawing/2014/main" id="{CD57D26F-B4FA-47BD-9985-F54E5F0DF494}"/>
            </a:ext>
          </a:extLst>
        </xdr:cNvPr>
        <xdr:cNvSpPr txBox="1">
          <a:spLocks noChangeArrowheads="1"/>
        </xdr:cNvSpPr>
      </xdr:nvSpPr>
      <xdr:spPr bwMode="auto">
        <a:xfrm>
          <a:off x="4448175" y="21831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886" name="Text Box 15">
          <a:extLst>
            <a:ext uri="{FF2B5EF4-FFF2-40B4-BE49-F238E27FC236}">
              <a16:creationId xmlns:a16="http://schemas.microsoft.com/office/drawing/2014/main" id="{6C1BB313-5C94-49C5-8899-641ACB100649}"/>
            </a:ext>
          </a:extLst>
        </xdr:cNvPr>
        <xdr:cNvSpPr txBox="1">
          <a:spLocks noChangeArrowheads="1"/>
        </xdr:cNvSpPr>
      </xdr:nvSpPr>
      <xdr:spPr bwMode="auto">
        <a:xfrm>
          <a:off x="11991975" y="21630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887" name="Text Box 16">
          <a:extLst>
            <a:ext uri="{FF2B5EF4-FFF2-40B4-BE49-F238E27FC236}">
              <a16:creationId xmlns:a16="http://schemas.microsoft.com/office/drawing/2014/main" id="{01498E62-DE48-44B9-A0D2-35FE991F7837}"/>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888" name="Text Box 17">
          <a:extLst>
            <a:ext uri="{FF2B5EF4-FFF2-40B4-BE49-F238E27FC236}">
              <a16:creationId xmlns:a16="http://schemas.microsoft.com/office/drawing/2014/main" id="{CF3DB3DC-7CB5-4A6A-B6D3-095C961BECEB}"/>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889" name="Text Box 18">
          <a:extLst>
            <a:ext uri="{FF2B5EF4-FFF2-40B4-BE49-F238E27FC236}">
              <a16:creationId xmlns:a16="http://schemas.microsoft.com/office/drawing/2014/main" id="{E9029DE1-DC18-4D6B-9FB2-4FFB9BC4DDF1}"/>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890" name="Text Box 19">
          <a:extLst>
            <a:ext uri="{FF2B5EF4-FFF2-40B4-BE49-F238E27FC236}">
              <a16:creationId xmlns:a16="http://schemas.microsoft.com/office/drawing/2014/main" id="{51E09136-F10B-4BEA-80E1-739F64639F9A}"/>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891" name="Text Box 16">
          <a:extLst>
            <a:ext uri="{FF2B5EF4-FFF2-40B4-BE49-F238E27FC236}">
              <a16:creationId xmlns:a16="http://schemas.microsoft.com/office/drawing/2014/main" id="{6D338BE5-6294-4759-A6E9-B0B32F88DEAF}"/>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892" name="Text Box 17">
          <a:extLst>
            <a:ext uri="{FF2B5EF4-FFF2-40B4-BE49-F238E27FC236}">
              <a16:creationId xmlns:a16="http://schemas.microsoft.com/office/drawing/2014/main" id="{1EB3E2C8-093A-4BEC-964D-36BEF6E87252}"/>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893" name="Text Box 18">
          <a:extLst>
            <a:ext uri="{FF2B5EF4-FFF2-40B4-BE49-F238E27FC236}">
              <a16:creationId xmlns:a16="http://schemas.microsoft.com/office/drawing/2014/main" id="{152127BF-76E5-467C-872C-34A7E1FA9B04}"/>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894" name="Text Box 19">
          <a:extLst>
            <a:ext uri="{FF2B5EF4-FFF2-40B4-BE49-F238E27FC236}">
              <a16:creationId xmlns:a16="http://schemas.microsoft.com/office/drawing/2014/main" id="{51C3A3E6-80C5-4069-B2EE-2CC33E234D7D}"/>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895" name="Text Box 16">
          <a:extLst>
            <a:ext uri="{FF2B5EF4-FFF2-40B4-BE49-F238E27FC236}">
              <a16:creationId xmlns:a16="http://schemas.microsoft.com/office/drawing/2014/main" id="{FF5937DD-9698-491C-9A67-59C34567FC52}"/>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896" name="Text Box 17">
          <a:extLst>
            <a:ext uri="{FF2B5EF4-FFF2-40B4-BE49-F238E27FC236}">
              <a16:creationId xmlns:a16="http://schemas.microsoft.com/office/drawing/2014/main" id="{9BE217FB-E07A-47ED-9F88-B83D4EBF0E2C}"/>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897" name="Text Box 18">
          <a:extLst>
            <a:ext uri="{FF2B5EF4-FFF2-40B4-BE49-F238E27FC236}">
              <a16:creationId xmlns:a16="http://schemas.microsoft.com/office/drawing/2014/main" id="{A1CDF69C-E028-462F-A78B-85C939ED9A90}"/>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898" name="Text Box 19">
          <a:extLst>
            <a:ext uri="{FF2B5EF4-FFF2-40B4-BE49-F238E27FC236}">
              <a16:creationId xmlns:a16="http://schemas.microsoft.com/office/drawing/2014/main" id="{1BD4B814-DA14-4ADC-B92C-B69FF1D98529}"/>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899" name="Text Box 15">
          <a:extLst>
            <a:ext uri="{FF2B5EF4-FFF2-40B4-BE49-F238E27FC236}">
              <a16:creationId xmlns:a16="http://schemas.microsoft.com/office/drawing/2014/main" id="{971D0BCC-6DDE-4A2F-AEAB-DF4A3007F96B}"/>
            </a:ext>
          </a:extLst>
        </xdr:cNvPr>
        <xdr:cNvSpPr txBox="1">
          <a:spLocks noChangeArrowheads="1"/>
        </xdr:cNvSpPr>
      </xdr:nvSpPr>
      <xdr:spPr bwMode="auto">
        <a:xfrm>
          <a:off x="4448175" y="22574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00" name="Text Box 16">
          <a:extLst>
            <a:ext uri="{FF2B5EF4-FFF2-40B4-BE49-F238E27FC236}">
              <a16:creationId xmlns:a16="http://schemas.microsoft.com/office/drawing/2014/main" id="{97636086-50B1-49D8-94D4-1323853B14F6}"/>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01" name="Text Box 17">
          <a:extLst>
            <a:ext uri="{FF2B5EF4-FFF2-40B4-BE49-F238E27FC236}">
              <a16:creationId xmlns:a16="http://schemas.microsoft.com/office/drawing/2014/main" id="{7FCF1A28-9B33-49C5-A008-BED3677C3894}"/>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02" name="Text Box 18">
          <a:extLst>
            <a:ext uri="{FF2B5EF4-FFF2-40B4-BE49-F238E27FC236}">
              <a16:creationId xmlns:a16="http://schemas.microsoft.com/office/drawing/2014/main" id="{E6589D48-9ED4-4370-9BFA-3C14EF1F2401}"/>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03" name="Text Box 19">
          <a:extLst>
            <a:ext uri="{FF2B5EF4-FFF2-40B4-BE49-F238E27FC236}">
              <a16:creationId xmlns:a16="http://schemas.microsoft.com/office/drawing/2014/main" id="{1152B49B-5D1A-42F3-B149-2D9B4A7A0CC6}"/>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04" name="Text Box 16">
          <a:extLst>
            <a:ext uri="{FF2B5EF4-FFF2-40B4-BE49-F238E27FC236}">
              <a16:creationId xmlns:a16="http://schemas.microsoft.com/office/drawing/2014/main" id="{3D4C7551-8757-42B3-B228-437D98CC2935}"/>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05" name="Text Box 17">
          <a:extLst>
            <a:ext uri="{FF2B5EF4-FFF2-40B4-BE49-F238E27FC236}">
              <a16:creationId xmlns:a16="http://schemas.microsoft.com/office/drawing/2014/main" id="{9150C385-8C68-4CE6-96BA-0566CB09D3E3}"/>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06" name="Text Box 18">
          <a:extLst>
            <a:ext uri="{FF2B5EF4-FFF2-40B4-BE49-F238E27FC236}">
              <a16:creationId xmlns:a16="http://schemas.microsoft.com/office/drawing/2014/main" id="{F298D86E-7DB0-4AE0-B080-DFB4D62E6488}"/>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07" name="Text Box 16">
          <a:extLst>
            <a:ext uri="{FF2B5EF4-FFF2-40B4-BE49-F238E27FC236}">
              <a16:creationId xmlns:a16="http://schemas.microsoft.com/office/drawing/2014/main" id="{527A177A-A15E-4743-8285-1A6FF2213D14}"/>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08" name="Text Box 17">
          <a:extLst>
            <a:ext uri="{FF2B5EF4-FFF2-40B4-BE49-F238E27FC236}">
              <a16:creationId xmlns:a16="http://schemas.microsoft.com/office/drawing/2014/main" id="{6011FDF4-87B7-4773-BBC4-B83EB35142D1}"/>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09" name="Text Box 18">
          <a:extLst>
            <a:ext uri="{FF2B5EF4-FFF2-40B4-BE49-F238E27FC236}">
              <a16:creationId xmlns:a16="http://schemas.microsoft.com/office/drawing/2014/main" id="{DCE6A384-74BD-4DD8-8568-82FD330DA833}"/>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10" name="Text Box 19">
          <a:extLst>
            <a:ext uri="{FF2B5EF4-FFF2-40B4-BE49-F238E27FC236}">
              <a16:creationId xmlns:a16="http://schemas.microsoft.com/office/drawing/2014/main" id="{999D7DB7-5EB4-498D-9BE1-20A26ABCEBF3}"/>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11" name="Text Box 16">
          <a:extLst>
            <a:ext uri="{FF2B5EF4-FFF2-40B4-BE49-F238E27FC236}">
              <a16:creationId xmlns:a16="http://schemas.microsoft.com/office/drawing/2014/main" id="{56358F7C-B804-4737-8D32-7536A178964B}"/>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12" name="Text Box 17">
          <a:extLst>
            <a:ext uri="{FF2B5EF4-FFF2-40B4-BE49-F238E27FC236}">
              <a16:creationId xmlns:a16="http://schemas.microsoft.com/office/drawing/2014/main" id="{0E364036-352A-4059-A10B-B65EDDA444B7}"/>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13" name="Text Box 18">
          <a:extLst>
            <a:ext uri="{FF2B5EF4-FFF2-40B4-BE49-F238E27FC236}">
              <a16:creationId xmlns:a16="http://schemas.microsoft.com/office/drawing/2014/main" id="{F4447925-A077-4A66-84C5-50BAFF011F47}"/>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14" name="Text Box 19">
          <a:extLst>
            <a:ext uri="{FF2B5EF4-FFF2-40B4-BE49-F238E27FC236}">
              <a16:creationId xmlns:a16="http://schemas.microsoft.com/office/drawing/2014/main" id="{5549E9EF-0F63-4A84-BEBF-25DFE2F33DED}"/>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2915" name="Text Box 15">
          <a:extLst>
            <a:ext uri="{FF2B5EF4-FFF2-40B4-BE49-F238E27FC236}">
              <a16:creationId xmlns:a16="http://schemas.microsoft.com/office/drawing/2014/main" id="{C88CF9D9-795C-4CF0-BE3F-A37DFB595184}"/>
            </a:ext>
          </a:extLst>
        </xdr:cNvPr>
        <xdr:cNvSpPr txBox="1">
          <a:spLocks noChangeArrowheads="1"/>
        </xdr:cNvSpPr>
      </xdr:nvSpPr>
      <xdr:spPr bwMode="auto">
        <a:xfrm>
          <a:off x="4448175" y="21831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916" name="Text Box 15">
          <a:extLst>
            <a:ext uri="{FF2B5EF4-FFF2-40B4-BE49-F238E27FC236}">
              <a16:creationId xmlns:a16="http://schemas.microsoft.com/office/drawing/2014/main" id="{0368BCF6-1EC7-4A14-B013-5283CE658DF6}"/>
            </a:ext>
          </a:extLst>
        </xdr:cNvPr>
        <xdr:cNvSpPr txBox="1">
          <a:spLocks noChangeArrowheads="1"/>
        </xdr:cNvSpPr>
      </xdr:nvSpPr>
      <xdr:spPr bwMode="auto">
        <a:xfrm>
          <a:off x="11963400" y="21831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504825</xdr:rowOff>
    </xdr:from>
    <xdr:ext cx="95250" cy="442269"/>
    <xdr:sp macro="" textlink="">
      <xdr:nvSpPr>
        <xdr:cNvPr id="2917" name="Text Box 15">
          <a:extLst>
            <a:ext uri="{FF2B5EF4-FFF2-40B4-BE49-F238E27FC236}">
              <a16:creationId xmlns:a16="http://schemas.microsoft.com/office/drawing/2014/main" id="{23D6B836-E3EB-4D9E-BBAA-2C295BC86054}"/>
            </a:ext>
          </a:extLst>
        </xdr:cNvPr>
        <xdr:cNvSpPr txBox="1">
          <a:spLocks noChangeArrowheads="1"/>
        </xdr:cNvSpPr>
      </xdr:nvSpPr>
      <xdr:spPr bwMode="auto">
        <a:xfrm>
          <a:off x="20821650" y="21831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918" name="Text Box 15">
          <a:extLst>
            <a:ext uri="{FF2B5EF4-FFF2-40B4-BE49-F238E27FC236}">
              <a16:creationId xmlns:a16="http://schemas.microsoft.com/office/drawing/2014/main" id="{79AA05E8-4EC1-4327-9885-F1961F4C642F}"/>
            </a:ext>
          </a:extLst>
        </xdr:cNvPr>
        <xdr:cNvSpPr txBox="1">
          <a:spLocks noChangeArrowheads="1"/>
        </xdr:cNvSpPr>
      </xdr:nvSpPr>
      <xdr:spPr bwMode="auto">
        <a:xfrm>
          <a:off x="4448175" y="21831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919" name="Text Box 15">
          <a:extLst>
            <a:ext uri="{FF2B5EF4-FFF2-40B4-BE49-F238E27FC236}">
              <a16:creationId xmlns:a16="http://schemas.microsoft.com/office/drawing/2014/main" id="{9E08FB52-D614-438A-A34D-494076481B3A}"/>
            </a:ext>
          </a:extLst>
        </xdr:cNvPr>
        <xdr:cNvSpPr txBox="1">
          <a:spLocks noChangeArrowheads="1"/>
        </xdr:cNvSpPr>
      </xdr:nvSpPr>
      <xdr:spPr bwMode="auto">
        <a:xfrm>
          <a:off x="4448175" y="21831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2920" name="Text Box 15">
          <a:extLst>
            <a:ext uri="{FF2B5EF4-FFF2-40B4-BE49-F238E27FC236}">
              <a16:creationId xmlns:a16="http://schemas.microsoft.com/office/drawing/2014/main" id="{2D8DED7A-3501-4E34-8C51-36748D3DB8AD}"/>
            </a:ext>
          </a:extLst>
        </xdr:cNvPr>
        <xdr:cNvSpPr txBox="1">
          <a:spLocks noChangeArrowheads="1"/>
        </xdr:cNvSpPr>
      </xdr:nvSpPr>
      <xdr:spPr bwMode="auto">
        <a:xfrm>
          <a:off x="11963400" y="21831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21" name="Text Box 16">
          <a:extLst>
            <a:ext uri="{FF2B5EF4-FFF2-40B4-BE49-F238E27FC236}">
              <a16:creationId xmlns:a16="http://schemas.microsoft.com/office/drawing/2014/main" id="{F20778EF-3D7A-4FB1-9297-996EC2CD6740}"/>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22" name="Text Box 17">
          <a:extLst>
            <a:ext uri="{FF2B5EF4-FFF2-40B4-BE49-F238E27FC236}">
              <a16:creationId xmlns:a16="http://schemas.microsoft.com/office/drawing/2014/main" id="{66F4BABA-69B2-4BD2-9663-C4096782D35F}"/>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23" name="Text Box 18">
          <a:extLst>
            <a:ext uri="{FF2B5EF4-FFF2-40B4-BE49-F238E27FC236}">
              <a16:creationId xmlns:a16="http://schemas.microsoft.com/office/drawing/2014/main" id="{51A6AB04-A1BB-4EA0-A2B5-46E4007D68A0}"/>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24" name="Text Box 19">
          <a:extLst>
            <a:ext uri="{FF2B5EF4-FFF2-40B4-BE49-F238E27FC236}">
              <a16:creationId xmlns:a16="http://schemas.microsoft.com/office/drawing/2014/main" id="{B4F38FF9-DA14-4C3B-B4C6-6E6031D273FA}"/>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25" name="Text Box 16">
          <a:extLst>
            <a:ext uri="{FF2B5EF4-FFF2-40B4-BE49-F238E27FC236}">
              <a16:creationId xmlns:a16="http://schemas.microsoft.com/office/drawing/2014/main" id="{7574A8D1-E9AC-4C8D-945E-6F13EA9A0EA5}"/>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26" name="Text Box 17">
          <a:extLst>
            <a:ext uri="{FF2B5EF4-FFF2-40B4-BE49-F238E27FC236}">
              <a16:creationId xmlns:a16="http://schemas.microsoft.com/office/drawing/2014/main" id="{5B9A082E-0A81-4A82-B839-5A791BEC0F6F}"/>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27" name="Text Box 18">
          <a:extLst>
            <a:ext uri="{FF2B5EF4-FFF2-40B4-BE49-F238E27FC236}">
              <a16:creationId xmlns:a16="http://schemas.microsoft.com/office/drawing/2014/main" id="{F264BA4E-B566-4D9B-B90E-BC13C5610FA4}"/>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28" name="Text Box 19">
          <a:extLst>
            <a:ext uri="{FF2B5EF4-FFF2-40B4-BE49-F238E27FC236}">
              <a16:creationId xmlns:a16="http://schemas.microsoft.com/office/drawing/2014/main" id="{88AF6274-98C3-4485-9C61-DF448408DC62}"/>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929" name="Text Box 16">
          <a:extLst>
            <a:ext uri="{FF2B5EF4-FFF2-40B4-BE49-F238E27FC236}">
              <a16:creationId xmlns:a16="http://schemas.microsoft.com/office/drawing/2014/main" id="{673A868B-27B5-4342-BD7B-660CB2B383A8}"/>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930" name="Text Box 17">
          <a:extLst>
            <a:ext uri="{FF2B5EF4-FFF2-40B4-BE49-F238E27FC236}">
              <a16:creationId xmlns:a16="http://schemas.microsoft.com/office/drawing/2014/main" id="{AD07A646-53B4-41F4-95E7-6D260D803F77}"/>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931" name="Text Box 18">
          <a:extLst>
            <a:ext uri="{FF2B5EF4-FFF2-40B4-BE49-F238E27FC236}">
              <a16:creationId xmlns:a16="http://schemas.microsoft.com/office/drawing/2014/main" id="{593D11C1-2354-4251-B6F8-1D6DE0D58841}"/>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2932" name="Text Box 19">
          <a:extLst>
            <a:ext uri="{FF2B5EF4-FFF2-40B4-BE49-F238E27FC236}">
              <a16:creationId xmlns:a16="http://schemas.microsoft.com/office/drawing/2014/main" id="{5CE93F4B-5C8B-4A29-AC70-83E08FC85A85}"/>
            </a:ext>
          </a:extLst>
        </xdr:cNvPr>
        <xdr:cNvSpPr txBox="1">
          <a:spLocks noChangeArrowheads="1"/>
        </xdr:cNvSpPr>
      </xdr:nvSpPr>
      <xdr:spPr bwMode="auto">
        <a:xfrm>
          <a:off x="2082165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933" name="Text Box 15">
          <a:extLst>
            <a:ext uri="{FF2B5EF4-FFF2-40B4-BE49-F238E27FC236}">
              <a16:creationId xmlns:a16="http://schemas.microsoft.com/office/drawing/2014/main" id="{7093BC70-3280-4D76-81C9-0727682F12F5}"/>
            </a:ext>
          </a:extLst>
        </xdr:cNvPr>
        <xdr:cNvSpPr txBox="1">
          <a:spLocks noChangeArrowheads="1"/>
        </xdr:cNvSpPr>
      </xdr:nvSpPr>
      <xdr:spPr bwMode="auto">
        <a:xfrm>
          <a:off x="4448175" y="22574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34" name="Text Box 16">
          <a:extLst>
            <a:ext uri="{FF2B5EF4-FFF2-40B4-BE49-F238E27FC236}">
              <a16:creationId xmlns:a16="http://schemas.microsoft.com/office/drawing/2014/main" id="{C25F2409-2CA4-471C-9BFA-9BB760FF794B}"/>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35" name="Text Box 17">
          <a:extLst>
            <a:ext uri="{FF2B5EF4-FFF2-40B4-BE49-F238E27FC236}">
              <a16:creationId xmlns:a16="http://schemas.microsoft.com/office/drawing/2014/main" id="{A4C34804-D2D4-46CE-AEAB-C4BFAE26FDFC}"/>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36" name="Text Box 18">
          <a:extLst>
            <a:ext uri="{FF2B5EF4-FFF2-40B4-BE49-F238E27FC236}">
              <a16:creationId xmlns:a16="http://schemas.microsoft.com/office/drawing/2014/main" id="{5DA9FC2A-60D9-40A7-880E-0E3608F2C78C}"/>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37" name="Text Box 19">
          <a:extLst>
            <a:ext uri="{FF2B5EF4-FFF2-40B4-BE49-F238E27FC236}">
              <a16:creationId xmlns:a16="http://schemas.microsoft.com/office/drawing/2014/main" id="{7C1A51C3-4D8F-4CD9-8B1F-2D1A2122B8D4}"/>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2938" name="Text Box 15">
          <a:extLst>
            <a:ext uri="{FF2B5EF4-FFF2-40B4-BE49-F238E27FC236}">
              <a16:creationId xmlns:a16="http://schemas.microsoft.com/office/drawing/2014/main" id="{553A8B0E-A73F-421F-B267-E7BCCD0D059A}"/>
            </a:ext>
          </a:extLst>
        </xdr:cNvPr>
        <xdr:cNvSpPr txBox="1">
          <a:spLocks noChangeArrowheads="1"/>
        </xdr:cNvSpPr>
      </xdr:nvSpPr>
      <xdr:spPr bwMode="auto">
        <a:xfrm>
          <a:off x="11963400" y="22574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39" name="Text Box 16">
          <a:extLst>
            <a:ext uri="{FF2B5EF4-FFF2-40B4-BE49-F238E27FC236}">
              <a16:creationId xmlns:a16="http://schemas.microsoft.com/office/drawing/2014/main" id="{34A07876-B987-468D-BDB9-54EF892EB4DF}"/>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40" name="Text Box 17">
          <a:extLst>
            <a:ext uri="{FF2B5EF4-FFF2-40B4-BE49-F238E27FC236}">
              <a16:creationId xmlns:a16="http://schemas.microsoft.com/office/drawing/2014/main" id="{EA3510CF-FB6F-4FD0-9EDE-0E44F7916143}"/>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41" name="Text Box 18">
          <a:extLst>
            <a:ext uri="{FF2B5EF4-FFF2-40B4-BE49-F238E27FC236}">
              <a16:creationId xmlns:a16="http://schemas.microsoft.com/office/drawing/2014/main" id="{6FD4B551-97DB-41EF-8854-91312C80D51E}"/>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42" name="Text Box 16">
          <a:extLst>
            <a:ext uri="{FF2B5EF4-FFF2-40B4-BE49-F238E27FC236}">
              <a16:creationId xmlns:a16="http://schemas.microsoft.com/office/drawing/2014/main" id="{C165D79A-4D18-4C1F-AE3A-D8D15113C9EE}"/>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43" name="Text Box 17">
          <a:extLst>
            <a:ext uri="{FF2B5EF4-FFF2-40B4-BE49-F238E27FC236}">
              <a16:creationId xmlns:a16="http://schemas.microsoft.com/office/drawing/2014/main" id="{83281257-F54B-4E56-86EC-C94C7B1DE129}"/>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44" name="Text Box 18">
          <a:extLst>
            <a:ext uri="{FF2B5EF4-FFF2-40B4-BE49-F238E27FC236}">
              <a16:creationId xmlns:a16="http://schemas.microsoft.com/office/drawing/2014/main" id="{64240D87-D44C-4AFA-B3B6-0CC12693C8BD}"/>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45" name="Text Box 19">
          <a:extLst>
            <a:ext uri="{FF2B5EF4-FFF2-40B4-BE49-F238E27FC236}">
              <a16:creationId xmlns:a16="http://schemas.microsoft.com/office/drawing/2014/main" id="{8A9A6096-D786-43FD-9D3C-9384D3CAD84F}"/>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46" name="Text Box 16">
          <a:extLst>
            <a:ext uri="{FF2B5EF4-FFF2-40B4-BE49-F238E27FC236}">
              <a16:creationId xmlns:a16="http://schemas.microsoft.com/office/drawing/2014/main" id="{7DC78F9D-5B41-4C6C-B4FB-007891C0C5E9}"/>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47" name="Text Box 17">
          <a:extLst>
            <a:ext uri="{FF2B5EF4-FFF2-40B4-BE49-F238E27FC236}">
              <a16:creationId xmlns:a16="http://schemas.microsoft.com/office/drawing/2014/main" id="{C027EC5F-E03D-4430-82DD-9DA74693B9EE}"/>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48" name="Text Box 18">
          <a:extLst>
            <a:ext uri="{FF2B5EF4-FFF2-40B4-BE49-F238E27FC236}">
              <a16:creationId xmlns:a16="http://schemas.microsoft.com/office/drawing/2014/main" id="{6390C20E-782B-4D23-AB31-C0BF77254FEB}"/>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949" name="Text Box 15">
          <a:extLst>
            <a:ext uri="{FF2B5EF4-FFF2-40B4-BE49-F238E27FC236}">
              <a16:creationId xmlns:a16="http://schemas.microsoft.com/office/drawing/2014/main" id="{D94C3B70-C81A-41CA-BF51-FF94AD8E6BD4}"/>
            </a:ext>
          </a:extLst>
        </xdr:cNvPr>
        <xdr:cNvSpPr txBox="1">
          <a:spLocks noChangeArrowheads="1"/>
        </xdr:cNvSpPr>
      </xdr:nvSpPr>
      <xdr:spPr bwMode="auto">
        <a:xfrm>
          <a:off x="11991975" y="23116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50" name="Text Box 16">
          <a:extLst>
            <a:ext uri="{FF2B5EF4-FFF2-40B4-BE49-F238E27FC236}">
              <a16:creationId xmlns:a16="http://schemas.microsoft.com/office/drawing/2014/main" id="{C2F3DD83-9D5F-4032-A69D-83060072AAA0}"/>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51" name="Text Box 17">
          <a:extLst>
            <a:ext uri="{FF2B5EF4-FFF2-40B4-BE49-F238E27FC236}">
              <a16:creationId xmlns:a16="http://schemas.microsoft.com/office/drawing/2014/main" id="{FC94C98D-A97C-4CB1-8083-B398D86A6184}"/>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52" name="Text Box 18">
          <a:extLst>
            <a:ext uri="{FF2B5EF4-FFF2-40B4-BE49-F238E27FC236}">
              <a16:creationId xmlns:a16="http://schemas.microsoft.com/office/drawing/2014/main" id="{9E7F5586-68D4-4F6B-9DD2-E915F15B2D94}"/>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53" name="Text Box 19">
          <a:extLst>
            <a:ext uri="{FF2B5EF4-FFF2-40B4-BE49-F238E27FC236}">
              <a16:creationId xmlns:a16="http://schemas.microsoft.com/office/drawing/2014/main" id="{D48E617C-C899-477D-A716-045BB7DCA510}"/>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54" name="Text Box 16">
          <a:extLst>
            <a:ext uri="{FF2B5EF4-FFF2-40B4-BE49-F238E27FC236}">
              <a16:creationId xmlns:a16="http://schemas.microsoft.com/office/drawing/2014/main" id="{349144B1-E6E2-4E42-B274-D8E052EF9F92}"/>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55" name="Text Box 17">
          <a:extLst>
            <a:ext uri="{FF2B5EF4-FFF2-40B4-BE49-F238E27FC236}">
              <a16:creationId xmlns:a16="http://schemas.microsoft.com/office/drawing/2014/main" id="{2050CA97-11E3-4D17-80CF-DACF7238A2F7}"/>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56" name="Text Box 18">
          <a:extLst>
            <a:ext uri="{FF2B5EF4-FFF2-40B4-BE49-F238E27FC236}">
              <a16:creationId xmlns:a16="http://schemas.microsoft.com/office/drawing/2014/main" id="{5B2FC797-22B5-46DF-9AB2-C2AE9F1E54B8}"/>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57" name="Text Box 19">
          <a:extLst>
            <a:ext uri="{FF2B5EF4-FFF2-40B4-BE49-F238E27FC236}">
              <a16:creationId xmlns:a16="http://schemas.microsoft.com/office/drawing/2014/main" id="{288D6221-5D99-4882-A3B5-20B14453F0CB}"/>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95250" cy="171450"/>
    <xdr:sp macro="" textlink="">
      <xdr:nvSpPr>
        <xdr:cNvPr id="2958" name="Text Box 16">
          <a:extLst>
            <a:ext uri="{FF2B5EF4-FFF2-40B4-BE49-F238E27FC236}">
              <a16:creationId xmlns:a16="http://schemas.microsoft.com/office/drawing/2014/main" id="{8EAF556D-5EF5-4B06-BC37-14856EB8AA98}"/>
            </a:ext>
          </a:extLst>
        </xdr:cNvPr>
        <xdr:cNvSpPr txBox="1">
          <a:spLocks noChangeArrowheads="1"/>
        </xdr:cNvSpPr>
      </xdr:nvSpPr>
      <xdr:spPr bwMode="auto">
        <a:xfrm>
          <a:off x="20821650" y="21831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95250" cy="171450"/>
    <xdr:sp macro="" textlink="">
      <xdr:nvSpPr>
        <xdr:cNvPr id="2959" name="Text Box 17">
          <a:extLst>
            <a:ext uri="{FF2B5EF4-FFF2-40B4-BE49-F238E27FC236}">
              <a16:creationId xmlns:a16="http://schemas.microsoft.com/office/drawing/2014/main" id="{6EAE4530-365A-4D05-8280-54A0B1D8B464}"/>
            </a:ext>
          </a:extLst>
        </xdr:cNvPr>
        <xdr:cNvSpPr txBox="1">
          <a:spLocks noChangeArrowheads="1"/>
        </xdr:cNvSpPr>
      </xdr:nvSpPr>
      <xdr:spPr bwMode="auto">
        <a:xfrm>
          <a:off x="20821650" y="21831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95250" cy="171450"/>
    <xdr:sp macro="" textlink="">
      <xdr:nvSpPr>
        <xdr:cNvPr id="2960" name="Text Box 18">
          <a:extLst>
            <a:ext uri="{FF2B5EF4-FFF2-40B4-BE49-F238E27FC236}">
              <a16:creationId xmlns:a16="http://schemas.microsoft.com/office/drawing/2014/main" id="{9C975EEE-DC02-4705-B51D-EDD1F0CE667C}"/>
            </a:ext>
          </a:extLst>
        </xdr:cNvPr>
        <xdr:cNvSpPr txBox="1">
          <a:spLocks noChangeArrowheads="1"/>
        </xdr:cNvSpPr>
      </xdr:nvSpPr>
      <xdr:spPr bwMode="auto">
        <a:xfrm>
          <a:off x="20821650" y="21831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51</xdr:row>
      <xdr:rowOff>0</xdr:rowOff>
    </xdr:from>
    <xdr:ext cx="95250" cy="171450"/>
    <xdr:sp macro="" textlink="">
      <xdr:nvSpPr>
        <xdr:cNvPr id="2961" name="Text Box 19">
          <a:extLst>
            <a:ext uri="{FF2B5EF4-FFF2-40B4-BE49-F238E27FC236}">
              <a16:creationId xmlns:a16="http://schemas.microsoft.com/office/drawing/2014/main" id="{A057CE4D-19C1-4C1C-9BC6-6657DDF40B32}"/>
            </a:ext>
          </a:extLst>
        </xdr:cNvPr>
        <xdr:cNvSpPr txBox="1">
          <a:spLocks noChangeArrowheads="1"/>
        </xdr:cNvSpPr>
      </xdr:nvSpPr>
      <xdr:spPr bwMode="auto">
        <a:xfrm>
          <a:off x="20821650" y="21831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962" name="Text Box 15">
          <a:extLst>
            <a:ext uri="{FF2B5EF4-FFF2-40B4-BE49-F238E27FC236}">
              <a16:creationId xmlns:a16="http://schemas.microsoft.com/office/drawing/2014/main" id="{6501F20A-77D9-431B-8F78-4B3C1577B5B9}"/>
            </a:ext>
          </a:extLst>
        </xdr:cNvPr>
        <xdr:cNvSpPr txBox="1">
          <a:spLocks noChangeArrowheads="1"/>
        </xdr:cNvSpPr>
      </xdr:nvSpPr>
      <xdr:spPr bwMode="auto">
        <a:xfrm>
          <a:off x="4448175" y="22574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63" name="Text Box 16">
          <a:extLst>
            <a:ext uri="{FF2B5EF4-FFF2-40B4-BE49-F238E27FC236}">
              <a16:creationId xmlns:a16="http://schemas.microsoft.com/office/drawing/2014/main" id="{39DA583D-4E55-430D-AE9E-A2B5FEE69090}"/>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64" name="Text Box 17">
          <a:extLst>
            <a:ext uri="{FF2B5EF4-FFF2-40B4-BE49-F238E27FC236}">
              <a16:creationId xmlns:a16="http://schemas.microsoft.com/office/drawing/2014/main" id="{7FD6928A-03C6-4CD6-929E-079187FBF9C1}"/>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65" name="Text Box 18">
          <a:extLst>
            <a:ext uri="{FF2B5EF4-FFF2-40B4-BE49-F238E27FC236}">
              <a16:creationId xmlns:a16="http://schemas.microsoft.com/office/drawing/2014/main" id="{258F1CF7-EDE7-4370-8A98-58FA007BECE2}"/>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966" name="Text Box 19">
          <a:extLst>
            <a:ext uri="{FF2B5EF4-FFF2-40B4-BE49-F238E27FC236}">
              <a16:creationId xmlns:a16="http://schemas.microsoft.com/office/drawing/2014/main" id="{8B116C53-AFDA-4869-875C-74034C8177CD}"/>
            </a:ext>
          </a:extLst>
        </xdr:cNvPr>
        <xdr:cNvSpPr txBox="1">
          <a:spLocks noChangeArrowheads="1"/>
        </xdr:cNvSpPr>
      </xdr:nvSpPr>
      <xdr:spPr bwMode="auto">
        <a:xfrm>
          <a:off x="4448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67" name="Text Box 16">
          <a:extLst>
            <a:ext uri="{FF2B5EF4-FFF2-40B4-BE49-F238E27FC236}">
              <a16:creationId xmlns:a16="http://schemas.microsoft.com/office/drawing/2014/main" id="{04D4F35A-8DED-4901-8428-9C108EA23211}"/>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968" name="Text Box 17">
          <a:extLst>
            <a:ext uri="{FF2B5EF4-FFF2-40B4-BE49-F238E27FC236}">
              <a16:creationId xmlns:a16="http://schemas.microsoft.com/office/drawing/2014/main" id="{19C57362-DFE2-4F93-A463-706B15BC3047}"/>
            </a:ext>
          </a:extLst>
        </xdr:cNvPr>
        <xdr:cNvSpPr txBox="1">
          <a:spLocks noChangeArrowheads="1"/>
        </xdr:cNvSpPr>
      </xdr:nvSpPr>
      <xdr:spPr bwMode="auto">
        <a:xfrm>
          <a:off x="11963400"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969" name="Text Box 18">
          <a:extLst>
            <a:ext uri="{FF2B5EF4-FFF2-40B4-BE49-F238E27FC236}">
              <a16:creationId xmlns:a16="http://schemas.microsoft.com/office/drawing/2014/main" id="{75DEDEDE-2F90-40FE-AE8E-1965F23CB632}"/>
            </a:ext>
          </a:extLst>
        </xdr:cNvPr>
        <xdr:cNvSpPr txBox="1">
          <a:spLocks noChangeArrowheads="1"/>
        </xdr:cNvSpPr>
      </xdr:nvSpPr>
      <xdr:spPr bwMode="auto">
        <a:xfrm>
          <a:off x="11955462" y="22961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70" name="Text Box 16">
          <a:extLst>
            <a:ext uri="{FF2B5EF4-FFF2-40B4-BE49-F238E27FC236}">
              <a16:creationId xmlns:a16="http://schemas.microsoft.com/office/drawing/2014/main" id="{9A949B88-764F-4CD8-9404-419EB478614E}"/>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71" name="Text Box 17">
          <a:extLst>
            <a:ext uri="{FF2B5EF4-FFF2-40B4-BE49-F238E27FC236}">
              <a16:creationId xmlns:a16="http://schemas.microsoft.com/office/drawing/2014/main" id="{0D5FFE7B-B615-4C15-B2CA-A136EDF81821}"/>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72" name="Text Box 18">
          <a:extLst>
            <a:ext uri="{FF2B5EF4-FFF2-40B4-BE49-F238E27FC236}">
              <a16:creationId xmlns:a16="http://schemas.microsoft.com/office/drawing/2014/main" id="{C2113841-43E5-4B1A-A8A9-76E54EF9A82A}"/>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73" name="Text Box 19">
          <a:extLst>
            <a:ext uri="{FF2B5EF4-FFF2-40B4-BE49-F238E27FC236}">
              <a16:creationId xmlns:a16="http://schemas.microsoft.com/office/drawing/2014/main" id="{320B059B-22F0-47B7-A280-AC95B8B55E26}"/>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974" name="Text Box 16">
          <a:extLst>
            <a:ext uri="{FF2B5EF4-FFF2-40B4-BE49-F238E27FC236}">
              <a16:creationId xmlns:a16="http://schemas.microsoft.com/office/drawing/2014/main" id="{33567655-B04A-4AC5-9102-6522CF47FAE2}"/>
            </a:ext>
          </a:extLst>
        </xdr:cNvPr>
        <xdr:cNvSpPr txBox="1">
          <a:spLocks noChangeArrowheads="1"/>
        </xdr:cNvSpPr>
      </xdr:nvSpPr>
      <xdr:spPr bwMode="auto">
        <a:xfrm>
          <a:off x="14735175" y="22945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975" name="Text Box 15">
          <a:extLst>
            <a:ext uri="{FF2B5EF4-FFF2-40B4-BE49-F238E27FC236}">
              <a16:creationId xmlns:a16="http://schemas.microsoft.com/office/drawing/2014/main" id="{2472AC36-59CE-4386-B8EF-BC94DC8CA757}"/>
            </a:ext>
          </a:extLst>
        </xdr:cNvPr>
        <xdr:cNvSpPr txBox="1">
          <a:spLocks noChangeArrowheads="1"/>
        </xdr:cNvSpPr>
      </xdr:nvSpPr>
      <xdr:spPr bwMode="auto">
        <a:xfrm>
          <a:off x="11991975" y="23116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976" name="Text Box 15">
          <a:extLst>
            <a:ext uri="{FF2B5EF4-FFF2-40B4-BE49-F238E27FC236}">
              <a16:creationId xmlns:a16="http://schemas.microsoft.com/office/drawing/2014/main" id="{695F4151-EF53-43D7-8BD1-E3BB14B4BBCD}"/>
            </a:ext>
          </a:extLst>
        </xdr:cNvPr>
        <xdr:cNvSpPr txBox="1">
          <a:spLocks noChangeArrowheads="1"/>
        </xdr:cNvSpPr>
      </xdr:nvSpPr>
      <xdr:spPr bwMode="auto">
        <a:xfrm>
          <a:off x="4448175" y="23317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977" name="Text Box 15">
          <a:extLst>
            <a:ext uri="{FF2B5EF4-FFF2-40B4-BE49-F238E27FC236}">
              <a16:creationId xmlns:a16="http://schemas.microsoft.com/office/drawing/2014/main" id="{6D6F059D-0820-426C-9B50-E7BDBE94B988}"/>
            </a:ext>
          </a:extLst>
        </xdr:cNvPr>
        <xdr:cNvSpPr txBox="1">
          <a:spLocks noChangeArrowheads="1"/>
        </xdr:cNvSpPr>
      </xdr:nvSpPr>
      <xdr:spPr bwMode="auto">
        <a:xfrm>
          <a:off x="11963400" y="23317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504825</xdr:rowOff>
    </xdr:from>
    <xdr:ext cx="95250" cy="442269"/>
    <xdr:sp macro="" textlink="">
      <xdr:nvSpPr>
        <xdr:cNvPr id="2978" name="Text Box 15">
          <a:extLst>
            <a:ext uri="{FF2B5EF4-FFF2-40B4-BE49-F238E27FC236}">
              <a16:creationId xmlns:a16="http://schemas.microsoft.com/office/drawing/2014/main" id="{A02BF9B6-59EA-41D7-ADC0-AAB2B62A84FB}"/>
            </a:ext>
          </a:extLst>
        </xdr:cNvPr>
        <xdr:cNvSpPr txBox="1">
          <a:spLocks noChangeArrowheads="1"/>
        </xdr:cNvSpPr>
      </xdr:nvSpPr>
      <xdr:spPr bwMode="auto">
        <a:xfrm>
          <a:off x="20821650" y="23317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979" name="Text Box 15">
          <a:extLst>
            <a:ext uri="{FF2B5EF4-FFF2-40B4-BE49-F238E27FC236}">
              <a16:creationId xmlns:a16="http://schemas.microsoft.com/office/drawing/2014/main" id="{E7E40313-65D0-49BD-8B02-D1C1F6E6E8D0}"/>
            </a:ext>
          </a:extLst>
        </xdr:cNvPr>
        <xdr:cNvSpPr txBox="1">
          <a:spLocks noChangeArrowheads="1"/>
        </xdr:cNvSpPr>
      </xdr:nvSpPr>
      <xdr:spPr bwMode="auto">
        <a:xfrm>
          <a:off x="4448175" y="23317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980" name="Text Box 15">
          <a:extLst>
            <a:ext uri="{FF2B5EF4-FFF2-40B4-BE49-F238E27FC236}">
              <a16:creationId xmlns:a16="http://schemas.microsoft.com/office/drawing/2014/main" id="{D9750B1B-8472-4F01-ADCE-B4468B1D9961}"/>
            </a:ext>
          </a:extLst>
        </xdr:cNvPr>
        <xdr:cNvSpPr txBox="1">
          <a:spLocks noChangeArrowheads="1"/>
        </xdr:cNvSpPr>
      </xdr:nvSpPr>
      <xdr:spPr bwMode="auto">
        <a:xfrm>
          <a:off x="4448175" y="23317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981" name="Text Box 15">
          <a:extLst>
            <a:ext uri="{FF2B5EF4-FFF2-40B4-BE49-F238E27FC236}">
              <a16:creationId xmlns:a16="http://schemas.microsoft.com/office/drawing/2014/main" id="{660F6239-8E03-42EF-99A2-4E48F7053BEB}"/>
            </a:ext>
          </a:extLst>
        </xdr:cNvPr>
        <xdr:cNvSpPr txBox="1">
          <a:spLocks noChangeArrowheads="1"/>
        </xdr:cNvSpPr>
      </xdr:nvSpPr>
      <xdr:spPr bwMode="auto">
        <a:xfrm>
          <a:off x="11991975" y="23116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82" name="Text Box 16">
          <a:extLst>
            <a:ext uri="{FF2B5EF4-FFF2-40B4-BE49-F238E27FC236}">
              <a16:creationId xmlns:a16="http://schemas.microsoft.com/office/drawing/2014/main" id="{3B9D8B95-0017-4010-B678-B06FC8FE3D5F}"/>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83" name="Text Box 17">
          <a:extLst>
            <a:ext uri="{FF2B5EF4-FFF2-40B4-BE49-F238E27FC236}">
              <a16:creationId xmlns:a16="http://schemas.microsoft.com/office/drawing/2014/main" id="{7BD2A2FF-0E8A-44C4-BEE7-5D67A1269628}"/>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84" name="Text Box 18">
          <a:extLst>
            <a:ext uri="{FF2B5EF4-FFF2-40B4-BE49-F238E27FC236}">
              <a16:creationId xmlns:a16="http://schemas.microsoft.com/office/drawing/2014/main" id="{540E9BDD-CF56-48BE-9E8A-7D510B7EBAEA}"/>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85" name="Text Box 19">
          <a:extLst>
            <a:ext uri="{FF2B5EF4-FFF2-40B4-BE49-F238E27FC236}">
              <a16:creationId xmlns:a16="http://schemas.microsoft.com/office/drawing/2014/main" id="{65CD591C-1348-42F8-8702-1043F9D3D9E8}"/>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2986" name="Text Box 16">
          <a:extLst>
            <a:ext uri="{FF2B5EF4-FFF2-40B4-BE49-F238E27FC236}">
              <a16:creationId xmlns:a16="http://schemas.microsoft.com/office/drawing/2014/main" id="{9CD499A7-AC72-4F33-A30F-2BA63F977612}"/>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2987" name="Text Box 17">
          <a:extLst>
            <a:ext uri="{FF2B5EF4-FFF2-40B4-BE49-F238E27FC236}">
              <a16:creationId xmlns:a16="http://schemas.microsoft.com/office/drawing/2014/main" id="{53AF24B9-D279-48F8-903A-4D816A9DA1B8}"/>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2988" name="Text Box 18">
          <a:extLst>
            <a:ext uri="{FF2B5EF4-FFF2-40B4-BE49-F238E27FC236}">
              <a16:creationId xmlns:a16="http://schemas.microsoft.com/office/drawing/2014/main" id="{7C13D93F-F91E-4CDB-BCE8-D959DCE582E7}"/>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2989" name="Text Box 19">
          <a:extLst>
            <a:ext uri="{FF2B5EF4-FFF2-40B4-BE49-F238E27FC236}">
              <a16:creationId xmlns:a16="http://schemas.microsoft.com/office/drawing/2014/main" id="{7A8AD887-F5C8-42FE-894F-FD25D27CFE37}"/>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2990" name="Text Box 16">
          <a:extLst>
            <a:ext uri="{FF2B5EF4-FFF2-40B4-BE49-F238E27FC236}">
              <a16:creationId xmlns:a16="http://schemas.microsoft.com/office/drawing/2014/main" id="{3F60FE0D-B1AD-4FAE-8E2E-5729B30A3E6A}"/>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2991" name="Text Box 17">
          <a:extLst>
            <a:ext uri="{FF2B5EF4-FFF2-40B4-BE49-F238E27FC236}">
              <a16:creationId xmlns:a16="http://schemas.microsoft.com/office/drawing/2014/main" id="{40B94188-564A-4067-9BB2-769DEB5805D0}"/>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2992" name="Text Box 18">
          <a:extLst>
            <a:ext uri="{FF2B5EF4-FFF2-40B4-BE49-F238E27FC236}">
              <a16:creationId xmlns:a16="http://schemas.microsoft.com/office/drawing/2014/main" id="{4B0BA077-029C-4B3C-9DAC-E8F4C769DD50}"/>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2993" name="Text Box 19">
          <a:extLst>
            <a:ext uri="{FF2B5EF4-FFF2-40B4-BE49-F238E27FC236}">
              <a16:creationId xmlns:a16="http://schemas.microsoft.com/office/drawing/2014/main" id="{3679EF6F-7B24-4436-85A4-9968C8DF0009}"/>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994" name="Text Box 15">
          <a:extLst>
            <a:ext uri="{FF2B5EF4-FFF2-40B4-BE49-F238E27FC236}">
              <a16:creationId xmlns:a16="http://schemas.microsoft.com/office/drawing/2014/main" id="{5B9D5663-1502-4902-A37A-FD9425385304}"/>
            </a:ext>
          </a:extLst>
        </xdr:cNvPr>
        <xdr:cNvSpPr txBox="1">
          <a:spLocks noChangeArrowheads="1"/>
        </xdr:cNvSpPr>
      </xdr:nvSpPr>
      <xdr:spPr bwMode="auto">
        <a:xfrm>
          <a:off x="4448175" y="240601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95" name="Text Box 16">
          <a:extLst>
            <a:ext uri="{FF2B5EF4-FFF2-40B4-BE49-F238E27FC236}">
              <a16:creationId xmlns:a16="http://schemas.microsoft.com/office/drawing/2014/main" id="{8E034B72-64F4-4F10-A3E8-EC285AA40178}"/>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96" name="Text Box 17">
          <a:extLst>
            <a:ext uri="{FF2B5EF4-FFF2-40B4-BE49-F238E27FC236}">
              <a16:creationId xmlns:a16="http://schemas.microsoft.com/office/drawing/2014/main" id="{B05DE726-8E40-42CE-AA11-7D670D222D70}"/>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97" name="Text Box 18">
          <a:extLst>
            <a:ext uri="{FF2B5EF4-FFF2-40B4-BE49-F238E27FC236}">
              <a16:creationId xmlns:a16="http://schemas.microsoft.com/office/drawing/2014/main" id="{656A85B2-868E-4C5A-88E0-94FE871CEAFC}"/>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2998" name="Text Box 19">
          <a:extLst>
            <a:ext uri="{FF2B5EF4-FFF2-40B4-BE49-F238E27FC236}">
              <a16:creationId xmlns:a16="http://schemas.microsoft.com/office/drawing/2014/main" id="{119E5E7F-C6DA-4475-8158-8343FA88E579}"/>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2999" name="Text Box 16">
          <a:extLst>
            <a:ext uri="{FF2B5EF4-FFF2-40B4-BE49-F238E27FC236}">
              <a16:creationId xmlns:a16="http://schemas.microsoft.com/office/drawing/2014/main" id="{5DE63431-63B0-4EE2-90AE-93B3819B2C33}"/>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00" name="Text Box 17">
          <a:extLst>
            <a:ext uri="{FF2B5EF4-FFF2-40B4-BE49-F238E27FC236}">
              <a16:creationId xmlns:a16="http://schemas.microsoft.com/office/drawing/2014/main" id="{C7928757-5B22-461B-9E97-27A4DCA57E7B}"/>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01" name="Text Box 18">
          <a:extLst>
            <a:ext uri="{FF2B5EF4-FFF2-40B4-BE49-F238E27FC236}">
              <a16:creationId xmlns:a16="http://schemas.microsoft.com/office/drawing/2014/main" id="{B94B4E4E-151C-4F44-ACE8-01EA95C19761}"/>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2" name="Text Box 16">
          <a:extLst>
            <a:ext uri="{FF2B5EF4-FFF2-40B4-BE49-F238E27FC236}">
              <a16:creationId xmlns:a16="http://schemas.microsoft.com/office/drawing/2014/main" id="{67E817AC-E864-40D6-AAFE-2C4A8C9AD500}"/>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3" name="Text Box 17">
          <a:extLst>
            <a:ext uri="{FF2B5EF4-FFF2-40B4-BE49-F238E27FC236}">
              <a16:creationId xmlns:a16="http://schemas.microsoft.com/office/drawing/2014/main" id="{B3F2CC5B-BBDD-4DF9-A01F-BB1996B0B3FC}"/>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4" name="Text Box 18">
          <a:extLst>
            <a:ext uri="{FF2B5EF4-FFF2-40B4-BE49-F238E27FC236}">
              <a16:creationId xmlns:a16="http://schemas.microsoft.com/office/drawing/2014/main" id="{37CDA674-C9C8-49E7-9238-8A2B110A7078}"/>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5" name="Text Box 19">
          <a:extLst>
            <a:ext uri="{FF2B5EF4-FFF2-40B4-BE49-F238E27FC236}">
              <a16:creationId xmlns:a16="http://schemas.microsoft.com/office/drawing/2014/main" id="{62C73563-E686-439D-84CB-50EC1F52F6D8}"/>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6" name="Text Box 16">
          <a:extLst>
            <a:ext uri="{FF2B5EF4-FFF2-40B4-BE49-F238E27FC236}">
              <a16:creationId xmlns:a16="http://schemas.microsoft.com/office/drawing/2014/main" id="{A3BC36E3-276F-434C-B4AA-AE604AB1A7CD}"/>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7" name="Text Box 17">
          <a:extLst>
            <a:ext uri="{FF2B5EF4-FFF2-40B4-BE49-F238E27FC236}">
              <a16:creationId xmlns:a16="http://schemas.microsoft.com/office/drawing/2014/main" id="{9B1FE6A7-BAEF-49B8-9E6E-D08652A9B787}"/>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8" name="Text Box 18">
          <a:extLst>
            <a:ext uri="{FF2B5EF4-FFF2-40B4-BE49-F238E27FC236}">
              <a16:creationId xmlns:a16="http://schemas.microsoft.com/office/drawing/2014/main" id="{24C2FCD2-7158-43A6-81DD-32AF0D8681F7}"/>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09" name="Text Box 19">
          <a:extLst>
            <a:ext uri="{FF2B5EF4-FFF2-40B4-BE49-F238E27FC236}">
              <a16:creationId xmlns:a16="http://schemas.microsoft.com/office/drawing/2014/main" id="{E272FA40-2661-4934-8D12-1272EDD034C8}"/>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3010" name="Text Box 15">
          <a:extLst>
            <a:ext uri="{FF2B5EF4-FFF2-40B4-BE49-F238E27FC236}">
              <a16:creationId xmlns:a16="http://schemas.microsoft.com/office/drawing/2014/main" id="{7DE88E39-3369-4475-87E7-2B69C2E73F14}"/>
            </a:ext>
          </a:extLst>
        </xdr:cNvPr>
        <xdr:cNvSpPr txBox="1">
          <a:spLocks noChangeArrowheads="1"/>
        </xdr:cNvSpPr>
      </xdr:nvSpPr>
      <xdr:spPr bwMode="auto">
        <a:xfrm>
          <a:off x="4448175" y="23317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011" name="Text Box 15">
          <a:extLst>
            <a:ext uri="{FF2B5EF4-FFF2-40B4-BE49-F238E27FC236}">
              <a16:creationId xmlns:a16="http://schemas.microsoft.com/office/drawing/2014/main" id="{0C24CAAD-91B4-4BEB-94A5-18766F82B919}"/>
            </a:ext>
          </a:extLst>
        </xdr:cNvPr>
        <xdr:cNvSpPr txBox="1">
          <a:spLocks noChangeArrowheads="1"/>
        </xdr:cNvSpPr>
      </xdr:nvSpPr>
      <xdr:spPr bwMode="auto">
        <a:xfrm>
          <a:off x="11963400" y="23317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504825</xdr:rowOff>
    </xdr:from>
    <xdr:ext cx="95250" cy="442269"/>
    <xdr:sp macro="" textlink="">
      <xdr:nvSpPr>
        <xdr:cNvPr id="3012" name="Text Box 15">
          <a:extLst>
            <a:ext uri="{FF2B5EF4-FFF2-40B4-BE49-F238E27FC236}">
              <a16:creationId xmlns:a16="http://schemas.microsoft.com/office/drawing/2014/main" id="{6DE23197-A5DB-44ED-865A-CAB1DF8D4EFE}"/>
            </a:ext>
          </a:extLst>
        </xdr:cNvPr>
        <xdr:cNvSpPr txBox="1">
          <a:spLocks noChangeArrowheads="1"/>
        </xdr:cNvSpPr>
      </xdr:nvSpPr>
      <xdr:spPr bwMode="auto">
        <a:xfrm>
          <a:off x="20821650" y="23317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013" name="Text Box 15">
          <a:extLst>
            <a:ext uri="{FF2B5EF4-FFF2-40B4-BE49-F238E27FC236}">
              <a16:creationId xmlns:a16="http://schemas.microsoft.com/office/drawing/2014/main" id="{C053BC33-45CB-4043-AA18-3FCD04C3FF54}"/>
            </a:ext>
          </a:extLst>
        </xdr:cNvPr>
        <xdr:cNvSpPr txBox="1">
          <a:spLocks noChangeArrowheads="1"/>
        </xdr:cNvSpPr>
      </xdr:nvSpPr>
      <xdr:spPr bwMode="auto">
        <a:xfrm>
          <a:off x="4448175" y="23317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3014" name="Text Box 15">
          <a:extLst>
            <a:ext uri="{FF2B5EF4-FFF2-40B4-BE49-F238E27FC236}">
              <a16:creationId xmlns:a16="http://schemas.microsoft.com/office/drawing/2014/main" id="{64023BA5-7477-4108-9034-E4DDC93C1875}"/>
            </a:ext>
          </a:extLst>
        </xdr:cNvPr>
        <xdr:cNvSpPr txBox="1">
          <a:spLocks noChangeArrowheads="1"/>
        </xdr:cNvSpPr>
      </xdr:nvSpPr>
      <xdr:spPr bwMode="auto">
        <a:xfrm>
          <a:off x="4448175" y="23317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3015" name="Text Box 15">
          <a:extLst>
            <a:ext uri="{FF2B5EF4-FFF2-40B4-BE49-F238E27FC236}">
              <a16:creationId xmlns:a16="http://schemas.microsoft.com/office/drawing/2014/main" id="{629B7F56-805F-4B31-9FF5-A354C73358CA}"/>
            </a:ext>
          </a:extLst>
        </xdr:cNvPr>
        <xdr:cNvSpPr txBox="1">
          <a:spLocks noChangeArrowheads="1"/>
        </xdr:cNvSpPr>
      </xdr:nvSpPr>
      <xdr:spPr bwMode="auto">
        <a:xfrm>
          <a:off x="11963400" y="23317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16" name="Text Box 16">
          <a:extLst>
            <a:ext uri="{FF2B5EF4-FFF2-40B4-BE49-F238E27FC236}">
              <a16:creationId xmlns:a16="http://schemas.microsoft.com/office/drawing/2014/main" id="{6FBB0B3A-0F76-4BBB-B204-F5AA3B755D83}"/>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17" name="Text Box 17">
          <a:extLst>
            <a:ext uri="{FF2B5EF4-FFF2-40B4-BE49-F238E27FC236}">
              <a16:creationId xmlns:a16="http://schemas.microsoft.com/office/drawing/2014/main" id="{7F6CA007-0B70-409A-B6D9-1CF1466D86E8}"/>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18" name="Text Box 18">
          <a:extLst>
            <a:ext uri="{FF2B5EF4-FFF2-40B4-BE49-F238E27FC236}">
              <a16:creationId xmlns:a16="http://schemas.microsoft.com/office/drawing/2014/main" id="{B58D978A-E872-4BFE-8735-2C4B1D6AA801}"/>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19" name="Text Box 19">
          <a:extLst>
            <a:ext uri="{FF2B5EF4-FFF2-40B4-BE49-F238E27FC236}">
              <a16:creationId xmlns:a16="http://schemas.microsoft.com/office/drawing/2014/main" id="{DAA611F8-8424-4C29-97FE-FB4B2B7E6200}"/>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20" name="Text Box 16">
          <a:extLst>
            <a:ext uri="{FF2B5EF4-FFF2-40B4-BE49-F238E27FC236}">
              <a16:creationId xmlns:a16="http://schemas.microsoft.com/office/drawing/2014/main" id="{BA8F6AC0-5C35-4B03-9063-5A19630E1C65}"/>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21" name="Text Box 17">
          <a:extLst>
            <a:ext uri="{FF2B5EF4-FFF2-40B4-BE49-F238E27FC236}">
              <a16:creationId xmlns:a16="http://schemas.microsoft.com/office/drawing/2014/main" id="{05068A48-0398-478B-9DFD-88DCC92073E9}"/>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22" name="Text Box 18">
          <a:extLst>
            <a:ext uri="{FF2B5EF4-FFF2-40B4-BE49-F238E27FC236}">
              <a16:creationId xmlns:a16="http://schemas.microsoft.com/office/drawing/2014/main" id="{2F67616E-FB63-42D6-859C-C9A60631ED91}"/>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23" name="Text Box 19">
          <a:extLst>
            <a:ext uri="{FF2B5EF4-FFF2-40B4-BE49-F238E27FC236}">
              <a16:creationId xmlns:a16="http://schemas.microsoft.com/office/drawing/2014/main" id="{881A0845-2AC4-4FA1-AADC-F4A16D80882A}"/>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024" name="Text Box 16">
          <a:extLst>
            <a:ext uri="{FF2B5EF4-FFF2-40B4-BE49-F238E27FC236}">
              <a16:creationId xmlns:a16="http://schemas.microsoft.com/office/drawing/2014/main" id="{C313A2BB-E2C6-4735-B33F-50A6E1F2E4E5}"/>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025" name="Text Box 17">
          <a:extLst>
            <a:ext uri="{FF2B5EF4-FFF2-40B4-BE49-F238E27FC236}">
              <a16:creationId xmlns:a16="http://schemas.microsoft.com/office/drawing/2014/main" id="{A929898A-2481-49CD-ADE6-45147B56D3E9}"/>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026" name="Text Box 18">
          <a:extLst>
            <a:ext uri="{FF2B5EF4-FFF2-40B4-BE49-F238E27FC236}">
              <a16:creationId xmlns:a16="http://schemas.microsoft.com/office/drawing/2014/main" id="{3AA155A3-4E41-468D-841E-682C9C06CFE8}"/>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027" name="Text Box 19">
          <a:extLst>
            <a:ext uri="{FF2B5EF4-FFF2-40B4-BE49-F238E27FC236}">
              <a16:creationId xmlns:a16="http://schemas.microsoft.com/office/drawing/2014/main" id="{F5E64F19-1454-4F08-932E-582E982FCF79}"/>
            </a:ext>
          </a:extLst>
        </xdr:cNvPr>
        <xdr:cNvSpPr txBox="1">
          <a:spLocks noChangeArrowheads="1"/>
        </xdr:cNvSpPr>
      </xdr:nvSpPr>
      <xdr:spPr bwMode="auto">
        <a:xfrm>
          <a:off x="2082165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3028" name="Text Box 15">
          <a:extLst>
            <a:ext uri="{FF2B5EF4-FFF2-40B4-BE49-F238E27FC236}">
              <a16:creationId xmlns:a16="http://schemas.microsoft.com/office/drawing/2014/main" id="{B6223725-D70E-41AE-AFC6-820B1292CC54}"/>
            </a:ext>
          </a:extLst>
        </xdr:cNvPr>
        <xdr:cNvSpPr txBox="1">
          <a:spLocks noChangeArrowheads="1"/>
        </xdr:cNvSpPr>
      </xdr:nvSpPr>
      <xdr:spPr bwMode="auto">
        <a:xfrm>
          <a:off x="4448175" y="240601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29" name="Text Box 16">
          <a:extLst>
            <a:ext uri="{FF2B5EF4-FFF2-40B4-BE49-F238E27FC236}">
              <a16:creationId xmlns:a16="http://schemas.microsoft.com/office/drawing/2014/main" id="{9AF545C7-DD87-4EF0-8A5D-ED1B79852C88}"/>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30" name="Text Box 17">
          <a:extLst>
            <a:ext uri="{FF2B5EF4-FFF2-40B4-BE49-F238E27FC236}">
              <a16:creationId xmlns:a16="http://schemas.microsoft.com/office/drawing/2014/main" id="{1E789498-4FF8-4830-8382-1C8C76585430}"/>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31" name="Text Box 18">
          <a:extLst>
            <a:ext uri="{FF2B5EF4-FFF2-40B4-BE49-F238E27FC236}">
              <a16:creationId xmlns:a16="http://schemas.microsoft.com/office/drawing/2014/main" id="{FDF43A5E-CFA8-476E-8B2C-6E33A93131F7}"/>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32" name="Text Box 19">
          <a:extLst>
            <a:ext uri="{FF2B5EF4-FFF2-40B4-BE49-F238E27FC236}">
              <a16:creationId xmlns:a16="http://schemas.microsoft.com/office/drawing/2014/main" id="{DBA81514-693B-4270-8512-5CAD276471B9}"/>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033" name="Text Box 15">
          <a:extLst>
            <a:ext uri="{FF2B5EF4-FFF2-40B4-BE49-F238E27FC236}">
              <a16:creationId xmlns:a16="http://schemas.microsoft.com/office/drawing/2014/main" id="{725CA7F4-53BE-4DC1-841B-5DA0B474B627}"/>
            </a:ext>
          </a:extLst>
        </xdr:cNvPr>
        <xdr:cNvSpPr txBox="1">
          <a:spLocks noChangeArrowheads="1"/>
        </xdr:cNvSpPr>
      </xdr:nvSpPr>
      <xdr:spPr bwMode="auto">
        <a:xfrm>
          <a:off x="11963400" y="24060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34" name="Text Box 16">
          <a:extLst>
            <a:ext uri="{FF2B5EF4-FFF2-40B4-BE49-F238E27FC236}">
              <a16:creationId xmlns:a16="http://schemas.microsoft.com/office/drawing/2014/main" id="{BCA919C2-85F4-45F1-87B6-97AEFFE35FE7}"/>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35" name="Text Box 17">
          <a:extLst>
            <a:ext uri="{FF2B5EF4-FFF2-40B4-BE49-F238E27FC236}">
              <a16:creationId xmlns:a16="http://schemas.microsoft.com/office/drawing/2014/main" id="{D8F6F0C3-C7DE-4AD2-94CC-47393337A6B8}"/>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36" name="Text Box 18">
          <a:extLst>
            <a:ext uri="{FF2B5EF4-FFF2-40B4-BE49-F238E27FC236}">
              <a16:creationId xmlns:a16="http://schemas.microsoft.com/office/drawing/2014/main" id="{59F03E0B-0B81-4426-B67C-6F015AFB713D}"/>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37" name="Text Box 16">
          <a:extLst>
            <a:ext uri="{FF2B5EF4-FFF2-40B4-BE49-F238E27FC236}">
              <a16:creationId xmlns:a16="http://schemas.microsoft.com/office/drawing/2014/main" id="{86F29064-37EC-40E5-AC96-B0EAB0B9AB8A}"/>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38" name="Text Box 17">
          <a:extLst>
            <a:ext uri="{FF2B5EF4-FFF2-40B4-BE49-F238E27FC236}">
              <a16:creationId xmlns:a16="http://schemas.microsoft.com/office/drawing/2014/main" id="{DC4D4C5A-137F-47CF-A422-C3993FD20CD2}"/>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39" name="Text Box 18">
          <a:extLst>
            <a:ext uri="{FF2B5EF4-FFF2-40B4-BE49-F238E27FC236}">
              <a16:creationId xmlns:a16="http://schemas.microsoft.com/office/drawing/2014/main" id="{76EAB6B9-A535-457F-9932-EA2BDD078291}"/>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40" name="Text Box 19">
          <a:extLst>
            <a:ext uri="{FF2B5EF4-FFF2-40B4-BE49-F238E27FC236}">
              <a16:creationId xmlns:a16="http://schemas.microsoft.com/office/drawing/2014/main" id="{91B73389-19D5-4CFE-8874-7CFB6531CDA9}"/>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41" name="Text Box 16">
          <a:extLst>
            <a:ext uri="{FF2B5EF4-FFF2-40B4-BE49-F238E27FC236}">
              <a16:creationId xmlns:a16="http://schemas.microsoft.com/office/drawing/2014/main" id="{E8001D18-7F3D-4348-A112-D71172B601AB}"/>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42" name="Text Box 17">
          <a:extLst>
            <a:ext uri="{FF2B5EF4-FFF2-40B4-BE49-F238E27FC236}">
              <a16:creationId xmlns:a16="http://schemas.microsoft.com/office/drawing/2014/main" id="{01146793-2AA2-4831-BA05-17F9B7C1FE91}"/>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43" name="Text Box 18">
          <a:extLst>
            <a:ext uri="{FF2B5EF4-FFF2-40B4-BE49-F238E27FC236}">
              <a16:creationId xmlns:a16="http://schemas.microsoft.com/office/drawing/2014/main" id="{ADCCADEA-0C8F-4CCC-9909-C7BF844A9F43}"/>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58</xdr:row>
      <xdr:rowOff>170392</xdr:rowOff>
    </xdr:from>
    <xdr:ext cx="95250" cy="213632"/>
    <xdr:sp macro="" textlink="">
      <xdr:nvSpPr>
        <xdr:cNvPr id="3044" name="Text Box 15">
          <a:extLst>
            <a:ext uri="{FF2B5EF4-FFF2-40B4-BE49-F238E27FC236}">
              <a16:creationId xmlns:a16="http://schemas.microsoft.com/office/drawing/2014/main" id="{92C87623-3DCC-44ED-984C-D4BA94BCAC83}"/>
            </a:ext>
          </a:extLst>
        </xdr:cNvPr>
        <xdr:cNvSpPr txBox="1">
          <a:spLocks noChangeArrowheads="1"/>
        </xdr:cNvSpPr>
      </xdr:nvSpPr>
      <xdr:spPr bwMode="auto">
        <a:xfrm>
          <a:off x="11991975" y="24602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45" name="Text Box 16">
          <a:extLst>
            <a:ext uri="{FF2B5EF4-FFF2-40B4-BE49-F238E27FC236}">
              <a16:creationId xmlns:a16="http://schemas.microsoft.com/office/drawing/2014/main" id="{F8DB34CE-D4AF-4A8F-B9DD-5E35D431F59D}"/>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46" name="Text Box 17">
          <a:extLst>
            <a:ext uri="{FF2B5EF4-FFF2-40B4-BE49-F238E27FC236}">
              <a16:creationId xmlns:a16="http://schemas.microsoft.com/office/drawing/2014/main" id="{DFDCE775-318D-406D-B3A3-C5BE6B4A8100}"/>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47" name="Text Box 18">
          <a:extLst>
            <a:ext uri="{FF2B5EF4-FFF2-40B4-BE49-F238E27FC236}">
              <a16:creationId xmlns:a16="http://schemas.microsoft.com/office/drawing/2014/main" id="{6C773C62-9E1F-460F-9FF0-E995DDBBB44C}"/>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48" name="Text Box 19">
          <a:extLst>
            <a:ext uri="{FF2B5EF4-FFF2-40B4-BE49-F238E27FC236}">
              <a16:creationId xmlns:a16="http://schemas.microsoft.com/office/drawing/2014/main" id="{08F8EB79-7B4A-4356-A99C-1E6414C9EA2F}"/>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49" name="Text Box 16">
          <a:extLst>
            <a:ext uri="{FF2B5EF4-FFF2-40B4-BE49-F238E27FC236}">
              <a16:creationId xmlns:a16="http://schemas.microsoft.com/office/drawing/2014/main" id="{BFCD305C-E8FD-4F02-8ADC-439C17EDD5F0}"/>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50" name="Text Box 17">
          <a:extLst>
            <a:ext uri="{FF2B5EF4-FFF2-40B4-BE49-F238E27FC236}">
              <a16:creationId xmlns:a16="http://schemas.microsoft.com/office/drawing/2014/main" id="{30E03F18-F0CE-428A-83A1-CA4E420DE147}"/>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51" name="Text Box 18">
          <a:extLst>
            <a:ext uri="{FF2B5EF4-FFF2-40B4-BE49-F238E27FC236}">
              <a16:creationId xmlns:a16="http://schemas.microsoft.com/office/drawing/2014/main" id="{2484C293-B9EC-4232-9B8C-49565568BDD0}"/>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52" name="Text Box 19">
          <a:extLst>
            <a:ext uri="{FF2B5EF4-FFF2-40B4-BE49-F238E27FC236}">
              <a16:creationId xmlns:a16="http://schemas.microsoft.com/office/drawing/2014/main" id="{BA6C3AEF-0FDD-4F53-A92C-AA412ADC6262}"/>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95250" cy="171450"/>
    <xdr:sp macro="" textlink="">
      <xdr:nvSpPr>
        <xdr:cNvPr id="3053" name="Text Box 16">
          <a:extLst>
            <a:ext uri="{FF2B5EF4-FFF2-40B4-BE49-F238E27FC236}">
              <a16:creationId xmlns:a16="http://schemas.microsoft.com/office/drawing/2014/main" id="{585397CF-2C63-4577-A09C-CADCF8DACA9C}"/>
            </a:ext>
          </a:extLst>
        </xdr:cNvPr>
        <xdr:cNvSpPr txBox="1">
          <a:spLocks noChangeArrowheads="1"/>
        </xdr:cNvSpPr>
      </xdr:nvSpPr>
      <xdr:spPr bwMode="auto">
        <a:xfrm>
          <a:off x="20821650" y="23317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95250" cy="171450"/>
    <xdr:sp macro="" textlink="">
      <xdr:nvSpPr>
        <xdr:cNvPr id="3054" name="Text Box 17">
          <a:extLst>
            <a:ext uri="{FF2B5EF4-FFF2-40B4-BE49-F238E27FC236}">
              <a16:creationId xmlns:a16="http://schemas.microsoft.com/office/drawing/2014/main" id="{1846A629-6C1F-41DF-A3F2-A74BC1593BFA}"/>
            </a:ext>
          </a:extLst>
        </xdr:cNvPr>
        <xdr:cNvSpPr txBox="1">
          <a:spLocks noChangeArrowheads="1"/>
        </xdr:cNvSpPr>
      </xdr:nvSpPr>
      <xdr:spPr bwMode="auto">
        <a:xfrm>
          <a:off x="20821650" y="23317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95250" cy="171450"/>
    <xdr:sp macro="" textlink="">
      <xdr:nvSpPr>
        <xdr:cNvPr id="3055" name="Text Box 18">
          <a:extLst>
            <a:ext uri="{FF2B5EF4-FFF2-40B4-BE49-F238E27FC236}">
              <a16:creationId xmlns:a16="http://schemas.microsoft.com/office/drawing/2014/main" id="{FF48C905-B4D0-4BAE-8878-336BB924656B}"/>
            </a:ext>
          </a:extLst>
        </xdr:cNvPr>
        <xdr:cNvSpPr txBox="1">
          <a:spLocks noChangeArrowheads="1"/>
        </xdr:cNvSpPr>
      </xdr:nvSpPr>
      <xdr:spPr bwMode="auto">
        <a:xfrm>
          <a:off x="20821650" y="23317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55</xdr:row>
      <xdr:rowOff>0</xdr:rowOff>
    </xdr:from>
    <xdr:ext cx="95250" cy="171450"/>
    <xdr:sp macro="" textlink="">
      <xdr:nvSpPr>
        <xdr:cNvPr id="3056" name="Text Box 19">
          <a:extLst>
            <a:ext uri="{FF2B5EF4-FFF2-40B4-BE49-F238E27FC236}">
              <a16:creationId xmlns:a16="http://schemas.microsoft.com/office/drawing/2014/main" id="{1983F4C3-56EC-4534-AB60-43F19CE50163}"/>
            </a:ext>
          </a:extLst>
        </xdr:cNvPr>
        <xdr:cNvSpPr txBox="1">
          <a:spLocks noChangeArrowheads="1"/>
        </xdr:cNvSpPr>
      </xdr:nvSpPr>
      <xdr:spPr bwMode="auto">
        <a:xfrm>
          <a:off x="20821650" y="23317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3057" name="Text Box 15">
          <a:extLst>
            <a:ext uri="{FF2B5EF4-FFF2-40B4-BE49-F238E27FC236}">
              <a16:creationId xmlns:a16="http://schemas.microsoft.com/office/drawing/2014/main" id="{5668C7D5-1B7F-4E90-8440-61DB916992C1}"/>
            </a:ext>
          </a:extLst>
        </xdr:cNvPr>
        <xdr:cNvSpPr txBox="1">
          <a:spLocks noChangeArrowheads="1"/>
        </xdr:cNvSpPr>
      </xdr:nvSpPr>
      <xdr:spPr bwMode="auto">
        <a:xfrm>
          <a:off x="4448175" y="240601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58" name="Text Box 16">
          <a:extLst>
            <a:ext uri="{FF2B5EF4-FFF2-40B4-BE49-F238E27FC236}">
              <a16:creationId xmlns:a16="http://schemas.microsoft.com/office/drawing/2014/main" id="{B381A669-430D-4811-B30B-CB23372C19B0}"/>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59" name="Text Box 17">
          <a:extLst>
            <a:ext uri="{FF2B5EF4-FFF2-40B4-BE49-F238E27FC236}">
              <a16:creationId xmlns:a16="http://schemas.microsoft.com/office/drawing/2014/main" id="{306F9921-06B0-4640-9D09-EB777878CA79}"/>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60" name="Text Box 18">
          <a:extLst>
            <a:ext uri="{FF2B5EF4-FFF2-40B4-BE49-F238E27FC236}">
              <a16:creationId xmlns:a16="http://schemas.microsoft.com/office/drawing/2014/main" id="{677C2023-918C-447C-85DD-F2ADF568D9D8}"/>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0</xdr:rowOff>
    </xdr:from>
    <xdr:ext cx="95250" cy="171450"/>
    <xdr:sp macro="" textlink="">
      <xdr:nvSpPr>
        <xdr:cNvPr id="3061" name="Text Box 19">
          <a:extLst>
            <a:ext uri="{FF2B5EF4-FFF2-40B4-BE49-F238E27FC236}">
              <a16:creationId xmlns:a16="http://schemas.microsoft.com/office/drawing/2014/main" id="{AFC4B49F-EDF7-403E-B81A-8AB204E670A2}"/>
            </a:ext>
          </a:extLst>
        </xdr:cNvPr>
        <xdr:cNvSpPr txBox="1">
          <a:spLocks noChangeArrowheads="1"/>
        </xdr:cNvSpPr>
      </xdr:nvSpPr>
      <xdr:spPr bwMode="auto">
        <a:xfrm>
          <a:off x="4448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62" name="Text Box 16">
          <a:extLst>
            <a:ext uri="{FF2B5EF4-FFF2-40B4-BE49-F238E27FC236}">
              <a16:creationId xmlns:a16="http://schemas.microsoft.com/office/drawing/2014/main" id="{1594B36D-7511-4811-93E5-7E6886E0987D}"/>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0</xdr:rowOff>
    </xdr:from>
    <xdr:ext cx="95250" cy="171450"/>
    <xdr:sp macro="" textlink="">
      <xdr:nvSpPr>
        <xdr:cNvPr id="3063" name="Text Box 17">
          <a:extLst>
            <a:ext uri="{FF2B5EF4-FFF2-40B4-BE49-F238E27FC236}">
              <a16:creationId xmlns:a16="http://schemas.microsoft.com/office/drawing/2014/main" id="{4A18C1E4-E0C9-45F6-952C-ECE64A69B406}"/>
            </a:ext>
          </a:extLst>
        </xdr:cNvPr>
        <xdr:cNvSpPr txBox="1">
          <a:spLocks noChangeArrowheads="1"/>
        </xdr:cNvSpPr>
      </xdr:nvSpPr>
      <xdr:spPr bwMode="auto">
        <a:xfrm>
          <a:off x="11963400"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58</xdr:row>
      <xdr:rowOff>15875</xdr:rowOff>
    </xdr:from>
    <xdr:ext cx="95250" cy="171450"/>
    <xdr:sp macro="" textlink="">
      <xdr:nvSpPr>
        <xdr:cNvPr id="3064" name="Text Box 18">
          <a:extLst>
            <a:ext uri="{FF2B5EF4-FFF2-40B4-BE49-F238E27FC236}">
              <a16:creationId xmlns:a16="http://schemas.microsoft.com/office/drawing/2014/main" id="{61E0FCF3-0654-4F70-9147-9C07E58DC4AD}"/>
            </a:ext>
          </a:extLst>
        </xdr:cNvPr>
        <xdr:cNvSpPr txBox="1">
          <a:spLocks noChangeArrowheads="1"/>
        </xdr:cNvSpPr>
      </xdr:nvSpPr>
      <xdr:spPr bwMode="auto">
        <a:xfrm>
          <a:off x="11955462" y="2444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65" name="Text Box 16">
          <a:extLst>
            <a:ext uri="{FF2B5EF4-FFF2-40B4-BE49-F238E27FC236}">
              <a16:creationId xmlns:a16="http://schemas.microsoft.com/office/drawing/2014/main" id="{A7EEC8F8-1799-46F0-A5A7-264CED93DEBB}"/>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66" name="Text Box 17">
          <a:extLst>
            <a:ext uri="{FF2B5EF4-FFF2-40B4-BE49-F238E27FC236}">
              <a16:creationId xmlns:a16="http://schemas.microsoft.com/office/drawing/2014/main" id="{CA416462-7209-4478-9F81-50765FE4433C}"/>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67" name="Text Box 18">
          <a:extLst>
            <a:ext uri="{FF2B5EF4-FFF2-40B4-BE49-F238E27FC236}">
              <a16:creationId xmlns:a16="http://schemas.microsoft.com/office/drawing/2014/main" id="{9935E279-82E1-4B70-A847-3BCC24968447}"/>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68" name="Text Box 19">
          <a:extLst>
            <a:ext uri="{FF2B5EF4-FFF2-40B4-BE49-F238E27FC236}">
              <a16:creationId xmlns:a16="http://schemas.microsoft.com/office/drawing/2014/main" id="{94F3289C-7E71-4811-B6DF-E7B81D9D67A3}"/>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3069" name="Text Box 16">
          <a:extLst>
            <a:ext uri="{FF2B5EF4-FFF2-40B4-BE49-F238E27FC236}">
              <a16:creationId xmlns:a16="http://schemas.microsoft.com/office/drawing/2014/main" id="{291581C0-0AD8-4F68-AD9D-F2C794F5379A}"/>
            </a:ext>
          </a:extLst>
        </xdr:cNvPr>
        <xdr:cNvSpPr txBox="1">
          <a:spLocks noChangeArrowheads="1"/>
        </xdr:cNvSpPr>
      </xdr:nvSpPr>
      <xdr:spPr bwMode="auto">
        <a:xfrm>
          <a:off x="14735175" y="24431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58</xdr:row>
      <xdr:rowOff>170392</xdr:rowOff>
    </xdr:from>
    <xdr:ext cx="95250" cy="213632"/>
    <xdr:sp macro="" textlink="">
      <xdr:nvSpPr>
        <xdr:cNvPr id="3070" name="Text Box 15">
          <a:extLst>
            <a:ext uri="{FF2B5EF4-FFF2-40B4-BE49-F238E27FC236}">
              <a16:creationId xmlns:a16="http://schemas.microsoft.com/office/drawing/2014/main" id="{AD484421-4EF3-46BD-BB2C-04FCC0F6E09B}"/>
            </a:ext>
          </a:extLst>
        </xdr:cNvPr>
        <xdr:cNvSpPr txBox="1">
          <a:spLocks noChangeArrowheads="1"/>
        </xdr:cNvSpPr>
      </xdr:nvSpPr>
      <xdr:spPr bwMode="auto">
        <a:xfrm>
          <a:off x="11991975" y="24602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071" name="Text Box 15">
          <a:extLst>
            <a:ext uri="{FF2B5EF4-FFF2-40B4-BE49-F238E27FC236}">
              <a16:creationId xmlns:a16="http://schemas.microsoft.com/office/drawing/2014/main" id="{48F70B3F-822F-4703-A999-D2DE4854C99A}"/>
            </a:ext>
          </a:extLst>
        </xdr:cNvPr>
        <xdr:cNvSpPr txBox="1">
          <a:spLocks noChangeArrowheads="1"/>
        </xdr:cNvSpPr>
      </xdr:nvSpPr>
      <xdr:spPr bwMode="auto">
        <a:xfrm>
          <a:off x="4448175" y="24803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072" name="Text Box 15">
          <a:extLst>
            <a:ext uri="{FF2B5EF4-FFF2-40B4-BE49-F238E27FC236}">
              <a16:creationId xmlns:a16="http://schemas.microsoft.com/office/drawing/2014/main" id="{8801FD38-E136-4169-BCC3-CD001C076582}"/>
            </a:ext>
          </a:extLst>
        </xdr:cNvPr>
        <xdr:cNvSpPr txBox="1">
          <a:spLocks noChangeArrowheads="1"/>
        </xdr:cNvSpPr>
      </xdr:nvSpPr>
      <xdr:spPr bwMode="auto">
        <a:xfrm>
          <a:off x="11963400" y="24803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504825</xdr:rowOff>
    </xdr:from>
    <xdr:ext cx="95250" cy="442269"/>
    <xdr:sp macro="" textlink="">
      <xdr:nvSpPr>
        <xdr:cNvPr id="3073" name="Text Box 15">
          <a:extLst>
            <a:ext uri="{FF2B5EF4-FFF2-40B4-BE49-F238E27FC236}">
              <a16:creationId xmlns:a16="http://schemas.microsoft.com/office/drawing/2014/main" id="{E1D2A43F-BC92-4E3B-84B3-DA820AC6C63C}"/>
            </a:ext>
          </a:extLst>
        </xdr:cNvPr>
        <xdr:cNvSpPr txBox="1">
          <a:spLocks noChangeArrowheads="1"/>
        </xdr:cNvSpPr>
      </xdr:nvSpPr>
      <xdr:spPr bwMode="auto">
        <a:xfrm>
          <a:off x="20821650" y="24803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074" name="Text Box 15">
          <a:extLst>
            <a:ext uri="{FF2B5EF4-FFF2-40B4-BE49-F238E27FC236}">
              <a16:creationId xmlns:a16="http://schemas.microsoft.com/office/drawing/2014/main" id="{496D7E99-1FA9-4344-BFF7-BB8B6B6BF455}"/>
            </a:ext>
          </a:extLst>
        </xdr:cNvPr>
        <xdr:cNvSpPr txBox="1">
          <a:spLocks noChangeArrowheads="1"/>
        </xdr:cNvSpPr>
      </xdr:nvSpPr>
      <xdr:spPr bwMode="auto">
        <a:xfrm>
          <a:off x="4448175" y="24803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075" name="Text Box 15">
          <a:extLst>
            <a:ext uri="{FF2B5EF4-FFF2-40B4-BE49-F238E27FC236}">
              <a16:creationId xmlns:a16="http://schemas.microsoft.com/office/drawing/2014/main" id="{6161EE93-0AA0-46E4-AE9C-D3D79898F93A}"/>
            </a:ext>
          </a:extLst>
        </xdr:cNvPr>
        <xdr:cNvSpPr txBox="1">
          <a:spLocks noChangeArrowheads="1"/>
        </xdr:cNvSpPr>
      </xdr:nvSpPr>
      <xdr:spPr bwMode="auto">
        <a:xfrm>
          <a:off x="4448175" y="24803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58</xdr:row>
      <xdr:rowOff>170392</xdr:rowOff>
    </xdr:from>
    <xdr:ext cx="95250" cy="213632"/>
    <xdr:sp macro="" textlink="">
      <xdr:nvSpPr>
        <xdr:cNvPr id="3076" name="Text Box 15">
          <a:extLst>
            <a:ext uri="{FF2B5EF4-FFF2-40B4-BE49-F238E27FC236}">
              <a16:creationId xmlns:a16="http://schemas.microsoft.com/office/drawing/2014/main" id="{AFF487F3-0652-4E59-B47C-66D446729DA5}"/>
            </a:ext>
          </a:extLst>
        </xdr:cNvPr>
        <xdr:cNvSpPr txBox="1">
          <a:spLocks noChangeArrowheads="1"/>
        </xdr:cNvSpPr>
      </xdr:nvSpPr>
      <xdr:spPr bwMode="auto">
        <a:xfrm>
          <a:off x="11991975" y="24602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77" name="Text Box 16">
          <a:extLst>
            <a:ext uri="{FF2B5EF4-FFF2-40B4-BE49-F238E27FC236}">
              <a16:creationId xmlns:a16="http://schemas.microsoft.com/office/drawing/2014/main" id="{8E972A80-C59E-48DD-B1E3-215258D7E408}"/>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78" name="Text Box 17">
          <a:extLst>
            <a:ext uri="{FF2B5EF4-FFF2-40B4-BE49-F238E27FC236}">
              <a16:creationId xmlns:a16="http://schemas.microsoft.com/office/drawing/2014/main" id="{1C566371-26A4-494B-A1D1-9921B654A02F}"/>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79" name="Text Box 18">
          <a:extLst>
            <a:ext uri="{FF2B5EF4-FFF2-40B4-BE49-F238E27FC236}">
              <a16:creationId xmlns:a16="http://schemas.microsoft.com/office/drawing/2014/main" id="{D75733C0-6223-4A6E-B5A9-E1033DD80637}"/>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80" name="Text Box 19">
          <a:extLst>
            <a:ext uri="{FF2B5EF4-FFF2-40B4-BE49-F238E27FC236}">
              <a16:creationId xmlns:a16="http://schemas.microsoft.com/office/drawing/2014/main" id="{16227931-E2CA-4DCF-948E-5F86D7D3B56C}"/>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081" name="Text Box 16">
          <a:extLst>
            <a:ext uri="{FF2B5EF4-FFF2-40B4-BE49-F238E27FC236}">
              <a16:creationId xmlns:a16="http://schemas.microsoft.com/office/drawing/2014/main" id="{13C7D8DC-BD60-4270-AC27-951B5CE34239}"/>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082" name="Text Box 17">
          <a:extLst>
            <a:ext uri="{FF2B5EF4-FFF2-40B4-BE49-F238E27FC236}">
              <a16:creationId xmlns:a16="http://schemas.microsoft.com/office/drawing/2014/main" id="{235868DB-1E4D-4F6D-B6B1-7202A0D4A5C0}"/>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083" name="Text Box 18">
          <a:extLst>
            <a:ext uri="{FF2B5EF4-FFF2-40B4-BE49-F238E27FC236}">
              <a16:creationId xmlns:a16="http://schemas.microsoft.com/office/drawing/2014/main" id="{1E48AF7D-C34D-48FD-9293-924796BD1A2A}"/>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084" name="Text Box 19">
          <a:extLst>
            <a:ext uri="{FF2B5EF4-FFF2-40B4-BE49-F238E27FC236}">
              <a16:creationId xmlns:a16="http://schemas.microsoft.com/office/drawing/2014/main" id="{EAD5E50F-ED2E-478A-B15F-B7220943651A}"/>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085" name="Text Box 16">
          <a:extLst>
            <a:ext uri="{FF2B5EF4-FFF2-40B4-BE49-F238E27FC236}">
              <a16:creationId xmlns:a16="http://schemas.microsoft.com/office/drawing/2014/main" id="{2FEDFDB5-81F7-4321-9083-111ABD1F5461}"/>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086" name="Text Box 17">
          <a:extLst>
            <a:ext uri="{FF2B5EF4-FFF2-40B4-BE49-F238E27FC236}">
              <a16:creationId xmlns:a16="http://schemas.microsoft.com/office/drawing/2014/main" id="{DBDD4827-F302-4BB8-9F75-BFC69C59CA00}"/>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087" name="Text Box 18">
          <a:extLst>
            <a:ext uri="{FF2B5EF4-FFF2-40B4-BE49-F238E27FC236}">
              <a16:creationId xmlns:a16="http://schemas.microsoft.com/office/drawing/2014/main" id="{09F7A1B0-33AA-4D6B-AEEA-5BD5C4BD9344}"/>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088" name="Text Box 19">
          <a:extLst>
            <a:ext uri="{FF2B5EF4-FFF2-40B4-BE49-F238E27FC236}">
              <a16:creationId xmlns:a16="http://schemas.microsoft.com/office/drawing/2014/main" id="{F7788A88-15D4-42D2-BA99-BB136CDB8CCA}"/>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014"/>
    <xdr:sp macro="" textlink="">
      <xdr:nvSpPr>
        <xdr:cNvPr id="3089" name="Text Box 15">
          <a:extLst>
            <a:ext uri="{FF2B5EF4-FFF2-40B4-BE49-F238E27FC236}">
              <a16:creationId xmlns:a16="http://schemas.microsoft.com/office/drawing/2014/main" id="{A1758374-31FB-4480-98FA-FED774DCCD29}"/>
            </a:ext>
          </a:extLst>
        </xdr:cNvPr>
        <xdr:cNvSpPr txBox="1">
          <a:spLocks noChangeArrowheads="1"/>
        </xdr:cNvSpPr>
      </xdr:nvSpPr>
      <xdr:spPr bwMode="auto">
        <a:xfrm>
          <a:off x="4448175" y="25546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90" name="Text Box 16">
          <a:extLst>
            <a:ext uri="{FF2B5EF4-FFF2-40B4-BE49-F238E27FC236}">
              <a16:creationId xmlns:a16="http://schemas.microsoft.com/office/drawing/2014/main" id="{4EC8C458-FABC-4306-9258-889C05249A4F}"/>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91" name="Text Box 17">
          <a:extLst>
            <a:ext uri="{FF2B5EF4-FFF2-40B4-BE49-F238E27FC236}">
              <a16:creationId xmlns:a16="http://schemas.microsoft.com/office/drawing/2014/main" id="{49658FBB-553D-4608-AA7B-373637F647FD}"/>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92" name="Text Box 18">
          <a:extLst>
            <a:ext uri="{FF2B5EF4-FFF2-40B4-BE49-F238E27FC236}">
              <a16:creationId xmlns:a16="http://schemas.microsoft.com/office/drawing/2014/main" id="{443B265B-7653-49AA-82AD-05885A954C9D}"/>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093" name="Text Box 19">
          <a:extLst>
            <a:ext uri="{FF2B5EF4-FFF2-40B4-BE49-F238E27FC236}">
              <a16:creationId xmlns:a16="http://schemas.microsoft.com/office/drawing/2014/main" id="{655491FB-914A-448B-B557-7A3333A43A26}"/>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094" name="Text Box 16">
          <a:extLst>
            <a:ext uri="{FF2B5EF4-FFF2-40B4-BE49-F238E27FC236}">
              <a16:creationId xmlns:a16="http://schemas.microsoft.com/office/drawing/2014/main" id="{32DBAF1D-D1FF-43C7-B7FB-AED30402144D}"/>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095" name="Text Box 17">
          <a:extLst>
            <a:ext uri="{FF2B5EF4-FFF2-40B4-BE49-F238E27FC236}">
              <a16:creationId xmlns:a16="http://schemas.microsoft.com/office/drawing/2014/main" id="{41BE3F6E-1F69-486E-B6BD-22EB04E78C07}"/>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096" name="Text Box 18">
          <a:extLst>
            <a:ext uri="{FF2B5EF4-FFF2-40B4-BE49-F238E27FC236}">
              <a16:creationId xmlns:a16="http://schemas.microsoft.com/office/drawing/2014/main" id="{3209A233-B713-43F1-B903-79A31F642407}"/>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097" name="Text Box 16">
          <a:extLst>
            <a:ext uri="{FF2B5EF4-FFF2-40B4-BE49-F238E27FC236}">
              <a16:creationId xmlns:a16="http://schemas.microsoft.com/office/drawing/2014/main" id="{C67E0231-0B31-4328-A360-0F95F6D9E5ED}"/>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098" name="Text Box 17">
          <a:extLst>
            <a:ext uri="{FF2B5EF4-FFF2-40B4-BE49-F238E27FC236}">
              <a16:creationId xmlns:a16="http://schemas.microsoft.com/office/drawing/2014/main" id="{4AE490A4-2C45-47D0-BBA0-73DDB7909D9D}"/>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099" name="Text Box 18">
          <a:extLst>
            <a:ext uri="{FF2B5EF4-FFF2-40B4-BE49-F238E27FC236}">
              <a16:creationId xmlns:a16="http://schemas.microsoft.com/office/drawing/2014/main" id="{46CEC0BD-D562-4C0D-87F0-EB68E1406138}"/>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00" name="Text Box 19">
          <a:extLst>
            <a:ext uri="{FF2B5EF4-FFF2-40B4-BE49-F238E27FC236}">
              <a16:creationId xmlns:a16="http://schemas.microsoft.com/office/drawing/2014/main" id="{31A12179-6E77-479A-8194-153BA04824A9}"/>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01" name="Text Box 16">
          <a:extLst>
            <a:ext uri="{FF2B5EF4-FFF2-40B4-BE49-F238E27FC236}">
              <a16:creationId xmlns:a16="http://schemas.microsoft.com/office/drawing/2014/main" id="{1C02B170-C642-44F9-B047-11E3E8C243DC}"/>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02" name="Text Box 17">
          <a:extLst>
            <a:ext uri="{FF2B5EF4-FFF2-40B4-BE49-F238E27FC236}">
              <a16:creationId xmlns:a16="http://schemas.microsoft.com/office/drawing/2014/main" id="{AA02E842-0573-4AA1-96D9-EEFBBB91D0E4}"/>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03" name="Text Box 18">
          <a:extLst>
            <a:ext uri="{FF2B5EF4-FFF2-40B4-BE49-F238E27FC236}">
              <a16:creationId xmlns:a16="http://schemas.microsoft.com/office/drawing/2014/main" id="{694C75AE-3CE6-475D-8B1C-95CF1F5FBE1E}"/>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04" name="Text Box 19">
          <a:extLst>
            <a:ext uri="{FF2B5EF4-FFF2-40B4-BE49-F238E27FC236}">
              <a16:creationId xmlns:a16="http://schemas.microsoft.com/office/drawing/2014/main" id="{328FBDAB-BEDF-4711-AE44-DB971E26D953}"/>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105" name="Text Box 15">
          <a:extLst>
            <a:ext uri="{FF2B5EF4-FFF2-40B4-BE49-F238E27FC236}">
              <a16:creationId xmlns:a16="http://schemas.microsoft.com/office/drawing/2014/main" id="{0DE2891C-B05E-48A4-9002-CB705B3AA6EE}"/>
            </a:ext>
          </a:extLst>
        </xdr:cNvPr>
        <xdr:cNvSpPr txBox="1">
          <a:spLocks noChangeArrowheads="1"/>
        </xdr:cNvSpPr>
      </xdr:nvSpPr>
      <xdr:spPr bwMode="auto">
        <a:xfrm>
          <a:off x="4448175" y="24803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106" name="Text Box 15">
          <a:extLst>
            <a:ext uri="{FF2B5EF4-FFF2-40B4-BE49-F238E27FC236}">
              <a16:creationId xmlns:a16="http://schemas.microsoft.com/office/drawing/2014/main" id="{B71E756F-199C-4ADB-BEE4-6C50F32AFE89}"/>
            </a:ext>
          </a:extLst>
        </xdr:cNvPr>
        <xdr:cNvSpPr txBox="1">
          <a:spLocks noChangeArrowheads="1"/>
        </xdr:cNvSpPr>
      </xdr:nvSpPr>
      <xdr:spPr bwMode="auto">
        <a:xfrm>
          <a:off x="11963400" y="24803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504825</xdr:rowOff>
    </xdr:from>
    <xdr:ext cx="95250" cy="442269"/>
    <xdr:sp macro="" textlink="">
      <xdr:nvSpPr>
        <xdr:cNvPr id="3107" name="Text Box 15">
          <a:extLst>
            <a:ext uri="{FF2B5EF4-FFF2-40B4-BE49-F238E27FC236}">
              <a16:creationId xmlns:a16="http://schemas.microsoft.com/office/drawing/2014/main" id="{30B71491-7F68-4BB1-8F55-0BCBD37A18A2}"/>
            </a:ext>
          </a:extLst>
        </xdr:cNvPr>
        <xdr:cNvSpPr txBox="1">
          <a:spLocks noChangeArrowheads="1"/>
        </xdr:cNvSpPr>
      </xdr:nvSpPr>
      <xdr:spPr bwMode="auto">
        <a:xfrm>
          <a:off x="20821650" y="24803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108" name="Text Box 15">
          <a:extLst>
            <a:ext uri="{FF2B5EF4-FFF2-40B4-BE49-F238E27FC236}">
              <a16:creationId xmlns:a16="http://schemas.microsoft.com/office/drawing/2014/main" id="{4AE88107-85ED-496C-913A-408550DA46BC}"/>
            </a:ext>
          </a:extLst>
        </xdr:cNvPr>
        <xdr:cNvSpPr txBox="1">
          <a:spLocks noChangeArrowheads="1"/>
        </xdr:cNvSpPr>
      </xdr:nvSpPr>
      <xdr:spPr bwMode="auto">
        <a:xfrm>
          <a:off x="4448175" y="24803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109" name="Text Box 15">
          <a:extLst>
            <a:ext uri="{FF2B5EF4-FFF2-40B4-BE49-F238E27FC236}">
              <a16:creationId xmlns:a16="http://schemas.microsoft.com/office/drawing/2014/main" id="{49725FA6-7600-4A2C-816A-6CE25F312450}"/>
            </a:ext>
          </a:extLst>
        </xdr:cNvPr>
        <xdr:cNvSpPr txBox="1">
          <a:spLocks noChangeArrowheads="1"/>
        </xdr:cNvSpPr>
      </xdr:nvSpPr>
      <xdr:spPr bwMode="auto">
        <a:xfrm>
          <a:off x="4448175" y="24803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213632"/>
    <xdr:sp macro="" textlink="">
      <xdr:nvSpPr>
        <xdr:cNvPr id="3110" name="Text Box 15">
          <a:extLst>
            <a:ext uri="{FF2B5EF4-FFF2-40B4-BE49-F238E27FC236}">
              <a16:creationId xmlns:a16="http://schemas.microsoft.com/office/drawing/2014/main" id="{67042EBF-3C7D-4097-BF91-D141912E8C33}"/>
            </a:ext>
          </a:extLst>
        </xdr:cNvPr>
        <xdr:cNvSpPr txBox="1">
          <a:spLocks noChangeArrowheads="1"/>
        </xdr:cNvSpPr>
      </xdr:nvSpPr>
      <xdr:spPr bwMode="auto">
        <a:xfrm>
          <a:off x="11963400" y="24803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11" name="Text Box 16">
          <a:extLst>
            <a:ext uri="{FF2B5EF4-FFF2-40B4-BE49-F238E27FC236}">
              <a16:creationId xmlns:a16="http://schemas.microsoft.com/office/drawing/2014/main" id="{DE893DC2-2D76-4B8B-A15C-58014AAA3D56}"/>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12" name="Text Box 17">
          <a:extLst>
            <a:ext uri="{FF2B5EF4-FFF2-40B4-BE49-F238E27FC236}">
              <a16:creationId xmlns:a16="http://schemas.microsoft.com/office/drawing/2014/main" id="{2F01C074-DBBC-408D-BCBE-1FF34D2A1561}"/>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13" name="Text Box 18">
          <a:extLst>
            <a:ext uri="{FF2B5EF4-FFF2-40B4-BE49-F238E27FC236}">
              <a16:creationId xmlns:a16="http://schemas.microsoft.com/office/drawing/2014/main" id="{6FFBCAA9-7F84-48C2-896E-4E5B66A945DD}"/>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14" name="Text Box 19">
          <a:extLst>
            <a:ext uri="{FF2B5EF4-FFF2-40B4-BE49-F238E27FC236}">
              <a16:creationId xmlns:a16="http://schemas.microsoft.com/office/drawing/2014/main" id="{B7C5A0AB-ADF7-4FED-B0B4-692529144304}"/>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15" name="Text Box 16">
          <a:extLst>
            <a:ext uri="{FF2B5EF4-FFF2-40B4-BE49-F238E27FC236}">
              <a16:creationId xmlns:a16="http://schemas.microsoft.com/office/drawing/2014/main" id="{538AA5E1-501F-49B1-92C3-E7D2DF435265}"/>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16" name="Text Box 17">
          <a:extLst>
            <a:ext uri="{FF2B5EF4-FFF2-40B4-BE49-F238E27FC236}">
              <a16:creationId xmlns:a16="http://schemas.microsoft.com/office/drawing/2014/main" id="{877278FD-7EF4-4C71-B01C-96BE2620559B}"/>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17" name="Text Box 18">
          <a:extLst>
            <a:ext uri="{FF2B5EF4-FFF2-40B4-BE49-F238E27FC236}">
              <a16:creationId xmlns:a16="http://schemas.microsoft.com/office/drawing/2014/main" id="{4823EA4F-D6BA-45C0-BB5C-08CEE61C292F}"/>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18" name="Text Box 19">
          <a:extLst>
            <a:ext uri="{FF2B5EF4-FFF2-40B4-BE49-F238E27FC236}">
              <a16:creationId xmlns:a16="http://schemas.microsoft.com/office/drawing/2014/main" id="{0D1E6D1A-1C63-4F0F-A302-1741BD41B324}"/>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119" name="Text Box 16">
          <a:extLst>
            <a:ext uri="{FF2B5EF4-FFF2-40B4-BE49-F238E27FC236}">
              <a16:creationId xmlns:a16="http://schemas.microsoft.com/office/drawing/2014/main" id="{4CBE4615-CC96-4F21-87EB-958E9B8A3578}"/>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120" name="Text Box 17">
          <a:extLst>
            <a:ext uri="{FF2B5EF4-FFF2-40B4-BE49-F238E27FC236}">
              <a16:creationId xmlns:a16="http://schemas.microsoft.com/office/drawing/2014/main" id="{BA05EAD5-39F7-42CD-9709-72BC3ABA2B17}"/>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121" name="Text Box 18">
          <a:extLst>
            <a:ext uri="{FF2B5EF4-FFF2-40B4-BE49-F238E27FC236}">
              <a16:creationId xmlns:a16="http://schemas.microsoft.com/office/drawing/2014/main" id="{AD2968F3-3B43-4C8A-92EC-BDF925033CAB}"/>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122" name="Text Box 19">
          <a:extLst>
            <a:ext uri="{FF2B5EF4-FFF2-40B4-BE49-F238E27FC236}">
              <a16:creationId xmlns:a16="http://schemas.microsoft.com/office/drawing/2014/main" id="{EA00A3B5-7B84-4A8E-B7D7-BAEE228D1CDB}"/>
            </a:ext>
          </a:extLst>
        </xdr:cNvPr>
        <xdr:cNvSpPr txBox="1">
          <a:spLocks noChangeArrowheads="1"/>
        </xdr:cNvSpPr>
      </xdr:nvSpPr>
      <xdr:spPr bwMode="auto">
        <a:xfrm>
          <a:off x="2082165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014"/>
    <xdr:sp macro="" textlink="">
      <xdr:nvSpPr>
        <xdr:cNvPr id="3123" name="Text Box 15">
          <a:extLst>
            <a:ext uri="{FF2B5EF4-FFF2-40B4-BE49-F238E27FC236}">
              <a16:creationId xmlns:a16="http://schemas.microsoft.com/office/drawing/2014/main" id="{628F8F4A-B765-47CC-AC9B-4CF56091C201}"/>
            </a:ext>
          </a:extLst>
        </xdr:cNvPr>
        <xdr:cNvSpPr txBox="1">
          <a:spLocks noChangeArrowheads="1"/>
        </xdr:cNvSpPr>
      </xdr:nvSpPr>
      <xdr:spPr bwMode="auto">
        <a:xfrm>
          <a:off x="4448175" y="25546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24" name="Text Box 16">
          <a:extLst>
            <a:ext uri="{FF2B5EF4-FFF2-40B4-BE49-F238E27FC236}">
              <a16:creationId xmlns:a16="http://schemas.microsoft.com/office/drawing/2014/main" id="{AEE5119F-F968-4E54-B094-3DFFA4FE3FE7}"/>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25" name="Text Box 17">
          <a:extLst>
            <a:ext uri="{FF2B5EF4-FFF2-40B4-BE49-F238E27FC236}">
              <a16:creationId xmlns:a16="http://schemas.microsoft.com/office/drawing/2014/main" id="{6B547EE2-CFCA-4301-BC42-81C046BFC0D7}"/>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26" name="Text Box 18">
          <a:extLst>
            <a:ext uri="{FF2B5EF4-FFF2-40B4-BE49-F238E27FC236}">
              <a16:creationId xmlns:a16="http://schemas.microsoft.com/office/drawing/2014/main" id="{C80E37D0-AE91-4B75-BC9B-372DA66F02D9}"/>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27" name="Text Box 19">
          <a:extLst>
            <a:ext uri="{FF2B5EF4-FFF2-40B4-BE49-F238E27FC236}">
              <a16:creationId xmlns:a16="http://schemas.microsoft.com/office/drawing/2014/main" id="{9EF547B2-806C-46FC-8D9F-FB8E0D1278E6}"/>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128" name="Text Box 15">
          <a:extLst>
            <a:ext uri="{FF2B5EF4-FFF2-40B4-BE49-F238E27FC236}">
              <a16:creationId xmlns:a16="http://schemas.microsoft.com/office/drawing/2014/main" id="{79B62A41-4D98-4976-BBF2-88025DCF5E65}"/>
            </a:ext>
          </a:extLst>
        </xdr:cNvPr>
        <xdr:cNvSpPr txBox="1">
          <a:spLocks noChangeArrowheads="1"/>
        </xdr:cNvSpPr>
      </xdr:nvSpPr>
      <xdr:spPr bwMode="auto">
        <a:xfrm>
          <a:off x="11963400" y="25546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29" name="Text Box 16">
          <a:extLst>
            <a:ext uri="{FF2B5EF4-FFF2-40B4-BE49-F238E27FC236}">
              <a16:creationId xmlns:a16="http://schemas.microsoft.com/office/drawing/2014/main" id="{39DFF47C-B09A-4C29-B5F8-6833E00759AA}"/>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30" name="Text Box 17">
          <a:extLst>
            <a:ext uri="{FF2B5EF4-FFF2-40B4-BE49-F238E27FC236}">
              <a16:creationId xmlns:a16="http://schemas.microsoft.com/office/drawing/2014/main" id="{B3EB3034-FCAC-4F9D-846B-97D4F8119BE7}"/>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31" name="Text Box 18">
          <a:extLst>
            <a:ext uri="{FF2B5EF4-FFF2-40B4-BE49-F238E27FC236}">
              <a16:creationId xmlns:a16="http://schemas.microsoft.com/office/drawing/2014/main" id="{0D7E3BBC-4C6C-40E4-9110-B6A86C12ED92}"/>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32" name="Text Box 16">
          <a:extLst>
            <a:ext uri="{FF2B5EF4-FFF2-40B4-BE49-F238E27FC236}">
              <a16:creationId xmlns:a16="http://schemas.microsoft.com/office/drawing/2014/main" id="{19AEE5F6-7BB1-47E2-80D0-82A26946431F}"/>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33" name="Text Box 17">
          <a:extLst>
            <a:ext uri="{FF2B5EF4-FFF2-40B4-BE49-F238E27FC236}">
              <a16:creationId xmlns:a16="http://schemas.microsoft.com/office/drawing/2014/main" id="{F904C32A-2993-4602-89B2-E5230642E65A}"/>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34" name="Text Box 18">
          <a:extLst>
            <a:ext uri="{FF2B5EF4-FFF2-40B4-BE49-F238E27FC236}">
              <a16:creationId xmlns:a16="http://schemas.microsoft.com/office/drawing/2014/main" id="{347279D0-141B-4A8E-BB04-FEA3D8325151}"/>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35" name="Text Box 19">
          <a:extLst>
            <a:ext uri="{FF2B5EF4-FFF2-40B4-BE49-F238E27FC236}">
              <a16:creationId xmlns:a16="http://schemas.microsoft.com/office/drawing/2014/main" id="{602B94F3-1E6B-4DAA-BFE2-58CD882F8F1F}"/>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36" name="Text Box 16">
          <a:extLst>
            <a:ext uri="{FF2B5EF4-FFF2-40B4-BE49-F238E27FC236}">
              <a16:creationId xmlns:a16="http://schemas.microsoft.com/office/drawing/2014/main" id="{470D1AA1-54A6-4B28-8EA0-22DBDD2DDF49}"/>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37" name="Text Box 17">
          <a:extLst>
            <a:ext uri="{FF2B5EF4-FFF2-40B4-BE49-F238E27FC236}">
              <a16:creationId xmlns:a16="http://schemas.microsoft.com/office/drawing/2014/main" id="{0EFE25A2-010E-425A-A728-93D6C322337D}"/>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38" name="Text Box 18">
          <a:extLst>
            <a:ext uri="{FF2B5EF4-FFF2-40B4-BE49-F238E27FC236}">
              <a16:creationId xmlns:a16="http://schemas.microsoft.com/office/drawing/2014/main" id="{29CA966A-9453-4C63-89B3-FBC7FE88916B}"/>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3139" name="Text Box 15">
          <a:extLst>
            <a:ext uri="{FF2B5EF4-FFF2-40B4-BE49-F238E27FC236}">
              <a16:creationId xmlns:a16="http://schemas.microsoft.com/office/drawing/2014/main" id="{3CC02900-F9E2-4571-8A27-C357BBD7A4A7}"/>
            </a:ext>
          </a:extLst>
        </xdr:cNvPr>
        <xdr:cNvSpPr txBox="1">
          <a:spLocks noChangeArrowheads="1"/>
        </xdr:cNvSpPr>
      </xdr:nvSpPr>
      <xdr:spPr bwMode="auto">
        <a:xfrm>
          <a:off x="11991975" y="26087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40" name="Text Box 16">
          <a:extLst>
            <a:ext uri="{FF2B5EF4-FFF2-40B4-BE49-F238E27FC236}">
              <a16:creationId xmlns:a16="http://schemas.microsoft.com/office/drawing/2014/main" id="{91743176-7C1D-47BB-AA1B-A1BA471C9154}"/>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41" name="Text Box 17">
          <a:extLst>
            <a:ext uri="{FF2B5EF4-FFF2-40B4-BE49-F238E27FC236}">
              <a16:creationId xmlns:a16="http://schemas.microsoft.com/office/drawing/2014/main" id="{56AAE20D-8931-47FB-83AA-B5DA3E694471}"/>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42" name="Text Box 18">
          <a:extLst>
            <a:ext uri="{FF2B5EF4-FFF2-40B4-BE49-F238E27FC236}">
              <a16:creationId xmlns:a16="http://schemas.microsoft.com/office/drawing/2014/main" id="{F2E9C90F-9A2B-45BD-8913-FA92B0FD9147}"/>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43" name="Text Box 19">
          <a:extLst>
            <a:ext uri="{FF2B5EF4-FFF2-40B4-BE49-F238E27FC236}">
              <a16:creationId xmlns:a16="http://schemas.microsoft.com/office/drawing/2014/main" id="{C55C011B-C0C8-4667-83C0-C405ED3B4B71}"/>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44" name="Text Box 16">
          <a:extLst>
            <a:ext uri="{FF2B5EF4-FFF2-40B4-BE49-F238E27FC236}">
              <a16:creationId xmlns:a16="http://schemas.microsoft.com/office/drawing/2014/main" id="{82F65334-A30E-40A8-8AD6-4217E0D61FFE}"/>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45" name="Text Box 17">
          <a:extLst>
            <a:ext uri="{FF2B5EF4-FFF2-40B4-BE49-F238E27FC236}">
              <a16:creationId xmlns:a16="http://schemas.microsoft.com/office/drawing/2014/main" id="{813E2D09-77AC-4A52-B14D-122DD7B1CF50}"/>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46" name="Text Box 18">
          <a:extLst>
            <a:ext uri="{FF2B5EF4-FFF2-40B4-BE49-F238E27FC236}">
              <a16:creationId xmlns:a16="http://schemas.microsoft.com/office/drawing/2014/main" id="{74CF136A-FF74-404F-9445-0770AF8C96AF}"/>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47" name="Text Box 19">
          <a:extLst>
            <a:ext uri="{FF2B5EF4-FFF2-40B4-BE49-F238E27FC236}">
              <a16:creationId xmlns:a16="http://schemas.microsoft.com/office/drawing/2014/main" id="{D577DFAB-FD82-4F49-932E-CC6D2B325538}"/>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59</xdr:row>
      <xdr:rowOff>0</xdr:rowOff>
    </xdr:from>
    <xdr:ext cx="95250" cy="171450"/>
    <xdr:sp macro="" textlink="">
      <xdr:nvSpPr>
        <xdr:cNvPr id="3148" name="Text Box 16">
          <a:extLst>
            <a:ext uri="{FF2B5EF4-FFF2-40B4-BE49-F238E27FC236}">
              <a16:creationId xmlns:a16="http://schemas.microsoft.com/office/drawing/2014/main" id="{1BF4C298-EDF8-461E-925E-BAE024769D2E}"/>
            </a:ext>
          </a:extLst>
        </xdr:cNvPr>
        <xdr:cNvSpPr txBox="1">
          <a:spLocks noChangeArrowheads="1"/>
        </xdr:cNvSpPr>
      </xdr:nvSpPr>
      <xdr:spPr bwMode="auto">
        <a:xfrm>
          <a:off x="20821650" y="24803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59</xdr:row>
      <xdr:rowOff>0</xdr:rowOff>
    </xdr:from>
    <xdr:ext cx="95250" cy="171450"/>
    <xdr:sp macro="" textlink="">
      <xdr:nvSpPr>
        <xdr:cNvPr id="3149" name="Text Box 17">
          <a:extLst>
            <a:ext uri="{FF2B5EF4-FFF2-40B4-BE49-F238E27FC236}">
              <a16:creationId xmlns:a16="http://schemas.microsoft.com/office/drawing/2014/main" id="{ED064ACC-DDF3-4769-8455-2485CDD5DCF8}"/>
            </a:ext>
          </a:extLst>
        </xdr:cNvPr>
        <xdr:cNvSpPr txBox="1">
          <a:spLocks noChangeArrowheads="1"/>
        </xdr:cNvSpPr>
      </xdr:nvSpPr>
      <xdr:spPr bwMode="auto">
        <a:xfrm>
          <a:off x="20821650" y="24803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59</xdr:row>
      <xdr:rowOff>0</xdr:rowOff>
    </xdr:from>
    <xdr:ext cx="95250" cy="171450"/>
    <xdr:sp macro="" textlink="">
      <xdr:nvSpPr>
        <xdr:cNvPr id="3150" name="Text Box 18">
          <a:extLst>
            <a:ext uri="{FF2B5EF4-FFF2-40B4-BE49-F238E27FC236}">
              <a16:creationId xmlns:a16="http://schemas.microsoft.com/office/drawing/2014/main" id="{D7DFA32F-F025-4529-98BD-993AF79DB529}"/>
            </a:ext>
          </a:extLst>
        </xdr:cNvPr>
        <xdr:cNvSpPr txBox="1">
          <a:spLocks noChangeArrowheads="1"/>
        </xdr:cNvSpPr>
      </xdr:nvSpPr>
      <xdr:spPr bwMode="auto">
        <a:xfrm>
          <a:off x="20821650" y="24803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59</xdr:row>
      <xdr:rowOff>0</xdr:rowOff>
    </xdr:from>
    <xdr:ext cx="95250" cy="171450"/>
    <xdr:sp macro="" textlink="">
      <xdr:nvSpPr>
        <xdr:cNvPr id="3151" name="Text Box 19">
          <a:extLst>
            <a:ext uri="{FF2B5EF4-FFF2-40B4-BE49-F238E27FC236}">
              <a16:creationId xmlns:a16="http://schemas.microsoft.com/office/drawing/2014/main" id="{24A44F73-7AFA-4752-86B7-DA22D6FFC3DD}"/>
            </a:ext>
          </a:extLst>
        </xdr:cNvPr>
        <xdr:cNvSpPr txBox="1">
          <a:spLocks noChangeArrowheads="1"/>
        </xdr:cNvSpPr>
      </xdr:nvSpPr>
      <xdr:spPr bwMode="auto">
        <a:xfrm>
          <a:off x="20821650" y="24803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014"/>
    <xdr:sp macro="" textlink="">
      <xdr:nvSpPr>
        <xdr:cNvPr id="3152" name="Text Box 15">
          <a:extLst>
            <a:ext uri="{FF2B5EF4-FFF2-40B4-BE49-F238E27FC236}">
              <a16:creationId xmlns:a16="http://schemas.microsoft.com/office/drawing/2014/main" id="{C7CA2A93-47F4-4A31-A60D-8252E1CC510A}"/>
            </a:ext>
          </a:extLst>
        </xdr:cNvPr>
        <xdr:cNvSpPr txBox="1">
          <a:spLocks noChangeArrowheads="1"/>
        </xdr:cNvSpPr>
      </xdr:nvSpPr>
      <xdr:spPr bwMode="auto">
        <a:xfrm>
          <a:off x="4448175" y="25546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53" name="Text Box 16">
          <a:extLst>
            <a:ext uri="{FF2B5EF4-FFF2-40B4-BE49-F238E27FC236}">
              <a16:creationId xmlns:a16="http://schemas.microsoft.com/office/drawing/2014/main" id="{90962287-BE29-49C9-A0E2-6F40771C9CD3}"/>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54" name="Text Box 17">
          <a:extLst>
            <a:ext uri="{FF2B5EF4-FFF2-40B4-BE49-F238E27FC236}">
              <a16:creationId xmlns:a16="http://schemas.microsoft.com/office/drawing/2014/main" id="{A41631DE-A7DA-4023-80F3-A4DFE0871217}"/>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55" name="Text Box 18">
          <a:extLst>
            <a:ext uri="{FF2B5EF4-FFF2-40B4-BE49-F238E27FC236}">
              <a16:creationId xmlns:a16="http://schemas.microsoft.com/office/drawing/2014/main" id="{31E13DC6-8A46-4BC9-A1BE-26AFF5D3DCBD}"/>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3156" name="Text Box 19">
          <a:extLst>
            <a:ext uri="{FF2B5EF4-FFF2-40B4-BE49-F238E27FC236}">
              <a16:creationId xmlns:a16="http://schemas.microsoft.com/office/drawing/2014/main" id="{68817A37-68B5-4114-82DC-7C1E0FDDA010}"/>
            </a:ext>
          </a:extLst>
        </xdr:cNvPr>
        <xdr:cNvSpPr txBox="1">
          <a:spLocks noChangeArrowheads="1"/>
        </xdr:cNvSpPr>
      </xdr:nvSpPr>
      <xdr:spPr bwMode="auto">
        <a:xfrm>
          <a:off x="4448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57" name="Text Box 16">
          <a:extLst>
            <a:ext uri="{FF2B5EF4-FFF2-40B4-BE49-F238E27FC236}">
              <a16:creationId xmlns:a16="http://schemas.microsoft.com/office/drawing/2014/main" id="{43B9E089-B41C-4CCB-8B03-5DFF32EF519A}"/>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3158" name="Text Box 17">
          <a:extLst>
            <a:ext uri="{FF2B5EF4-FFF2-40B4-BE49-F238E27FC236}">
              <a16:creationId xmlns:a16="http://schemas.microsoft.com/office/drawing/2014/main" id="{49C868C1-21B2-4268-9B57-25ABFB61A614}"/>
            </a:ext>
          </a:extLst>
        </xdr:cNvPr>
        <xdr:cNvSpPr txBox="1">
          <a:spLocks noChangeArrowheads="1"/>
        </xdr:cNvSpPr>
      </xdr:nvSpPr>
      <xdr:spPr bwMode="auto">
        <a:xfrm>
          <a:off x="11963400"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62</xdr:row>
      <xdr:rowOff>15875</xdr:rowOff>
    </xdr:from>
    <xdr:ext cx="95250" cy="171450"/>
    <xdr:sp macro="" textlink="">
      <xdr:nvSpPr>
        <xdr:cNvPr id="3159" name="Text Box 18">
          <a:extLst>
            <a:ext uri="{FF2B5EF4-FFF2-40B4-BE49-F238E27FC236}">
              <a16:creationId xmlns:a16="http://schemas.microsoft.com/office/drawing/2014/main" id="{AA3934B4-3E7B-41A9-AC5F-AB9A5A101DB3}"/>
            </a:ext>
          </a:extLst>
        </xdr:cNvPr>
        <xdr:cNvSpPr txBox="1">
          <a:spLocks noChangeArrowheads="1"/>
        </xdr:cNvSpPr>
      </xdr:nvSpPr>
      <xdr:spPr bwMode="auto">
        <a:xfrm>
          <a:off x="11955462" y="25933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60" name="Text Box 16">
          <a:extLst>
            <a:ext uri="{FF2B5EF4-FFF2-40B4-BE49-F238E27FC236}">
              <a16:creationId xmlns:a16="http://schemas.microsoft.com/office/drawing/2014/main" id="{F7B30154-E95B-4EBA-AF8B-906A54BF7B48}"/>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61" name="Text Box 17">
          <a:extLst>
            <a:ext uri="{FF2B5EF4-FFF2-40B4-BE49-F238E27FC236}">
              <a16:creationId xmlns:a16="http://schemas.microsoft.com/office/drawing/2014/main" id="{9510B42A-8E0B-4A8F-A0CC-99315DF86114}"/>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62" name="Text Box 18">
          <a:extLst>
            <a:ext uri="{FF2B5EF4-FFF2-40B4-BE49-F238E27FC236}">
              <a16:creationId xmlns:a16="http://schemas.microsoft.com/office/drawing/2014/main" id="{5C8E9D5D-8DD7-41C4-8AC7-AAB36B52782B}"/>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63" name="Text Box 19">
          <a:extLst>
            <a:ext uri="{FF2B5EF4-FFF2-40B4-BE49-F238E27FC236}">
              <a16:creationId xmlns:a16="http://schemas.microsoft.com/office/drawing/2014/main" id="{A11A2F13-1786-4370-84AB-551AAE48D5F6}"/>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3164" name="Text Box 16">
          <a:extLst>
            <a:ext uri="{FF2B5EF4-FFF2-40B4-BE49-F238E27FC236}">
              <a16:creationId xmlns:a16="http://schemas.microsoft.com/office/drawing/2014/main" id="{0C0B0FF2-A69C-4A30-9FA0-9AE9A080ED91}"/>
            </a:ext>
          </a:extLst>
        </xdr:cNvPr>
        <xdr:cNvSpPr txBox="1">
          <a:spLocks noChangeArrowheads="1"/>
        </xdr:cNvSpPr>
      </xdr:nvSpPr>
      <xdr:spPr bwMode="auto">
        <a:xfrm>
          <a:off x="14735175" y="25917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3165" name="Text Box 15">
          <a:extLst>
            <a:ext uri="{FF2B5EF4-FFF2-40B4-BE49-F238E27FC236}">
              <a16:creationId xmlns:a16="http://schemas.microsoft.com/office/drawing/2014/main" id="{1FC727BE-FE6E-4E57-BDCA-52B9BDCEB6D3}"/>
            </a:ext>
          </a:extLst>
        </xdr:cNvPr>
        <xdr:cNvSpPr txBox="1">
          <a:spLocks noChangeArrowheads="1"/>
        </xdr:cNvSpPr>
      </xdr:nvSpPr>
      <xdr:spPr bwMode="auto">
        <a:xfrm>
          <a:off x="11991975" y="26087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166" name="Text Box 15">
          <a:extLst>
            <a:ext uri="{FF2B5EF4-FFF2-40B4-BE49-F238E27FC236}">
              <a16:creationId xmlns:a16="http://schemas.microsoft.com/office/drawing/2014/main" id="{B5F9D94F-2256-4EEC-B798-CBAF8D3FF8C6}"/>
            </a:ext>
          </a:extLst>
        </xdr:cNvPr>
        <xdr:cNvSpPr txBox="1">
          <a:spLocks noChangeArrowheads="1"/>
        </xdr:cNvSpPr>
      </xdr:nvSpPr>
      <xdr:spPr bwMode="auto">
        <a:xfrm>
          <a:off x="4448175" y="26289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167" name="Text Box 15">
          <a:extLst>
            <a:ext uri="{FF2B5EF4-FFF2-40B4-BE49-F238E27FC236}">
              <a16:creationId xmlns:a16="http://schemas.microsoft.com/office/drawing/2014/main" id="{EEB0CDB7-1849-465D-80D6-542F2E3F0B76}"/>
            </a:ext>
          </a:extLst>
        </xdr:cNvPr>
        <xdr:cNvSpPr txBox="1">
          <a:spLocks noChangeArrowheads="1"/>
        </xdr:cNvSpPr>
      </xdr:nvSpPr>
      <xdr:spPr bwMode="auto">
        <a:xfrm>
          <a:off x="11963400" y="26289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504825</xdr:rowOff>
    </xdr:from>
    <xdr:ext cx="95250" cy="442269"/>
    <xdr:sp macro="" textlink="">
      <xdr:nvSpPr>
        <xdr:cNvPr id="3168" name="Text Box 15">
          <a:extLst>
            <a:ext uri="{FF2B5EF4-FFF2-40B4-BE49-F238E27FC236}">
              <a16:creationId xmlns:a16="http://schemas.microsoft.com/office/drawing/2014/main" id="{A156BC89-1720-4B4B-BAFC-5D9714B09995}"/>
            </a:ext>
          </a:extLst>
        </xdr:cNvPr>
        <xdr:cNvSpPr txBox="1">
          <a:spLocks noChangeArrowheads="1"/>
        </xdr:cNvSpPr>
      </xdr:nvSpPr>
      <xdr:spPr bwMode="auto">
        <a:xfrm>
          <a:off x="20821650" y="26289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169" name="Text Box 15">
          <a:extLst>
            <a:ext uri="{FF2B5EF4-FFF2-40B4-BE49-F238E27FC236}">
              <a16:creationId xmlns:a16="http://schemas.microsoft.com/office/drawing/2014/main" id="{8992EE0F-7DCF-43A1-8A17-D8A0CD48286B}"/>
            </a:ext>
          </a:extLst>
        </xdr:cNvPr>
        <xdr:cNvSpPr txBox="1">
          <a:spLocks noChangeArrowheads="1"/>
        </xdr:cNvSpPr>
      </xdr:nvSpPr>
      <xdr:spPr bwMode="auto">
        <a:xfrm>
          <a:off x="4448175" y="26289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170" name="Text Box 15">
          <a:extLst>
            <a:ext uri="{FF2B5EF4-FFF2-40B4-BE49-F238E27FC236}">
              <a16:creationId xmlns:a16="http://schemas.microsoft.com/office/drawing/2014/main" id="{759D115D-A50D-49D8-A31C-B53C33CF53F6}"/>
            </a:ext>
          </a:extLst>
        </xdr:cNvPr>
        <xdr:cNvSpPr txBox="1">
          <a:spLocks noChangeArrowheads="1"/>
        </xdr:cNvSpPr>
      </xdr:nvSpPr>
      <xdr:spPr bwMode="auto">
        <a:xfrm>
          <a:off x="4448175" y="26289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3171" name="Text Box 15">
          <a:extLst>
            <a:ext uri="{FF2B5EF4-FFF2-40B4-BE49-F238E27FC236}">
              <a16:creationId xmlns:a16="http://schemas.microsoft.com/office/drawing/2014/main" id="{2999CD61-BCDC-442E-A135-FDAD2B7A92FA}"/>
            </a:ext>
          </a:extLst>
        </xdr:cNvPr>
        <xdr:cNvSpPr txBox="1">
          <a:spLocks noChangeArrowheads="1"/>
        </xdr:cNvSpPr>
      </xdr:nvSpPr>
      <xdr:spPr bwMode="auto">
        <a:xfrm>
          <a:off x="11991975" y="26087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72" name="Text Box 16">
          <a:extLst>
            <a:ext uri="{FF2B5EF4-FFF2-40B4-BE49-F238E27FC236}">
              <a16:creationId xmlns:a16="http://schemas.microsoft.com/office/drawing/2014/main" id="{6AF74316-BE71-423B-BBF0-33ECD17058E2}"/>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73" name="Text Box 17">
          <a:extLst>
            <a:ext uri="{FF2B5EF4-FFF2-40B4-BE49-F238E27FC236}">
              <a16:creationId xmlns:a16="http://schemas.microsoft.com/office/drawing/2014/main" id="{94D117C8-E21B-471C-B933-163F89D6D827}"/>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74" name="Text Box 18">
          <a:extLst>
            <a:ext uri="{FF2B5EF4-FFF2-40B4-BE49-F238E27FC236}">
              <a16:creationId xmlns:a16="http://schemas.microsoft.com/office/drawing/2014/main" id="{D18A939F-398F-4FF0-A49A-F59BBD2F7FB2}"/>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75" name="Text Box 19">
          <a:extLst>
            <a:ext uri="{FF2B5EF4-FFF2-40B4-BE49-F238E27FC236}">
              <a16:creationId xmlns:a16="http://schemas.microsoft.com/office/drawing/2014/main" id="{9D97229C-0444-4AE9-AD73-A209F1181344}"/>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176" name="Text Box 16">
          <a:extLst>
            <a:ext uri="{FF2B5EF4-FFF2-40B4-BE49-F238E27FC236}">
              <a16:creationId xmlns:a16="http://schemas.microsoft.com/office/drawing/2014/main" id="{C2485B8E-896B-4E2B-B168-56A2B0E8891E}"/>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177" name="Text Box 17">
          <a:extLst>
            <a:ext uri="{FF2B5EF4-FFF2-40B4-BE49-F238E27FC236}">
              <a16:creationId xmlns:a16="http://schemas.microsoft.com/office/drawing/2014/main" id="{E9ED7F7A-6598-4FE4-B789-A646DACDB932}"/>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178" name="Text Box 18">
          <a:extLst>
            <a:ext uri="{FF2B5EF4-FFF2-40B4-BE49-F238E27FC236}">
              <a16:creationId xmlns:a16="http://schemas.microsoft.com/office/drawing/2014/main" id="{D33AA00B-5478-4A4B-A298-2E91C892902B}"/>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179" name="Text Box 19">
          <a:extLst>
            <a:ext uri="{FF2B5EF4-FFF2-40B4-BE49-F238E27FC236}">
              <a16:creationId xmlns:a16="http://schemas.microsoft.com/office/drawing/2014/main" id="{EF11F2DF-61D0-40D1-98C7-6598E0AB6D0D}"/>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180" name="Text Box 16">
          <a:extLst>
            <a:ext uri="{FF2B5EF4-FFF2-40B4-BE49-F238E27FC236}">
              <a16:creationId xmlns:a16="http://schemas.microsoft.com/office/drawing/2014/main" id="{2E0DFC23-EBF8-4BAB-B3DD-17F98B520141}"/>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181" name="Text Box 17">
          <a:extLst>
            <a:ext uri="{FF2B5EF4-FFF2-40B4-BE49-F238E27FC236}">
              <a16:creationId xmlns:a16="http://schemas.microsoft.com/office/drawing/2014/main" id="{72B26148-544D-453B-B5AF-B1F5E4F19CB5}"/>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182" name="Text Box 18">
          <a:extLst>
            <a:ext uri="{FF2B5EF4-FFF2-40B4-BE49-F238E27FC236}">
              <a16:creationId xmlns:a16="http://schemas.microsoft.com/office/drawing/2014/main" id="{3B816143-230A-4ADE-8E68-77FDD9AEC00B}"/>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183" name="Text Box 19">
          <a:extLst>
            <a:ext uri="{FF2B5EF4-FFF2-40B4-BE49-F238E27FC236}">
              <a16:creationId xmlns:a16="http://schemas.microsoft.com/office/drawing/2014/main" id="{61DA561E-AAAD-4E16-B514-F5E71C360D2E}"/>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3184" name="Text Box 15">
          <a:extLst>
            <a:ext uri="{FF2B5EF4-FFF2-40B4-BE49-F238E27FC236}">
              <a16:creationId xmlns:a16="http://schemas.microsoft.com/office/drawing/2014/main" id="{719B4912-C6EB-44F2-A5E2-81021E2DAE4E}"/>
            </a:ext>
          </a:extLst>
        </xdr:cNvPr>
        <xdr:cNvSpPr txBox="1">
          <a:spLocks noChangeArrowheads="1"/>
        </xdr:cNvSpPr>
      </xdr:nvSpPr>
      <xdr:spPr bwMode="auto">
        <a:xfrm>
          <a:off x="4448175" y="27031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85" name="Text Box 16">
          <a:extLst>
            <a:ext uri="{FF2B5EF4-FFF2-40B4-BE49-F238E27FC236}">
              <a16:creationId xmlns:a16="http://schemas.microsoft.com/office/drawing/2014/main" id="{28E2C4AF-78FF-43D4-A047-07AB5532E327}"/>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86" name="Text Box 17">
          <a:extLst>
            <a:ext uri="{FF2B5EF4-FFF2-40B4-BE49-F238E27FC236}">
              <a16:creationId xmlns:a16="http://schemas.microsoft.com/office/drawing/2014/main" id="{78B78A1B-CACD-4263-86C1-03DC48F84531}"/>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87" name="Text Box 18">
          <a:extLst>
            <a:ext uri="{FF2B5EF4-FFF2-40B4-BE49-F238E27FC236}">
              <a16:creationId xmlns:a16="http://schemas.microsoft.com/office/drawing/2014/main" id="{E956C755-E916-41DE-84B8-BF232CE47863}"/>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188" name="Text Box 19">
          <a:extLst>
            <a:ext uri="{FF2B5EF4-FFF2-40B4-BE49-F238E27FC236}">
              <a16:creationId xmlns:a16="http://schemas.microsoft.com/office/drawing/2014/main" id="{65FE5FBA-2857-4CEB-B179-40D77FAF24B1}"/>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189" name="Text Box 16">
          <a:extLst>
            <a:ext uri="{FF2B5EF4-FFF2-40B4-BE49-F238E27FC236}">
              <a16:creationId xmlns:a16="http://schemas.microsoft.com/office/drawing/2014/main" id="{343EA6C5-02CF-417E-895D-7DDB667F2433}"/>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190" name="Text Box 17">
          <a:extLst>
            <a:ext uri="{FF2B5EF4-FFF2-40B4-BE49-F238E27FC236}">
              <a16:creationId xmlns:a16="http://schemas.microsoft.com/office/drawing/2014/main" id="{B4E68FE7-ECBA-4702-ADC9-210A216C679A}"/>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191" name="Text Box 18">
          <a:extLst>
            <a:ext uri="{FF2B5EF4-FFF2-40B4-BE49-F238E27FC236}">
              <a16:creationId xmlns:a16="http://schemas.microsoft.com/office/drawing/2014/main" id="{521DFF8C-1CE3-491D-9BCD-C41F523BFBB7}"/>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2" name="Text Box 16">
          <a:extLst>
            <a:ext uri="{FF2B5EF4-FFF2-40B4-BE49-F238E27FC236}">
              <a16:creationId xmlns:a16="http://schemas.microsoft.com/office/drawing/2014/main" id="{58965F98-F7E3-415D-9E91-78E47768B431}"/>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3" name="Text Box 17">
          <a:extLst>
            <a:ext uri="{FF2B5EF4-FFF2-40B4-BE49-F238E27FC236}">
              <a16:creationId xmlns:a16="http://schemas.microsoft.com/office/drawing/2014/main" id="{6172C373-7603-4191-A397-61AD91854909}"/>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4" name="Text Box 18">
          <a:extLst>
            <a:ext uri="{FF2B5EF4-FFF2-40B4-BE49-F238E27FC236}">
              <a16:creationId xmlns:a16="http://schemas.microsoft.com/office/drawing/2014/main" id="{ECAEFB7E-C1F6-48EC-95BC-434D610172B9}"/>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5" name="Text Box 19">
          <a:extLst>
            <a:ext uri="{FF2B5EF4-FFF2-40B4-BE49-F238E27FC236}">
              <a16:creationId xmlns:a16="http://schemas.microsoft.com/office/drawing/2014/main" id="{8052E70B-8136-42CF-BA4F-D5F9156F5E36}"/>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6" name="Text Box 16">
          <a:extLst>
            <a:ext uri="{FF2B5EF4-FFF2-40B4-BE49-F238E27FC236}">
              <a16:creationId xmlns:a16="http://schemas.microsoft.com/office/drawing/2014/main" id="{8C391667-F845-49E0-B67C-A938818E8289}"/>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7" name="Text Box 17">
          <a:extLst>
            <a:ext uri="{FF2B5EF4-FFF2-40B4-BE49-F238E27FC236}">
              <a16:creationId xmlns:a16="http://schemas.microsoft.com/office/drawing/2014/main" id="{016555F2-CB1D-4916-BE56-0A52DB240FD0}"/>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8" name="Text Box 18">
          <a:extLst>
            <a:ext uri="{FF2B5EF4-FFF2-40B4-BE49-F238E27FC236}">
              <a16:creationId xmlns:a16="http://schemas.microsoft.com/office/drawing/2014/main" id="{53E353A3-30FD-4EF6-B11E-DC2B6C65AE3C}"/>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199" name="Text Box 19">
          <a:extLst>
            <a:ext uri="{FF2B5EF4-FFF2-40B4-BE49-F238E27FC236}">
              <a16:creationId xmlns:a16="http://schemas.microsoft.com/office/drawing/2014/main" id="{4412007F-2A22-4A22-B8BB-A4CFFB34C4DB}"/>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200" name="Text Box 15">
          <a:extLst>
            <a:ext uri="{FF2B5EF4-FFF2-40B4-BE49-F238E27FC236}">
              <a16:creationId xmlns:a16="http://schemas.microsoft.com/office/drawing/2014/main" id="{ADF7FCA6-0972-4A42-B1B0-7A38CB33F17E}"/>
            </a:ext>
          </a:extLst>
        </xdr:cNvPr>
        <xdr:cNvSpPr txBox="1">
          <a:spLocks noChangeArrowheads="1"/>
        </xdr:cNvSpPr>
      </xdr:nvSpPr>
      <xdr:spPr bwMode="auto">
        <a:xfrm>
          <a:off x="4448175" y="26289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201" name="Text Box 15">
          <a:extLst>
            <a:ext uri="{FF2B5EF4-FFF2-40B4-BE49-F238E27FC236}">
              <a16:creationId xmlns:a16="http://schemas.microsoft.com/office/drawing/2014/main" id="{115594BD-D6F6-4E48-83C7-1AA67860E77F}"/>
            </a:ext>
          </a:extLst>
        </xdr:cNvPr>
        <xdr:cNvSpPr txBox="1">
          <a:spLocks noChangeArrowheads="1"/>
        </xdr:cNvSpPr>
      </xdr:nvSpPr>
      <xdr:spPr bwMode="auto">
        <a:xfrm>
          <a:off x="11963400" y="26289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504825</xdr:rowOff>
    </xdr:from>
    <xdr:ext cx="95250" cy="442269"/>
    <xdr:sp macro="" textlink="">
      <xdr:nvSpPr>
        <xdr:cNvPr id="3202" name="Text Box 15">
          <a:extLst>
            <a:ext uri="{FF2B5EF4-FFF2-40B4-BE49-F238E27FC236}">
              <a16:creationId xmlns:a16="http://schemas.microsoft.com/office/drawing/2014/main" id="{A5C6C262-8043-43A4-AA8E-D8962BA562D8}"/>
            </a:ext>
          </a:extLst>
        </xdr:cNvPr>
        <xdr:cNvSpPr txBox="1">
          <a:spLocks noChangeArrowheads="1"/>
        </xdr:cNvSpPr>
      </xdr:nvSpPr>
      <xdr:spPr bwMode="auto">
        <a:xfrm>
          <a:off x="20821650" y="26289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203" name="Text Box 15">
          <a:extLst>
            <a:ext uri="{FF2B5EF4-FFF2-40B4-BE49-F238E27FC236}">
              <a16:creationId xmlns:a16="http://schemas.microsoft.com/office/drawing/2014/main" id="{06A2B628-D2A1-46EC-810D-0A27872C5BC1}"/>
            </a:ext>
          </a:extLst>
        </xdr:cNvPr>
        <xdr:cNvSpPr txBox="1">
          <a:spLocks noChangeArrowheads="1"/>
        </xdr:cNvSpPr>
      </xdr:nvSpPr>
      <xdr:spPr bwMode="auto">
        <a:xfrm>
          <a:off x="4448175" y="26289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204" name="Text Box 15">
          <a:extLst>
            <a:ext uri="{FF2B5EF4-FFF2-40B4-BE49-F238E27FC236}">
              <a16:creationId xmlns:a16="http://schemas.microsoft.com/office/drawing/2014/main" id="{70B8794E-28CA-45F4-9F88-0A9E831CCCA6}"/>
            </a:ext>
          </a:extLst>
        </xdr:cNvPr>
        <xdr:cNvSpPr txBox="1">
          <a:spLocks noChangeArrowheads="1"/>
        </xdr:cNvSpPr>
      </xdr:nvSpPr>
      <xdr:spPr bwMode="auto">
        <a:xfrm>
          <a:off x="4448175" y="26289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213632"/>
    <xdr:sp macro="" textlink="">
      <xdr:nvSpPr>
        <xdr:cNvPr id="3205" name="Text Box 15">
          <a:extLst>
            <a:ext uri="{FF2B5EF4-FFF2-40B4-BE49-F238E27FC236}">
              <a16:creationId xmlns:a16="http://schemas.microsoft.com/office/drawing/2014/main" id="{1BEE819A-24CF-4B78-B159-1C29939FD31C}"/>
            </a:ext>
          </a:extLst>
        </xdr:cNvPr>
        <xdr:cNvSpPr txBox="1">
          <a:spLocks noChangeArrowheads="1"/>
        </xdr:cNvSpPr>
      </xdr:nvSpPr>
      <xdr:spPr bwMode="auto">
        <a:xfrm>
          <a:off x="11963400" y="26289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06" name="Text Box 16">
          <a:extLst>
            <a:ext uri="{FF2B5EF4-FFF2-40B4-BE49-F238E27FC236}">
              <a16:creationId xmlns:a16="http://schemas.microsoft.com/office/drawing/2014/main" id="{9E596235-F929-41CA-A4C9-BF6DF2CDE55B}"/>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07" name="Text Box 17">
          <a:extLst>
            <a:ext uri="{FF2B5EF4-FFF2-40B4-BE49-F238E27FC236}">
              <a16:creationId xmlns:a16="http://schemas.microsoft.com/office/drawing/2014/main" id="{1EFEA8E2-CA3D-405D-87F1-36E2FA99CF0B}"/>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08" name="Text Box 18">
          <a:extLst>
            <a:ext uri="{FF2B5EF4-FFF2-40B4-BE49-F238E27FC236}">
              <a16:creationId xmlns:a16="http://schemas.microsoft.com/office/drawing/2014/main" id="{A1CAB4E8-311D-4614-80B2-382A516E1ADB}"/>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09" name="Text Box 19">
          <a:extLst>
            <a:ext uri="{FF2B5EF4-FFF2-40B4-BE49-F238E27FC236}">
              <a16:creationId xmlns:a16="http://schemas.microsoft.com/office/drawing/2014/main" id="{D430F85C-FCE0-482B-B3A4-C12BE6ED712C}"/>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10" name="Text Box 16">
          <a:extLst>
            <a:ext uri="{FF2B5EF4-FFF2-40B4-BE49-F238E27FC236}">
              <a16:creationId xmlns:a16="http://schemas.microsoft.com/office/drawing/2014/main" id="{07231ACD-1B0F-45A7-9851-4C0C6EA403DE}"/>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11" name="Text Box 17">
          <a:extLst>
            <a:ext uri="{FF2B5EF4-FFF2-40B4-BE49-F238E27FC236}">
              <a16:creationId xmlns:a16="http://schemas.microsoft.com/office/drawing/2014/main" id="{3A65770A-76A0-47FD-B9DA-353A0D0D6575}"/>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12" name="Text Box 18">
          <a:extLst>
            <a:ext uri="{FF2B5EF4-FFF2-40B4-BE49-F238E27FC236}">
              <a16:creationId xmlns:a16="http://schemas.microsoft.com/office/drawing/2014/main" id="{1BD47AA0-9AF1-4A65-AD79-41A41B598A21}"/>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13" name="Text Box 19">
          <a:extLst>
            <a:ext uri="{FF2B5EF4-FFF2-40B4-BE49-F238E27FC236}">
              <a16:creationId xmlns:a16="http://schemas.microsoft.com/office/drawing/2014/main" id="{922B8FBA-A623-40EF-8330-0511C92EB862}"/>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214" name="Text Box 16">
          <a:extLst>
            <a:ext uri="{FF2B5EF4-FFF2-40B4-BE49-F238E27FC236}">
              <a16:creationId xmlns:a16="http://schemas.microsoft.com/office/drawing/2014/main" id="{86701D5C-2F44-4AEB-BEEA-89F978B44CD8}"/>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215" name="Text Box 17">
          <a:extLst>
            <a:ext uri="{FF2B5EF4-FFF2-40B4-BE49-F238E27FC236}">
              <a16:creationId xmlns:a16="http://schemas.microsoft.com/office/drawing/2014/main" id="{A40E1EB6-EA45-4BE2-AD1D-0CF3CB3E99FD}"/>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216" name="Text Box 18">
          <a:extLst>
            <a:ext uri="{FF2B5EF4-FFF2-40B4-BE49-F238E27FC236}">
              <a16:creationId xmlns:a16="http://schemas.microsoft.com/office/drawing/2014/main" id="{13D5F4CD-D515-4019-94EE-54E3277A4865}"/>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217" name="Text Box 19">
          <a:extLst>
            <a:ext uri="{FF2B5EF4-FFF2-40B4-BE49-F238E27FC236}">
              <a16:creationId xmlns:a16="http://schemas.microsoft.com/office/drawing/2014/main" id="{E079EFB9-8B55-4C5F-9C2E-6B245934534A}"/>
            </a:ext>
          </a:extLst>
        </xdr:cNvPr>
        <xdr:cNvSpPr txBox="1">
          <a:spLocks noChangeArrowheads="1"/>
        </xdr:cNvSpPr>
      </xdr:nvSpPr>
      <xdr:spPr bwMode="auto">
        <a:xfrm>
          <a:off x="2082165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3218" name="Text Box 15">
          <a:extLst>
            <a:ext uri="{FF2B5EF4-FFF2-40B4-BE49-F238E27FC236}">
              <a16:creationId xmlns:a16="http://schemas.microsoft.com/office/drawing/2014/main" id="{923DC3E4-0815-4322-B368-AFE1520994BD}"/>
            </a:ext>
          </a:extLst>
        </xdr:cNvPr>
        <xdr:cNvSpPr txBox="1">
          <a:spLocks noChangeArrowheads="1"/>
        </xdr:cNvSpPr>
      </xdr:nvSpPr>
      <xdr:spPr bwMode="auto">
        <a:xfrm>
          <a:off x="4448175" y="27031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19" name="Text Box 16">
          <a:extLst>
            <a:ext uri="{FF2B5EF4-FFF2-40B4-BE49-F238E27FC236}">
              <a16:creationId xmlns:a16="http://schemas.microsoft.com/office/drawing/2014/main" id="{AEAA4DEC-8C58-471A-81AD-796FFA631722}"/>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20" name="Text Box 17">
          <a:extLst>
            <a:ext uri="{FF2B5EF4-FFF2-40B4-BE49-F238E27FC236}">
              <a16:creationId xmlns:a16="http://schemas.microsoft.com/office/drawing/2014/main" id="{481B0AA8-6419-419F-BED9-74DF0BC674E9}"/>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21" name="Text Box 18">
          <a:extLst>
            <a:ext uri="{FF2B5EF4-FFF2-40B4-BE49-F238E27FC236}">
              <a16:creationId xmlns:a16="http://schemas.microsoft.com/office/drawing/2014/main" id="{B8913BF4-F188-4160-8A6B-A1C4856636FC}"/>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22" name="Text Box 19">
          <a:extLst>
            <a:ext uri="{FF2B5EF4-FFF2-40B4-BE49-F238E27FC236}">
              <a16:creationId xmlns:a16="http://schemas.microsoft.com/office/drawing/2014/main" id="{0C912860-DCB3-4286-BC24-714493F72CA5}"/>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223" name="Text Box 15">
          <a:extLst>
            <a:ext uri="{FF2B5EF4-FFF2-40B4-BE49-F238E27FC236}">
              <a16:creationId xmlns:a16="http://schemas.microsoft.com/office/drawing/2014/main" id="{CFEB75B8-4FDF-413E-98DE-1E88CC8661FA}"/>
            </a:ext>
          </a:extLst>
        </xdr:cNvPr>
        <xdr:cNvSpPr txBox="1">
          <a:spLocks noChangeArrowheads="1"/>
        </xdr:cNvSpPr>
      </xdr:nvSpPr>
      <xdr:spPr bwMode="auto">
        <a:xfrm>
          <a:off x="11963400" y="27031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24" name="Text Box 16">
          <a:extLst>
            <a:ext uri="{FF2B5EF4-FFF2-40B4-BE49-F238E27FC236}">
              <a16:creationId xmlns:a16="http://schemas.microsoft.com/office/drawing/2014/main" id="{EC05D490-E66D-43AA-858F-C556C8C6B0E0}"/>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25" name="Text Box 17">
          <a:extLst>
            <a:ext uri="{FF2B5EF4-FFF2-40B4-BE49-F238E27FC236}">
              <a16:creationId xmlns:a16="http://schemas.microsoft.com/office/drawing/2014/main" id="{5D08BC5D-7D9F-4F41-BF21-1D829E119A0F}"/>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26" name="Text Box 18">
          <a:extLst>
            <a:ext uri="{FF2B5EF4-FFF2-40B4-BE49-F238E27FC236}">
              <a16:creationId xmlns:a16="http://schemas.microsoft.com/office/drawing/2014/main" id="{C470AE85-5EB6-4F6C-B6AC-B0A8F0B4B8A0}"/>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27" name="Text Box 16">
          <a:extLst>
            <a:ext uri="{FF2B5EF4-FFF2-40B4-BE49-F238E27FC236}">
              <a16:creationId xmlns:a16="http://schemas.microsoft.com/office/drawing/2014/main" id="{115B364E-F0C6-447F-A31E-C7A72801B8BB}"/>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28" name="Text Box 17">
          <a:extLst>
            <a:ext uri="{FF2B5EF4-FFF2-40B4-BE49-F238E27FC236}">
              <a16:creationId xmlns:a16="http://schemas.microsoft.com/office/drawing/2014/main" id="{2D56CA9E-B7CC-42C8-80D7-AD56E10E3EC4}"/>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29" name="Text Box 18">
          <a:extLst>
            <a:ext uri="{FF2B5EF4-FFF2-40B4-BE49-F238E27FC236}">
              <a16:creationId xmlns:a16="http://schemas.microsoft.com/office/drawing/2014/main" id="{9386741E-E715-4272-82DD-5E08D376F804}"/>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30" name="Text Box 19">
          <a:extLst>
            <a:ext uri="{FF2B5EF4-FFF2-40B4-BE49-F238E27FC236}">
              <a16:creationId xmlns:a16="http://schemas.microsoft.com/office/drawing/2014/main" id="{70E335F2-57DC-4275-AC97-22317549E894}"/>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31" name="Text Box 16">
          <a:extLst>
            <a:ext uri="{FF2B5EF4-FFF2-40B4-BE49-F238E27FC236}">
              <a16:creationId xmlns:a16="http://schemas.microsoft.com/office/drawing/2014/main" id="{75CFE50E-8ADB-4480-9C33-D2EDC99B192F}"/>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32" name="Text Box 17">
          <a:extLst>
            <a:ext uri="{FF2B5EF4-FFF2-40B4-BE49-F238E27FC236}">
              <a16:creationId xmlns:a16="http://schemas.microsoft.com/office/drawing/2014/main" id="{C49329FA-A78E-4B1A-9F81-338D67F84916}"/>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33" name="Text Box 18">
          <a:extLst>
            <a:ext uri="{FF2B5EF4-FFF2-40B4-BE49-F238E27FC236}">
              <a16:creationId xmlns:a16="http://schemas.microsoft.com/office/drawing/2014/main" id="{28489F67-0306-43CA-A196-F2D7D4EA5686}"/>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3234" name="Text Box 15">
          <a:extLst>
            <a:ext uri="{FF2B5EF4-FFF2-40B4-BE49-F238E27FC236}">
              <a16:creationId xmlns:a16="http://schemas.microsoft.com/office/drawing/2014/main" id="{55B43D15-1AE6-407D-9654-F89DFA2BB353}"/>
            </a:ext>
          </a:extLst>
        </xdr:cNvPr>
        <xdr:cNvSpPr txBox="1">
          <a:spLocks noChangeArrowheads="1"/>
        </xdr:cNvSpPr>
      </xdr:nvSpPr>
      <xdr:spPr bwMode="auto">
        <a:xfrm>
          <a:off x="11991975" y="27573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35" name="Text Box 16">
          <a:extLst>
            <a:ext uri="{FF2B5EF4-FFF2-40B4-BE49-F238E27FC236}">
              <a16:creationId xmlns:a16="http://schemas.microsoft.com/office/drawing/2014/main" id="{E2B32151-82B0-408C-89EE-76B5B0B783D1}"/>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36" name="Text Box 17">
          <a:extLst>
            <a:ext uri="{FF2B5EF4-FFF2-40B4-BE49-F238E27FC236}">
              <a16:creationId xmlns:a16="http://schemas.microsoft.com/office/drawing/2014/main" id="{3730166F-449E-4C78-8330-DE6AC037A494}"/>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37" name="Text Box 18">
          <a:extLst>
            <a:ext uri="{FF2B5EF4-FFF2-40B4-BE49-F238E27FC236}">
              <a16:creationId xmlns:a16="http://schemas.microsoft.com/office/drawing/2014/main" id="{B95CA18C-13C4-49EB-815F-AD3DAD5F765C}"/>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38" name="Text Box 19">
          <a:extLst>
            <a:ext uri="{FF2B5EF4-FFF2-40B4-BE49-F238E27FC236}">
              <a16:creationId xmlns:a16="http://schemas.microsoft.com/office/drawing/2014/main" id="{D396921C-87EE-46D5-BE36-24CA9A5DADAC}"/>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39" name="Text Box 16">
          <a:extLst>
            <a:ext uri="{FF2B5EF4-FFF2-40B4-BE49-F238E27FC236}">
              <a16:creationId xmlns:a16="http://schemas.microsoft.com/office/drawing/2014/main" id="{48FD370E-BBCA-4AB3-87AF-AEA072B9E299}"/>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40" name="Text Box 17">
          <a:extLst>
            <a:ext uri="{FF2B5EF4-FFF2-40B4-BE49-F238E27FC236}">
              <a16:creationId xmlns:a16="http://schemas.microsoft.com/office/drawing/2014/main" id="{280BB7F5-DF12-4FCE-862F-742EC639BF22}"/>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41" name="Text Box 18">
          <a:extLst>
            <a:ext uri="{FF2B5EF4-FFF2-40B4-BE49-F238E27FC236}">
              <a16:creationId xmlns:a16="http://schemas.microsoft.com/office/drawing/2014/main" id="{952F970D-7E01-4739-8761-3ECE12C1FF54}"/>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42" name="Text Box 19">
          <a:extLst>
            <a:ext uri="{FF2B5EF4-FFF2-40B4-BE49-F238E27FC236}">
              <a16:creationId xmlns:a16="http://schemas.microsoft.com/office/drawing/2014/main" id="{373857D8-427E-4C29-A05A-70F498915BAF}"/>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95250" cy="171450"/>
    <xdr:sp macro="" textlink="">
      <xdr:nvSpPr>
        <xdr:cNvPr id="3243" name="Text Box 16">
          <a:extLst>
            <a:ext uri="{FF2B5EF4-FFF2-40B4-BE49-F238E27FC236}">
              <a16:creationId xmlns:a16="http://schemas.microsoft.com/office/drawing/2014/main" id="{5280B984-E758-48CE-9AFD-A597D8285078}"/>
            </a:ext>
          </a:extLst>
        </xdr:cNvPr>
        <xdr:cNvSpPr txBox="1">
          <a:spLocks noChangeArrowheads="1"/>
        </xdr:cNvSpPr>
      </xdr:nvSpPr>
      <xdr:spPr bwMode="auto">
        <a:xfrm>
          <a:off x="20821650" y="26289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95250" cy="171450"/>
    <xdr:sp macro="" textlink="">
      <xdr:nvSpPr>
        <xdr:cNvPr id="3244" name="Text Box 17">
          <a:extLst>
            <a:ext uri="{FF2B5EF4-FFF2-40B4-BE49-F238E27FC236}">
              <a16:creationId xmlns:a16="http://schemas.microsoft.com/office/drawing/2014/main" id="{08E30053-9DD8-4C21-9805-A06DC2356178}"/>
            </a:ext>
          </a:extLst>
        </xdr:cNvPr>
        <xdr:cNvSpPr txBox="1">
          <a:spLocks noChangeArrowheads="1"/>
        </xdr:cNvSpPr>
      </xdr:nvSpPr>
      <xdr:spPr bwMode="auto">
        <a:xfrm>
          <a:off x="20821650" y="26289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95250" cy="171450"/>
    <xdr:sp macro="" textlink="">
      <xdr:nvSpPr>
        <xdr:cNvPr id="3245" name="Text Box 18">
          <a:extLst>
            <a:ext uri="{FF2B5EF4-FFF2-40B4-BE49-F238E27FC236}">
              <a16:creationId xmlns:a16="http://schemas.microsoft.com/office/drawing/2014/main" id="{882934FC-1003-49B1-A4A2-94476F740790}"/>
            </a:ext>
          </a:extLst>
        </xdr:cNvPr>
        <xdr:cNvSpPr txBox="1">
          <a:spLocks noChangeArrowheads="1"/>
        </xdr:cNvSpPr>
      </xdr:nvSpPr>
      <xdr:spPr bwMode="auto">
        <a:xfrm>
          <a:off x="20821650" y="26289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63</xdr:row>
      <xdr:rowOff>0</xdr:rowOff>
    </xdr:from>
    <xdr:ext cx="95250" cy="171450"/>
    <xdr:sp macro="" textlink="">
      <xdr:nvSpPr>
        <xdr:cNvPr id="3246" name="Text Box 19">
          <a:extLst>
            <a:ext uri="{FF2B5EF4-FFF2-40B4-BE49-F238E27FC236}">
              <a16:creationId xmlns:a16="http://schemas.microsoft.com/office/drawing/2014/main" id="{03A794B1-9E9B-47C5-862B-25CB98CF15FC}"/>
            </a:ext>
          </a:extLst>
        </xdr:cNvPr>
        <xdr:cNvSpPr txBox="1">
          <a:spLocks noChangeArrowheads="1"/>
        </xdr:cNvSpPr>
      </xdr:nvSpPr>
      <xdr:spPr bwMode="auto">
        <a:xfrm>
          <a:off x="20821650" y="26289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3247" name="Text Box 15">
          <a:extLst>
            <a:ext uri="{FF2B5EF4-FFF2-40B4-BE49-F238E27FC236}">
              <a16:creationId xmlns:a16="http://schemas.microsoft.com/office/drawing/2014/main" id="{C79EE4A7-BA32-481E-ACE9-787947FB0499}"/>
            </a:ext>
          </a:extLst>
        </xdr:cNvPr>
        <xdr:cNvSpPr txBox="1">
          <a:spLocks noChangeArrowheads="1"/>
        </xdr:cNvSpPr>
      </xdr:nvSpPr>
      <xdr:spPr bwMode="auto">
        <a:xfrm>
          <a:off x="4448175" y="27031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48" name="Text Box 16">
          <a:extLst>
            <a:ext uri="{FF2B5EF4-FFF2-40B4-BE49-F238E27FC236}">
              <a16:creationId xmlns:a16="http://schemas.microsoft.com/office/drawing/2014/main" id="{F1639C4F-6995-48AD-9EF2-FFC0D69D351B}"/>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49" name="Text Box 17">
          <a:extLst>
            <a:ext uri="{FF2B5EF4-FFF2-40B4-BE49-F238E27FC236}">
              <a16:creationId xmlns:a16="http://schemas.microsoft.com/office/drawing/2014/main" id="{B837B959-141D-4319-A3CA-D0C7104D82DA}"/>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50" name="Text Box 18">
          <a:extLst>
            <a:ext uri="{FF2B5EF4-FFF2-40B4-BE49-F238E27FC236}">
              <a16:creationId xmlns:a16="http://schemas.microsoft.com/office/drawing/2014/main" id="{965C7804-0C34-4894-8FDB-89792C7A9B3C}"/>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3251" name="Text Box 19">
          <a:extLst>
            <a:ext uri="{FF2B5EF4-FFF2-40B4-BE49-F238E27FC236}">
              <a16:creationId xmlns:a16="http://schemas.microsoft.com/office/drawing/2014/main" id="{6069CB7B-9EB6-40BE-938F-AE6D83FBD04F}"/>
            </a:ext>
          </a:extLst>
        </xdr:cNvPr>
        <xdr:cNvSpPr txBox="1">
          <a:spLocks noChangeArrowheads="1"/>
        </xdr:cNvSpPr>
      </xdr:nvSpPr>
      <xdr:spPr bwMode="auto">
        <a:xfrm>
          <a:off x="4448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52" name="Text Box 16">
          <a:extLst>
            <a:ext uri="{FF2B5EF4-FFF2-40B4-BE49-F238E27FC236}">
              <a16:creationId xmlns:a16="http://schemas.microsoft.com/office/drawing/2014/main" id="{06C66141-01BB-4154-A3CC-456023FDA243}"/>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3253" name="Text Box 17">
          <a:extLst>
            <a:ext uri="{FF2B5EF4-FFF2-40B4-BE49-F238E27FC236}">
              <a16:creationId xmlns:a16="http://schemas.microsoft.com/office/drawing/2014/main" id="{C5669A79-D53E-4625-B844-25257E846F36}"/>
            </a:ext>
          </a:extLst>
        </xdr:cNvPr>
        <xdr:cNvSpPr txBox="1">
          <a:spLocks noChangeArrowheads="1"/>
        </xdr:cNvSpPr>
      </xdr:nvSpPr>
      <xdr:spPr bwMode="auto">
        <a:xfrm>
          <a:off x="11963400"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3254" name="Text Box 18">
          <a:extLst>
            <a:ext uri="{FF2B5EF4-FFF2-40B4-BE49-F238E27FC236}">
              <a16:creationId xmlns:a16="http://schemas.microsoft.com/office/drawing/2014/main" id="{9B1AC775-BFA3-406F-AC88-4BF925A909FB}"/>
            </a:ext>
          </a:extLst>
        </xdr:cNvPr>
        <xdr:cNvSpPr txBox="1">
          <a:spLocks noChangeArrowheads="1"/>
        </xdr:cNvSpPr>
      </xdr:nvSpPr>
      <xdr:spPr bwMode="auto">
        <a:xfrm>
          <a:off x="11955462" y="27419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55" name="Text Box 16">
          <a:extLst>
            <a:ext uri="{FF2B5EF4-FFF2-40B4-BE49-F238E27FC236}">
              <a16:creationId xmlns:a16="http://schemas.microsoft.com/office/drawing/2014/main" id="{CC14A965-DF9F-4991-9544-C6799CEC03BB}"/>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56" name="Text Box 17">
          <a:extLst>
            <a:ext uri="{FF2B5EF4-FFF2-40B4-BE49-F238E27FC236}">
              <a16:creationId xmlns:a16="http://schemas.microsoft.com/office/drawing/2014/main" id="{164C2FD1-6F01-4E8F-836B-E50684C68EA7}"/>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57" name="Text Box 18">
          <a:extLst>
            <a:ext uri="{FF2B5EF4-FFF2-40B4-BE49-F238E27FC236}">
              <a16:creationId xmlns:a16="http://schemas.microsoft.com/office/drawing/2014/main" id="{3CE6D391-61F0-4AAC-876D-580E2650F27D}"/>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58" name="Text Box 19">
          <a:extLst>
            <a:ext uri="{FF2B5EF4-FFF2-40B4-BE49-F238E27FC236}">
              <a16:creationId xmlns:a16="http://schemas.microsoft.com/office/drawing/2014/main" id="{5C8D40CD-3D4F-4E50-B1E4-EB359E18131C}"/>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3259" name="Text Box 16">
          <a:extLst>
            <a:ext uri="{FF2B5EF4-FFF2-40B4-BE49-F238E27FC236}">
              <a16:creationId xmlns:a16="http://schemas.microsoft.com/office/drawing/2014/main" id="{26841C4B-91B9-4FCB-887B-8E29D35B9BEB}"/>
            </a:ext>
          </a:extLst>
        </xdr:cNvPr>
        <xdr:cNvSpPr txBox="1">
          <a:spLocks noChangeArrowheads="1"/>
        </xdr:cNvSpPr>
      </xdr:nvSpPr>
      <xdr:spPr bwMode="auto">
        <a:xfrm>
          <a:off x="14735175" y="27403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3260" name="Text Box 15">
          <a:extLst>
            <a:ext uri="{FF2B5EF4-FFF2-40B4-BE49-F238E27FC236}">
              <a16:creationId xmlns:a16="http://schemas.microsoft.com/office/drawing/2014/main" id="{AF04EAD3-53CE-434E-81FA-356E8F4CF05E}"/>
            </a:ext>
          </a:extLst>
        </xdr:cNvPr>
        <xdr:cNvSpPr txBox="1">
          <a:spLocks noChangeArrowheads="1"/>
        </xdr:cNvSpPr>
      </xdr:nvSpPr>
      <xdr:spPr bwMode="auto">
        <a:xfrm>
          <a:off x="11991975" y="27573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3261" name="Text Box 15">
          <a:extLst>
            <a:ext uri="{FF2B5EF4-FFF2-40B4-BE49-F238E27FC236}">
              <a16:creationId xmlns:a16="http://schemas.microsoft.com/office/drawing/2014/main" id="{1E23C070-BC14-4918-BC53-EC25FEB2152B}"/>
            </a:ext>
          </a:extLst>
        </xdr:cNvPr>
        <xdr:cNvSpPr txBox="1">
          <a:spLocks noChangeArrowheads="1"/>
        </xdr:cNvSpPr>
      </xdr:nvSpPr>
      <xdr:spPr bwMode="auto">
        <a:xfrm>
          <a:off x="4448175" y="27774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262" name="Text Box 15">
          <a:extLst>
            <a:ext uri="{FF2B5EF4-FFF2-40B4-BE49-F238E27FC236}">
              <a16:creationId xmlns:a16="http://schemas.microsoft.com/office/drawing/2014/main" id="{A7DF14AC-C6BF-4312-AC86-134065B5F22F}"/>
            </a:ext>
          </a:extLst>
        </xdr:cNvPr>
        <xdr:cNvSpPr txBox="1">
          <a:spLocks noChangeArrowheads="1"/>
        </xdr:cNvSpPr>
      </xdr:nvSpPr>
      <xdr:spPr bwMode="auto">
        <a:xfrm>
          <a:off x="11963400" y="27774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504825</xdr:rowOff>
    </xdr:from>
    <xdr:ext cx="95250" cy="442269"/>
    <xdr:sp macro="" textlink="">
      <xdr:nvSpPr>
        <xdr:cNvPr id="3263" name="Text Box 15">
          <a:extLst>
            <a:ext uri="{FF2B5EF4-FFF2-40B4-BE49-F238E27FC236}">
              <a16:creationId xmlns:a16="http://schemas.microsoft.com/office/drawing/2014/main" id="{A1D4AA37-372B-4596-B384-43E461479D27}"/>
            </a:ext>
          </a:extLst>
        </xdr:cNvPr>
        <xdr:cNvSpPr txBox="1">
          <a:spLocks noChangeArrowheads="1"/>
        </xdr:cNvSpPr>
      </xdr:nvSpPr>
      <xdr:spPr bwMode="auto">
        <a:xfrm>
          <a:off x="20821650" y="27774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3264" name="Text Box 15">
          <a:extLst>
            <a:ext uri="{FF2B5EF4-FFF2-40B4-BE49-F238E27FC236}">
              <a16:creationId xmlns:a16="http://schemas.microsoft.com/office/drawing/2014/main" id="{9C9E57EB-E908-45A0-8331-3FB80A029FA3}"/>
            </a:ext>
          </a:extLst>
        </xdr:cNvPr>
        <xdr:cNvSpPr txBox="1">
          <a:spLocks noChangeArrowheads="1"/>
        </xdr:cNvSpPr>
      </xdr:nvSpPr>
      <xdr:spPr bwMode="auto">
        <a:xfrm>
          <a:off x="4448175" y="27774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3265" name="Text Box 15">
          <a:extLst>
            <a:ext uri="{FF2B5EF4-FFF2-40B4-BE49-F238E27FC236}">
              <a16:creationId xmlns:a16="http://schemas.microsoft.com/office/drawing/2014/main" id="{74F56DCE-12BF-4EC2-AD6E-12502DFDC2F6}"/>
            </a:ext>
          </a:extLst>
        </xdr:cNvPr>
        <xdr:cNvSpPr txBox="1">
          <a:spLocks noChangeArrowheads="1"/>
        </xdr:cNvSpPr>
      </xdr:nvSpPr>
      <xdr:spPr bwMode="auto">
        <a:xfrm>
          <a:off x="4448175" y="27774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3266" name="Text Box 15">
          <a:extLst>
            <a:ext uri="{FF2B5EF4-FFF2-40B4-BE49-F238E27FC236}">
              <a16:creationId xmlns:a16="http://schemas.microsoft.com/office/drawing/2014/main" id="{A3FA04FE-7FC8-4E5A-A778-4BBFD8260FF0}"/>
            </a:ext>
          </a:extLst>
        </xdr:cNvPr>
        <xdr:cNvSpPr txBox="1">
          <a:spLocks noChangeArrowheads="1"/>
        </xdr:cNvSpPr>
      </xdr:nvSpPr>
      <xdr:spPr bwMode="auto">
        <a:xfrm>
          <a:off x="11991975" y="27573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67" name="Text Box 16">
          <a:extLst>
            <a:ext uri="{FF2B5EF4-FFF2-40B4-BE49-F238E27FC236}">
              <a16:creationId xmlns:a16="http://schemas.microsoft.com/office/drawing/2014/main" id="{64DA6292-2194-448C-A401-2C0C9EB0F04A}"/>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68" name="Text Box 17">
          <a:extLst>
            <a:ext uri="{FF2B5EF4-FFF2-40B4-BE49-F238E27FC236}">
              <a16:creationId xmlns:a16="http://schemas.microsoft.com/office/drawing/2014/main" id="{64B16137-49CF-44E1-983F-CBC7706EB843}"/>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69" name="Text Box 18">
          <a:extLst>
            <a:ext uri="{FF2B5EF4-FFF2-40B4-BE49-F238E27FC236}">
              <a16:creationId xmlns:a16="http://schemas.microsoft.com/office/drawing/2014/main" id="{79A11165-49E4-4A1E-8549-84459D67EC21}"/>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70" name="Text Box 19">
          <a:extLst>
            <a:ext uri="{FF2B5EF4-FFF2-40B4-BE49-F238E27FC236}">
              <a16:creationId xmlns:a16="http://schemas.microsoft.com/office/drawing/2014/main" id="{85C34124-2DF5-4B65-866C-0D861B26349D}"/>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271" name="Text Box 16">
          <a:extLst>
            <a:ext uri="{FF2B5EF4-FFF2-40B4-BE49-F238E27FC236}">
              <a16:creationId xmlns:a16="http://schemas.microsoft.com/office/drawing/2014/main" id="{7356A7D2-F26A-465B-A93D-C3C7E72F13DC}"/>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272" name="Text Box 17">
          <a:extLst>
            <a:ext uri="{FF2B5EF4-FFF2-40B4-BE49-F238E27FC236}">
              <a16:creationId xmlns:a16="http://schemas.microsoft.com/office/drawing/2014/main" id="{8B6AAAE5-55F1-445E-A9E7-21D053B960B1}"/>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273" name="Text Box 18">
          <a:extLst>
            <a:ext uri="{FF2B5EF4-FFF2-40B4-BE49-F238E27FC236}">
              <a16:creationId xmlns:a16="http://schemas.microsoft.com/office/drawing/2014/main" id="{7E5812F0-42A6-4110-80C3-5399903FBC46}"/>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274" name="Text Box 19">
          <a:extLst>
            <a:ext uri="{FF2B5EF4-FFF2-40B4-BE49-F238E27FC236}">
              <a16:creationId xmlns:a16="http://schemas.microsoft.com/office/drawing/2014/main" id="{E2A79DA3-E039-4659-B724-2DA26F422A9A}"/>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275" name="Text Box 16">
          <a:extLst>
            <a:ext uri="{FF2B5EF4-FFF2-40B4-BE49-F238E27FC236}">
              <a16:creationId xmlns:a16="http://schemas.microsoft.com/office/drawing/2014/main" id="{B04CF2FE-2196-48D1-B253-B4DCD4BAC6D8}"/>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276" name="Text Box 17">
          <a:extLst>
            <a:ext uri="{FF2B5EF4-FFF2-40B4-BE49-F238E27FC236}">
              <a16:creationId xmlns:a16="http://schemas.microsoft.com/office/drawing/2014/main" id="{AEAFE4B6-EF05-49F4-8987-8218EC462B48}"/>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277" name="Text Box 18">
          <a:extLst>
            <a:ext uri="{FF2B5EF4-FFF2-40B4-BE49-F238E27FC236}">
              <a16:creationId xmlns:a16="http://schemas.microsoft.com/office/drawing/2014/main" id="{1BFF935F-B1D1-4426-B324-74D97C30DBF8}"/>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278" name="Text Box 19">
          <a:extLst>
            <a:ext uri="{FF2B5EF4-FFF2-40B4-BE49-F238E27FC236}">
              <a16:creationId xmlns:a16="http://schemas.microsoft.com/office/drawing/2014/main" id="{D9EA100E-A592-43A3-93B9-D0ED1CAAB1D0}"/>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014"/>
    <xdr:sp macro="" textlink="">
      <xdr:nvSpPr>
        <xdr:cNvPr id="3279" name="Text Box 15">
          <a:extLst>
            <a:ext uri="{FF2B5EF4-FFF2-40B4-BE49-F238E27FC236}">
              <a16:creationId xmlns:a16="http://schemas.microsoft.com/office/drawing/2014/main" id="{0C27F1DF-BB27-4518-A852-643FC8C02812}"/>
            </a:ext>
          </a:extLst>
        </xdr:cNvPr>
        <xdr:cNvSpPr txBox="1">
          <a:spLocks noChangeArrowheads="1"/>
        </xdr:cNvSpPr>
      </xdr:nvSpPr>
      <xdr:spPr bwMode="auto">
        <a:xfrm>
          <a:off x="4448175" y="285178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80" name="Text Box 16">
          <a:extLst>
            <a:ext uri="{FF2B5EF4-FFF2-40B4-BE49-F238E27FC236}">
              <a16:creationId xmlns:a16="http://schemas.microsoft.com/office/drawing/2014/main" id="{891EB32D-E121-422A-9AB8-5EC34A60E58D}"/>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81" name="Text Box 17">
          <a:extLst>
            <a:ext uri="{FF2B5EF4-FFF2-40B4-BE49-F238E27FC236}">
              <a16:creationId xmlns:a16="http://schemas.microsoft.com/office/drawing/2014/main" id="{B67AAE77-CA00-4ADC-9410-8A213852E314}"/>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82" name="Text Box 18">
          <a:extLst>
            <a:ext uri="{FF2B5EF4-FFF2-40B4-BE49-F238E27FC236}">
              <a16:creationId xmlns:a16="http://schemas.microsoft.com/office/drawing/2014/main" id="{C66FE3F7-41ED-43E5-B89C-045C02F9805C}"/>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283" name="Text Box 19">
          <a:extLst>
            <a:ext uri="{FF2B5EF4-FFF2-40B4-BE49-F238E27FC236}">
              <a16:creationId xmlns:a16="http://schemas.microsoft.com/office/drawing/2014/main" id="{90D7DE1A-2E6C-41EA-92D4-E7C7411F1C27}"/>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284" name="Text Box 16">
          <a:extLst>
            <a:ext uri="{FF2B5EF4-FFF2-40B4-BE49-F238E27FC236}">
              <a16:creationId xmlns:a16="http://schemas.microsoft.com/office/drawing/2014/main" id="{CE2B5154-2879-4181-A3D8-FB80C2ACCD0E}"/>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285" name="Text Box 17">
          <a:extLst>
            <a:ext uri="{FF2B5EF4-FFF2-40B4-BE49-F238E27FC236}">
              <a16:creationId xmlns:a16="http://schemas.microsoft.com/office/drawing/2014/main" id="{309B4182-E774-4484-A1D8-3D35B9538996}"/>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286" name="Text Box 18">
          <a:extLst>
            <a:ext uri="{FF2B5EF4-FFF2-40B4-BE49-F238E27FC236}">
              <a16:creationId xmlns:a16="http://schemas.microsoft.com/office/drawing/2014/main" id="{4EEA9312-94CE-4ECA-B603-B21BB99AE802}"/>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87" name="Text Box 16">
          <a:extLst>
            <a:ext uri="{FF2B5EF4-FFF2-40B4-BE49-F238E27FC236}">
              <a16:creationId xmlns:a16="http://schemas.microsoft.com/office/drawing/2014/main" id="{8653FB5B-59D6-47AB-B005-9B77D3B3D210}"/>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88" name="Text Box 17">
          <a:extLst>
            <a:ext uri="{FF2B5EF4-FFF2-40B4-BE49-F238E27FC236}">
              <a16:creationId xmlns:a16="http://schemas.microsoft.com/office/drawing/2014/main" id="{1A640DF1-3A06-4A8D-A913-6D2DAB69DE4B}"/>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89" name="Text Box 18">
          <a:extLst>
            <a:ext uri="{FF2B5EF4-FFF2-40B4-BE49-F238E27FC236}">
              <a16:creationId xmlns:a16="http://schemas.microsoft.com/office/drawing/2014/main" id="{55B62EAE-F057-414C-B628-BFF0BA9BF2E7}"/>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90" name="Text Box 19">
          <a:extLst>
            <a:ext uri="{FF2B5EF4-FFF2-40B4-BE49-F238E27FC236}">
              <a16:creationId xmlns:a16="http://schemas.microsoft.com/office/drawing/2014/main" id="{A14F03B5-28D9-45B1-934F-E0171DA5EA53}"/>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91" name="Text Box 16">
          <a:extLst>
            <a:ext uri="{FF2B5EF4-FFF2-40B4-BE49-F238E27FC236}">
              <a16:creationId xmlns:a16="http://schemas.microsoft.com/office/drawing/2014/main" id="{C146C640-C47D-4B36-B938-8E1BBA163EFF}"/>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92" name="Text Box 17">
          <a:extLst>
            <a:ext uri="{FF2B5EF4-FFF2-40B4-BE49-F238E27FC236}">
              <a16:creationId xmlns:a16="http://schemas.microsoft.com/office/drawing/2014/main" id="{C9369C14-B525-4184-B5D2-8C92BD738236}"/>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93" name="Text Box 18">
          <a:extLst>
            <a:ext uri="{FF2B5EF4-FFF2-40B4-BE49-F238E27FC236}">
              <a16:creationId xmlns:a16="http://schemas.microsoft.com/office/drawing/2014/main" id="{F9F3CF13-25EC-434E-8F4C-A39FE6C70D5B}"/>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294" name="Text Box 19">
          <a:extLst>
            <a:ext uri="{FF2B5EF4-FFF2-40B4-BE49-F238E27FC236}">
              <a16:creationId xmlns:a16="http://schemas.microsoft.com/office/drawing/2014/main" id="{2C11A6D9-8D2B-41E8-88AE-119FFAA1A9BE}"/>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3295" name="Text Box 15">
          <a:extLst>
            <a:ext uri="{FF2B5EF4-FFF2-40B4-BE49-F238E27FC236}">
              <a16:creationId xmlns:a16="http://schemas.microsoft.com/office/drawing/2014/main" id="{AAB69988-2EF0-4CFB-81D4-21381763E1FF}"/>
            </a:ext>
          </a:extLst>
        </xdr:cNvPr>
        <xdr:cNvSpPr txBox="1">
          <a:spLocks noChangeArrowheads="1"/>
        </xdr:cNvSpPr>
      </xdr:nvSpPr>
      <xdr:spPr bwMode="auto">
        <a:xfrm>
          <a:off x="4448175" y="27774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296" name="Text Box 15">
          <a:extLst>
            <a:ext uri="{FF2B5EF4-FFF2-40B4-BE49-F238E27FC236}">
              <a16:creationId xmlns:a16="http://schemas.microsoft.com/office/drawing/2014/main" id="{C9A845A0-3EB8-42BE-AF58-2964D5D98DDA}"/>
            </a:ext>
          </a:extLst>
        </xdr:cNvPr>
        <xdr:cNvSpPr txBox="1">
          <a:spLocks noChangeArrowheads="1"/>
        </xdr:cNvSpPr>
      </xdr:nvSpPr>
      <xdr:spPr bwMode="auto">
        <a:xfrm>
          <a:off x="11963400" y="27774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504825</xdr:rowOff>
    </xdr:from>
    <xdr:ext cx="95250" cy="442269"/>
    <xdr:sp macro="" textlink="">
      <xdr:nvSpPr>
        <xdr:cNvPr id="3297" name="Text Box 15">
          <a:extLst>
            <a:ext uri="{FF2B5EF4-FFF2-40B4-BE49-F238E27FC236}">
              <a16:creationId xmlns:a16="http://schemas.microsoft.com/office/drawing/2014/main" id="{5454BEC3-FA55-45C0-9723-AFFCB1B75A05}"/>
            </a:ext>
          </a:extLst>
        </xdr:cNvPr>
        <xdr:cNvSpPr txBox="1">
          <a:spLocks noChangeArrowheads="1"/>
        </xdr:cNvSpPr>
      </xdr:nvSpPr>
      <xdr:spPr bwMode="auto">
        <a:xfrm>
          <a:off x="20821650" y="27774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3298" name="Text Box 15">
          <a:extLst>
            <a:ext uri="{FF2B5EF4-FFF2-40B4-BE49-F238E27FC236}">
              <a16:creationId xmlns:a16="http://schemas.microsoft.com/office/drawing/2014/main" id="{10B117D1-F9A6-445A-8D67-1D7329AE2B28}"/>
            </a:ext>
          </a:extLst>
        </xdr:cNvPr>
        <xdr:cNvSpPr txBox="1">
          <a:spLocks noChangeArrowheads="1"/>
        </xdr:cNvSpPr>
      </xdr:nvSpPr>
      <xdr:spPr bwMode="auto">
        <a:xfrm>
          <a:off x="4448175" y="27774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3299" name="Text Box 15">
          <a:extLst>
            <a:ext uri="{FF2B5EF4-FFF2-40B4-BE49-F238E27FC236}">
              <a16:creationId xmlns:a16="http://schemas.microsoft.com/office/drawing/2014/main" id="{6EC5BDCF-1DF6-4F8C-84CF-EE8C74BA6E30}"/>
            </a:ext>
          </a:extLst>
        </xdr:cNvPr>
        <xdr:cNvSpPr txBox="1">
          <a:spLocks noChangeArrowheads="1"/>
        </xdr:cNvSpPr>
      </xdr:nvSpPr>
      <xdr:spPr bwMode="auto">
        <a:xfrm>
          <a:off x="4448175" y="27774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3300" name="Text Box 15">
          <a:extLst>
            <a:ext uri="{FF2B5EF4-FFF2-40B4-BE49-F238E27FC236}">
              <a16:creationId xmlns:a16="http://schemas.microsoft.com/office/drawing/2014/main" id="{69FC129A-64EB-4D81-8013-E346A698807D}"/>
            </a:ext>
          </a:extLst>
        </xdr:cNvPr>
        <xdr:cNvSpPr txBox="1">
          <a:spLocks noChangeArrowheads="1"/>
        </xdr:cNvSpPr>
      </xdr:nvSpPr>
      <xdr:spPr bwMode="auto">
        <a:xfrm>
          <a:off x="11963400" y="27774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01" name="Text Box 16">
          <a:extLst>
            <a:ext uri="{FF2B5EF4-FFF2-40B4-BE49-F238E27FC236}">
              <a16:creationId xmlns:a16="http://schemas.microsoft.com/office/drawing/2014/main" id="{D33C41B5-9575-4A9A-A730-FC9AE8E98646}"/>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02" name="Text Box 17">
          <a:extLst>
            <a:ext uri="{FF2B5EF4-FFF2-40B4-BE49-F238E27FC236}">
              <a16:creationId xmlns:a16="http://schemas.microsoft.com/office/drawing/2014/main" id="{A581662F-8DFA-4DEA-9B04-91EAD58068F1}"/>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03" name="Text Box 18">
          <a:extLst>
            <a:ext uri="{FF2B5EF4-FFF2-40B4-BE49-F238E27FC236}">
              <a16:creationId xmlns:a16="http://schemas.microsoft.com/office/drawing/2014/main" id="{F330322E-992E-4FBE-B373-93885F657246}"/>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04" name="Text Box 19">
          <a:extLst>
            <a:ext uri="{FF2B5EF4-FFF2-40B4-BE49-F238E27FC236}">
              <a16:creationId xmlns:a16="http://schemas.microsoft.com/office/drawing/2014/main" id="{0925D6B1-2DFA-4ED0-B5C4-A2439E20E085}"/>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05" name="Text Box 16">
          <a:extLst>
            <a:ext uri="{FF2B5EF4-FFF2-40B4-BE49-F238E27FC236}">
              <a16:creationId xmlns:a16="http://schemas.microsoft.com/office/drawing/2014/main" id="{6F2F14EF-F54E-445D-A2FB-1896866673E7}"/>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06" name="Text Box 17">
          <a:extLst>
            <a:ext uri="{FF2B5EF4-FFF2-40B4-BE49-F238E27FC236}">
              <a16:creationId xmlns:a16="http://schemas.microsoft.com/office/drawing/2014/main" id="{5E88938A-B742-401F-99AE-1F47E6849890}"/>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07" name="Text Box 18">
          <a:extLst>
            <a:ext uri="{FF2B5EF4-FFF2-40B4-BE49-F238E27FC236}">
              <a16:creationId xmlns:a16="http://schemas.microsoft.com/office/drawing/2014/main" id="{0287377A-DF6D-4662-AA84-8FE51AA821D1}"/>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08" name="Text Box 19">
          <a:extLst>
            <a:ext uri="{FF2B5EF4-FFF2-40B4-BE49-F238E27FC236}">
              <a16:creationId xmlns:a16="http://schemas.microsoft.com/office/drawing/2014/main" id="{9B297114-264D-45F4-9530-59DE615AF4F1}"/>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309" name="Text Box 16">
          <a:extLst>
            <a:ext uri="{FF2B5EF4-FFF2-40B4-BE49-F238E27FC236}">
              <a16:creationId xmlns:a16="http://schemas.microsoft.com/office/drawing/2014/main" id="{8CC27C00-25BD-4C15-90EE-FBDD6532894E}"/>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310" name="Text Box 17">
          <a:extLst>
            <a:ext uri="{FF2B5EF4-FFF2-40B4-BE49-F238E27FC236}">
              <a16:creationId xmlns:a16="http://schemas.microsoft.com/office/drawing/2014/main" id="{D08815A5-DF8B-4118-934E-306226723779}"/>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311" name="Text Box 18">
          <a:extLst>
            <a:ext uri="{FF2B5EF4-FFF2-40B4-BE49-F238E27FC236}">
              <a16:creationId xmlns:a16="http://schemas.microsoft.com/office/drawing/2014/main" id="{13A0E1F3-F048-41ED-B40E-011921A89F73}"/>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312" name="Text Box 19">
          <a:extLst>
            <a:ext uri="{FF2B5EF4-FFF2-40B4-BE49-F238E27FC236}">
              <a16:creationId xmlns:a16="http://schemas.microsoft.com/office/drawing/2014/main" id="{08885FE0-3D3F-4AA8-9A9E-C2F265264A80}"/>
            </a:ext>
          </a:extLst>
        </xdr:cNvPr>
        <xdr:cNvSpPr txBox="1">
          <a:spLocks noChangeArrowheads="1"/>
        </xdr:cNvSpPr>
      </xdr:nvSpPr>
      <xdr:spPr bwMode="auto">
        <a:xfrm>
          <a:off x="2082165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014"/>
    <xdr:sp macro="" textlink="">
      <xdr:nvSpPr>
        <xdr:cNvPr id="3313" name="Text Box 15">
          <a:extLst>
            <a:ext uri="{FF2B5EF4-FFF2-40B4-BE49-F238E27FC236}">
              <a16:creationId xmlns:a16="http://schemas.microsoft.com/office/drawing/2014/main" id="{BA0EC302-BC9F-4975-8547-72236091E133}"/>
            </a:ext>
          </a:extLst>
        </xdr:cNvPr>
        <xdr:cNvSpPr txBox="1">
          <a:spLocks noChangeArrowheads="1"/>
        </xdr:cNvSpPr>
      </xdr:nvSpPr>
      <xdr:spPr bwMode="auto">
        <a:xfrm>
          <a:off x="4448175" y="285178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14" name="Text Box 16">
          <a:extLst>
            <a:ext uri="{FF2B5EF4-FFF2-40B4-BE49-F238E27FC236}">
              <a16:creationId xmlns:a16="http://schemas.microsoft.com/office/drawing/2014/main" id="{B1DAC142-09B1-45B1-90FF-2821C485D81F}"/>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15" name="Text Box 17">
          <a:extLst>
            <a:ext uri="{FF2B5EF4-FFF2-40B4-BE49-F238E27FC236}">
              <a16:creationId xmlns:a16="http://schemas.microsoft.com/office/drawing/2014/main" id="{10BCF7EC-BB24-4248-A7D3-C196FD66A554}"/>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16" name="Text Box 18">
          <a:extLst>
            <a:ext uri="{FF2B5EF4-FFF2-40B4-BE49-F238E27FC236}">
              <a16:creationId xmlns:a16="http://schemas.microsoft.com/office/drawing/2014/main" id="{D4CA3C29-54C3-4D3B-AA84-CD7CFCCFEA27}"/>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17" name="Text Box 19">
          <a:extLst>
            <a:ext uri="{FF2B5EF4-FFF2-40B4-BE49-F238E27FC236}">
              <a16:creationId xmlns:a16="http://schemas.microsoft.com/office/drawing/2014/main" id="{EB9AB509-C259-4B8B-8534-412A260F35DC}"/>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318" name="Text Box 15">
          <a:extLst>
            <a:ext uri="{FF2B5EF4-FFF2-40B4-BE49-F238E27FC236}">
              <a16:creationId xmlns:a16="http://schemas.microsoft.com/office/drawing/2014/main" id="{9E77312B-0DBF-4809-82C6-52EEBA528476}"/>
            </a:ext>
          </a:extLst>
        </xdr:cNvPr>
        <xdr:cNvSpPr txBox="1">
          <a:spLocks noChangeArrowheads="1"/>
        </xdr:cNvSpPr>
      </xdr:nvSpPr>
      <xdr:spPr bwMode="auto">
        <a:xfrm>
          <a:off x="11963400" y="28517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19" name="Text Box 16">
          <a:extLst>
            <a:ext uri="{FF2B5EF4-FFF2-40B4-BE49-F238E27FC236}">
              <a16:creationId xmlns:a16="http://schemas.microsoft.com/office/drawing/2014/main" id="{0AF9E949-4829-437F-8C8A-804B65F59255}"/>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20" name="Text Box 17">
          <a:extLst>
            <a:ext uri="{FF2B5EF4-FFF2-40B4-BE49-F238E27FC236}">
              <a16:creationId xmlns:a16="http://schemas.microsoft.com/office/drawing/2014/main" id="{D87ED9C3-E24F-47A6-A4F5-B6975B696C19}"/>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21" name="Text Box 18">
          <a:extLst>
            <a:ext uri="{FF2B5EF4-FFF2-40B4-BE49-F238E27FC236}">
              <a16:creationId xmlns:a16="http://schemas.microsoft.com/office/drawing/2014/main" id="{2F0AB44C-5CD0-4F07-A314-76CDB1626748}"/>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22" name="Text Box 16">
          <a:extLst>
            <a:ext uri="{FF2B5EF4-FFF2-40B4-BE49-F238E27FC236}">
              <a16:creationId xmlns:a16="http://schemas.microsoft.com/office/drawing/2014/main" id="{35AE2754-F089-4E2E-A67F-35C20E039B02}"/>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23" name="Text Box 17">
          <a:extLst>
            <a:ext uri="{FF2B5EF4-FFF2-40B4-BE49-F238E27FC236}">
              <a16:creationId xmlns:a16="http://schemas.microsoft.com/office/drawing/2014/main" id="{E7F80F6E-2FBD-4BC7-A146-6426FF851A7B}"/>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24" name="Text Box 18">
          <a:extLst>
            <a:ext uri="{FF2B5EF4-FFF2-40B4-BE49-F238E27FC236}">
              <a16:creationId xmlns:a16="http://schemas.microsoft.com/office/drawing/2014/main" id="{F23728F0-8B83-43E2-AE5B-D2865B455494}"/>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25" name="Text Box 19">
          <a:extLst>
            <a:ext uri="{FF2B5EF4-FFF2-40B4-BE49-F238E27FC236}">
              <a16:creationId xmlns:a16="http://schemas.microsoft.com/office/drawing/2014/main" id="{F14EA570-A753-4BE4-B51C-51290C442C95}"/>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26" name="Text Box 16">
          <a:extLst>
            <a:ext uri="{FF2B5EF4-FFF2-40B4-BE49-F238E27FC236}">
              <a16:creationId xmlns:a16="http://schemas.microsoft.com/office/drawing/2014/main" id="{D5A40D04-8118-4FE6-B7D8-3488A2E67DE9}"/>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27" name="Text Box 17">
          <a:extLst>
            <a:ext uri="{FF2B5EF4-FFF2-40B4-BE49-F238E27FC236}">
              <a16:creationId xmlns:a16="http://schemas.microsoft.com/office/drawing/2014/main" id="{B9E9A597-DFA3-4A16-AA89-51531B776F6A}"/>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28" name="Text Box 18">
          <a:extLst>
            <a:ext uri="{FF2B5EF4-FFF2-40B4-BE49-F238E27FC236}">
              <a16:creationId xmlns:a16="http://schemas.microsoft.com/office/drawing/2014/main" id="{C4485C9F-5CF3-4DA7-B1F4-3089A4E9A7C5}"/>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70</xdr:row>
      <xdr:rowOff>170392</xdr:rowOff>
    </xdr:from>
    <xdr:ext cx="95250" cy="213632"/>
    <xdr:sp macro="" textlink="">
      <xdr:nvSpPr>
        <xdr:cNvPr id="3329" name="Text Box 15">
          <a:extLst>
            <a:ext uri="{FF2B5EF4-FFF2-40B4-BE49-F238E27FC236}">
              <a16:creationId xmlns:a16="http://schemas.microsoft.com/office/drawing/2014/main" id="{5721BC29-E476-476D-8F3D-7D45330196A9}"/>
            </a:ext>
          </a:extLst>
        </xdr:cNvPr>
        <xdr:cNvSpPr txBox="1">
          <a:spLocks noChangeArrowheads="1"/>
        </xdr:cNvSpPr>
      </xdr:nvSpPr>
      <xdr:spPr bwMode="auto">
        <a:xfrm>
          <a:off x="11991975" y="29059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30" name="Text Box 16">
          <a:extLst>
            <a:ext uri="{FF2B5EF4-FFF2-40B4-BE49-F238E27FC236}">
              <a16:creationId xmlns:a16="http://schemas.microsoft.com/office/drawing/2014/main" id="{445C98ED-8FA2-4AC2-9EB5-18CB4F03A8EE}"/>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31" name="Text Box 17">
          <a:extLst>
            <a:ext uri="{FF2B5EF4-FFF2-40B4-BE49-F238E27FC236}">
              <a16:creationId xmlns:a16="http://schemas.microsoft.com/office/drawing/2014/main" id="{1B1BD80A-3BE2-4703-BAD5-AB2FF83D0AE2}"/>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32" name="Text Box 18">
          <a:extLst>
            <a:ext uri="{FF2B5EF4-FFF2-40B4-BE49-F238E27FC236}">
              <a16:creationId xmlns:a16="http://schemas.microsoft.com/office/drawing/2014/main" id="{AFC1E707-273C-4195-BF34-26BF459CE008}"/>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33" name="Text Box 19">
          <a:extLst>
            <a:ext uri="{FF2B5EF4-FFF2-40B4-BE49-F238E27FC236}">
              <a16:creationId xmlns:a16="http://schemas.microsoft.com/office/drawing/2014/main" id="{3CC17EE0-A6C4-4F5C-A233-CB27C5802241}"/>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34" name="Text Box 16">
          <a:extLst>
            <a:ext uri="{FF2B5EF4-FFF2-40B4-BE49-F238E27FC236}">
              <a16:creationId xmlns:a16="http://schemas.microsoft.com/office/drawing/2014/main" id="{BC8984B6-4B7C-4DF1-8609-22EA45333F8F}"/>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35" name="Text Box 17">
          <a:extLst>
            <a:ext uri="{FF2B5EF4-FFF2-40B4-BE49-F238E27FC236}">
              <a16:creationId xmlns:a16="http://schemas.microsoft.com/office/drawing/2014/main" id="{51F07964-B264-4474-A03F-E197C701A358}"/>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36" name="Text Box 18">
          <a:extLst>
            <a:ext uri="{FF2B5EF4-FFF2-40B4-BE49-F238E27FC236}">
              <a16:creationId xmlns:a16="http://schemas.microsoft.com/office/drawing/2014/main" id="{77C85117-4E35-4B05-84A6-359DAC593F45}"/>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37" name="Text Box 19">
          <a:extLst>
            <a:ext uri="{FF2B5EF4-FFF2-40B4-BE49-F238E27FC236}">
              <a16:creationId xmlns:a16="http://schemas.microsoft.com/office/drawing/2014/main" id="{6D45E00B-3334-403A-85EE-69D32502660D}"/>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67</xdr:row>
      <xdr:rowOff>0</xdr:rowOff>
    </xdr:from>
    <xdr:ext cx="95250" cy="171450"/>
    <xdr:sp macro="" textlink="">
      <xdr:nvSpPr>
        <xdr:cNvPr id="3338" name="Text Box 16">
          <a:extLst>
            <a:ext uri="{FF2B5EF4-FFF2-40B4-BE49-F238E27FC236}">
              <a16:creationId xmlns:a16="http://schemas.microsoft.com/office/drawing/2014/main" id="{614A0E25-6312-474A-B875-ADAD79155B07}"/>
            </a:ext>
          </a:extLst>
        </xdr:cNvPr>
        <xdr:cNvSpPr txBox="1">
          <a:spLocks noChangeArrowheads="1"/>
        </xdr:cNvSpPr>
      </xdr:nvSpPr>
      <xdr:spPr bwMode="auto">
        <a:xfrm>
          <a:off x="20821650" y="27774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67</xdr:row>
      <xdr:rowOff>0</xdr:rowOff>
    </xdr:from>
    <xdr:ext cx="95250" cy="171450"/>
    <xdr:sp macro="" textlink="">
      <xdr:nvSpPr>
        <xdr:cNvPr id="3339" name="Text Box 17">
          <a:extLst>
            <a:ext uri="{FF2B5EF4-FFF2-40B4-BE49-F238E27FC236}">
              <a16:creationId xmlns:a16="http://schemas.microsoft.com/office/drawing/2014/main" id="{B1FD0855-7A09-4C7B-9BD4-A56C1DC0046F}"/>
            </a:ext>
          </a:extLst>
        </xdr:cNvPr>
        <xdr:cNvSpPr txBox="1">
          <a:spLocks noChangeArrowheads="1"/>
        </xdr:cNvSpPr>
      </xdr:nvSpPr>
      <xdr:spPr bwMode="auto">
        <a:xfrm>
          <a:off x="20821650" y="27774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67</xdr:row>
      <xdr:rowOff>0</xdr:rowOff>
    </xdr:from>
    <xdr:ext cx="95250" cy="171450"/>
    <xdr:sp macro="" textlink="">
      <xdr:nvSpPr>
        <xdr:cNvPr id="3340" name="Text Box 18">
          <a:extLst>
            <a:ext uri="{FF2B5EF4-FFF2-40B4-BE49-F238E27FC236}">
              <a16:creationId xmlns:a16="http://schemas.microsoft.com/office/drawing/2014/main" id="{6EC0DAF2-D8EA-4F68-BA08-9CFE76007C0B}"/>
            </a:ext>
          </a:extLst>
        </xdr:cNvPr>
        <xdr:cNvSpPr txBox="1">
          <a:spLocks noChangeArrowheads="1"/>
        </xdr:cNvSpPr>
      </xdr:nvSpPr>
      <xdr:spPr bwMode="auto">
        <a:xfrm>
          <a:off x="20821650" y="27774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67</xdr:row>
      <xdr:rowOff>0</xdr:rowOff>
    </xdr:from>
    <xdr:ext cx="95250" cy="171450"/>
    <xdr:sp macro="" textlink="">
      <xdr:nvSpPr>
        <xdr:cNvPr id="3341" name="Text Box 19">
          <a:extLst>
            <a:ext uri="{FF2B5EF4-FFF2-40B4-BE49-F238E27FC236}">
              <a16:creationId xmlns:a16="http://schemas.microsoft.com/office/drawing/2014/main" id="{6F3739E7-17D9-4F95-892A-F2652F27671A}"/>
            </a:ext>
          </a:extLst>
        </xdr:cNvPr>
        <xdr:cNvSpPr txBox="1">
          <a:spLocks noChangeArrowheads="1"/>
        </xdr:cNvSpPr>
      </xdr:nvSpPr>
      <xdr:spPr bwMode="auto">
        <a:xfrm>
          <a:off x="20821650" y="27774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014"/>
    <xdr:sp macro="" textlink="">
      <xdr:nvSpPr>
        <xdr:cNvPr id="3342" name="Text Box 15">
          <a:extLst>
            <a:ext uri="{FF2B5EF4-FFF2-40B4-BE49-F238E27FC236}">
              <a16:creationId xmlns:a16="http://schemas.microsoft.com/office/drawing/2014/main" id="{341C8EB0-680A-43E1-BDED-C0EA11EA7781}"/>
            </a:ext>
          </a:extLst>
        </xdr:cNvPr>
        <xdr:cNvSpPr txBox="1">
          <a:spLocks noChangeArrowheads="1"/>
        </xdr:cNvSpPr>
      </xdr:nvSpPr>
      <xdr:spPr bwMode="auto">
        <a:xfrm>
          <a:off x="4448175" y="285178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43" name="Text Box 16">
          <a:extLst>
            <a:ext uri="{FF2B5EF4-FFF2-40B4-BE49-F238E27FC236}">
              <a16:creationId xmlns:a16="http://schemas.microsoft.com/office/drawing/2014/main" id="{12BBC323-70FE-4904-B550-06EEB248FF21}"/>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44" name="Text Box 17">
          <a:extLst>
            <a:ext uri="{FF2B5EF4-FFF2-40B4-BE49-F238E27FC236}">
              <a16:creationId xmlns:a16="http://schemas.microsoft.com/office/drawing/2014/main" id="{87FE6919-415D-46AC-82A7-450A554C574A}"/>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45" name="Text Box 18">
          <a:extLst>
            <a:ext uri="{FF2B5EF4-FFF2-40B4-BE49-F238E27FC236}">
              <a16:creationId xmlns:a16="http://schemas.microsoft.com/office/drawing/2014/main" id="{169BDD60-2B28-4381-9E69-3573818A4EF7}"/>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0</xdr:rowOff>
    </xdr:from>
    <xdr:ext cx="95250" cy="171450"/>
    <xdr:sp macro="" textlink="">
      <xdr:nvSpPr>
        <xdr:cNvPr id="3346" name="Text Box 19">
          <a:extLst>
            <a:ext uri="{FF2B5EF4-FFF2-40B4-BE49-F238E27FC236}">
              <a16:creationId xmlns:a16="http://schemas.microsoft.com/office/drawing/2014/main" id="{5C1787D8-C827-49A9-942C-5EFB4D1CBBAF}"/>
            </a:ext>
          </a:extLst>
        </xdr:cNvPr>
        <xdr:cNvSpPr txBox="1">
          <a:spLocks noChangeArrowheads="1"/>
        </xdr:cNvSpPr>
      </xdr:nvSpPr>
      <xdr:spPr bwMode="auto">
        <a:xfrm>
          <a:off x="4448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47" name="Text Box 16">
          <a:extLst>
            <a:ext uri="{FF2B5EF4-FFF2-40B4-BE49-F238E27FC236}">
              <a16:creationId xmlns:a16="http://schemas.microsoft.com/office/drawing/2014/main" id="{F24A5B9A-022C-44AA-9697-61226F6781A4}"/>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0</xdr:rowOff>
    </xdr:from>
    <xdr:ext cx="95250" cy="171450"/>
    <xdr:sp macro="" textlink="">
      <xdr:nvSpPr>
        <xdr:cNvPr id="3348" name="Text Box 17">
          <a:extLst>
            <a:ext uri="{FF2B5EF4-FFF2-40B4-BE49-F238E27FC236}">
              <a16:creationId xmlns:a16="http://schemas.microsoft.com/office/drawing/2014/main" id="{39573C12-B8AF-447C-8125-A7DB5E078EEE}"/>
            </a:ext>
          </a:extLst>
        </xdr:cNvPr>
        <xdr:cNvSpPr txBox="1">
          <a:spLocks noChangeArrowheads="1"/>
        </xdr:cNvSpPr>
      </xdr:nvSpPr>
      <xdr:spPr bwMode="auto">
        <a:xfrm>
          <a:off x="11963400"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70</xdr:row>
      <xdr:rowOff>15875</xdr:rowOff>
    </xdr:from>
    <xdr:ext cx="95250" cy="171450"/>
    <xdr:sp macro="" textlink="">
      <xdr:nvSpPr>
        <xdr:cNvPr id="3349" name="Text Box 18">
          <a:extLst>
            <a:ext uri="{FF2B5EF4-FFF2-40B4-BE49-F238E27FC236}">
              <a16:creationId xmlns:a16="http://schemas.microsoft.com/office/drawing/2014/main" id="{B10FAA89-364A-483B-A585-F9B7E3BFB6AF}"/>
            </a:ext>
          </a:extLst>
        </xdr:cNvPr>
        <xdr:cNvSpPr txBox="1">
          <a:spLocks noChangeArrowheads="1"/>
        </xdr:cNvSpPr>
      </xdr:nvSpPr>
      <xdr:spPr bwMode="auto">
        <a:xfrm>
          <a:off x="11955462" y="2890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50" name="Text Box 16">
          <a:extLst>
            <a:ext uri="{FF2B5EF4-FFF2-40B4-BE49-F238E27FC236}">
              <a16:creationId xmlns:a16="http://schemas.microsoft.com/office/drawing/2014/main" id="{45496FAB-D5B8-4CD8-932D-E1B8D89B77E9}"/>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51" name="Text Box 17">
          <a:extLst>
            <a:ext uri="{FF2B5EF4-FFF2-40B4-BE49-F238E27FC236}">
              <a16:creationId xmlns:a16="http://schemas.microsoft.com/office/drawing/2014/main" id="{41098C52-1AF7-4BE1-A4E5-FE8AE69559D0}"/>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52" name="Text Box 18">
          <a:extLst>
            <a:ext uri="{FF2B5EF4-FFF2-40B4-BE49-F238E27FC236}">
              <a16:creationId xmlns:a16="http://schemas.microsoft.com/office/drawing/2014/main" id="{D520D984-80B6-492D-854D-1AA352BAEB23}"/>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53" name="Text Box 19">
          <a:extLst>
            <a:ext uri="{FF2B5EF4-FFF2-40B4-BE49-F238E27FC236}">
              <a16:creationId xmlns:a16="http://schemas.microsoft.com/office/drawing/2014/main" id="{F26E84B2-1634-4B55-864E-5791B113DBE8}"/>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3354" name="Text Box 16">
          <a:extLst>
            <a:ext uri="{FF2B5EF4-FFF2-40B4-BE49-F238E27FC236}">
              <a16:creationId xmlns:a16="http://schemas.microsoft.com/office/drawing/2014/main" id="{3A7B0692-48CE-4A07-91C2-1B7497BAD662}"/>
            </a:ext>
          </a:extLst>
        </xdr:cNvPr>
        <xdr:cNvSpPr txBox="1">
          <a:spLocks noChangeArrowheads="1"/>
        </xdr:cNvSpPr>
      </xdr:nvSpPr>
      <xdr:spPr bwMode="auto">
        <a:xfrm>
          <a:off x="14735175" y="28889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70</xdr:row>
      <xdr:rowOff>170392</xdr:rowOff>
    </xdr:from>
    <xdr:ext cx="95250" cy="213632"/>
    <xdr:sp macro="" textlink="">
      <xdr:nvSpPr>
        <xdr:cNvPr id="3355" name="Text Box 15">
          <a:extLst>
            <a:ext uri="{FF2B5EF4-FFF2-40B4-BE49-F238E27FC236}">
              <a16:creationId xmlns:a16="http://schemas.microsoft.com/office/drawing/2014/main" id="{9370533C-4495-434C-A662-96A5F754540D}"/>
            </a:ext>
          </a:extLst>
        </xdr:cNvPr>
        <xdr:cNvSpPr txBox="1">
          <a:spLocks noChangeArrowheads="1"/>
        </xdr:cNvSpPr>
      </xdr:nvSpPr>
      <xdr:spPr bwMode="auto">
        <a:xfrm>
          <a:off x="11991975" y="29059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3356" name="Text Box 15">
          <a:extLst>
            <a:ext uri="{FF2B5EF4-FFF2-40B4-BE49-F238E27FC236}">
              <a16:creationId xmlns:a16="http://schemas.microsoft.com/office/drawing/2014/main" id="{C9FF56FC-F230-4391-9CC6-AAFF43B5FC5A}"/>
            </a:ext>
          </a:extLst>
        </xdr:cNvPr>
        <xdr:cNvSpPr txBox="1">
          <a:spLocks noChangeArrowheads="1"/>
        </xdr:cNvSpPr>
      </xdr:nvSpPr>
      <xdr:spPr bwMode="auto">
        <a:xfrm>
          <a:off x="4448175" y="29260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357" name="Text Box 15">
          <a:extLst>
            <a:ext uri="{FF2B5EF4-FFF2-40B4-BE49-F238E27FC236}">
              <a16:creationId xmlns:a16="http://schemas.microsoft.com/office/drawing/2014/main" id="{C5EA6FA8-97F5-4EDA-9C2D-825DE52B3A0A}"/>
            </a:ext>
          </a:extLst>
        </xdr:cNvPr>
        <xdr:cNvSpPr txBox="1">
          <a:spLocks noChangeArrowheads="1"/>
        </xdr:cNvSpPr>
      </xdr:nvSpPr>
      <xdr:spPr bwMode="auto">
        <a:xfrm>
          <a:off x="11963400" y="29260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504825</xdr:rowOff>
    </xdr:from>
    <xdr:ext cx="95250" cy="442269"/>
    <xdr:sp macro="" textlink="">
      <xdr:nvSpPr>
        <xdr:cNvPr id="3358" name="Text Box 15">
          <a:extLst>
            <a:ext uri="{FF2B5EF4-FFF2-40B4-BE49-F238E27FC236}">
              <a16:creationId xmlns:a16="http://schemas.microsoft.com/office/drawing/2014/main" id="{ED0ED134-638E-45C0-9F26-B29BB0E0AC4A}"/>
            </a:ext>
          </a:extLst>
        </xdr:cNvPr>
        <xdr:cNvSpPr txBox="1">
          <a:spLocks noChangeArrowheads="1"/>
        </xdr:cNvSpPr>
      </xdr:nvSpPr>
      <xdr:spPr bwMode="auto">
        <a:xfrm>
          <a:off x="20821650" y="29260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3359" name="Text Box 15">
          <a:extLst>
            <a:ext uri="{FF2B5EF4-FFF2-40B4-BE49-F238E27FC236}">
              <a16:creationId xmlns:a16="http://schemas.microsoft.com/office/drawing/2014/main" id="{066D0107-9B29-4943-BA8B-75B146DDB054}"/>
            </a:ext>
          </a:extLst>
        </xdr:cNvPr>
        <xdr:cNvSpPr txBox="1">
          <a:spLocks noChangeArrowheads="1"/>
        </xdr:cNvSpPr>
      </xdr:nvSpPr>
      <xdr:spPr bwMode="auto">
        <a:xfrm>
          <a:off x="4448175" y="29260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3360" name="Text Box 15">
          <a:extLst>
            <a:ext uri="{FF2B5EF4-FFF2-40B4-BE49-F238E27FC236}">
              <a16:creationId xmlns:a16="http://schemas.microsoft.com/office/drawing/2014/main" id="{E068CBA2-247E-46B4-A671-925E9D1CA6EF}"/>
            </a:ext>
          </a:extLst>
        </xdr:cNvPr>
        <xdr:cNvSpPr txBox="1">
          <a:spLocks noChangeArrowheads="1"/>
        </xdr:cNvSpPr>
      </xdr:nvSpPr>
      <xdr:spPr bwMode="auto">
        <a:xfrm>
          <a:off x="4448175" y="29260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70</xdr:row>
      <xdr:rowOff>170392</xdr:rowOff>
    </xdr:from>
    <xdr:ext cx="95250" cy="213632"/>
    <xdr:sp macro="" textlink="">
      <xdr:nvSpPr>
        <xdr:cNvPr id="3361" name="Text Box 15">
          <a:extLst>
            <a:ext uri="{FF2B5EF4-FFF2-40B4-BE49-F238E27FC236}">
              <a16:creationId xmlns:a16="http://schemas.microsoft.com/office/drawing/2014/main" id="{98DC5B9C-9DF0-462D-B0FC-5727407A71A7}"/>
            </a:ext>
          </a:extLst>
        </xdr:cNvPr>
        <xdr:cNvSpPr txBox="1">
          <a:spLocks noChangeArrowheads="1"/>
        </xdr:cNvSpPr>
      </xdr:nvSpPr>
      <xdr:spPr bwMode="auto">
        <a:xfrm>
          <a:off x="11991975" y="29059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62" name="Text Box 16">
          <a:extLst>
            <a:ext uri="{FF2B5EF4-FFF2-40B4-BE49-F238E27FC236}">
              <a16:creationId xmlns:a16="http://schemas.microsoft.com/office/drawing/2014/main" id="{43D11363-E5C1-4A18-B0A2-085EFEAD0736}"/>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63" name="Text Box 17">
          <a:extLst>
            <a:ext uri="{FF2B5EF4-FFF2-40B4-BE49-F238E27FC236}">
              <a16:creationId xmlns:a16="http://schemas.microsoft.com/office/drawing/2014/main" id="{9FB851B9-0114-4846-8C7E-91DDF16A92A2}"/>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64" name="Text Box 18">
          <a:extLst>
            <a:ext uri="{FF2B5EF4-FFF2-40B4-BE49-F238E27FC236}">
              <a16:creationId xmlns:a16="http://schemas.microsoft.com/office/drawing/2014/main" id="{2C61462A-00F6-40EB-A122-E876FB6D5DC2}"/>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65" name="Text Box 19">
          <a:extLst>
            <a:ext uri="{FF2B5EF4-FFF2-40B4-BE49-F238E27FC236}">
              <a16:creationId xmlns:a16="http://schemas.microsoft.com/office/drawing/2014/main" id="{B679BB9E-50E6-4F67-BFA0-520570632F00}"/>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366" name="Text Box 16">
          <a:extLst>
            <a:ext uri="{FF2B5EF4-FFF2-40B4-BE49-F238E27FC236}">
              <a16:creationId xmlns:a16="http://schemas.microsoft.com/office/drawing/2014/main" id="{A3739A9F-F195-4C31-A0A5-C0C98664583C}"/>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367" name="Text Box 17">
          <a:extLst>
            <a:ext uri="{FF2B5EF4-FFF2-40B4-BE49-F238E27FC236}">
              <a16:creationId xmlns:a16="http://schemas.microsoft.com/office/drawing/2014/main" id="{92282AE8-71B5-488D-B741-D7E3A0A93649}"/>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368" name="Text Box 18">
          <a:extLst>
            <a:ext uri="{FF2B5EF4-FFF2-40B4-BE49-F238E27FC236}">
              <a16:creationId xmlns:a16="http://schemas.microsoft.com/office/drawing/2014/main" id="{66CCFBA7-6387-4DCB-B3F7-7F5547B3908F}"/>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369" name="Text Box 19">
          <a:extLst>
            <a:ext uri="{FF2B5EF4-FFF2-40B4-BE49-F238E27FC236}">
              <a16:creationId xmlns:a16="http://schemas.microsoft.com/office/drawing/2014/main" id="{C8CD1FBD-B754-4340-B3CE-CC198251F32E}"/>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370" name="Text Box 16">
          <a:extLst>
            <a:ext uri="{FF2B5EF4-FFF2-40B4-BE49-F238E27FC236}">
              <a16:creationId xmlns:a16="http://schemas.microsoft.com/office/drawing/2014/main" id="{6BF6C82B-E070-4660-BF1E-74043655FE1F}"/>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371" name="Text Box 17">
          <a:extLst>
            <a:ext uri="{FF2B5EF4-FFF2-40B4-BE49-F238E27FC236}">
              <a16:creationId xmlns:a16="http://schemas.microsoft.com/office/drawing/2014/main" id="{46B664A6-081B-4526-B1F0-F8311A6E5E4F}"/>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372" name="Text Box 18">
          <a:extLst>
            <a:ext uri="{FF2B5EF4-FFF2-40B4-BE49-F238E27FC236}">
              <a16:creationId xmlns:a16="http://schemas.microsoft.com/office/drawing/2014/main" id="{1889F71D-BF78-4E03-B8CD-303F6723FFA6}"/>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373" name="Text Box 19">
          <a:extLst>
            <a:ext uri="{FF2B5EF4-FFF2-40B4-BE49-F238E27FC236}">
              <a16:creationId xmlns:a16="http://schemas.microsoft.com/office/drawing/2014/main" id="{374FF779-5864-440E-8A82-BADAC7FD4F51}"/>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3374" name="Text Box 15">
          <a:extLst>
            <a:ext uri="{FF2B5EF4-FFF2-40B4-BE49-F238E27FC236}">
              <a16:creationId xmlns:a16="http://schemas.microsoft.com/office/drawing/2014/main" id="{B274A644-F322-400E-A801-AAD793440EE4}"/>
            </a:ext>
          </a:extLst>
        </xdr:cNvPr>
        <xdr:cNvSpPr txBox="1">
          <a:spLocks noChangeArrowheads="1"/>
        </xdr:cNvSpPr>
      </xdr:nvSpPr>
      <xdr:spPr bwMode="auto">
        <a:xfrm>
          <a:off x="4448175" y="30003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75" name="Text Box 16">
          <a:extLst>
            <a:ext uri="{FF2B5EF4-FFF2-40B4-BE49-F238E27FC236}">
              <a16:creationId xmlns:a16="http://schemas.microsoft.com/office/drawing/2014/main" id="{52967B76-33F4-4ACC-838F-7C3071F6B1B2}"/>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76" name="Text Box 17">
          <a:extLst>
            <a:ext uri="{FF2B5EF4-FFF2-40B4-BE49-F238E27FC236}">
              <a16:creationId xmlns:a16="http://schemas.microsoft.com/office/drawing/2014/main" id="{EC20BE9E-23ED-404A-B28F-5392D57D10C9}"/>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77" name="Text Box 18">
          <a:extLst>
            <a:ext uri="{FF2B5EF4-FFF2-40B4-BE49-F238E27FC236}">
              <a16:creationId xmlns:a16="http://schemas.microsoft.com/office/drawing/2014/main" id="{59FF34D9-D4D3-4109-A0E7-55B19E1B2F99}"/>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78" name="Text Box 19">
          <a:extLst>
            <a:ext uri="{FF2B5EF4-FFF2-40B4-BE49-F238E27FC236}">
              <a16:creationId xmlns:a16="http://schemas.microsoft.com/office/drawing/2014/main" id="{4E788C8C-3BD4-476C-82B2-F0C7628E11AE}"/>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379" name="Text Box 16">
          <a:extLst>
            <a:ext uri="{FF2B5EF4-FFF2-40B4-BE49-F238E27FC236}">
              <a16:creationId xmlns:a16="http://schemas.microsoft.com/office/drawing/2014/main" id="{A5FAB41C-017D-425E-96D8-761266F737B7}"/>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380" name="Text Box 17">
          <a:extLst>
            <a:ext uri="{FF2B5EF4-FFF2-40B4-BE49-F238E27FC236}">
              <a16:creationId xmlns:a16="http://schemas.microsoft.com/office/drawing/2014/main" id="{27F98A2C-DC48-4D09-93AF-7C8B5758DDD6}"/>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381" name="Text Box 18">
          <a:extLst>
            <a:ext uri="{FF2B5EF4-FFF2-40B4-BE49-F238E27FC236}">
              <a16:creationId xmlns:a16="http://schemas.microsoft.com/office/drawing/2014/main" id="{B87849EE-9787-4B81-9674-C90337D379A3}"/>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2" name="Text Box 16">
          <a:extLst>
            <a:ext uri="{FF2B5EF4-FFF2-40B4-BE49-F238E27FC236}">
              <a16:creationId xmlns:a16="http://schemas.microsoft.com/office/drawing/2014/main" id="{A8C8449F-3166-4D1F-A560-23A771E9F0CC}"/>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3" name="Text Box 17">
          <a:extLst>
            <a:ext uri="{FF2B5EF4-FFF2-40B4-BE49-F238E27FC236}">
              <a16:creationId xmlns:a16="http://schemas.microsoft.com/office/drawing/2014/main" id="{9B79FF3D-061C-4E81-B783-0DFDF9498BB6}"/>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4" name="Text Box 18">
          <a:extLst>
            <a:ext uri="{FF2B5EF4-FFF2-40B4-BE49-F238E27FC236}">
              <a16:creationId xmlns:a16="http://schemas.microsoft.com/office/drawing/2014/main" id="{5D69F65F-16D9-4CCE-A043-6AEA2D58E046}"/>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5" name="Text Box 19">
          <a:extLst>
            <a:ext uri="{FF2B5EF4-FFF2-40B4-BE49-F238E27FC236}">
              <a16:creationId xmlns:a16="http://schemas.microsoft.com/office/drawing/2014/main" id="{3615E551-4563-42B5-8D4E-6C865919901E}"/>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6" name="Text Box 16">
          <a:extLst>
            <a:ext uri="{FF2B5EF4-FFF2-40B4-BE49-F238E27FC236}">
              <a16:creationId xmlns:a16="http://schemas.microsoft.com/office/drawing/2014/main" id="{450632AF-BA82-4EE4-AC2D-97697A33C65B}"/>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7" name="Text Box 17">
          <a:extLst>
            <a:ext uri="{FF2B5EF4-FFF2-40B4-BE49-F238E27FC236}">
              <a16:creationId xmlns:a16="http://schemas.microsoft.com/office/drawing/2014/main" id="{AB11D297-8528-40C2-9232-7D8047E769F6}"/>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8" name="Text Box 18">
          <a:extLst>
            <a:ext uri="{FF2B5EF4-FFF2-40B4-BE49-F238E27FC236}">
              <a16:creationId xmlns:a16="http://schemas.microsoft.com/office/drawing/2014/main" id="{674550C7-F894-408D-862B-08F2EEFB91FF}"/>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389" name="Text Box 19">
          <a:extLst>
            <a:ext uri="{FF2B5EF4-FFF2-40B4-BE49-F238E27FC236}">
              <a16:creationId xmlns:a16="http://schemas.microsoft.com/office/drawing/2014/main" id="{F1E2D7D1-A22F-4414-8C11-C919BD4D16B8}"/>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3390" name="Text Box 15">
          <a:extLst>
            <a:ext uri="{FF2B5EF4-FFF2-40B4-BE49-F238E27FC236}">
              <a16:creationId xmlns:a16="http://schemas.microsoft.com/office/drawing/2014/main" id="{FACD9364-60D5-4F4E-BB1C-0E78773CA2EE}"/>
            </a:ext>
          </a:extLst>
        </xdr:cNvPr>
        <xdr:cNvSpPr txBox="1">
          <a:spLocks noChangeArrowheads="1"/>
        </xdr:cNvSpPr>
      </xdr:nvSpPr>
      <xdr:spPr bwMode="auto">
        <a:xfrm>
          <a:off x="4448175" y="29260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391" name="Text Box 15">
          <a:extLst>
            <a:ext uri="{FF2B5EF4-FFF2-40B4-BE49-F238E27FC236}">
              <a16:creationId xmlns:a16="http://schemas.microsoft.com/office/drawing/2014/main" id="{69713CB2-9931-47AA-B9A3-6719D7C53D9A}"/>
            </a:ext>
          </a:extLst>
        </xdr:cNvPr>
        <xdr:cNvSpPr txBox="1">
          <a:spLocks noChangeArrowheads="1"/>
        </xdr:cNvSpPr>
      </xdr:nvSpPr>
      <xdr:spPr bwMode="auto">
        <a:xfrm>
          <a:off x="11963400" y="29260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504825</xdr:rowOff>
    </xdr:from>
    <xdr:ext cx="95250" cy="442269"/>
    <xdr:sp macro="" textlink="">
      <xdr:nvSpPr>
        <xdr:cNvPr id="3392" name="Text Box 15">
          <a:extLst>
            <a:ext uri="{FF2B5EF4-FFF2-40B4-BE49-F238E27FC236}">
              <a16:creationId xmlns:a16="http://schemas.microsoft.com/office/drawing/2014/main" id="{AEA2E01D-2889-4671-A3D8-085620018961}"/>
            </a:ext>
          </a:extLst>
        </xdr:cNvPr>
        <xdr:cNvSpPr txBox="1">
          <a:spLocks noChangeArrowheads="1"/>
        </xdr:cNvSpPr>
      </xdr:nvSpPr>
      <xdr:spPr bwMode="auto">
        <a:xfrm>
          <a:off x="20821650" y="29260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3393" name="Text Box 15">
          <a:extLst>
            <a:ext uri="{FF2B5EF4-FFF2-40B4-BE49-F238E27FC236}">
              <a16:creationId xmlns:a16="http://schemas.microsoft.com/office/drawing/2014/main" id="{87E5EE4C-B1CB-45B1-B7BA-0C7D096117BE}"/>
            </a:ext>
          </a:extLst>
        </xdr:cNvPr>
        <xdr:cNvSpPr txBox="1">
          <a:spLocks noChangeArrowheads="1"/>
        </xdr:cNvSpPr>
      </xdr:nvSpPr>
      <xdr:spPr bwMode="auto">
        <a:xfrm>
          <a:off x="4448175" y="29260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3394" name="Text Box 15">
          <a:extLst>
            <a:ext uri="{FF2B5EF4-FFF2-40B4-BE49-F238E27FC236}">
              <a16:creationId xmlns:a16="http://schemas.microsoft.com/office/drawing/2014/main" id="{A90D5E92-F80C-4DD3-BDB5-598773FF9615}"/>
            </a:ext>
          </a:extLst>
        </xdr:cNvPr>
        <xdr:cNvSpPr txBox="1">
          <a:spLocks noChangeArrowheads="1"/>
        </xdr:cNvSpPr>
      </xdr:nvSpPr>
      <xdr:spPr bwMode="auto">
        <a:xfrm>
          <a:off x="4448175" y="29260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213632"/>
    <xdr:sp macro="" textlink="">
      <xdr:nvSpPr>
        <xdr:cNvPr id="3395" name="Text Box 15">
          <a:extLst>
            <a:ext uri="{FF2B5EF4-FFF2-40B4-BE49-F238E27FC236}">
              <a16:creationId xmlns:a16="http://schemas.microsoft.com/office/drawing/2014/main" id="{3CC4EA58-D167-48C0-8ABC-A4FDD5F684B9}"/>
            </a:ext>
          </a:extLst>
        </xdr:cNvPr>
        <xdr:cNvSpPr txBox="1">
          <a:spLocks noChangeArrowheads="1"/>
        </xdr:cNvSpPr>
      </xdr:nvSpPr>
      <xdr:spPr bwMode="auto">
        <a:xfrm>
          <a:off x="11963400" y="29260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96" name="Text Box 16">
          <a:extLst>
            <a:ext uri="{FF2B5EF4-FFF2-40B4-BE49-F238E27FC236}">
              <a16:creationId xmlns:a16="http://schemas.microsoft.com/office/drawing/2014/main" id="{FA57CB8A-4C65-43B0-A964-5C8C00FDAB43}"/>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97" name="Text Box 17">
          <a:extLst>
            <a:ext uri="{FF2B5EF4-FFF2-40B4-BE49-F238E27FC236}">
              <a16:creationId xmlns:a16="http://schemas.microsoft.com/office/drawing/2014/main" id="{4C2C0BBB-7E64-4F85-A658-D9D8BE404262}"/>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98" name="Text Box 18">
          <a:extLst>
            <a:ext uri="{FF2B5EF4-FFF2-40B4-BE49-F238E27FC236}">
              <a16:creationId xmlns:a16="http://schemas.microsoft.com/office/drawing/2014/main" id="{0F1AB46A-1E3D-47EE-9DED-19B2A8275ED5}"/>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399" name="Text Box 19">
          <a:extLst>
            <a:ext uri="{FF2B5EF4-FFF2-40B4-BE49-F238E27FC236}">
              <a16:creationId xmlns:a16="http://schemas.microsoft.com/office/drawing/2014/main" id="{79067C93-7BB1-4474-9FAD-5E4EF9B906B7}"/>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00" name="Text Box 16">
          <a:extLst>
            <a:ext uri="{FF2B5EF4-FFF2-40B4-BE49-F238E27FC236}">
              <a16:creationId xmlns:a16="http://schemas.microsoft.com/office/drawing/2014/main" id="{2CF72C48-970D-4D58-B2E4-19815BCB7D6F}"/>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01" name="Text Box 17">
          <a:extLst>
            <a:ext uri="{FF2B5EF4-FFF2-40B4-BE49-F238E27FC236}">
              <a16:creationId xmlns:a16="http://schemas.microsoft.com/office/drawing/2014/main" id="{2EB8C391-9679-425B-B7A9-4B145589DB91}"/>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02" name="Text Box 18">
          <a:extLst>
            <a:ext uri="{FF2B5EF4-FFF2-40B4-BE49-F238E27FC236}">
              <a16:creationId xmlns:a16="http://schemas.microsoft.com/office/drawing/2014/main" id="{5F8401D9-108A-42B5-96A3-069711E86482}"/>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03" name="Text Box 19">
          <a:extLst>
            <a:ext uri="{FF2B5EF4-FFF2-40B4-BE49-F238E27FC236}">
              <a16:creationId xmlns:a16="http://schemas.microsoft.com/office/drawing/2014/main" id="{C32233A4-6593-4DE0-BD4A-C0D963F5F2DC}"/>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404" name="Text Box 16">
          <a:extLst>
            <a:ext uri="{FF2B5EF4-FFF2-40B4-BE49-F238E27FC236}">
              <a16:creationId xmlns:a16="http://schemas.microsoft.com/office/drawing/2014/main" id="{937B3710-8DA0-49C7-BAAD-AA9A2FBB6833}"/>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405" name="Text Box 17">
          <a:extLst>
            <a:ext uri="{FF2B5EF4-FFF2-40B4-BE49-F238E27FC236}">
              <a16:creationId xmlns:a16="http://schemas.microsoft.com/office/drawing/2014/main" id="{215D46A8-F676-4820-93B6-71B859DB72B9}"/>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406" name="Text Box 18">
          <a:extLst>
            <a:ext uri="{FF2B5EF4-FFF2-40B4-BE49-F238E27FC236}">
              <a16:creationId xmlns:a16="http://schemas.microsoft.com/office/drawing/2014/main" id="{71C98C44-3B48-4E24-B1DD-31201CE2569B}"/>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407" name="Text Box 19">
          <a:extLst>
            <a:ext uri="{FF2B5EF4-FFF2-40B4-BE49-F238E27FC236}">
              <a16:creationId xmlns:a16="http://schemas.microsoft.com/office/drawing/2014/main" id="{B3030F16-5524-4025-9006-2A31A1E340AB}"/>
            </a:ext>
          </a:extLst>
        </xdr:cNvPr>
        <xdr:cNvSpPr txBox="1">
          <a:spLocks noChangeArrowheads="1"/>
        </xdr:cNvSpPr>
      </xdr:nvSpPr>
      <xdr:spPr bwMode="auto">
        <a:xfrm>
          <a:off x="2082165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3408" name="Text Box 15">
          <a:extLst>
            <a:ext uri="{FF2B5EF4-FFF2-40B4-BE49-F238E27FC236}">
              <a16:creationId xmlns:a16="http://schemas.microsoft.com/office/drawing/2014/main" id="{5C4F1DB2-6315-4002-A5EA-F9A120315861}"/>
            </a:ext>
          </a:extLst>
        </xdr:cNvPr>
        <xdr:cNvSpPr txBox="1">
          <a:spLocks noChangeArrowheads="1"/>
        </xdr:cNvSpPr>
      </xdr:nvSpPr>
      <xdr:spPr bwMode="auto">
        <a:xfrm>
          <a:off x="4448175" y="30003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09" name="Text Box 16">
          <a:extLst>
            <a:ext uri="{FF2B5EF4-FFF2-40B4-BE49-F238E27FC236}">
              <a16:creationId xmlns:a16="http://schemas.microsoft.com/office/drawing/2014/main" id="{6624C637-21C5-4ED8-A778-601029FB5037}"/>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10" name="Text Box 17">
          <a:extLst>
            <a:ext uri="{FF2B5EF4-FFF2-40B4-BE49-F238E27FC236}">
              <a16:creationId xmlns:a16="http://schemas.microsoft.com/office/drawing/2014/main" id="{9FC65DE6-7977-4898-8B30-54A23C152842}"/>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11" name="Text Box 18">
          <a:extLst>
            <a:ext uri="{FF2B5EF4-FFF2-40B4-BE49-F238E27FC236}">
              <a16:creationId xmlns:a16="http://schemas.microsoft.com/office/drawing/2014/main" id="{BBA0657D-0F44-4B60-ABC6-7ADBE1371330}"/>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12" name="Text Box 19">
          <a:extLst>
            <a:ext uri="{FF2B5EF4-FFF2-40B4-BE49-F238E27FC236}">
              <a16:creationId xmlns:a16="http://schemas.microsoft.com/office/drawing/2014/main" id="{88F1D213-3322-4DE0-AC97-59537FCBF8AA}"/>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413" name="Text Box 15">
          <a:extLst>
            <a:ext uri="{FF2B5EF4-FFF2-40B4-BE49-F238E27FC236}">
              <a16:creationId xmlns:a16="http://schemas.microsoft.com/office/drawing/2014/main" id="{815653A2-A658-445D-A145-17DB8BA5ADA4}"/>
            </a:ext>
          </a:extLst>
        </xdr:cNvPr>
        <xdr:cNvSpPr txBox="1">
          <a:spLocks noChangeArrowheads="1"/>
        </xdr:cNvSpPr>
      </xdr:nvSpPr>
      <xdr:spPr bwMode="auto">
        <a:xfrm>
          <a:off x="11963400" y="30003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14" name="Text Box 16">
          <a:extLst>
            <a:ext uri="{FF2B5EF4-FFF2-40B4-BE49-F238E27FC236}">
              <a16:creationId xmlns:a16="http://schemas.microsoft.com/office/drawing/2014/main" id="{B55B5B4E-46AB-4EA7-94DF-1C3ABE651AD3}"/>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15" name="Text Box 17">
          <a:extLst>
            <a:ext uri="{FF2B5EF4-FFF2-40B4-BE49-F238E27FC236}">
              <a16:creationId xmlns:a16="http://schemas.microsoft.com/office/drawing/2014/main" id="{DD6B3385-9F94-43CF-BB23-901F37DF34B4}"/>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16" name="Text Box 18">
          <a:extLst>
            <a:ext uri="{FF2B5EF4-FFF2-40B4-BE49-F238E27FC236}">
              <a16:creationId xmlns:a16="http://schemas.microsoft.com/office/drawing/2014/main" id="{FE168C59-8A6D-4DDB-B61B-AF60C58FE6FC}"/>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17" name="Text Box 16">
          <a:extLst>
            <a:ext uri="{FF2B5EF4-FFF2-40B4-BE49-F238E27FC236}">
              <a16:creationId xmlns:a16="http://schemas.microsoft.com/office/drawing/2014/main" id="{65366080-BBE2-4793-B16D-AD2023D37A0B}"/>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18" name="Text Box 17">
          <a:extLst>
            <a:ext uri="{FF2B5EF4-FFF2-40B4-BE49-F238E27FC236}">
              <a16:creationId xmlns:a16="http://schemas.microsoft.com/office/drawing/2014/main" id="{854684D2-C46E-4140-ACC6-68EAD82DC92E}"/>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19" name="Text Box 18">
          <a:extLst>
            <a:ext uri="{FF2B5EF4-FFF2-40B4-BE49-F238E27FC236}">
              <a16:creationId xmlns:a16="http://schemas.microsoft.com/office/drawing/2014/main" id="{F8B3C765-B999-4E76-AB94-D40666F05EB9}"/>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20" name="Text Box 19">
          <a:extLst>
            <a:ext uri="{FF2B5EF4-FFF2-40B4-BE49-F238E27FC236}">
              <a16:creationId xmlns:a16="http://schemas.microsoft.com/office/drawing/2014/main" id="{69BB4181-C604-42FE-B632-99EA565CD48D}"/>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21" name="Text Box 16">
          <a:extLst>
            <a:ext uri="{FF2B5EF4-FFF2-40B4-BE49-F238E27FC236}">
              <a16:creationId xmlns:a16="http://schemas.microsoft.com/office/drawing/2014/main" id="{E4097D48-21BE-4DCD-8145-4AE0B2E66F97}"/>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22" name="Text Box 17">
          <a:extLst>
            <a:ext uri="{FF2B5EF4-FFF2-40B4-BE49-F238E27FC236}">
              <a16:creationId xmlns:a16="http://schemas.microsoft.com/office/drawing/2014/main" id="{E664F287-FDF1-4C22-BBAF-0EC1D36D4143}"/>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23" name="Text Box 18">
          <a:extLst>
            <a:ext uri="{FF2B5EF4-FFF2-40B4-BE49-F238E27FC236}">
              <a16:creationId xmlns:a16="http://schemas.microsoft.com/office/drawing/2014/main" id="{EA80C5B8-58FD-461D-B335-4FB7B43B6AE7}"/>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3424" name="Text Box 15">
          <a:extLst>
            <a:ext uri="{FF2B5EF4-FFF2-40B4-BE49-F238E27FC236}">
              <a16:creationId xmlns:a16="http://schemas.microsoft.com/office/drawing/2014/main" id="{A3787FD0-4E18-41F1-8174-63472AAD54C5}"/>
            </a:ext>
          </a:extLst>
        </xdr:cNvPr>
        <xdr:cNvSpPr txBox="1">
          <a:spLocks noChangeArrowheads="1"/>
        </xdr:cNvSpPr>
      </xdr:nvSpPr>
      <xdr:spPr bwMode="auto">
        <a:xfrm>
          <a:off x="11991975" y="30545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25" name="Text Box 16">
          <a:extLst>
            <a:ext uri="{FF2B5EF4-FFF2-40B4-BE49-F238E27FC236}">
              <a16:creationId xmlns:a16="http://schemas.microsoft.com/office/drawing/2014/main" id="{1A16851B-8A09-47A1-8E63-49998358D4A1}"/>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26" name="Text Box 17">
          <a:extLst>
            <a:ext uri="{FF2B5EF4-FFF2-40B4-BE49-F238E27FC236}">
              <a16:creationId xmlns:a16="http://schemas.microsoft.com/office/drawing/2014/main" id="{18900763-165C-44DF-967E-FCBB230350C4}"/>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27" name="Text Box 18">
          <a:extLst>
            <a:ext uri="{FF2B5EF4-FFF2-40B4-BE49-F238E27FC236}">
              <a16:creationId xmlns:a16="http://schemas.microsoft.com/office/drawing/2014/main" id="{A2E42205-3752-4AD9-8F1F-DBEF28BEFB84}"/>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28" name="Text Box 19">
          <a:extLst>
            <a:ext uri="{FF2B5EF4-FFF2-40B4-BE49-F238E27FC236}">
              <a16:creationId xmlns:a16="http://schemas.microsoft.com/office/drawing/2014/main" id="{B909B349-607E-4F39-9DFF-AE47A6E9A740}"/>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29" name="Text Box 16">
          <a:extLst>
            <a:ext uri="{FF2B5EF4-FFF2-40B4-BE49-F238E27FC236}">
              <a16:creationId xmlns:a16="http://schemas.microsoft.com/office/drawing/2014/main" id="{E3FAEC16-3107-4EB1-8B35-A85667AB6AA1}"/>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30" name="Text Box 17">
          <a:extLst>
            <a:ext uri="{FF2B5EF4-FFF2-40B4-BE49-F238E27FC236}">
              <a16:creationId xmlns:a16="http://schemas.microsoft.com/office/drawing/2014/main" id="{5897B9BC-AF5C-4529-8946-E46C4BDE785A}"/>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31" name="Text Box 18">
          <a:extLst>
            <a:ext uri="{FF2B5EF4-FFF2-40B4-BE49-F238E27FC236}">
              <a16:creationId xmlns:a16="http://schemas.microsoft.com/office/drawing/2014/main" id="{AF824525-BEFF-4F28-B197-7EC8CED2F58E}"/>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32" name="Text Box 19">
          <a:extLst>
            <a:ext uri="{FF2B5EF4-FFF2-40B4-BE49-F238E27FC236}">
              <a16:creationId xmlns:a16="http://schemas.microsoft.com/office/drawing/2014/main" id="{ABA24CE3-DE9C-4AA8-9CFF-5AC80BD4C356}"/>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95250" cy="171450"/>
    <xdr:sp macro="" textlink="">
      <xdr:nvSpPr>
        <xdr:cNvPr id="3433" name="Text Box 16">
          <a:extLst>
            <a:ext uri="{FF2B5EF4-FFF2-40B4-BE49-F238E27FC236}">
              <a16:creationId xmlns:a16="http://schemas.microsoft.com/office/drawing/2014/main" id="{28C9A2BC-0282-4CBC-9794-E9243BEB31BE}"/>
            </a:ext>
          </a:extLst>
        </xdr:cNvPr>
        <xdr:cNvSpPr txBox="1">
          <a:spLocks noChangeArrowheads="1"/>
        </xdr:cNvSpPr>
      </xdr:nvSpPr>
      <xdr:spPr bwMode="auto">
        <a:xfrm>
          <a:off x="20821650" y="29260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95250" cy="171450"/>
    <xdr:sp macro="" textlink="">
      <xdr:nvSpPr>
        <xdr:cNvPr id="3434" name="Text Box 17">
          <a:extLst>
            <a:ext uri="{FF2B5EF4-FFF2-40B4-BE49-F238E27FC236}">
              <a16:creationId xmlns:a16="http://schemas.microsoft.com/office/drawing/2014/main" id="{E8AB35E2-2933-4A55-9070-105C694D4DA7}"/>
            </a:ext>
          </a:extLst>
        </xdr:cNvPr>
        <xdr:cNvSpPr txBox="1">
          <a:spLocks noChangeArrowheads="1"/>
        </xdr:cNvSpPr>
      </xdr:nvSpPr>
      <xdr:spPr bwMode="auto">
        <a:xfrm>
          <a:off x="20821650" y="29260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95250" cy="171450"/>
    <xdr:sp macro="" textlink="">
      <xdr:nvSpPr>
        <xdr:cNvPr id="3435" name="Text Box 18">
          <a:extLst>
            <a:ext uri="{FF2B5EF4-FFF2-40B4-BE49-F238E27FC236}">
              <a16:creationId xmlns:a16="http://schemas.microsoft.com/office/drawing/2014/main" id="{6C0AF2BF-4164-4477-947E-6AFA60F8CC95}"/>
            </a:ext>
          </a:extLst>
        </xdr:cNvPr>
        <xdr:cNvSpPr txBox="1">
          <a:spLocks noChangeArrowheads="1"/>
        </xdr:cNvSpPr>
      </xdr:nvSpPr>
      <xdr:spPr bwMode="auto">
        <a:xfrm>
          <a:off x="20821650" y="29260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71</xdr:row>
      <xdr:rowOff>0</xdr:rowOff>
    </xdr:from>
    <xdr:ext cx="95250" cy="171450"/>
    <xdr:sp macro="" textlink="">
      <xdr:nvSpPr>
        <xdr:cNvPr id="3436" name="Text Box 19">
          <a:extLst>
            <a:ext uri="{FF2B5EF4-FFF2-40B4-BE49-F238E27FC236}">
              <a16:creationId xmlns:a16="http://schemas.microsoft.com/office/drawing/2014/main" id="{19BED9FC-64F5-4089-925F-224894C4860C}"/>
            </a:ext>
          </a:extLst>
        </xdr:cNvPr>
        <xdr:cNvSpPr txBox="1">
          <a:spLocks noChangeArrowheads="1"/>
        </xdr:cNvSpPr>
      </xdr:nvSpPr>
      <xdr:spPr bwMode="auto">
        <a:xfrm>
          <a:off x="20821650" y="29260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3437" name="Text Box 15">
          <a:extLst>
            <a:ext uri="{FF2B5EF4-FFF2-40B4-BE49-F238E27FC236}">
              <a16:creationId xmlns:a16="http://schemas.microsoft.com/office/drawing/2014/main" id="{1314F546-3882-47AF-810F-806BA119FCF2}"/>
            </a:ext>
          </a:extLst>
        </xdr:cNvPr>
        <xdr:cNvSpPr txBox="1">
          <a:spLocks noChangeArrowheads="1"/>
        </xdr:cNvSpPr>
      </xdr:nvSpPr>
      <xdr:spPr bwMode="auto">
        <a:xfrm>
          <a:off x="4448175" y="30003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38" name="Text Box 16">
          <a:extLst>
            <a:ext uri="{FF2B5EF4-FFF2-40B4-BE49-F238E27FC236}">
              <a16:creationId xmlns:a16="http://schemas.microsoft.com/office/drawing/2014/main" id="{6F7966CD-5A17-497A-8633-FD7CFD5E77D3}"/>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39" name="Text Box 17">
          <a:extLst>
            <a:ext uri="{FF2B5EF4-FFF2-40B4-BE49-F238E27FC236}">
              <a16:creationId xmlns:a16="http://schemas.microsoft.com/office/drawing/2014/main" id="{4B12CFC7-158B-441D-86AA-3D5AD16A670E}"/>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40" name="Text Box 18">
          <a:extLst>
            <a:ext uri="{FF2B5EF4-FFF2-40B4-BE49-F238E27FC236}">
              <a16:creationId xmlns:a16="http://schemas.microsoft.com/office/drawing/2014/main" id="{FE07EF69-8E49-4588-80DD-B5EFCE571C9B}"/>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3441" name="Text Box 19">
          <a:extLst>
            <a:ext uri="{FF2B5EF4-FFF2-40B4-BE49-F238E27FC236}">
              <a16:creationId xmlns:a16="http://schemas.microsoft.com/office/drawing/2014/main" id="{6991388C-A413-47DE-BED7-AD8C2E0BC4F4}"/>
            </a:ext>
          </a:extLst>
        </xdr:cNvPr>
        <xdr:cNvSpPr txBox="1">
          <a:spLocks noChangeArrowheads="1"/>
        </xdr:cNvSpPr>
      </xdr:nvSpPr>
      <xdr:spPr bwMode="auto">
        <a:xfrm>
          <a:off x="4448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42" name="Text Box 16">
          <a:extLst>
            <a:ext uri="{FF2B5EF4-FFF2-40B4-BE49-F238E27FC236}">
              <a16:creationId xmlns:a16="http://schemas.microsoft.com/office/drawing/2014/main" id="{7D310683-1026-42F6-8515-DA17D39F99AD}"/>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3443" name="Text Box 17">
          <a:extLst>
            <a:ext uri="{FF2B5EF4-FFF2-40B4-BE49-F238E27FC236}">
              <a16:creationId xmlns:a16="http://schemas.microsoft.com/office/drawing/2014/main" id="{1BCE5F1F-E761-44B0-854D-971900E572A9}"/>
            </a:ext>
          </a:extLst>
        </xdr:cNvPr>
        <xdr:cNvSpPr txBox="1">
          <a:spLocks noChangeArrowheads="1"/>
        </xdr:cNvSpPr>
      </xdr:nvSpPr>
      <xdr:spPr bwMode="auto">
        <a:xfrm>
          <a:off x="11963400"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74</xdr:row>
      <xdr:rowOff>15875</xdr:rowOff>
    </xdr:from>
    <xdr:ext cx="95250" cy="171450"/>
    <xdr:sp macro="" textlink="">
      <xdr:nvSpPr>
        <xdr:cNvPr id="3444" name="Text Box 18">
          <a:extLst>
            <a:ext uri="{FF2B5EF4-FFF2-40B4-BE49-F238E27FC236}">
              <a16:creationId xmlns:a16="http://schemas.microsoft.com/office/drawing/2014/main" id="{54CF8FEA-4750-4AE4-8371-9711E9364104}"/>
            </a:ext>
          </a:extLst>
        </xdr:cNvPr>
        <xdr:cNvSpPr txBox="1">
          <a:spLocks noChangeArrowheads="1"/>
        </xdr:cNvSpPr>
      </xdr:nvSpPr>
      <xdr:spPr bwMode="auto">
        <a:xfrm>
          <a:off x="11955462" y="30391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45" name="Text Box 16">
          <a:extLst>
            <a:ext uri="{FF2B5EF4-FFF2-40B4-BE49-F238E27FC236}">
              <a16:creationId xmlns:a16="http://schemas.microsoft.com/office/drawing/2014/main" id="{F42D0A88-BAF9-4161-A725-4E890BA45BE9}"/>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46" name="Text Box 17">
          <a:extLst>
            <a:ext uri="{FF2B5EF4-FFF2-40B4-BE49-F238E27FC236}">
              <a16:creationId xmlns:a16="http://schemas.microsoft.com/office/drawing/2014/main" id="{CE2F2C64-6E55-4353-8584-41C286F9A424}"/>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47" name="Text Box 18">
          <a:extLst>
            <a:ext uri="{FF2B5EF4-FFF2-40B4-BE49-F238E27FC236}">
              <a16:creationId xmlns:a16="http://schemas.microsoft.com/office/drawing/2014/main" id="{F88D205C-648F-4354-B788-FFDC655B5523}"/>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48" name="Text Box 19">
          <a:extLst>
            <a:ext uri="{FF2B5EF4-FFF2-40B4-BE49-F238E27FC236}">
              <a16:creationId xmlns:a16="http://schemas.microsoft.com/office/drawing/2014/main" id="{BA374D35-EB5B-4E9D-89AF-3CF7AC5B1B3C}"/>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3449" name="Text Box 16">
          <a:extLst>
            <a:ext uri="{FF2B5EF4-FFF2-40B4-BE49-F238E27FC236}">
              <a16:creationId xmlns:a16="http://schemas.microsoft.com/office/drawing/2014/main" id="{05930706-9CA8-4360-8141-2B1863F2089C}"/>
            </a:ext>
          </a:extLst>
        </xdr:cNvPr>
        <xdr:cNvSpPr txBox="1">
          <a:spLocks noChangeArrowheads="1"/>
        </xdr:cNvSpPr>
      </xdr:nvSpPr>
      <xdr:spPr bwMode="auto">
        <a:xfrm>
          <a:off x="14735175" y="30375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3450" name="Text Box 15">
          <a:extLst>
            <a:ext uri="{FF2B5EF4-FFF2-40B4-BE49-F238E27FC236}">
              <a16:creationId xmlns:a16="http://schemas.microsoft.com/office/drawing/2014/main" id="{C22E1A17-A8C9-4A07-943C-0B7FDCA4FDA6}"/>
            </a:ext>
          </a:extLst>
        </xdr:cNvPr>
        <xdr:cNvSpPr txBox="1">
          <a:spLocks noChangeArrowheads="1"/>
        </xdr:cNvSpPr>
      </xdr:nvSpPr>
      <xdr:spPr bwMode="auto">
        <a:xfrm>
          <a:off x="11991975" y="30545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3451" name="Text Box 15">
          <a:extLst>
            <a:ext uri="{FF2B5EF4-FFF2-40B4-BE49-F238E27FC236}">
              <a16:creationId xmlns:a16="http://schemas.microsoft.com/office/drawing/2014/main" id="{AE1D8BF1-27FB-4322-B7FB-5099F778B4F7}"/>
            </a:ext>
          </a:extLst>
        </xdr:cNvPr>
        <xdr:cNvSpPr txBox="1">
          <a:spLocks noChangeArrowheads="1"/>
        </xdr:cNvSpPr>
      </xdr:nvSpPr>
      <xdr:spPr bwMode="auto">
        <a:xfrm>
          <a:off x="4448175" y="30746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452" name="Text Box 15">
          <a:extLst>
            <a:ext uri="{FF2B5EF4-FFF2-40B4-BE49-F238E27FC236}">
              <a16:creationId xmlns:a16="http://schemas.microsoft.com/office/drawing/2014/main" id="{4B25B310-365D-4D06-9BDD-20A11FA1A82B}"/>
            </a:ext>
          </a:extLst>
        </xdr:cNvPr>
        <xdr:cNvSpPr txBox="1">
          <a:spLocks noChangeArrowheads="1"/>
        </xdr:cNvSpPr>
      </xdr:nvSpPr>
      <xdr:spPr bwMode="auto">
        <a:xfrm>
          <a:off x="11963400" y="30746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504825</xdr:rowOff>
    </xdr:from>
    <xdr:ext cx="95250" cy="442269"/>
    <xdr:sp macro="" textlink="">
      <xdr:nvSpPr>
        <xdr:cNvPr id="3453" name="Text Box 15">
          <a:extLst>
            <a:ext uri="{FF2B5EF4-FFF2-40B4-BE49-F238E27FC236}">
              <a16:creationId xmlns:a16="http://schemas.microsoft.com/office/drawing/2014/main" id="{38F06291-602C-4F3A-AF53-A60979FBE573}"/>
            </a:ext>
          </a:extLst>
        </xdr:cNvPr>
        <xdr:cNvSpPr txBox="1">
          <a:spLocks noChangeArrowheads="1"/>
        </xdr:cNvSpPr>
      </xdr:nvSpPr>
      <xdr:spPr bwMode="auto">
        <a:xfrm>
          <a:off x="20821650" y="30746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3454" name="Text Box 15">
          <a:extLst>
            <a:ext uri="{FF2B5EF4-FFF2-40B4-BE49-F238E27FC236}">
              <a16:creationId xmlns:a16="http://schemas.microsoft.com/office/drawing/2014/main" id="{68B1F4B3-4BC3-42C9-82F6-D46635F21244}"/>
            </a:ext>
          </a:extLst>
        </xdr:cNvPr>
        <xdr:cNvSpPr txBox="1">
          <a:spLocks noChangeArrowheads="1"/>
        </xdr:cNvSpPr>
      </xdr:nvSpPr>
      <xdr:spPr bwMode="auto">
        <a:xfrm>
          <a:off x="4448175" y="30746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3455" name="Text Box 15">
          <a:extLst>
            <a:ext uri="{FF2B5EF4-FFF2-40B4-BE49-F238E27FC236}">
              <a16:creationId xmlns:a16="http://schemas.microsoft.com/office/drawing/2014/main" id="{8A788E92-4100-4B7F-81F0-A8EEAA0F9E61}"/>
            </a:ext>
          </a:extLst>
        </xdr:cNvPr>
        <xdr:cNvSpPr txBox="1">
          <a:spLocks noChangeArrowheads="1"/>
        </xdr:cNvSpPr>
      </xdr:nvSpPr>
      <xdr:spPr bwMode="auto">
        <a:xfrm>
          <a:off x="4448175" y="30746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3456" name="Text Box 15">
          <a:extLst>
            <a:ext uri="{FF2B5EF4-FFF2-40B4-BE49-F238E27FC236}">
              <a16:creationId xmlns:a16="http://schemas.microsoft.com/office/drawing/2014/main" id="{948887FB-F45B-41A1-9382-02D3AC14DC39}"/>
            </a:ext>
          </a:extLst>
        </xdr:cNvPr>
        <xdr:cNvSpPr txBox="1">
          <a:spLocks noChangeArrowheads="1"/>
        </xdr:cNvSpPr>
      </xdr:nvSpPr>
      <xdr:spPr bwMode="auto">
        <a:xfrm>
          <a:off x="11991975" y="30545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57" name="Text Box 16">
          <a:extLst>
            <a:ext uri="{FF2B5EF4-FFF2-40B4-BE49-F238E27FC236}">
              <a16:creationId xmlns:a16="http://schemas.microsoft.com/office/drawing/2014/main" id="{C0BF26AF-817A-44EF-9AE3-871C5A075E51}"/>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58" name="Text Box 17">
          <a:extLst>
            <a:ext uri="{FF2B5EF4-FFF2-40B4-BE49-F238E27FC236}">
              <a16:creationId xmlns:a16="http://schemas.microsoft.com/office/drawing/2014/main" id="{09848C59-3ADF-40FC-9E28-C72DDA2D5422}"/>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59" name="Text Box 18">
          <a:extLst>
            <a:ext uri="{FF2B5EF4-FFF2-40B4-BE49-F238E27FC236}">
              <a16:creationId xmlns:a16="http://schemas.microsoft.com/office/drawing/2014/main" id="{E6512829-A4E1-4F84-8074-707C0E665579}"/>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60" name="Text Box 19">
          <a:extLst>
            <a:ext uri="{FF2B5EF4-FFF2-40B4-BE49-F238E27FC236}">
              <a16:creationId xmlns:a16="http://schemas.microsoft.com/office/drawing/2014/main" id="{1EC7542D-1E63-4F78-9330-D1F96E6A20B5}"/>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61" name="Text Box 16">
          <a:extLst>
            <a:ext uri="{FF2B5EF4-FFF2-40B4-BE49-F238E27FC236}">
              <a16:creationId xmlns:a16="http://schemas.microsoft.com/office/drawing/2014/main" id="{B3171273-CC91-4C51-95C6-76A22D65D0AC}"/>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62" name="Text Box 17">
          <a:extLst>
            <a:ext uri="{FF2B5EF4-FFF2-40B4-BE49-F238E27FC236}">
              <a16:creationId xmlns:a16="http://schemas.microsoft.com/office/drawing/2014/main" id="{06C4B5F8-4910-4594-A749-0D3962A80C10}"/>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63" name="Text Box 18">
          <a:extLst>
            <a:ext uri="{FF2B5EF4-FFF2-40B4-BE49-F238E27FC236}">
              <a16:creationId xmlns:a16="http://schemas.microsoft.com/office/drawing/2014/main" id="{3808064D-481C-4EDD-850E-BCB288B835ED}"/>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64" name="Text Box 19">
          <a:extLst>
            <a:ext uri="{FF2B5EF4-FFF2-40B4-BE49-F238E27FC236}">
              <a16:creationId xmlns:a16="http://schemas.microsoft.com/office/drawing/2014/main" id="{E3DB7B5C-DBAF-452F-8703-1E10F25CAF82}"/>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465" name="Text Box 16">
          <a:extLst>
            <a:ext uri="{FF2B5EF4-FFF2-40B4-BE49-F238E27FC236}">
              <a16:creationId xmlns:a16="http://schemas.microsoft.com/office/drawing/2014/main" id="{AA1CECC4-EA01-4FDA-A12A-3FF93FE2E951}"/>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466" name="Text Box 17">
          <a:extLst>
            <a:ext uri="{FF2B5EF4-FFF2-40B4-BE49-F238E27FC236}">
              <a16:creationId xmlns:a16="http://schemas.microsoft.com/office/drawing/2014/main" id="{1AB08E70-A4DF-46B4-92DA-626363C126E1}"/>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467" name="Text Box 18">
          <a:extLst>
            <a:ext uri="{FF2B5EF4-FFF2-40B4-BE49-F238E27FC236}">
              <a16:creationId xmlns:a16="http://schemas.microsoft.com/office/drawing/2014/main" id="{1C3DCF86-5CFB-4CF7-A581-53170C4B3233}"/>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468" name="Text Box 19">
          <a:extLst>
            <a:ext uri="{FF2B5EF4-FFF2-40B4-BE49-F238E27FC236}">
              <a16:creationId xmlns:a16="http://schemas.microsoft.com/office/drawing/2014/main" id="{5D392955-FF9F-4F3B-B922-64D0B93C2680}"/>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469" name="Text Box 15">
          <a:extLst>
            <a:ext uri="{FF2B5EF4-FFF2-40B4-BE49-F238E27FC236}">
              <a16:creationId xmlns:a16="http://schemas.microsoft.com/office/drawing/2014/main" id="{59D99B72-EBA2-41A9-A87F-8D9F2868BE42}"/>
            </a:ext>
          </a:extLst>
        </xdr:cNvPr>
        <xdr:cNvSpPr txBox="1">
          <a:spLocks noChangeArrowheads="1"/>
        </xdr:cNvSpPr>
      </xdr:nvSpPr>
      <xdr:spPr bwMode="auto">
        <a:xfrm>
          <a:off x="4448175" y="31489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70" name="Text Box 16">
          <a:extLst>
            <a:ext uri="{FF2B5EF4-FFF2-40B4-BE49-F238E27FC236}">
              <a16:creationId xmlns:a16="http://schemas.microsoft.com/office/drawing/2014/main" id="{A0454EE1-5081-43EB-9D6D-0FC2F588C2A7}"/>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71" name="Text Box 17">
          <a:extLst>
            <a:ext uri="{FF2B5EF4-FFF2-40B4-BE49-F238E27FC236}">
              <a16:creationId xmlns:a16="http://schemas.microsoft.com/office/drawing/2014/main" id="{986EC320-4B26-4106-94C0-B639AEEEC5B8}"/>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72" name="Text Box 18">
          <a:extLst>
            <a:ext uri="{FF2B5EF4-FFF2-40B4-BE49-F238E27FC236}">
              <a16:creationId xmlns:a16="http://schemas.microsoft.com/office/drawing/2014/main" id="{AD2A55BD-9DFA-4DC8-8DD0-BFBD95B3DE72}"/>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73" name="Text Box 19">
          <a:extLst>
            <a:ext uri="{FF2B5EF4-FFF2-40B4-BE49-F238E27FC236}">
              <a16:creationId xmlns:a16="http://schemas.microsoft.com/office/drawing/2014/main" id="{62ACA6E2-59E7-46DB-B46E-7F8E517CCC0A}"/>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74" name="Text Box 16">
          <a:extLst>
            <a:ext uri="{FF2B5EF4-FFF2-40B4-BE49-F238E27FC236}">
              <a16:creationId xmlns:a16="http://schemas.microsoft.com/office/drawing/2014/main" id="{3A0B221E-A1FB-49A7-8D60-37199AC11AC2}"/>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75" name="Text Box 17">
          <a:extLst>
            <a:ext uri="{FF2B5EF4-FFF2-40B4-BE49-F238E27FC236}">
              <a16:creationId xmlns:a16="http://schemas.microsoft.com/office/drawing/2014/main" id="{6EF409D6-BC37-47FF-A1FD-557A9C44465F}"/>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76" name="Text Box 18">
          <a:extLst>
            <a:ext uri="{FF2B5EF4-FFF2-40B4-BE49-F238E27FC236}">
              <a16:creationId xmlns:a16="http://schemas.microsoft.com/office/drawing/2014/main" id="{C218F532-DD9A-4ED7-8326-A735B9DEB101}"/>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77" name="Text Box 16">
          <a:extLst>
            <a:ext uri="{FF2B5EF4-FFF2-40B4-BE49-F238E27FC236}">
              <a16:creationId xmlns:a16="http://schemas.microsoft.com/office/drawing/2014/main" id="{F1ABFD4B-E3EF-465A-8154-7DD168441B90}"/>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78" name="Text Box 17">
          <a:extLst>
            <a:ext uri="{FF2B5EF4-FFF2-40B4-BE49-F238E27FC236}">
              <a16:creationId xmlns:a16="http://schemas.microsoft.com/office/drawing/2014/main" id="{A2B05CCD-D8F4-4D3F-AC0D-A9F8A1C1A86A}"/>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79" name="Text Box 18">
          <a:extLst>
            <a:ext uri="{FF2B5EF4-FFF2-40B4-BE49-F238E27FC236}">
              <a16:creationId xmlns:a16="http://schemas.microsoft.com/office/drawing/2014/main" id="{823AA78B-1795-4640-9CB4-DA8EDCB9EFAE}"/>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80" name="Text Box 19">
          <a:extLst>
            <a:ext uri="{FF2B5EF4-FFF2-40B4-BE49-F238E27FC236}">
              <a16:creationId xmlns:a16="http://schemas.microsoft.com/office/drawing/2014/main" id="{0F5EEB5B-AD5C-48FE-8221-F0635892DE4D}"/>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81" name="Text Box 16">
          <a:extLst>
            <a:ext uri="{FF2B5EF4-FFF2-40B4-BE49-F238E27FC236}">
              <a16:creationId xmlns:a16="http://schemas.microsoft.com/office/drawing/2014/main" id="{E9B673A0-9DF5-40C1-A28E-96A453F39E92}"/>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82" name="Text Box 17">
          <a:extLst>
            <a:ext uri="{FF2B5EF4-FFF2-40B4-BE49-F238E27FC236}">
              <a16:creationId xmlns:a16="http://schemas.microsoft.com/office/drawing/2014/main" id="{08054079-5A6E-42A8-93FA-6898891598E3}"/>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83" name="Text Box 18">
          <a:extLst>
            <a:ext uri="{FF2B5EF4-FFF2-40B4-BE49-F238E27FC236}">
              <a16:creationId xmlns:a16="http://schemas.microsoft.com/office/drawing/2014/main" id="{37E8561E-077B-4221-BA8C-3F3AEC620032}"/>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484" name="Text Box 19">
          <a:extLst>
            <a:ext uri="{FF2B5EF4-FFF2-40B4-BE49-F238E27FC236}">
              <a16:creationId xmlns:a16="http://schemas.microsoft.com/office/drawing/2014/main" id="{811EBAFC-8765-4EE0-9999-1D800C356893}"/>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3485" name="Text Box 15">
          <a:extLst>
            <a:ext uri="{FF2B5EF4-FFF2-40B4-BE49-F238E27FC236}">
              <a16:creationId xmlns:a16="http://schemas.microsoft.com/office/drawing/2014/main" id="{D42CF593-CEE2-4BB8-A41D-1C66C18775F0}"/>
            </a:ext>
          </a:extLst>
        </xdr:cNvPr>
        <xdr:cNvSpPr txBox="1">
          <a:spLocks noChangeArrowheads="1"/>
        </xdr:cNvSpPr>
      </xdr:nvSpPr>
      <xdr:spPr bwMode="auto">
        <a:xfrm>
          <a:off x="4448175" y="30746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486" name="Text Box 15">
          <a:extLst>
            <a:ext uri="{FF2B5EF4-FFF2-40B4-BE49-F238E27FC236}">
              <a16:creationId xmlns:a16="http://schemas.microsoft.com/office/drawing/2014/main" id="{10099B58-5BDD-4A7B-A092-3EC975E95DD4}"/>
            </a:ext>
          </a:extLst>
        </xdr:cNvPr>
        <xdr:cNvSpPr txBox="1">
          <a:spLocks noChangeArrowheads="1"/>
        </xdr:cNvSpPr>
      </xdr:nvSpPr>
      <xdr:spPr bwMode="auto">
        <a:xfrm>
          <a:off x="11963400" y="30746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504825</xdr:rowOff>
    </xdr:from>
    <xdr:ext cx="95250" cy="442269"/>
    <xdr:sp macro="" textlink="">
      <xdr:nvSpPr>
        <xdr:cNvPr id="3487" name="Text Box 15">
          <a:extLst>
            <a:ext uri="{FF2B5EF4-FFF2-40B4-BE49-F238E27FC236}">
              <a16:creationId xmlns:a16="http://schemas.microsoft.com/office/drawing/2014/main" id="{5ED049D5-52EA-40C0-B4A7-728A280AB0F5}"/>
            </a:ext>
          </a:extLst>
        </xdr:cNvPr>
        <xdr:cNvSpPr txBox="1">
          <a:spLocks noChangeArrowheads="1"/>
        </xdr:cNvSpPr>
      </xdr:nvSpPr>
      <xdr:spPr bwMode="auto">
        <a:xfrm>
          <a:off x="20821650" y="30746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3488" name="Text Box 15">
          <a:extLst>
            <a:ext uri="{FF2B5EF4-FFF2-40B4-BE49-F238E27FC236}">
              <a16:creationId xmlns:a16="http://schemas.microsoft.com/office/drawing/2014/main" id="{41737CA8-9C9B-4E9A-84C1-FE145ADAC798}"/>
            </a:ext>
          </a:extLst>
        </xdr:cNvPr>
        <xdr:cNvSpPr txBox="1">
          <a:spLocks noChangeArrowheads="1"/>
        </xdr:cNvSpPr>
      </xdr:nvSpPr>
      <xdr:spPr bwMode="auto">
        <a:xfrm>
          <a:off x="4448175" y="30746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3489" name="Text Box 15">
          <a:extLst>
            <a:ext uri="{FF2B5EF4-FFF2-40B4-BE49-F238E27FC236}">
              <a16:creationId xmlns:a16="http://schemas.microsoft.com/office/drawing/2014/main" id="{50FB87AB-9BB4-4EED-AB26-9F97D7889E1E}"/>
            </a:ext>
          </a:extLst>
        </xdr:cNvPr>
        <xdr:cNvSpPr txBox="1">
          <a:spLocks noChangeArrowheads="1"/>
        </xdr:cNvSpPr>
      </xdr:nvSpPr>
      <xdr:spPr bwMode="auto">
        <a:xfrm>
          <a:off x="4448175" y="30746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3490" name="Text Box 15">
          <a:extLst>
            <a:ext uri="{FF2B5EF4-FFF2-40B4-BE49-F238E27FC236}">
              <a16:creationId xmlns:a16="http://schemas.microsoft.com/office/drawing/2014/main" id="{307D5906-8D75-423E-8EAC-EB23C3DDDF8E}"/>
            </a:ext>
          </a:extLst>
        </xdr:cNvPr>
        <xdr:cNvSpPr txBox="1">
          <a:spLocks noChangeArrowheads="1"/>
        </xdr:cNvSpPr>
      </xdr:nvSpPr>
      <xdr:spPr bwMode="auto">
        <a:xfrm>
          <a:off x="11963400" y="30746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91" name="Text Box 16">
          <a:extLst>
            <a:ext uri="{FF2B5EF4-FFF2-40B4-BE49-F238E27FC236}">
              <a16:creationId xmlns:a16="http://schemas.microsoft.com/office/drawing/2014/main" id="{C87ED789-008D-4645-A571-EBFFA713F05F}"/>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92" name="Text Box 17">
          <a:extLst>
            <a:ext uri="{FF2B5EF4-FFF2-40B4-BE49-F238E27FC236}">
              <a16:creationId xmlns:a16="http://schemas.microsoft.com/office/drawing/2014/main" id="{4787784C-22F2-4355-A480-A2D8BC5FD1A3}"/>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93" name="Text Box 18">
          <a:extLst>
            <a:ext uri="{FF2B5EF4-FFF2-40B4-BE49-F238E27FC236}">
              <a16:creationId xmlns:a16="http://schemas.microsoft.com/office/drawing/2014/main" id="{3A769705-7710-42F1-9E38-FFC3A2D561C7}"/>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494" name="Text Box 19">
          <a:extLst>
            <a:ext uri="{FF2B5EF4-FFF2-40B4-BE49-F238E27FC236}">
              <a16:creationId xmlns:a16="http://schemas.microsoft.com/office/drawing/2014/main" id="{B6D77D08-897D-48DA-9705-1EEB8BC35C50}"/>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95" name="Text Box 16">
          <a:extLst>
            <a:ext uri="{FF2B5EF4-FFF2-40B4-BE49-F238E27FC236}">
              <a16:creationId xmlns:a16="http://schemas.microsoft.com/office/drawing/2014/main" id="{C16C9355-8BB5-4BB5-B125-6A2C2E78F934}"/>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96" name="Text Box 17">
          <a:extLst>
            <a:ext uri="{FF2B5EF4-FFF2-40B4-BE49-F238E27FC236}">
              <a16:creationId xmlns:a16="http://schemas.microsoft.com/office/drawing/2014/main" id="{F601EAAF-5CF2-4533-830B-64FDA929505E}"/>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97" name="Text Box 18">
          <a:extLst>
            <a:ext uri="{FF2B5EF4-FFF2-40B4-BE49-F238E27FC236}">
              <a16:creationId xmlns:a16="http://schemas.microsoft.com/office/drawing/2014/main" id="{94DEA21C-86A1-414C-B3AE-FB8C5E65DC10}"/>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498" name="Text Box 19">
          <a:extLst>
            <a:ext uri="{FF2B5EF4-FFF2-40B4-BE49-F238E27FC236}">
              <a16:creationId xmlns:a16="http://schemas.microsoft.com/office/drawing/2014/main" id="{39A930C3-DFD6-42F6-A549-969DEDB283BD}"/>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499" name="Text Box 16">
          <a:extLst>
            <a:ext uri="{FF2B5EF4-FFF2-40B4-BE49-F238E27FC236}">
              <a16:creationId xmlns:a16="http://schemas.microsoft.com/office/drawing/2014/main" id="{ACD1D507-09A8-4249-B742-1D02DFB92F57}"/>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500" name="Text Box 17">
          <a:extLst>
            <a:ext uri="{FF2B5EF4-FFF2-40B4-BE49-F238E27FC236}">
              <a16:creationId xmlns:a16="http://schemas.microsoft.com/office/drawing/2014/main" id="{ADEBD472-5F53-4C5A-9AB4-74D953666281}"/>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501" name="Text Box 18">
          <a:extLst>
            <a:ext uri="{FF2B5EF4-FFF2-40B4-BE49-F238E27FC236}">
              <a16:creationId xmlns:a16="http://schemas.microsoft.com/office/drawing/2014/main" id="{48B76939-EC36-423C-AC5E-190EDD4895CE}"/>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502" name="Text Box 19">
          <a:extLst>
            <a:ext uri="{FF2B5EF4-FFF2-40B4-BE49-F238E27FC236}">
              <a16:creationId xmlns:a16="http://schemas.microsoft.com/office/drawing/2014/main" id="{BE74DFB5-3FE8-4CB0-AACC-CAE0D7A3FB35}"/>
            </a:ext>
          </a:extLst>
        </xdr:cNvPr>
        <xdr:cNvSpPr txBox="1">
          <a:spLocks noChangeArrowheads="1"/>
        </xdr:cNvSpPr>
      </xdr:nvSpPr>
      <xdr:spPr bwMode="auto">
        <a:xfrm>
          <a:off x="2082165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503" name="Text Box 15">
          <a:extLst>
            <a:ext uri="{FF2B5EF4-FFF2-40B4-BE49-F238E27FC236}">
              <a16:creationId xmlns:a16="http://schemas.microsoft.com/office/drawing/2014/main" id="{F666F56D-493D-4716-92F6-D4D4DE12043D}"/>
            </a:ext>
          </a:extLst>
        </xdr:cNvPr>
        <xdr:cNvSpPr txBox="1">
          <a:spLocks noChangeArrowheads="1"/>
        </xdr:cNvSpPr>
      </xdr:nvSpPr>
      <xdr:spPr bwMode="auto">
        <a:xfrm>
          <a:off x="4448175" y="31489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04" name="Text Box 16">
          <a:extLst>
            <a:ext uri="{FF2B5EF4-FFF2-40B4-BE49-F238E27FC236}">
              <a16:creationId xmlns:a16="http://schemas.microsoft.com/office/drawing/2014/main" id="{4AF7D6E9-54C1-4E70-8F3C-BFC10053CACA}"/>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05" name="Text Box 17">
          <a:extLst>
            <a:ext uri="{FF2B5EF4-FFF2-40B4-BE49-F238E27FC236}">
              <a16:creationId xmlns:a16="http://schemas.microsoft.com/office/drawing/2014/main" id="{022568D1-807F-4842-8203-0B36650FD145}"/>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06" name="Text Box 18">
          <a:extLst>
            <a:ext uri="{FF2B5EF4-FFF2-40B4-BE49-F238E27FC236}">
              <a16:creationId xmlns:a16="http://schemas.microsoft.com/office/drawing/2014/main" id="{01E225D4-83DD-415C-B6CA-0BE1B74DE249}"/>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07" name="Text Box 19">
          <a:extLst>
            <a:ext uri="{FF2B5EF4-FFF2-40B4-BE49-F238E27FC236}">
              <a16:creationId xmlns:a16="http://schemas.microsoft.com/office/drawing/2014/main" id="{AB1D1ABA-E4C0-4D9E-89D8-A0A969D52B6D}"/>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508" name="Text Box 15">
          <a:extLst>
            <a:ext uri="{FF2B5EF4-FFF2-40B4-BE49-F238E27FC236}">
              <a16:creationId xmlns:a16="http://schemas.microsoft.com/office/drawing/2014/main" id="{F5DA9E80-E090-4277-B75F-013050F9F332}"/>
            </a:ext>
          </a:extLst>
        </xdr:cNvPr>
        <xdr:cNvSpPr txBox="1">
          <a:spLocks noChangeArrowheads="1"/>
        </xdr:cNvSpPr>
      </xdr:nvSpPr>
      <xdr:spPr bwMode="auto">
        <a:xfrm>
          <a:off x="11963400" y="31489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09" name="Text Box 16">
          <a:extLst>
            <a:ext uri="{FF2B5EF4-FFF2-40B4-BE49-F238E27FC236}">
              <a16:creationId xmlns:a16="http://schemas.microsoft.com/office/drawing/2014/main" id="{FF684D3F-1419-4601-AD52-42EE160B84CB}"/>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10" name="Text Box 17">
          <a:extLst>
            <a:ext uri="{FF2B5EF4-FFF2-40B4-BE49-F238E27FC236}">
              <a16:creationId xmlns:a16="http://schemas.microsoft.com/office/drawing/2014/main" id="{9454DA35-40B8-4316-95C1-60AC858A2733}"/>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11" name="Text Box 18">
          <a:extLst>
            <a:ext uri="{FF2B5EF4-FFF2-40B4-BE49-F238E27FC236}">
              <a16:creationId xmlns:a16="http://schemas.microsoft.com/office/drawing/2014/main" id="{D0556C3D-F55E-45CB-94F9-63B5848068EE}"/>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12" name="Text Box 16">
          <a:extLst>
            <a:ext uri="{FF2B5EF4-FFF2-40B4-BE49-F238E27FC236}">
              <a16:creationId xmlns:a16="http://schemas.microsoft.com/office/drawing/2014/main" id="{C8B2722A-9ADD-43E5-865D-AA6934328F24}"/>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13" name="Text Box 17">
          <a:extLst>
            <a:ext uri="{FF2B5EF4-FFF2-40B4-BE49-F238E27FC236}">
              <a16:creationId xmlns:a16="http://schemas.microsoft.com/office/drawing/2014/main" id="{7EA36196-438A-4142-AD00-B095EF47FDBF}"/>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14" name="Text Box 18">
          <a:extLst>
            <a:ext uri="{FF2B5EF4-FFF2-40B4-BE49-F238E27FC236}">
              <a16:creationId xmlns:a16="http://schemas.microsoft.com/office/drawing/2014/main" id="{D8D5DC2F-A7FE-4E76-8143-E70483A60678}"/>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15" name="Text Box 19">
          <a:extLst>
            <a:ext uri="{FF2B5EF4-FFF2-40B4-BE49-F238E27FC236}">
              <a16:creationId xmlns:a16="http://schemas.microsoft.com/office/drawing/2014/main" id="{A7D97430-6BF9-4629-B806-BC0A4083D3B7}"/>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16" name="Text Box 16">
          <a:extLst>
            <a:ext uri="{FF2B5EF4-FFF2-40B4-BE49-F238E27FC236}">
              <a16:creationId xmlns:a16="http://schemas.microsoft.com/office/drawing/2014/main" id="{F1949DCF-6C1C-4752-BE62-A31560BBD816}"/>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17" name="Text Box 17">
          <a:extLst>
            <a:ext uri="{FF2B5EF4-FFF2-40B4-BE49-F238E27FC236}">
              <a16:creationId xmlns:a16="http://schemas.microsoft.com/office/drawing/2014/main" id="{85FA394F-9BAF-4B93-8469-DB2332857672}"/>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18" name="Text Box 18">
          <a:extLst>
            <a:ext uri="{FF2B5EF4-FFF2-40B4-BE49-F238E27FC236}">
              <a16:creationId xmlns:a16="http://schemas.microsoft.com/office/drawing/2014/main" id="{C9535426-2118-46A7-8B8C-B4583230A826}"/>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519" name="Text Box 15">
          <a:extLst>
            <a:ext uri="{FF2B5EF4-FFF2-40B4-BE49-F238E27FC236}">
              <a16:creationId xmlns:a16="http://schemas.microsoft.com/office/drawing/2014/main" id="{CD4E46D9-C3B4-461B-A501-93CBCA34B967}"/>
            </a:ext>
          </a:extLst>
        </xdr:cNvPr>
        <xdr:cNvSpPr txBox="1">
          <a:spLocks noChangeArrowheads="1"/>
        </xdr:cNvSpPr>
      </xdr:nvSpPr>
      <xdr:spPr bwMode="auto">
        <a:xfrm>
          <a:off x="11991975" y="32031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20" name="Text Box 16">
          <a:extLst>
            <a:ext uri="{FF2B5EF4-FFF2-40B4-BE49-F238E27FC236}">
              <a16:creationId xmlns:a16="http://schemas.microsoft.com/office/drawing/2014/main" id="{A1FC6D38-6737-469C-8724-9A493A74A467}"/>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21" name="Text Box 17">
          <a:extLst>
            <a:ext uri="{FF2B5EF4-FFF2-40B4-BE49-F238E27FC236}">
              <a16:creationId xmlns:a16="http://schemas.microsoft.com/office/drawing/2014/main" id="{69D4DB7C-AA73-4F26-93A3-065EC645A2C5}"/>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22" name="Text Box 18">
          <a:extLst>
            <a:ext uri="{FF2B5EF4-FFF2-40B4-BE49-F238E27FC236}">
              <a16:creationId xmlns:a16="http://schemas.microsoft.com/office/drawing/2014/main" id="{3A8759B3-7B3A-460B-886E-282D013F63B2}"/>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23" name="Text Box 19">
          <a:extLst>
            <a:ext uri="{FF2B5EF4-FFF2-40B4-BE49-F238E27FC236}">
              <a16:creationId xmlns:a16="http://schemas.microsoft.com/office/drawing/2014/main" id="{2EB490E4-C90C-43F5-8A26-DE79FCC9C2EB}"/>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24" name="Text Box 16">
          <a:extLst>
            <a:ext uri="{FF2B5EF4-FFF2-40B4-BE49-F238E27FC236}">
              <a16:creationId xmlns:a16="http://schemas.microsoft.com/office/drawing/2014/main" id="{A41E76B5-532A-48D4-A99E-5F8F3255F76E}"/>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25" name="Text Box 17">
          <a:extLst>
            <a:ext uri="{FF2B5EF4-FFF2-40B4-BE49-F238E27FC236}">
              <a16:creationId xmlns:a16="http://schemas.microsoft.com/office/drawing/2014/main" id="{F8E3CAFF-E17C-4AFD-A879-814BA183D9D4}"/>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26" name="Text Box 18">
          <a:extLst>
            <a:ext uri="{FF2B5EF4-FFF2-40B4-BE49-F238E27FC236}">
              <a16:creationId xmlns:a16="http://schemas.microsoft.com/office/drawing/2014/main" id="{57A27613-7E60-4549-85FB-4F4824138C19}"/>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27" name="Text Box 19">
          <a:extLst>
            <a:ext uri="{FF2B5EF4-FFF2-40B4-BE49-F238E27FC236}">
              <a16:creationId xmlns:a16="http://schemas.microsoft.com/office/drawing/2014/main" id="{29A12A4E-99A0-4B87-99AA-D974A8892326}"/>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95250" cy="171450"/>
    <xdr:sp macro="" textlink="">
      <xdr:nvSpPr>
        <xdr:cNvPr id="3528" name="Text Box 16">
          <a:extLst>
            <a:ext uri="{FF2B5EF4-FFF2-40B4-BE49-F238E27FC236}">
              <a16:creationId xmlns:a16="http://schemas.microsoft.com/office/drawing/2014/main" id="{6CA8EE48-4371-4F9E-AA01-85001A372993}"/>
            </a:ext>
          </a:extLst>
        </xdr:cNvPr>
        <xdr:cNvSpPr txBox="1">
          <a:spLocks noChangeArrowheads="1"/>
        </xdr:cNvSpPr>
      </xdr:nvSpPr>
      <xdr:spPr bwMode="auto">
        <a:xfrm>
          <a:off x="20821650" y="30746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95250" cy="171450"/>
    <xdr:sp macro="" textlink="">
      <xdr:nvSpPr>
        <xdr:cNvPr id="3529" name="Text Box 17">
          <a:extLst>
            <a:ext uri="{FF2B5EF4-FFF2-40B4-BE49-F238E27FC236}">
              <a16:creationId xmlns:a16="http://schemas.microsoft.com/office/drawing/2014/main" id="{CCFA5BF1-58D4-4C2E-A4BC-C831E82BEB00}"/>
            </a:ext>
          </a:extLst>
        </xdr:cNvPr>
        <xdr:cNvSpPr txBox="1">
          <a:spLocks noChangeArrowheads="1"/>
        </xdr:cNvSpPr>
      </xdr:nvSpPr>
      <xdr:spPr bwMode="auto">
        <a:xfrm>
          <a:off x="20821650" y="30746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95250" cy="171450"/>
    <xdr:sp macro="" textlink="">
      <xdr:nvSpPr>
        <xdr:cNvPr id="3530" name="Text Box 18">
          <a:extLst>
            <a:ext uri="{FF2B5EF4-FFF2-40B4-BE49-F238E27FC236}">
              <a16:creationId xmlns:a16="http://schemas.microsoft.com/office/drawing/2014/main" id="{8E86D677-CE6B-42C4-B306-C610F95ED24C}"/>
            </a:ext>
          </a:extLst>
        </xdr:cNvPr>
        <xdr:cNvSpPr txBox="1">
          <a:spLocks noChangeArrowheads="1"/>
        </xdr:cNvSpPr>
      </xdr:nvSpPr>
      <xdr:spPr bwMode="auto">
        <a:xfrm>
          <a:off x="20821650" y="30746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75</xdr:row>
      <xdr:rowOff>0</xdr:rowOff>
    </xdr:from>
    <xdr:ext cx="95250" cy="171450"/>
    <xdr:sp macro="" textlink="">
      <xdr:nvSpPr>
        <xdr:cNvPr id="3531" name="Text Box 19">
          <a:extLst>
            <a:ext uri="{FF2B5EF4-FFF2-40B4-BE49-F238E27FC236}">
              <a16:creationId xmlns:a16="http://schemas.microsoft.com/office/drawing/2014/main" id="{0C1D1DB3-3CE7-465D-B329-D42C5AB5BB87}"/>
            </a:ext>
          </a:extLst>
        </xdr:cNvPr>
        <xdr:cNvSpPr txBox="1">
          <a:spLocks noChangeArrowheads="1"/>
        </xdr:cNvSpPr>
      </xdr:nvSpPr>
      <xdr:spPr bwMode="auto">
        <a:xfrm>
          <a:off x="20821650" y="30746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532" name="Text Box 15">
          <a:extLst>
            <a:ext uri="{FF2B5EF4-FFF2-40B4-BE49-F238E27FC236}">
              <a16:creationId xmlns:a16="http://schemas.microsoft.com/office/drawing/2014/main" id="{A546E2EE-695C-42C7-B1DF-53184D7C0034}"/>
            </a:ext>
          </a:extLst>
        </xdr:cNvPr>
        <xdr:cNvSpPr txBox="1">
          <a:spLocks noChangeArrowheads="1"/>
        </xdr:cNvSpPr>
      </xdr:nvSpPr>
      <xdr:spPr bwMode="auto">
        <a:xfrm>
          <a:off x="4448175" y="31489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33" name="Text Box 16">
          <a:extLst>
            <a:ext uri="{FF2B5EF4-FFF2-40B4-BE49-F238E27FC236}">
              <a16:creationId xmlns:a16="http://schemas.microsoft.com/office/drawing/2014/main" id="{62F362E9-3608-4914-8633-F1A0B842D120}"/>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34" name="Text Box 17">
          <a:extLst>
            <a:ext uri="{FF2B5EF4-FFF2-40B4-BE49-F238E27FC236}">
              <a16:creationId xmlns:a16="http://schemas.microsoft.com/office/drawing/2014/main" id="{0076AAD8-D8F8-4E6C-8243-CE3A39D0DD7F}"/>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35" name="Text Box 18">
          <a:extLst>
            <a:ext uri="{FF2B5EF4-FFF2-40B4-BE49-F238E27FC236}">
              <a16:creationId xmlns:a16="http://schemas.microsoft.com/office/drawing/2014/main" id="{58437133-602E-4CF8-8816-717D1A0755AB}"/>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536" name="Text Box 19">
          <a:extLst>
            <a:ext uri="{FF2B5EF4-FFF2-40B4-BE49-F238E27FC236}">
              <a16:creationId xmlns:a16="http://schemas.microsoft.com/office/drawing/2014/main" id="{7E3E0F71-6627-412A-98CF-DC506E036FF9}"/>
            </a:ext>
          </a:extLst>
        </xdr:cNvPr>
        <xdr:cNvSpPr txBox="1">
          <a:spLocks noChangeArrowheads="1"/>
        </xdr:cNvSpPr>
      </xdr:nvSpPr>
      <xdr:spPr bwMode="auto">
        <a:xfrm>
          <a:off x="4448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37" name="Text Box 16">
          <a:extLst>
            <a:ext uri="{FF2B5EF4-FFF2-40B4-BE49-F238E27FC236}">
              <a16:creationId xmlns:a16="http://schemas.microsoft.com/office/drawing/2014/main" id="{621424F2-4C11-4BA2-97A9-D1809E5D883F}"/>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538" name="Text Box 17">
          <a:extLst>
            <a:ext uri="{FF2B5EF4-FFF2-40B4-BE49-F238E27FC236}">
              <a16:creationId xmlns:a16="http://schemas.microsoft.com/office/drawing/2014/main" id="{0399643A-F2DD-4254-8213-71F24D34A30B}"/>
            </a:ext>
          </a:extLst>
        </xdr:cNvPr>
        <xdr:cNvSpPr txBox="1">
          <a:spLocks noChangeArrowheads="1"/>
        </xdr:cNvSpPr>
      </xdr:nvSpPr>
      <xdr:spPr bwMode="auto">
        <a:xfrm>
          <a:off x="11963400"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539" name="Text Box 18">
          <a:extLst>
            <a:ext uri="{FF2B5EF4-FFF2-40B4-BE49-F238E27FC236}">
              <a16:creationId xmlns:a16="http://schemas.microsoft.com/office/drawing/2014/main" id="{F279D86F-8EF6-4485-B33A-5944D98C8890}"/>
            </a:ext>
          </a:extLst>
        </xdr:cNvPr>
        <xdr:cNvSpPr txBox="1">
          <a:spLocks noChangeArrowheads="1"/>
        </xdr:cNvSpPr>
      </xdr:nvSpPr>
      <xdr:spPr bwMode="auto">
        <a:xfrm>
          <a:off x="11955462" y="31877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40" name="Text Box 16">
          <a:extLst>
            <a:ext uri="{FF2B5EF4-FFF2-40B4-BE49-F238E27FC236}">
              <a16:creationId xmlns:a16="http://schemas.microsoft.com/office/drawing/2014/main" id="{80EBECAF-C62F-49A3-B78B-0D543BCA77FF}"/>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41" name="Text Box 17">
          <a:extLst>
            <a:ext uri="{FF2B5EF4-FFF2-40B4-BE49-F238E27FC236}">
              <a16:creationId xmlns:a16="http://schemas.microsoft.com/office/drawing/2014/main" id="{74CD8A4F-70B8-45A6-BDC5-26590799FF31}"/>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42" name="Text Box 18">
          <a:extLst>
            <a:ext uri="{FF2B5EF4-FFF2-40B4-BE49-F238E27FC236}">
              <a16:creationId xmlns:a16="http://schemas.microsoft.com/office/drawing/2014/main" id="{B90D7D43-32CB-4956-BA64-BCA94551F73F}"/>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43" name="Text Box 19">
          <a:extLst>
            <a:ext uri="{FF2B5EF4-FFF2-40B4-BE49-F238E27FC236}">
              <a16:creationId xmlns:a16="http://schemas.microsoft.com/office/drawing/2014/main" id="{72B04CF0-D75C-47DF-81F3-4266F8342539}"/>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544" name="Text Box 16">
          <a:extLst>
            <a:ext uri="{FF2B5EF4-FFF2-40B4-BE49-F238E27FC236}">
              <a16:creationId xmlns:a16="http://schemas.microsoft.com/office/drawing/2014/main" id="{3B4651FC-1D5A-4028-9A09-33B6FD377AFB}"/>
            </a:ext>
          </a:extLst>
        </xdr:cNvPr>
        <xdr:cNvSpPr txBox="1">
          <a:spLocks noChangeArrowheads="1"/>
        </xdr:cNvSpPr>
      </xdr:nvSpPr>
      <xdr:spPr bwMode="auto">
        <a:xfrm>
          <a:off x="14735175" y="31861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545" name="Text Box 15">
          <a:extLst>
            <a:ext uri="{FF2B5EF4-FFF2-40B4-BE49-F238E27FC236}">
              <a16:creationId xmlns:a16="http://schemas.microsoft.com/office/drawing/2014/main" id="{C34408BC-A1B6-4E64-821E-537891B9C3D3}"/>
            </a:ext>
          </a:extLst>
        </xdr:cNvPr>
        <xdr:cNvSpPr txBox="1">
          <a:spLocks noChangeArrowheads="1"/>
        </xdr:cNvSpPr>
      </xdr:nvSpPr>
      <xdr:spPr bwMode="auto">
        <a:xfrm>
          <a:off x="11991975" y="32031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546" name="Text Box 15">
          <a:extLst>
            <a:ext uri="{FF2B5EF4-FFF2-40B4-BE49-F238E27FC236}">
              <a16:creationId xmlns:a16="http://schemas.microsoft.com/office/drawing/2014/main" id="{4FA2F6DC-B2EB-42E4-809D-AE44B9C07437}"/>
            </a:ext>
          </a:extLst>
        </xdr:cNvPr>
        <xdr:cNvSpPr txBox="1">
          <a:spLocks noChangeArrowheads="1"/>
        </xdr:cNvSpPr>
      </xdr:nvSpPr>
      <xdr:spPr bwMode="auto">
        <a:xfrm>
          <a:off x="4448175" y="32232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547" name="Text Box 15">
          <a:extLst>
            <a:ext uri="{FF2B5EF4-FFF2-40B4-BE49-F238E27FC236}">
              <a16:creationId xmlns:a16="http://schemas.microsoft.com/office/drawing/2014/main" id="{9711F035-AEE3-45CA-9BD5-568315D65482}"/>
            </a:ext>
          </a:extLst>
        </xdr:cNvPr>
        <xdr:cNvSpPr txBox="1">
          <a:spLocks noChangeArrowheads="1"/>
        </xdr:cNvSpPr>
      </xdr:nvSpPr>
      <xdr:spPr bwMode="auto">
        <a:xfrm>
          <a:off x="11963400" y="32232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504825</xdr:rowOff>
    </xdr:from>
    <xdr:ext cx="95250" cy="442269"/>
    <xdr:sp macro="" textlink="">
      <xdr:nvSpPr>
        <xdr:cNvPr id="3548" name="Text Box 15">
          <a:extLst>
            <a:ext uri="{FF2B5EF4-FFF2-40B4-BE49-F238E27FC236}">
              <a16:creationId xmlns:a16="http://schemas.microsoft.com/office/drawing/2014/main" id="{E0B34E09-B5C4-442A-8245-FD9F8DCFC633}"/>
            </a:ext>
          </a:extLst>
        </xdr:cNvPr>
        <xdr:cNvSpPr txBox="1">
          <a:spLocks noChangeArrowheads="1"/>
        </xdr:cNvSpPr>
      </xdr:nvSpPr>
      <xdr:spPr bwMode="auto">
        <a:xfrm>
          <a:off x="20821650" y="32232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549" name="Text Box 15">
          <a:extLst>
            <a:ext uri="{FF2B5EF4-FFF2-40B4-BE49-F238E27FC236}">
              <a16:creationId xmlns:a16="http://schemas.microsoft.com/office/drawing/2014/main" id="{0770B2DB-C40A-4DAB-82D1-4F55A88EC7A8}"/>
            </a:ext>
          </a:extLst>
        </xdr:cNvPr>
        <xdr:cNvSpPr txBox="1">
          <a:spLocks noChangeArrowheads="1"/>
        </xdr:cNvSpPr>
      </xdr:nvSpPr>
      <xdr:spPr bwMode="auto">
        <a:xfrm>
          <a:off x="4448175" y="32232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550" name="Text Box 15">
          <a:extLst>
            <a:ext uri="{FF2B5EF4-FFF2-40B4-BE49-F238E27FC236}">
              <a16:creationId xmlns:a16="http://schemas.microsoft.com/office/drawing/2014/main" id="{CA1C41F2-F96D-45EB-801D-AED89338C9B3}"/>
            </a:ext>
          </a:extLst>
        </xdr:cNvPr>
        <xdr:cNvSpPr txBox="1">
          <a:spLocks noChangeArrowheads="1"/>
        </xdr:cNvSpPr>
      </xdr:nvSpPr>
      <xdr:spPr bwMode="auto">
        <a:xfrm>
          <a:off x="4448175" y="32232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551" name="Text Box 15">
          <a:extLst>
            <a:ext uri="{FF2B5EF4-FFF2-40B4-BE49-F238E27FC236}">
              <a16:creationId xmlns:a16="http://schemas.microsoft.com/office/drawing/2014/main" id="{DF16C6F3-07AF-4B9B-9F7E-D7D3B167D5C3}"/>
            </a:ext>
          </a:extLst>
        </xdr:cNvPr>
        <xdr:cNvSpPr txBox="1">
          <a:spLocks noChangeArrowheads="1"/>
        </xdr:cNvSpPr>
      </xdr:nvSpPr>
      <xdr:spPr bwMode="auto">
        <a:xfrm>
          <a:off x="11991975" y="32031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52" name="Text Box 16">
          <a:extLst>
            <a:ext uri="{FF2B5EF4-FFF2-40B4-BE49-F238E27FC236}">
              <a16:creationId xmlns:a16="http://schemas.microsoft.com/office/drawing/2014/main" id="{BACE968D-6ED0-4A9C-9926-7D4E07BB20E2}"/>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53" name="Text Box 17">
          <a:extLst>
            <a:ext uri="{FF2B5EF4-FFF2-40B4-BE49-F238E27FC236}">
              <a16:creationId xmlns:a16="http://schemas.microsoft.com/office/drawing/2014/main" id="{23C9AC5E-D074-48C0-BE0C-4FCDE8A2AFFF}"/>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54" name="Text Box 18">
          <a:extLst>
            <a:ext uri="{FF2B5EF4-FFF2-40B4-BE49-F238E27FC236}">
              <a16:creationId xmlns:a16="http://schemas.microsoft.com/office/drawing/2014/main" id="{27CD5AAF-C982-474B-BD8A-B868B8FA1F2D}"/>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55" name="Text Box 19">
          <a:extLst>
            <a:ext uri="{FF2B5EF4-FFF2-40B4-BE49-F238E27FC236}">
              <a16:creationId xmlns:a16="http://schemas.microsoft.com/office/drawing/2014/main" id="{14C6D263-8151-463A-9657-CE755FC5C2B1}"/>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56" name="Text Box 16">
          <a:extLst>
            <a:ext uri="{FF2B5EF4-FFF2-40B4-BE49-F238E27FC236}">
              <a16:creationId xmlns:a16="http://schemas.microsoft.com/office/drawing/2014/main" id="{877274F5-2777-416F-B5CB-C2E4429ED912}"/>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57" name="Text Box 17">
          <a:extLst>
            <a:ext uri="{FF2B5EF4-FFF2-40B4-BE49-F238E27FC236}">
              <a16:creationId xmlns:a16="http://schemas.microsoft.com/office/drawing/2014/main" id="{A9DB0800-8E94-48E1-9773-3CDF2986BBF1}"/>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58" name="Text Box 18">
          <a:extLst>
            <a:ext uri="{FF2B5EF4-FFF2-40B4-BE49-F238E27FC236}">
              <a16:creationId xmlns:a16="http://schemas.microsoft.com/office/drawing/2014/main" id="{FEF7C027-4EDC-46EE-8355-46D35ED12EEC}"/>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59" name="Text Box 19">
          <a:extLst>
            <a:ext uri="{FF2B5EF4-FFF2-40B4-BE49-F238E27FC236}">
              <a16:creationId xmlns:a16="http://schemas.microsoft.com/office/drawing/2014/main" id="{76A0EA46-D33B-49A1-8521-08AFDD3259F5}"/>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60" name="Text Box 16">
          <a:extLst>
            <a:ext uri="{FF2B5EF4-FFF2-40B4-BE49-F238E27FC236}">
              <a16:creationId xmlns:a16="http://schemas.microsoft.com/office/drawing/2014/main" id="{7E5BAE9E-F2DD-4970-A7EF-8322ED6F4407}"/>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61" name="Text Box 17">
          <a:extLst>
            <a:ext uri="{FF2B5EF4-FFF2-40B4-BE49-F238E27FC236}">
              <a16:creationId xmlns:a16="http://schemas.microsoft.com/office/drawing/2014/main" id="{08674FD2-8891-4F55-9684-2AA15AE90F5A}"/>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62" name="Text Box 18">
          <a:extLst>
            <a:ext uri="{FF2B5EF4-FFF2-40B4-BE49-F238E27FC236}">
              <a16:creationId xmlns:a16="http://schemas.microsoft.com/office/drawing/2014/main" id="{F02CD705-CA17-4221-AFEF-1A38F623555F}"/>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63" name="Text Box 19">
          <a:extLst>
            <a:ext uri="{FF2B5EF4-FFF2-40B4-BE49-F238E27FC236}">
              <a16:creationId xmlns:a16="http://schemas.microsoft.com/office/drawing/2014/main" id="{8EDE1313-C2A2-4F87-9CD6-CF9F65F10719}"/>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564" name="Text Box 15">
          <a:extLst>
            <a:ext uri="{FF2B5EF4-FFF2-40B4-BE49-F238E27FC236}">
              <a16:creationId xmlns:a16="http://schemas.microsoft.com/office/drawing/2014/main" id="{B06CC914-3314-44C1-BEBC-67D39AF91106}"/>
            </a:ext>
          </a:extLst>
        </xdr:cNvPr>
        <xdr:cNvSpPr txBox="1">
          <a:spLocks noChangeArrowheads="1"/>
        </xdr:cNvSpPr>
      </xdr:nvSpPr>
      <xdr:spPr bwMode="auto">
        <a:xfrm>
          <a:off x="4448175" y="32975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65" name="Text Box 16">
          <a:extLst>
            <a:ext uri="{FF2B5EF4-FFF2-40B4-BE49-F238E27FC236}">
              <a16:creationId xmlns:a16="http://schemas.microsoft.com/office/drawing/2014/main" id="{4ACEB0D1-87BA-43D4-ACA4-66100997E698}"/>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66" name="Text Box 17">
          <a:extLst>
            <a:ext uri="{FF2B5EF4-FFF2-40B4-BE49-F238E27FC236}">
              <a16:creationId xmlns:a16="http://schemas.microsoft.com/office/drawing/2014/main" id="{8D5C5B19-3CD5-4659-92C0-58CBA4FA11DA}"/>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67" name="Text Box 18">
          <a:extLst>
            <a:ext uri="{FF2B5EF4-FFF2-40B4-BE49-F238E27FC236}">
              <a16:creationId xmlns:a16="http://schemas.microsoft.com/office/drawing/2014/main" id="{2B481418-876B-4C79-B898-FC469798C988}"/>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68" name="Text Box 19">
          <a:extLst>
            <a:ext uri="{FF2B5EF4-FFF2-40B4-BE49-F238E27FC236}">
              <a16:creationId xmlns:a16="http://schemas.microsoft.com/office/drawing/2014/main" id="{C7E81A36-434C-4F1C-A46C-05F90AA42969}"/>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69" name="Text Box 16">
          <a:extLst>
            <a:ext uri="{FF2B5EF4-FFF2-40B4-BE49-F238E27FC236}">
              <a16:creationId xmlns:a16="http://schemas.microsoft.com/office/drawing/2014/main" id="{F119BD3C-9986-483D-973C-EEF8314A2393}"/>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70" name="Text Box 17">
          <a:extLst>
            <a:ext uri="{FF2B5EF4-FFF2-40B4-BE49-F238E27FC236}">
              <a16:creationId xmlns:a16="http://schemas.microsoft.com/office/drawing/2014/main" id="{3019C746-DE6D-483B-B40F-7D7577C92D2F}"/>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71" name="Text Box 18">
          <a:extLst>
            <a:ext uri="{FF2B5EF4-FFF2-40B4-BE49-F238E27FC236}">
              <a16:creationId xmlns:a16="http://schemas.microsoft.com/office/drawing/2014/main" id="{50D82F55-B58C-4A0E-9110-41664E7851FF}"/>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2" name="Text Box 16">
          <a:extLst>
            <a:ext uri="{FF2B5EF4-FFF2-40B4-BE49-F238E27FC236}">
              <a16:creationId xmlns:a16="http://schemas.microsoft.com/office/drawing/2014/main" id="{3D1AAF5A-F2E9-448E-ABA6-0E252872CC52}"/>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3" name="Text Box 17">
          <a:extLst>
            <a:ext uri="{FF2B5EF4-FFF2-40B4-BE49-F238E27FC236}">
              <a16:creationId xmlns:a16="http://schemas.microsoft.com/office/drawing/2014/main" id="{35617E33-69E2-4C3E-928E-921B265F5DD2}"/>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4" name="Text Box 18">
          <a:extLst>
            <a:ext uri="{FF2B5EF4-FFF2-40B4-BE49-F238E27FC236}">
              <a16:creationId xmlns:a16="http://schemas.microsoft.com/office/drawing/2014/main" id="{5E13B94C-D0AD-40A3-B08C-56A74AB815DC}"/>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5" name="Text Box 19">
          <a:extLst>
            <a:ext uri="{FF2B5EF4-FFF2-40B4-BE49-F238E27FC236}">
              <a16:creationId xmlns:a16="http://schemas.microsoft.com/office/drawing/2014/main" id="{15AF7A52-B378-430E-9C34-9EFF422C9903}"/>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6" name="Text Box 16">
          <a:extLst>
            <a:ext uri="{FF2B5EF4-FFF2-40B4-BE49-F238E27FC236}">
              <a16:creationId xmlns:a16="http://schemas.microsoft.com/office/drawing/2014/main" id="{5B809A53-16FD-4156-B8C3-7BFC9ECD7443}"/>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7" name="Text Box 17">
          <a:extLst>
            <a:ext uri="{FF2B5EF4-FFF2-40B4-BE49-F238E27FC236}">
              <a16:creationId xmlns:a16="http://schemas.microsoft.com/office/drawing/2014/main" id="{C528C215-1B58-414F-933B-B8F8FB92531B}"/>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8" name="Text Box 18">
          <a:extLst>
            <a:ext uri="{FF2B5EF4-FFF2-40B4-BE49-F238E27FC236}">
              <a16:creationId xmlns:a16="http://schemas.microsoft.com/office/drawing/2014/main" id="{769A46F9-B8E1-4A3F-8478-06F1206C1249}"/>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579" name="Text Box 19">
          <a:extLst>
            <a:ext uri="{FF2B5EF4-FFF2-40B4-BE49-F238E27FC236}">
              <a16:creationId xmlns:a16="http://schemas.microsoft.com/office/drawing/2014/main" id="{C7B47A1A-D6FB-4658-B7D7-5FB29B8D6974}"/>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580" name="Text Box 15">
          <a:extLst>
            <a:ext uri="{FF2B5EF4-FFF2-40B4-BE49-F238E27FC236}">
              <a16:creationId xmlns:a16="http://schemas.microsoft.com/office/drawing/2014/main" id="{1B02BEE0-66B6-47F5-BAC8-51B7281A3900}"/>
            </a:ext>
          </a:extLst>
        </xdr:cNvPr>
        <xdr:cNvSpPr txBox="1">
          <a:spLocks noChangeArrowheads="1"/>
        </xdr:cNvSpPr>
      </xdr:nvSpPr>
      <xdr:spPr bwMode="auto">
        <a:xfrm>
          <a:off x="4448175" y="32232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581" name="Text Box 15">
          <a:extLst>
            <a:ext uri="{FF2B5EF4-FFF2-40B4-BE49-F238E27FC236}">
              <a16:creationId xmlns:a16="http://schemas.microsoft.com/office/drawing/2014/main" id="{FF5BC4A0-AC13-4B53-90F4-8E39F5ADF107}"/>
            </a:ext>
          </a:extLst>
        </xdr:cNvPr>
        <xdr:cNvSpPr txBox="1">
          <a:spLocks noChangeArrowheads="1"/>
        </xdr:cNvSpPr>
      </xdr:nvSpPr>
      <xdr:spPr bwMode="auto">
        <a:xfrm>
          <a:off x="11963400" y="32232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504825</xdr:rowOff>
    </xdr:from>
    <xdr:ext cx="95250" cy="442269"/>
    <xdr:sp macro="" textlink="">
      <xdr:nvSpPr>
        <xdr:cNvPr id="3582" name="Text Box 15">
          <a:extLst>
            <a:ext uri="{FF2B5EF4-FFF2-40B4-BE49-F238E27FC236}">
              <a16:creationId xmlns:a16="http://schemas.microsoft.com/office/drawing/2014/main" id="{B2EE6B1A-AF50-4318-A07F-1A6F9B0EF859}"/>
            </a:ext>
          </a:extLst>
        </xdr:cNvPr>
        <xdr:cNvSpPr txBox="1">
          <a:spLocks noChangeArrowheads="1"/>
        </xdr:cNvSpPr>
      </xdr:nvSpPr>
      <xdr:spPr bwMode="auto">
        <a:xfrm>
          <a:off x="20821650" y="32232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583" name="Text Box 15">
          <a:extLst>
            <a:ext uri="{FF2B5EF4-FFF2-40B4-BE49-F238E27FC236}">
              <a16:creationId xmlns:a16="http://schemas.microsoft.com/office/drawing/2014/main" id="{6B239AEF-E758-4CD2-9778-8A1E7C9095CE}"/>
            </a:ext>
          </a:extLst>
        </xdr:cNvPr>
        <xdr:cNvSpPr txBox="1">
          <a:spLocks noChangeArrowheads="1"/>
        </xdr:cNvSpPr>
      </xdr:nvSpPr>
      <xdr:spPr bwMode="auto">
        <a:xfrm>
          <a:off x="4448175" y="32232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584" name="Text Box 15">
          <a:extLst>
            <a:ext uri="{FF2B5EF4-FFF2-40B4-BE49-F238E27FC236}">
              <a16:creationId xmlns:a16="http://schemas.microsoft.com/office/drawing/2014/main" id="{7975DF86-8497-400A-8B52-A4031D2958B4}"/>
            </a:ext>
          </a:extLst>
        </xdr:cNvPr>
        <xdr:cNvSpPr txBox="1">
          <a:spLocks noChangeArrowheads="1"/>
        </xdr:cNvSpPr>
      </xdr:nvSpPr>
      <xdr:spPr bwMode="auto">
        <a:xfrm>
          <a:off x="4448175" y="32232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585" name="Text Box 15">
          <a:extLst>
            <a:ext uri="{FF2B5EF4-FFF2-40B4-BE49-F238E27FC236}">
              <a16:creationId xmlns:a16="http://schemas.microsoft.com/office/drawing/2014/main" id="{DD81C2FF-5FD2-423D-A827-A00B8AC60446}"/>
            </a:ext>
          </a:extLst>
        </xdr:cNvPr>
        <xdr:cNvSpPr txBox="1">
          <a:spLocks noChangeArrowheads="1"/>
        </xdr:cNvSpPr>
      </xdr:nvSpPr>
      <xdr:spPr bwMode="auto">
        <a:xfrm>
          <a:off x="11963400" y="32232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86" name="Text Box 16">
          <a:extLst>
            <a:ext uri="{FF2B5EF4-FFF2-40B4-BE49-F238E27FC236}">
              <a16:creationId xmlns:a16="http://schemas.microsoft.com/office/drawing/2014/main" id="{525BD2EA-8281-4FB3-8DEB-8554CFE270A3}"/>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87" name="Text Box 17">
          <a:extLst>
            <a:ext uri="{FF2B5EF4-FFF2-40B4-BE49-F238E27FC236}">
              <a16:creationId xmlns:a16="http://schemas.microsoft.com/office/drawing/2014/main" id="{2D7A2999-938B-4DB3-9790-E99B853D8E46}"/>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88" name="Text Box 18">
          <a:extLst>
            <a:ext uri="{FF2B5EF4-FFF2-40B4-BE49-F238E27FC236}">
              <a16:creationId xmlns:a16="http://schemas.microsoft.com/office/drawing/2014/main" id="{2011CCB4-148D-4A38-8DAD-8644E88EBC28}"/>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89" name="Text Box 19">
          <a:extLst>
            <a:ext uri="{FF2B5EF4-FFF2-40B4-BE49-F238E27FC236}">
              <a16:creationId xmlns:a16="http://schemas.microsoft.com/office/drawing/2014/main" id="{886BF5D8-47B7-4290-B2B2-3F34C0FE63FA}"/>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90" name="Text Box 16">
          <a:extLst>
            <a:ext uri="{FF2B5EF4-FFF2-40B4-BE49-F238E27FC236}">
              <a16:creationId xmlns:a16="http://schemas.microsoft.com/office/drawing/2014/main" id="{B32D8DDD-E997-4D2D-82C2-93DB3969F414}"/>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91" name="Text Box 17">
          <a:extLst>
            <a:ext uri="{FF2B5EF4-FFF2-40B4-BE49-F238E27FC236}">
              <a16:creationId xmlns:a16="http://schemas.microsoft.com/office/drawing/2014/main" id="{8D224940-6F85-40BE-8DA0-377A86E55A67}"/>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92" name="Text Box 18">
          <a:extLst>
            <a:ext uri="{FF2B5EF4-FFF2-40B4-BE49-F238E27FC236}">
              <a16:creationId xmlns:a16="http://schemas.microsoft.com/office/drawing/2014/main" id="{DDF847AC-400B-4C49-9DBB-05670B02BFE5}"/>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593" name="Text Box 19">
          <a:extLst>
            <a:ext uri="{FF2B5EF4-FFF2-40B4-BE49-F238E27FC236}">
              <a16:creationId xmlns:a16="http://schemas.microsoft.com/office/drawing/2014/main" id="{C0FF764D-EC59-4D5C-9389-A5904001D7A3}"/>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94" name="Text Box 16">
          <a:extLst>
            <a:ext uri="{FF2B5EF4-FFF2-40B4-BE49-F238E27FC236}">
              <a16:creationId xmlns:a16="http://schemas.microsoft.com/office/drawing/2014/main" id="{BA26AA0C-6A03-49A3-8AA1-F3C7ACD1B9D2}"/>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95" name="Text Box 17">
          <a:extLst>
            <a:ext uri="{FF2B5EF4-FFF2-40B4-BE49-F238E27FC236}">
              <a16:creationId xmlns:a16="http://schemas.microsoft.com/office/drawing/2014/main" id="{8E06B7BB-FEAD-47C3-8642-0FD3A109B81F}"/>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96" name="Text Box 18">
          <a:extLst>
            <a:ext uri="{FF2B5EF4-FFF2-40B4-BE49-F238E27FC236}">
              <a16:creationId xmlns:a16="http://schemas.microsoft.com/office/drawing/2014/main" id="{57A4811E-3B77-4A07-8EE0-99D1269342DB}"/>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597" name="Text Box 19">
          <a:extLst>
            <a:ext uri="{FF2B5EF4-FFF2-40B4-BE49-F238E27FC236}">
              <a16:creationId xmlns:a16="http://schemas.microsoft.com/office/drawing/2014/main" id="{729BE65C-23C1-4A1B-A419-281D3958BF74}"/>
            </a:ext>
          </a:extLst>
        </xdr:cNvPr>
        <xdr:cNvSpPr txBox="1">
          <a:spLocks noChangeArrowheads="1"/>
        </xdr:cNvSpPr>
      </xdr:nvSpPr>
      <xdr:spPr bwMode="auto">
        <a:xfrm>
          <a:off x="2082165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598" name="Text Box 15">
          <a:extLst>
            <a:ext uri="{FF2B5EF4-FFF2-40B4-BE49-F238E27FC236}">
              <a16:creationId xmlns:a16="http://schemas.microsoft.com/office/drawing/2014/main" id="{2A25845E-E2D2-4928-92EF-9CBA20E23E93}"/>
            </a:ext>
          </a:extLst>
        </xdr:cNvPr>
        <xdr:cNvSpPr txBox="1">
          <a:spLocks noChangeArrowheads="1"/>
        </xdr:cNvSpPr>
      </xdr:nvSpPr>
      <xdr:spPr bwMode="auto">
        <a:xfrm>
          <a:off x="4448175" y="32975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599" name="Text Box 16">
          <a:extLst>
            <a:ext uri="{FF2B5EF4-FFF2-40B4-BE49-F238E27FC236}">
              <a16:creationId xmlns:a16="http://schemas.microsoft.com/office/drawing/2014/main" id="{10D6AEA9-71FF-4D84-A7B0-3E2F7E8E650E}"/>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00" name="Text Box 17">
          <a:extLst>
            <a:ext uri="{FF2B5EF4-FFF2-40B4-BE49-F238E27FC236}">
              <a16:creationId xmlns:a16="http://schemas.microsoft.com/office/drawing/2014/main" id="{24C05DBA-F3D6-4CC1-BC12-D6F73E3815B5}"/>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01" name="Text Box 18">
          <a:extLst>
            <a:ext uri="{FF2B5EF4-FFF2-40B4-BE49-F238E27FC236}">
              <a16:creationId xmlns:a16="http://schemas.microsoft.com/office/drawing/2014/main" id="{907542E9-3FEA-4829-99BF-CA1B08A659AD}"/>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02" name="Text Box 19">
          <a:extLst>
            <a:ext uri="{FF2B5EF4-FFF2-40B4-BE49-F238E27FC236}">
              <a16:creationId xmlns:a16="http://schemas.microsoft.com/office/drawing/2014/main" id="{77F8706C-D972-4006-AA59-AE39D0078961}"/>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603" name="Text Box 15">
          <a:extLst>
            <a:ext uri="{FF2B5EF4-FFF2-40B4-BE49-F238E27FC236}">
              <a16:creationId xmlns:a16="http://schemas.microsoft.com/office/drawing/2014/main" id="{8617094D-A35E-4D96-B48F-473C0F7EE301}"/>
            </a:ext>
          </a:extLst>
        </xdr:cNvPr>
        <xdr:cNvSpPr txBox="1">
          <a:spLocks noChangeArrowheads="1"/>
        </xdr:cNvSpPr>
      </xdr:nvSpPr>
      <xdr:spPr bwMode="auto">
        <a:xfrm>
          <a:off x="11963400" y="32975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04" name="Text Box 16">
          <a:extLst>
            <a:ext uri="{FF2B5EF4-FFF2-40B4-BE49-F238E27FC236}">
              <a16:creationId xmlns:a16="http://schemas.microsoft.com/office/drawing/2014/main" id="{6F8CA512-E62F-4286-8B3A-3E88DC3D0599}"/>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05" name="Text Box 17">
          <a:extLst>
            <a:ext uri="{FF2B5EF4-FFF2-40B4-BE49-F238E27FC236}">
              <a16:creationId xmlns:a16="http://schemas.microsoft.com/office/drawing/2014/main" id="{C7D3C2E3-8B80-47B6-A7F9-B411B4880DAF}"/>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06" name="Text Box 18">
          <a:extLst>
            <a:ext uri="{FF2B5EF4-FFF2-40B4-BE49-F238E27FC236}">
              <a16:creationId xmlns:a16="http://schemas.microsoft.com/office/drawing/2014/main" id="{C5134168-494E-4826-9AC6-A9899C02588C}"/>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07" name="Text Box 16">
          <a:extLst>
            <a:ext uri="{FF2B5EF4-FFF2-40B4-BE49-F238E27FC236}">
              <a16:creationId xmlns:a16="http://schemas.microsoft.com/office/drawing/2014/main" id="{50B6DED7-B8FB-46F7-83CE-823767C979C7}"/>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08" name="Text Box 17">
          <a:extLst>
            <a:ext uri="{FF2B5EF4-FFF2-40B4-BE49-F238E27FC236}">
              <a16:creationId xmlns:a16="http://schemas.microsoft.com/office/drawing/2014/main" id="{936EE7DA-C612-400A-A2CF-FEFC1BCB2FCF}"/>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09" name="Text Box 18">
          <a:extLst>
            <a:ext uri="{FF2B5EF4-FFF2-40B4-BE49-F238E27FC236}">
              <a16:creationId xmlns:a16="http://schemas.microsoft.com/office/drawing/2014/main" id="{CD59403D-D6BE-4FFC-9AD5-7190695AA927}"/>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10" name="Text Box 19">
          <a:extLst>
            <a:ext uri="{FF2B5EF4-FFF2-40B4-BE49-F238E27FC236}">
              <a16:creationId xmlns:a16="http://schemas.microsoft.com/office/drawing/2014/main" id="{94ACF1A5-FFC8-46E9-B511-6DA67018B6DE}"/>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11" name="Text Box 16">
          <a:extLst>
            <a:ext uri="{FF2B5EF4-FFF2-40B4-BE49-F238E27FC236}">
              <a16:creationId xmlns:a16="http://schemas.microsoft.com/office/drawing/2014/main" id="{8AF97955-48C4-4880-BE60-0DE6D2096EF8}"/>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12" name="Text Box 17">
          <a:extLst>
            <a:ext uri="{FF2B5EF4-FFF2-40B4-BE49-F238E27FC236}">
              <a16:creationId xmlns:a16="http://schemas.microsoft.com/office/drawing/2014/main" id="{C203E184-1E0B-4CF1-AC44-111CB622152C}"/>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13" name="Text Box 18">
          <a:extLst>
            <a:ext uri="{FF2B5EF4-FFF2-40B4-BE49-F238E27FC236}">
              <a16:creationId xmlns:a16="http://schemas.microsoft.com/office/drawing/2014/main" id="{26ED09C4-0C96-4320-9B9B-43FCF14977A0}"/>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82</xdr:row>
      <xdr:rowOff>170392</xdr:rowOff>
    </xdr:from>
    <xdr:ext cx="95250" cy="213632"/>
    <xdr:sp macro="" textlink="">
      <xdr:nvSpPr>
        <xdr:cNvPr id="3614" name="Text Box 15">
          <a:extLst>
            <a:ext uri="{FF2B5EF4-FFF2-40B4-BE49-F238E27FC236}">
              <a16:creationId xmlns:a16="http://schemas.microsoft.com/office/drawing/2014/main" id="{5690F2A0-9224-4238-806D-3B0BF3454381}"/>
            </a:ext>
          </a:extLst>
        </xdr:cNvPr>
        <xdr:cNvSpPr txBox="1">
          <a:spLocks noChangeArrowheads="1"/>
        </xdr:cNvSpPr>
      </xdr:nvSpPr>
      <xdr:spPr bwMode="auto">
        <a:xfrm>
          <a:off x="11991975" y="33517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15" name="Text Box 16">
          <a:extLst>
            <a:ext uri="{FF2B5EF4-FFF2-40B4-BE49-F238E27FC236}">
              <a16:creationId xmlns:a16="http://schemas.microsoft.com/office/drawing/2014/main" id="{55238844-AEB1-46B4-8DBF-5DB9FD306AE3}"/>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16" name="Text Box 17">
          <a:extLst>
            <a:ext uri="{FF2B5EF4-FFF2-40B4-BE49-F238E27FC236}">
              <a16:creationId xmlns:a16="http://schemas.microsoft.com/office/drawing/2014/main" id="{606A43A8-EF33-4110-BDB2-9DBC51972511}"/>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17" name="Text Box 18">
          <a:extLst>
            <a:ext uri="{FF2B5EF4-FFF2-40B4-BE49-F238E27FC236}">
              <a16:creationId xmlns:a16="http://schemas.microsoft.com/office/drawing/2014/main" id="{9BD3011B-C27B-4C99-BCB0-3FA09EA440FD}"/>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18" name="Text Box 19">
          <a:extLst>
            <a:ext uri="{FF2B5EF4-FFF2-40B4-BE49-F238E27FC236}">
              <a16:creationId xmlns:a16="http://schemas.microsoft.com/office/drawing/2014/main" id="{CA855625-50FC-4880-A735-639A5A250752}"/>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19" name="Text Box 16">
          <a:extLst>
            <a:ext uri="{FF2B5EF4-FFF2-40B4-BE49-F238E27FC236}">
              <a16:creationId xmlns:a16="http://schemas.microsoft.com/office/drawing/2014/main" id="{712CEEEE-9E92-41CC-AA3F-C7EA71468ABA}"/>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20" name="Text Box 17">
          <a:extLst>
            <a:ext uri="{FF2B5EF4-FFF2-40B4-BE49-F238E27FC236}">
              <a16:creationId xmlns:a16="http://schemas.microsoft.com/office/drawing/2014/main" id="{10E50062-185D-45E4-AC91-386D23BB5628}"/>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21" name="Text Box 18">
          <a:extLst>
            <a:ext uri="{FF2B5EF4-FFF2-40B4-BE49-F238E27FC236}">
              <a16:creationId xmlns:a16="http://schemas.microsoft.com/office/drawing/2014/main" id="{545D0A02-B900-456B-9C90-F173960866E2}"/>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22" name="Text Box 19">
          <a:extLst>
            <a:ext uri="{FF2B5EF4-FFF2-40B4-BE49-F238E27FC236}">
              <a16:creationId xmlns:a16="http://schemas.microsoft.com/office/drawing/2014/main" id="{ED5A855A-2223-4A9C-83BB-7AEE42747133}"/>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95250" cy="171450"/>
    <xdr:sp macro="" textlink="">
      <xdr:nvSpPr>
        <xdr:cNvPr id="3623" name="Text Box 16">
          <a:extLst>
            <a:ext uri="{FF2B5EF4-FFF2-40B4-BE49-F238E27FC236}">
              <a16:creationId xmlns:a16="http://schemas.microsoft.com/office/drawing/2014/main" id="{86291445-6C8E-43E8-A108-FA246B9B2023}"/>
            </a:ext>
          </a:extLst>
        </xdr:cNvPr>
        <xdr:cNvSpPr txBox="1">
          <a:spLocks noChangeArrowheads="1"/>
        </xdr:cNvSpPr>
      </xdr:nvSpPr>
      <xdr:spPr bwMode="auto">
        <a:xfrm>
          <a:off x="20821650" y="32232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95250" cy="171450"/>
    <xdr:sp macro="" textlink="">
      <xdr:nvSpPr>
        <xdr:cNvPr id="3624" name="Text Box 17">
          <a:extLst>
            <a:ext uri="{FF2B5EF4-FFF2-40B4-BE49-F238E27FC236}">
              <a16:creationId xmlns:a16="http://schemas.microsoft.com/office/drawing/2014/main" id="{3D1E23BA-685A-4AC2-B395-AE816864FA57}"/>
            </a:ext>
          </a:extLst>
        </xdr:cNvPr>
        <xdr:cNvSpPr txBox="1">
          <a:spLocks noChangeArrowheads="1"/>
        </xdr:cNvSpPr>
      </xdr:nvSpPr>
      <xdr:spPr bwMode="auto">
        <a:xfrm>
          <a:off x="20821650" y="32232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95250" cy="171450"/>
    <xdr:sp macro="" textlink="">
      <xdr:nvSpPr>
        <xdr:cNvPr id="3625" name="Text Box 18">
          <a:extLst>
            <a:ext uri="{FF2B5EF4-FFF2-40B4-BE49-F238E27FC236}">
              <a16:creationId xmlns:a16="http://schemas.microsoft.com/office/drawing/2014/main" id="{840BAD90-A2A8-4C62-8860-E853FDE61E95}"/>
            </a:ext>
          </a:extLst>
        </xdr:cNvPr>
        <xdr:cNvSpPr txBox="1">
          <a:spLocks noChangeArrowheads="1"/>
        </xdr:cNvSpPr>
      </xdr:nvSpPr>
      <xdr:spPr bwMode="auto">
        <a:xfrm>
          <a:off x="20821650" y="32232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79</xdr:row>
      <xdr:rowOff>0</xdr:rowOff>
    </xdr:from>
    <xdr:ext cx="95250" cy="171450"/>
    <xdr:sp macro="" textlink="">
      <xdr:nvSpPr>
        <xdr:cNvPr id="3626" name="Text Box 19">
          <a:extLst>
            <a:ext uri="{FF2B5EF4-FFF2-40B4-BE49-F238E27FC236}">
              <a16:creationId xmlns:a16="http://schemas.microsoft.com/office/drawing/2014/main" id="{11B51E3E-C36C-4AF9-A2D9-46112EE3E8E5}"/>
            </a:ext>
          </a:extLst>
        </xdr:cNvPr>
        <xdr:cNvSpPr txBox="1">
          <a:spLocks noChangeArrowheads="1"/>
        </xdr:cNvSpPr>
      </xdr:nvSpPr>
      <xdr:spPr bwMode="auto">
        <a:xfrm>
          <a:off x="20821650" y="32232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627" name="Text Box 15">
          <a:extLst>
            <a:ext uri="{FF2B5EF4-FFF2-40B4-BE49-F238E27FC236}">
              <a16:creationId xmlns:a16="http://schemas.microsoft.com/office/drawing/2014/main" id="{3D0F7E5F-E34F-455B-B958-514C8B962549}"/>
            </a:ext>
          </a:extLst>
        </xdr:cNvPr>
        <xdr:cNvSpPr txBox="1">
          <a:spLocks noChangeArrowheads="1"/>
        </xdr:cNvSpPr>
      </xdr:nvSpPr>
      <xdr:spPr bwMode="auto">
        <a:xfrm>
          <a:off x="4448175" y="32975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28" name="Text Box 16">
          <a:extLst>
            <a:ext uri="{FF2B5EF4-FFF2-40B4-BE49-F238E27FC236}">
              <a16:creationId xmlns:a16="http://schemas.microsoft.com/office/drawing/2014/main" id="{DA133131-A7C8-4F67-AB6A-EEFC54F0764E}"/>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29" name="Text Box 17">
          <a:extLst>
            <a:ext uri="{FF2B5EF4-FFF2-40B4-BE49-F238E27FC236}">
              <a16:creationId xmlns:a16="http://schemas.microsoft.com/office/drawing/2014/main" id="{775693A2-53EF-4EB2-9711-82068093487E}"/>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30" name="Text Box 18">
          <a:extLst>
            <a:ext uri="{FF2B5EF4-FFF2-40B4-BE49-F238E27FC236}">
              <a16:creationId xmlns:a16="http://schemas.microsoft.com/office/drawing/2014/main" id="{FB167B0A-DC73-4F4E-8BE5-2DA83269AADF}"/>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0</xdr:rowOff>
    </xdr:from>
    <xdr:ext cx="95250" cy="171450"/>
    <xdr:sp macro="" textlink="">
      <xdr:nvSpPr>
        <xdr:cNvPr id="3631" name="Text Box 19">
          <a:extLst>
            <a:ext uri="{FF2B5EF4-FFF2-40B4-BE49-F238E27FC236}">
              <a16:creationId xmlns:a16="http://schemas.microsoft.com/office/drawing/2014/main" id="{6D30CE4D-2938-4B0B-A080-9BE9FA061013}"/>
            </a:ext>
          </a:extLst>
        </xdr:cNvPr>
        <xdr:cNvSpPr txBox="1">
          <a:spLocks noChangeArrowheads="1"/>
        </xdr:cNvSpPr>
      </xdr:nvSpPr>
      <xdr:spPr bwMode="auto">
        <a:xfrm>
          <a:off x="4448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32" name="Text Box 16">
          <a:extLst>
            <a:ext uri="{FF2B5EF4-FFF2-40B4-BE49-F238E27FC236}">
              <a16:creationId xmlns:a16="http://schemas.microsoft.com/office/drawing/2014/main" id="{71157118-5BE5-4E1A-BB84-6FF1860A6727}"/>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0</xdr:rowOff>
    </xdr:from>
    <xdr:ext cx="95250" cy="171450"/>
    <xdr:sp macro="" textlink="">
      <xdr:nvSpPr>
        <xdr:cNvPr id="3633" name="Text Box 17">
          <a:extLst>
            <a:ext uri="{FF2B5EF4-FFF2-40B4-BE49-F238E27FC236}">
              <a16:creationId xmlns:a16="http://schemas.microsoft.com/office/drawing/2014/main" id="{9921EA59-528F-4BB8-AC78-1FDFFA118435}"/>
            </a:ext>
          </a:extLst>
        </xdr:cNvPr>
        <xdr:cNvSpPr txBox="1">
          <a:spLocks noChangeArrowheads="1"/>
        </xdr:cNvSpPr>
      </xdr:nvSpPr>
      <xdr:spPr bwMode="auto">
        <a:xfrm>
          <a:off x="11963400"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82</xdr:row>
      <xdr:rowOff>15875</xdr:rowOff>
    </xdr:from>
    <xdr:ext cx="95250" cy="171450"/>
    <xdr:sp macro="" textlink="">
      <xdr:nvSpPr>
        <xdr:cNvPr id="3634" name="Text Box 18">
          <a:extLst>
            <a:ext uri="{FF2B5EF4-FFF2-40B4-BE49-F238E27FC236}">
              <a16:creationId xmlns:a16="http://schemas.microsoft.com/office/drawing/2014/main" id="{D765CF84-06BD-42B1-B472-45E2FAF307C7}"/>
            </a:ext>
          </a:extLst>
        </xdr:cNvPr>
        <xdr:cNvSpPr txBox="1">
          <a:spLocks noChangeArrowheads="1"/>
        </xdr:cNvSpPr>
      </xdr:nvSpPr>
      <xdr:spPr bwMode="auto">
        <a:xfrm>
          <a:off x="11955462" y="33362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35" name="Text Box 16">
          <a:extLst>
            <a:ext uri="{FF2B5EF4-FFF2-40B4-BE49-F238E27FC236}">
              <a16:creationId xmlns:a16="http://schemas.microsoft.com/office/drawing/2014/main" id="{2BD2068C-E083-4B08-9674-730FAE2E938C}"/>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36" name="Text Box 17">
          <a:extLst>
            <a:ext uri="{FF2B5EF4-FFF2-40B4-BE49-F238E27FC236}">
              <a16:creationId xmlns:a16="http://schemas.microsoft.com/office/drawing/2014/main" id="{7960BE19-0B11-471B-9E1C-D37816FD5207}"/>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37" name="Text Box 18">
          <a:extLst>
            <a:ext uri="{FF2B5EF4-FFF2-40B4-BE49-F238E27FC236}">
              <a16:creationId xmlns:a16="http://schemas.microsoft.com/office/drawing/2014/main" id="{24A460A4-3E62-4C28-8874-7443477184B4}"/>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38" name="Text Box 19">
          <a:extLst>
            <a:ext uri="{FF2B5EF4-FFF2-40B4-BE49-F238E27FC236}">
              <a16:creationId xmlns:a16="http://schemas.microsoft.com/office/drawing/2014/main" id="{EF8A04EC-1C54-4F01-A7BC-06AD88D7B48A}"/>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3639" name="Text Box 16">
          <a:extLst>
            <a:ext uri="{FF2B5EF4-FFF2-40B4-BE49-F238E27FC236}">
              <a16:creationId xmlns:a16="http://schemas.microsoft.com/office/drawing/2014/main" id="{C88012E4-5E9D-440A-8CE7-69714AF5E3C5}"/>
            </a:ext>
          </a:extLst>
        </xdr:cNvPr>
        <xdr:cNvSpPr txBox="1">
          <a:spLocks noChangeArrowheads="1"/>
        </xdr:cNvSpPr>
      </xdr:nvSpPr>
      <xdr:spPr bwMode="auto">
        <a:xfrm>
          <a:off x="14735175" y="33347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82</xdr:row>
      <xdr:rowOff>170392</xdr:rowOff>
    </xdr:from>
    <xdr:ext cx="95250" cy="213632"/>
    <xdr:sp macro="" textlink="">
      <xdr:nvSpPr>
        <xdr:cNvPr id="3640" name="Text Box 15">
          <a:extLst>
            <a:ext uri="{FF2B5EF4-FFF2-40B4-BE49-F238E27FC236}">
              <a16:creationId xmlns:a16="http://schemas.microsoft.com/office/drawing/2014/main" id="{110DF634-B798-451C-A454-356533FD3843}"/>
            </a:ext>
          </a:extLst>
        </xdr:cNvPr>
        <xdr:cNvSpPr txBox="1">
          <a:spLocks noChangeArrowheads="1"/>
        </xdr:cNvSpPr>
      </xdr:nvSpPr>
      <xdr:spPr bwMode="auto">
        <a:xfrm>
          <a:off x="11991975" y="33517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3641" name="Text Box 15">
          <a:extLst>
            <a:ext uri="{FF2B5EF4-FFF2-40B4-BE49-F238E27FC236}">
              <a16:creationId xmlns:a16="http://schemas.microsoft.com/office/drawing/2014/main" id="{A52946E1-D798-44F5-BFBE-41F4CEBEE29B}"/>
            </a:ext>
          </a:extLst>
        </xdr:cNvPr>
        <xdr:cNvSpPr txBox="1">
          <a:spLocks noChangeArrowheads="1"/>
        </xdr:cNvSpPr>
      </xdr:nvSpPr>
      <xdr:spPr bwMode="auto">
        <a:xfrm>
          <a:off x="4448175" y="33718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642" name="Text Box 15">
          <a:extLst>
            <a:ext uri="{FF2B5EF4-FFF2-40B4-BE49-F238E27FC236}">
              <a16:creationId xmlns:a16="http://schemas.microsoft.com/office/drawing/2014/main" id="{12427494-B685-493E-9CE1-B18FFF894DA7}"/>
            </a:ext>
          </a:extLst>
        </xdr:cNvPr>
        <xdr:cNvSpPr txBox="1">
          <a:spLocks noChangeArrowheads="1"/>
        </xdr:cNvSpPr>
      </xdr:nvSpPr>
      <xdr:spPr bwMode="auto">
        <a:xfrm>
          <a:off x="11963400" y="33718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504825</xdr:rowOff>
    </xdr:from>
    <xdr:ext cx="95250" cy="442269"/>
    <xdr:sp macro="" textlink="">
      <xdr:nvSpPr>
        <xdr:cNvPr id="3643" name="Text Box 15">
          <a:extLst>
            <a:ext uri="{FF2B5EF4-FFF2-40B4-BE49-F238E27FC236}">
              <a16:creationId xmlns:a16="http://schemas.microsoft.com/office/drawing/2014/main" id="{26FF5F5A-DF3E-43D6-8987-3C4606B85C33}"/>
            </a:ext>
          </a:extLst>
        </xdr:cNvPr>
        <xdr:cNvSpPr txBox="1">
          <a:spLocks noChangeArrowheads="1"/>
        </xdr:cNvSpPr>
      </xdr:nvSpPr>
      <xdr:spPr bwMode="auto">
        <a:xfrm>
          <a:off x="20821650" y="33718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3644" name="Text Box 15">
          <a:extLst>
            <a:ext uri="{FF2B5EF4-FFF2-40B4-BE49-F238E27FC236}">
              <a16:creationId xmlns:a16="http://schemas.microsoft.com/office/drawing/2014/main" id="{19FC8F83-EA3F-4EB1-9D8C-76EDA658893A}"/>
            </a:ext>
          </a:extLst>
        </xdr:cNvPr>
        <xdr:cNvSpPr txBox="1">
          <a:spLocks noChangeArrowheads="1"/>
        </xdr:cNvSpPr>
      </xdr:nvSpPr>
      <xdr:spPr bwMode="auto">
        <a:xfrm>
          <a:off x="4448175" y="33718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3645" name="Text Box 15">
          <a:extLst>
            <a:ext uri="{FF2B5EF4-FFF2-40B4-BE49-F238E27FC236}">
              <a16:creationId xmlns:a16="http://schemas.microsoft.com/office/drawing/2014/main" id="{A83CE7A7-FE32-4407-8D47-0D250CE4DA32}"/>
            </a:ext>
          </a:extLst>
        </xdr:cNvPr>
        <xdr:cNvSpPr txBox="1">
          <a:spLocks noChangeArrowheads="1"/>
        </xdr:cNvSpPr>
      </xdr:nvSpPr>
      <xdr:spPr bwMode="auto">
        <a:xfrm>
          <a:off x="4448175" y="33718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82</xdr:row>
      <xdr:rowOff>170392</xdr:rowOff>
    </xdr:from>
    <xdr:ext cx="95250" cy="213632"/>
    <xdr:sp macro="" textlink="">
      <xdr:nvSpPr>
        <xdr:cNvPr id="3646" name="Text Box 15">
          <a:extLst>
            <a:ext uri="{FF2B5EF4-FFF2-40B4-BE49-F238E27FC236}">
              <a16:creationId xmlns:a16="http://schemas.microsoft.com/office/drawing/2014/main" id="{E1D2F65B-1BD0-44DA-B134-872EBB399E83}"/>
            </a:ext>
          </a:extLst>
        </xdr:cNvPr>
        <xdr:cNvSpPr txBox="1">
          <a:spLocks noChangeArrowheads="1"/>
        </xdr:cNvSpPr>
      </xdr:nvSpPr>
      <xdr:spPr bwMode="auto">
        <a:xfrm>
          <a:off x="11991975" y="33517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47" name="Text Box 16">
          <a:extLst>
            <a:ext uri="{FF2B5EF4-FFF2-40B4-BE49-F238E27FC236}">
              <a16:creationId xmlns:a16="http://schemas.microsoft.com/office/drawing/2014/main" id="{BD0D13BE-59ED-4142-A515-84184864C979}"/>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48" name="Text Box 17">
          <a:extLst>
            <a:ext uri="{FF2B5EF4-FFF2-40B4-BE49-F238E27FC236}">
              <a16:creationId xmlns:a16="http://schemas.microsoft.com/office/drawing/2014/main" id="{EEEFC86D-4FFF-4ECD-AA32-71616910F39F}"/>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49" name="Text Box 18">
          <a:extLst>
            <a:ext uri="{FF2B5EF4-FFF2-40B4-BE49-F238E27FC236}">
              <a16:creationId xmlns:a16="http://schemas.microsoft.com/office/drawing/2014/main" id="{3EE615C5-CAAD-4B3B-92A8-63BA61D65A2B}"/>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50" name="Text Box 19">
          <a:extLst>
            <a:ext uri="{FF2B5EF4-FFF2-40B4-BE49-F238E27FC236}">
              <a16:creationId xmlns:a16="http://schemas.microsoft.com/office/drawing/2014/main" id="{FF4DFC8D-D185-4914-9289-B88297165957}"/>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51" name="Text Box 16">
          <a:extLst>
            <a:ext uri="{FF2B5EF4-FFF2-40B4-BE49-F238E27FC236}">
              <a16:creationId xmlns:a16="http://schemas.microsoft.com/office/drawing/2014/main" id="{0C509553-59F4-47D8-B06E-4D0A181C220E}"/>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52" name="Text Box 17">
          <a:extLst>
            <a:ext uri="{FF2B5EF4-FFF2-40B4-BE49-F238E27FC236}">
              <a16:creationId xmlns:a16="http://schemas.microsoft.com/office/drawing/2014/main" id="{3B02C440-0E7B-46C6-BCA0-81FF268802A2}"/>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53" name="Text Box 18">
          <a:extLst>
            <a:ext uri="{FF2B5EF4-FFF2-40B4-BE49-F238E27FC236}">
              <a16:creationId xmlns:a16="http://schemas.microsoft.com/office/drawing/2014/main" id="{0C2218B5-2167-4074-B002-B5776F9E2BC1}"/>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54" name="Text Box 19">
          <a:extLst>
            <a:ext uri="{FF2B5EF4-FFF2-40B4-BE49-F238E27FC236}">
              <a16:creationId xmlns:a16="http://schemas.microsoft.com/office/drawing/2014/main" id="{E9948FF5-5281-4BB7-BB8F-D37896DBAB1C}"/>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55" name="Text Box 16">
          <a:extLst>
            <a:ext uri="{FF2B5EF4-FFF2-40B4-BE49-F238E27FC236}">
              <a16:creationId xmlns:a16="http://schemas.microsoft.com/office/drawing/2014/main" id="{81DBE6D9-669B-43DF-BA3D-0795FC4863C8}"/>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56" name="Text Box 17">
          <a:extLst>
            <a:ext uri="{FF2B5EF4-FFF2-40B4-BE49-F238E27FC236}">
              <a16:creationId xmlns:a16="http://schemas.microsoft.com/office/drawing/2014/main" id="{5142A622-DEFE-4FCE-8550-11AF225755F4}"/>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57" name="Text Box 18">
          <a:extLst>
            <a:ext uri="{FF2B5EF4-FFF2-40B4-BE49-F238E27FC236}">
              <a16:creationId xmlns:a16="http://schemas.microsoft.com/office/drawing/2014/main" id="{120F048E-6F1E-45B7-B26F-5A665A5C300C}"/>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58" name="Text Box 19">
          <a:extLst>
            <a:ext uri="{FF2B5EF4-FFF2-40B4-BE49-F238E27FC236}">
              <a16:creationId xmlns:a16="http://schemas.microsoft.com/office/drawing/2014/main" id="{B63F766F-5F57-4DE0-BB6B-B195A1286662}"/>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014"/>
    <xdr:sp macro="" textlink="">
      <xdr:nvSpPr>
        <xdr:cNvPr id="3659" name="Text Box 15">
          <a:extLst>
            <a:ext uri="{FF2B5EF4-FFF2-40B4-BE49-F238E27FC236}">
              <a16:creationId xmlns:a16="http://schemas.microsoft.com/office/drawing/2014/main" id="{272F720D-8049-49BF-864B-D8DEDF735F36}"/>
            </a:ext>
          </a:extLst>
        </xdr:cNvPr>
        <xdr:cNvSpPr txBox="1">
          <a:spLocks noChangeArrowheads="1"/>
        </xdr:cNvSpPr>
      </xdr:nvSpPr>
      <xdr:spPr bwMode="auto">
        <a:xfrm>
          <a:off x="4448175" y="34461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60" name="Text Box 16">
          <a:extLst>
            <a:ext uri="{FF2B5EF4-FFF2-40B4-BE49-F238E27FC236}">
              <a16:creationId xmlns:a16="http://schemas.microsoft.com/office/drawing/2014/main" id="{5FFE1524-494F-46AE-9E5E-A21E041C277F}"/>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61" name="Text Box 17">
          <a:extLst>
            <a:ext uri="{FF2B5EF4-FFF2-40B4-BE49-F238E27FC236}">
              <a16:creationId xmlns:a16="http://schemas.microsoft.com/office/drawing/2014/main" id="{17196143-948F-4579-A0E0-4E04BD615C3D}"/>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62" name="Text Box 18">
          <a:extLst>
            <a:ext uri="{FF2B5EF4-FFF2-40B4-BE49-F238E27FC236}">
              <a16:creationId xmlns:a16="http://schemas.microsoft.com/office/drawing/2014/main" id="{45F5CADB-1490-4A37-952D-1CB3B64E9340}"/>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63" name="Text Box 19">
          <a:extLst>
            <a:ext uri="{FF2B5EF4-FFF2-40B4-BE49-F238E27FC236}">
              <a16:creationId xmlns:a16="http://schemas.microsoft.com/office/drawing/2014/main" id="{ADD655CB-A1FE-4964-929F-8FF21989A80C}"/>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64" name="Text Box 16">
          <a:extLst>
            <a:ext uri="{FF2B5EF4-FFF2-40B4-BE49-F238E27FC236}">
              <a16:creationId xmlns:a16="http://schemas.microsoft.com/office/drawing/2014/main" id="{DD5918A2-D6A9-48AC-BAA5-07F5E1FBA6C4}"/>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65" name="Text Box 17">
          <a:extLst>
            <a:ext uri="{FF2B5EF4-FFF2-40B4-BE49-F238E27FC236}">
              <a16:creationId xmlns:a16="http://schemas.microsoft.com/office/drawing/2014/main" id="{8E3E7019-BD98-4D48-BC4F-E4EA1C6EFA8A}"/>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66" name="Text Box 18">
          <a:extLst>
            <a:ext uri="{FF2B5EF4-FFF2-40B4-BE49-F238E27FC236}">
              <a16:creationId xmlns:a16="http://schemas.microsoft.com/office/drawing/2014/main" id="{453E72C5-52A2-46E4-BC16-1C2B80633C4C}"/>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67" name="Text Box 16">
          <a:extLst>
            <a:ext uri="{FF2B5EF4-FFF2-40B4-BE49-F238E27FC236}">
              <a16:creationId xmlns:a16="http://schemas.microsoft.com/office/drawing/2014/main" id="{AC816A20-41D0-4EDE-8BD6-F071DDFF375B}"/>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68" name="Text Box 17">
          <a:extLst>
            <a:ext uri="{FF2B5EF4-FFF2-40B4-BE49-F238E27FC236}">
              <a16:creationId xmlns:a16="http://schemas.microsoft.com/office/drawing/2014/main" id="{4BDAF242-C3B2-4815-A067-FFDC7E746FC6}"/>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69" name="Text Box 18">
          <a:extLst>
            <a:ext uri="{FF2B5EF4-FFF2-40B4-BE49-F238E27FC236}">
              <a16:creationId xmlns:a16="http://schemas.microsoft.com/office/drawing/2014/main" id="{420D2D46-FA91-4A3C-B2E9-7E0D679EF59A}"/>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70" name="Text Box 19">
          <a:extLst>
            <a:ext uri="{FF2B5EF4-FFF2-40B4-BE49-F238E27FC236}">
              <a16:creationId xmlns:a16="http://schemas.microsoft.com/office/drawing/2014/main" id="{5CD1DEF0-69FB-4DA1-B55C-CFBB9742B918}"/>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71" name="Text Box 16">
          <a:extLst>
            <a:ext uri="{FF2B5EF4-FFF2-40B4-BE49-F238E27FC236}">
              <a16:creationId xmlns:a16="http://schemas.microsoft.com/office/drawing/2014/main" id="{7C452D90-3A04-4A0B-BE1F-11887CADCBCF}"/>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72" name="Text Box 17">
          <a:extLst>
            <a:ext uri="{FF2B5EF4-FFF2-40B4-BE49-F238E27FC236}">
              <a16:creationId xmlns:a16="http://schemas.microsoft.com/office/drawing/2014/main" id="{9AB21191-AAD9-420A-A834-C84CE183B508}"/>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73" name="Text Box 18">
          <a:extLst>
            <a:ext uri="{FF2B5EF4-FFF2-40B4-BE49-F238E27FC236}">
              <a16:creationId xmlns:a16="http://schemas.microsoft.com/office/drawing/2014/main" id="{48F33392-47E2-4D79-A4F6-60541D24B151}"/>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674" name="Text Box 19">
          <a:extLst>
            <a:ext uri="{FF2B5EF4-FFF2-40B4-BE49-F238E27FC236}">
              <a16:creationId xmlns:a16="http://schemas.microsoft.com/office/drawing/2014/main" id="{7878C606-E53D-496C-9C75-C873E1A2490B}"/>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3675" name="Text Box 15">
          <a:extLst>
            <a:ext uri="{FF2B5EF4-FFF2-40B4-BE49-F238E27FC236}">
              <a16:creationId xmlns:a16="http://schemas.microsoft.com/office/drawing/2014/main" id="{07B2E3C5-5426-4C7D-B521-EF93A2A67A06}"/>
            </a:ext>
          </a:extLst>
        </xdr:cNvPr>
        <xdr:cNvSpPr txBox="1">
          <a:spLocks noChangeArrowheads="1"/>
        </xdr:cNvSpPr>
      </xdr:nvSpPr>
      <xdr:spPr bwMode="auto">
        <a:xfrm>
          <a:off x="4448175" y="33718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676" name="Text Box 15">
          <a:extLst>
            <a:ext uri="{FF2B5EF4-FFF2-40B4-BE49-F238E27FC236}">
              <a16:creationId xmlns:a16="http://schemas.microsoft.com/office/drawing/2014/main" id="{DB3334AC-EFF9-4D47-AE96-B83BAFAFFAF3}"/>
            </a:ext>
          </a:extLst>
        </xdr:cNvPr>
        <xdr:cNvSpPr txBox="1">
          <a:spLocks noChangeArrowheads="1"/>
        </xdr:cNvSpPr>
      </xdr:nvSpPr>
      <xdr:spPr bwMode="auto">
        <a:xfrm>
          <a:off x="11963400" y="33718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504825</xdr:rowOff>
    </xdr:from>
    <xdr:ext cx="95250" cy="442269"/>
    <xdr:sp macro="" textlink="">
      <xdr:nvSpPr>
        <xdr:cNvPr id="3677" name="Text Box 15">
          <a:extLst>
            <a:ext uri="{FF2B5EF4-FFF2-40B4-BE49-F238E27FC236}">
              <a16:creationId xmlns:a16="http://schemas.microsoft.com/office/drawing/2014/main" id="{E6942791-D243-46A4-BA27-06E5EA90999A}"/>
            </a:ext>
          </a:extLst>
        </xdr:cNvPr>
        <xdr:cNvSpPr txBox="1">
          <a:spLocks noChangeArrowheads="1"/>
        </xdr:cNvSpPr>
      </xdr:nvSpPr>
      <xdr:spPr bwMode="auto">
        <a:xfrm>
          <a:off x="20821650" y="33718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3678" name="Text Box 15">
          <a:extLst>
            <a:ext uri="{FF2B5EF4-FFF2-40B4-BE49-F238E27FC236}">
              <a16:creationId xmlns:a16="http://schemas.microsoft.com/office/drawing/2014/main" id="{31884FD8-FAA4-4FCA-95DB-D4CBD921800F}"/>
            </a:ext>
          </a:extLst>
        </xdr:cNvPr>
        <xdr:cNvSpPr txBox="1">
          <a:spLocks noChangeArrowheads="1"/>
        </xdr:cNvSpPr>
      </xdr:nvSpPr>
      <xdr:spPr bwMode="auto">
        <a:xfrm>
          <a:off x="4448175" y="33718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3679" name="Text Box 15">
          <a:extLst>
            <a:ext uri="{FF2B5EF4-FFF2-40B4-BE49-F238E27FC236}">
              <a16:creationId xmlns:a16="http://schemas.microsoft.com/office/drawing/2014/main" id="{0F260738-AE7C-4B0F-A936-7C984B598FCD}"/>
            </a:ext>
          </a:extLst>
        </xdr:cNvPr>
        <xdr:cNvSpPr txBox="1">
          <a:spLocks noChangeArrowheads="1"/>
        </xdr:cNvSpPr>
      </xdr:nvSpPr>
      <xdr:spPr bwMode="auto">
        <a:xfrm>
          <a:off x="4448175" y="33718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213632"/>
    <xdr:sp macro="" textlink="">
      <xdr:nvSpPr>
        <xdr:cNvPr id="3680" name="Text Box 15">
          <a:extLst>
            <a:ext uri="{FF2B5EF4-FFF2-40B4-BE49-F238E27FC236}">
              <a16:creationId xmlns:a16="http://schemas.microsoft.com/office/drawing/2014/main" id="{5280FAFB-C017-4115-ABBD-C0C9942CE788}"/>
            </a:ext>
          </a:extLst>
        </xdr:cNvPr>
        <xdr:cNvSpPr txBox="1">
          <a:spLocks noChangeArrowheads="1"/>
        </xdr:cNvSpPr>
      </xdr:nvSpPr>
      <xdr:spPr bwMode="auto">
        <a:xfrm>
          <a:off x="11963400" y="33718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81" name="Text Box 16">
          <a:extLst>
            <a:ext uri="{FF2B5EF4-FFF2-40B4-BE49-F238E27FC236}">
              <a16:creationId xmlns:a16="http://schemas.microsoft.com/office/drawing/2014/main" id="{4FC2C918-2438-45F4-A80B-93593E3C8E20}"/>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82" name="Text Box 17">
          <a:extLst>
            <a:ext uri="{FF2B5EF4-FFF2-40B4-BE49-F238E27FC236}">
              <a16:creationId xmlns:a16="http://schemas.microsoft.com/office/drawing/2014/main" id="{B46D0EB3-4222-4624-820D-94A6CE6125A1}"/>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83" name="Text Box 18">
          <a:extLst>
            <a:ext uri="{FF2B5EF4-FFF2-40B4-BE49-F238E27FC236}">
              <a16:creationId xmlns:a16="http://schemas.microsoft.com/office/drawing/2014/main" id="{D6C103B2-627F-4784-B1E7-AAD2BD6D5614}"/>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84" name="Text Box 19">
          <a:extLst>
            <a:ext uri="{FF2B5EF4-FFF2-40B4-BE49-F238E27FC236}">
              <a16:creationId xmlns:a16="http://schemas.microsoft.com/office/drawing/2014/main" id="{526CA10B-F224-4481-8607-A65737FF11B3}"/>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85" name="Text Box 16">
          <a:extLst>
            <a:ext uri="{FF2B5EF4-FFF2-40B4-BE49-F238E27FC236}">
              <a16:creationId xmlns:a16="http://schemas.microsoft.com/office/drawing/2014/main" id="{20D00EF9-8656-48DE-B6DC-CC6C36011CC2}"/>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86" name="Text Box 17">
          <a:extLst>
            <a:ext uri="{FF2B5EF4-FFF2-40B4-BE49-F238E27FC236}">
              <a16:creationId xmlns:a16="http://schemas.microsoft.com/office/drawing/2014/main" id="{3FA92B4D-CDC7-4E92-9C6F-21956E4A04BB}"/>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87" name="Text Box 18">
          <a:extLst>
            <a:ext uri="{FF2B5EF4-FFF2-40B4-BE49-F238E27FC236}">
              <a16:creationId xmlns:a16="http://schemas.microsoft.com/office/drawing/2014/main" id="{EF56CE2A-19BD-4B1D-A42C-2E298D4DF4ED}"/>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88" name="Text Box 19">
          <a:extLst>
            <a:ext uri="{FF2B5EF4-FFF2-40B4-BE49-F238E27FC236}">
              <a16:creationId xmlns:a16="http://schemas.microsoft.com/office/drawing/2014/main" id="{18F161CB-D379-42CD-B2CC-63B211A4E7E1}"/>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89" name="Text Box 16">
          <a:extLst>
            <a:ext uri="{FF2B5EF4-FFF2-40B4-BE49-F238E27FC236}">
              <a16:creationId xmlns:a16="http://schemas.microsoft.com/office/drawing/2014/main" id="{97F95F27-97E7-40D0-9356-FF1B603FCACE}"/>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90" name="Text Box 17">
          <a:extLst>
            <a:ext uri="{FF2B5EF4-FFF2-40B4-BE49-F238E27FC236}">
              <a16:creationId xmlns:a16="http://schemas.microsoft.com/office/drawing/2014/main" id="{50CD9E33-CC4B-4C9B-BC22-B084B0B305FE}"/>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91" name="Text Box 18">
          <a:extLst>
            <a:ext uri="{FF2B5EF4-FFF2-40B4-BE49-F238E27FC236}">
              <a16:creationId xmlns:a16="http://schemas.microsoft.com/office/drawing/2014/main" id="{47199E27-42E5-4EDE-96B5-11DD6F1F2FA8}"/>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3692" name="Text Box 19">
          <a:extLst>
            <a:ext uri="{FF2B5EF4-FFF2-40B4-BE49-F238E27FC236}">
              <a16:creationId xmlns:a16="http://schemas.microsoft.com/office/drawing/2014/main" id="{45B94EC2-95F1-4752-AC36-75DBC762E1EC}"/>
            </a:ext>
          </a:extLst>
        </xdr:cNvPr>
        <xdr:cNvSpPr txBox="1">
          <a:spLocks noChangeArrowheads="1"/>
        </xdr:cNvSpPr>
      </xdr:nvSpPr>
      <xdr:spPr bwMode="auto">
        <a:xfrm>
          <a:off x="2082165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014"/>
    <xdr:sp macro="" textlink="">
      <xdr:nvSpPr>
        <xdr:cNvPr id="3693" name="Text Box 15">
          <a:extLst>
            <a:ext uri="{FF2B5EF4-FFF2-40B4-BE49-F238E27FC236}">
              <a16:creationId xmlns:a16="http://schemas.microsoft.com/office/drawing/2014/main" id="{D9158872-11BC-487F-9F18-2C8B73751424}"/>
            </a:ext>
          </a:extLst>
        </xdr:cNvPr>
        <xdr:cNvSpPr txBox="1">
          <a:spLocks noChangeArrowheads="1"/>
        </xdr:cNvSpPr>
      </xdr:nvSpPr>
      <xdr:spPr bwMode="auto">
        <a:xfrm>
          <a:off x="4448175" y="34461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94" name="Text Box 16">
          <a:extLst>
            <a:ext uri="{FF2B5EF4-FFF2-40B4-BE49-F238E27FC236}">
              <a16:creationId xmlns:a16="http://schemas.microsoft.com/office/drawing/2014/main" id="{5781399E-AF2C-44C4-B584-AB9054BC2D18}"/>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95" name="Text Box 17">
          <a:extLst>
            <a:ext uri="{FF2B5EF4-FFF2-40B4-BE49-F238E27FC236}">
              <a16:creationId xmlns:a16="http://schemas.microsoft.com/office/drawing/2014/main" id="{1479F374-B68A-45FF-A9AF-8DD82BB2AB43}"/>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96" name="Text Box 18">
          <a:extLst>
            <a:ext uri="{FF2B5EF4-FFF2-40B4-BE49-F238E27FC236}">
              <a16:creationId xmlns:a16="http://schemas.microsoft.com/office/drawing/2014/main" id="{4B350B6F-80F4-46B0-9424-18422CE311B4}"/>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697" name="Text Box 19">
          <a:extLst>
            <a:ext uri="{FF2B5EF4-FFF2-40B4-BE49-F238E27FC236}">
              <a16:creationId xmlns:a16="http://schemas.microsoft.com/office/drawing/2014/main" id="{B0C13636-23B6-473C-9A3F-26F4B4C1E4C0}"/>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698" name="Text Box 15">
          <a:extLst>
            <a:ext uri="{FF2B5EF4-FFF2-40B4-BE49-F238E27FC236}">
              <a16:creationId xmlns:a16="http://schemas.microsoft.com/office/drawing/2014/main" id="{5CF5023D-AE5A-4C53-8CCF-DD6F1FA2C888}"/>
            </a:ext>
          </a:extLst>
        </xdr:cNvPr>
        <xdr:cNvSpPr txBox="1">
          <a:spLocks noChangeArrowheads="1"/>
        </xdr:cNvSpPr>
      </xdr:nvSpPr>
      <xdr:spPr bwMode="auto">
        <a:xfrm>
          <a:off x="11963400" y="34461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699" name="Text Box 16">
          <a:extLst>
            <a:ext uri="{FF2B5EF4-FFF2-40B4-BE49-F238E27FC236}">
              <a16:creationId xmlns:a16="http://schemas.microsoft.com/office/drawing/2014/main" id="{C38D793E-91C2-4914-8BD9-FAC914AFD6B7}"/>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00" name="Text Box 17">
          <a:extLst>
            <a:ext uri="{FF2B5EF4-FFF2-40B4-BE49-F238E27FC236}">
              <a16:creationId xmlns:a16="http://schemas.microsoft.com/office/drawing/2014/main" id="{D4BFD6DD-78BF-48D2-8F27-E76BAC6845DA}"/>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01" name="Text Box 18">
          <a:extLst>
            <a:ext uri="{FF2B5EF4-FFF2-40B4-BE49-F238E27FC236}">
              <a16:creationId xmlns:a16="http://schemas.microsoft.com/office/drawing/2014/main" id="{C21C8C66-F2C8-4770-BDCB-D8839C968528}"/>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02" name="Text Box 16">
          <a:extLst>
            <a:ext uri="{FF2B5EF4-FFF2-40B4-BE49-F238E27FC236}">
              <a16:creationId xmlns:a16="http://schemas.microsoft.com/office/drawing/2014/main" id="{585188DD-AD0B-44EA-8182-6F1AF7C42CA3}"/>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03" name="Text Box 17">
          <a:extLst>
            <a:ext uri="{FF2B5EF4-FFF2-40B4-BE49-F238E27FC236}">
              <a16:creationId xmlns:a16="http://schemas.microsoft.com/office/drawing/2014/main" id="{05AFBE10-DA70-4B3B-8D53-A01E039FFF4E}"/>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04" name="Text Box 18">
          <a:extLst>
            <a:ext uri="{FF2B5EF4-FFF2-40B4-BE49-F238E27FC236}">
              <a16:creationId xmlns:a16="http://schemas.microsoft.com/office/drawing/2014/main" id="{04179967-2743-47C1-A108-BCC5A356CDE6}"/>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05" name="Text Box 19">
          <a:extLst>
            <a:ext uri="{FF2B5EF4-FFF2-40B4-BE49-F238E27FC236}">
              <a16:creationId xmlns:a16="http://schemas.microsoft.com/office/drawing/2014/main" id="{4B8A7D71-C8E9-4B4B-A2C8-002BFC0B2447}"/>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06" name="Text Box 16">
          <a:extLst>
            <a:ext uri="{FF2B5EF4-FFF2-40B4-BE49-F238E27FC236}">
              <a16:creationId xmlns:a16="http://schemas.microsoft.com/office/drawing/2014/main" id="{229A079D-77D0-4450-A659-E49056C88500}"/>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07" name="Text Box 17">
          <a:extLst>
            <a:ext uri="{FF2B5EF4-FFF2-40B4-BE49-F238E27FC236}">
              <a16:creationId xmlns:a16="http://schemas.microsoft.com/office/drawing/2014/main" id="{431A6F42-3BAE-4583-A26D-1C461FD00F66}"/>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08" name="Text Box 18">
          <a:extLst>
            <a:ext uri="{FF2B5EF4-FFF2-40B4-BE49-F238E27FC236}">
              <a16:creationId xmlns:a16="http://schemas.microsoft.com/office/drawing/2014/main" id="{DF7295DA-C649-42F5-9EB5-D6F120406470}"/>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709" name="Text Box 15">
          <a:extLst>
            <a:ext uri="{FF2B5EF4-FFF2-40B4-BE49-F238E27FC236}">
              <a16:creationId xmlns:a16="http://schemas.microsoft.com/office/drawing/2014/main" id="{4CE29C15-5545-4C3D-845B-864DBA552F5E}"/>
            </a:ext>
          </a:extLst>
        </xdr:cNvPr>
        <xdr:cNvSpPr txBox="1">
          <a:spLocks noChangeArrowheads="1"/>
        </xdr:cNvSpPr>
      </xdr:nvSpPr>
      <xdr:spPr bwMode="auto">
        <a:xfrm>
          <a:off x="11991975" y="35003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10" name="Text Box 16">
          <a:extLst>
            <a:ext uri="{FF2B5EF4-FFF2-40B4-BE49-F238E27FC236}">
              <a16:creationId xmlns:a16="http://schemas.microsoft.com/office/drawing/2014/main" id="{D564CFA4-1183-46A8-8B57-75964F8A4F1B}"/>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11" name="Text Box 17">
          <a:extLst>
            <a:ext uri="{FF2B5EF4-FFF2-40B4-BE49-F238E27FC236}">
              <a16:creationId xmlns:a16="http://schemas.microsoft.com/office/drawing/2014/main" id="{5690200D-7013-4E4C-803A-8F8AFC8946A1}"/>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12" name="Text Box 18">
          <a:extLst>
            <a:ext uri="{FF2B5EF4-FFF2-40B4-BE49-F238E27FC236}">
              <a16:creationId xmlns:a16="http://schemas.microsoft.com/office/drawing/2014/main" id="{1ACA4E22-02AD-4E93-ACCC-89CBE361353A}"/>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13" name="Text Box 19">
          <a:extLst>
            <a:ext uri="{FF2B5EF4-FFF2-40B4-BE49-F238E27FC236}">
              <a16:creationId xmlns:a16="http://schemas.microsoft.com/office/drawing/2014/main" id="{819821EB-9F80-4C94-8DA6-3C16700FBC2B}"/>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14" name="Text Box 16">
          <a:extLst>
            <a:ext uri="{FF2B5EF4-FFF2-40B4-BE49-F238E27FC236}">
              <a16:creationId xmlns:a16="http://schemas.microsoft.com/office/drawing/2014/main" id="{EA6968A9-E9DE-4CF8-8597-CC17AD36CE76}"/>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15" name="Text Box 17">
          <a:extLst>
            <a:ext uri="{FF2B5EF4-FFF2-40B4-BE49-F238E27FC236}">
              <a16:creationId xmlns:a16="http://schemas.microsoft.com/office/drawing/2014/main" id="{BB1F48EA-DB98-489C-849C-95088EB6D465}"/>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16" name="Text Box 18">
          <a:extLst>
            <a:ext uri="{FF2B5EF4-FFF2-40B4-BE49-F238E27FC236}">
              <a16:creationId xmlns:a16="http://schemas.microsoft.com/office/drawing/2014/main" id="{99DA3E09-0861-41AF-A301-FE44319F96DA}"/>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17" name="Text Box 19">
          <a:extLst>
            <a:ext uri="{FF2B5EF4-FFF2-40B4-BE49-F238E27FC236}">
              <a16:creationId xmlns:a16="http://schemas.microsoft.com/office/drawing/2014/main" id="{884A91B4-7959-4F2F-8C35-D2B13B7DD24F}"/>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83</xdr:row>
      <xdr:rowOff>0</xdr:rowOff>
    </xdr:from>
    <xdr:ext cx="95250" cy="171450"/>
    <xdr:sp macro="" textlink="">
      <xdr:nvSpPr>
        <xdr:cNvPr id="3718" name="Text Box 16">
          <a:extLst>
            <a:ext uri="{FF2B5EF4-FFF2-40B4-BE49-F238E27FC236}">
              <a16:creationId xmlns:a16="http://schemas.microsoft.com/office/drawing/2014/main" id="{5DA82286-11B5-4020-BCE0-461F02DC663D}"/>
            </a:ext>
          </a:extLst>
        </xdr:cNvPr>
        <xdr:cNvSpPr txBox="1">
          <a:spLocks noChangeArrowheads="1"/>
        </xdr:cNvSpPr>
      </xdr:nvSpPr>
      <xdr:spPr bwMode="auto">
        <a:xfrm>
          <a:off x="20821650" y="33718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83</xdr:row>
      <xdr:rowOff>0</xdr:rowOff>
    </xdr:from>
    <xdr:ext cx="95250" cy="171450"/>
    <xdr:sp macro="" textlink="">
      <xdr:nvSpPr>
        <xdr:cNvPr id="3719" name="Text Box 17">
          <a:extLst>
            <a:ext uri="{FF2B5EF4-FFF2-40B4-BE49-F238E27FC236}">
              <a16:creationId xmlns:a16="http://schemas.microsoft.com/office/drawing/2014/main" id="{76B5EEA9-BF5C-48BB-9761-BE8E9514C2DA}"/>
            </a:ext>
          </a:extLst>
        </xdr:cNvPr>
        <xdr:cNvSpPr txBox="1">
          <a:spLocks noChangeArrowheads="1"/>
        </xdr:cNvSpPr>
      </xdr:nvSpPr>
      <xdr:spPr bwMode="auto">
        <a:xfrm>
          <a:off x="20821650" y="33718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83</xdr:row>
      <xdr:rowOff>0</xdr:rowOff>
    </xdr:from>
    <xdr:ext cx="95250" cy="171450"/>
    <xdr:sp macro="" textlink="">
      <xdr:nvSpPr>
        <xdr:cNvPr id="3720" name="Text Box 18">
          <a:extLst>
            <a:ext uri="{FF2B5EF4-FFF2-40B4-BE49-F238E27FC236}">
              <a16:creationId xmlns:a16="http://schemas.microsoft.com/office/drawing/2014/main" id="{D4361A19-9CE8-4EAA-B0F6-7767E34246F3}"/>
            </a:ext>
          </a:extLst>
        </xdr:cNvPr>
        <xdr:cNvSpPr txBox="1">
          <a:spLocks noChangeArrowheads="1"/>
        </xdr:cNvSpPr>
      </xdr:nvSpPr>
      <xdr:spPr bwMode="auto">
        <a:xfrm>
          <a:off x="20821650" y="33718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83</xdr:row>
      <xdr:rowOff>0</xdr:rowOff>
    </xdr:from>
    <xdr:ext cx="95250" cy="171450"/>
    <xdr:sp macro="" textlink="">
      <xdr:nvSpPr>
        <xdr:cNvPr id="3721" name="Text Box 19">
          <a:extLst>
            <a:ext uri="{FF2B5EF4-FFF2-40B4-BE49-F238E27FC236}">
              <a16:creationId xmlns:a16="http://schemas.microsoft.com/office/drawing/2014/main" id="{23872FB2-C9C5-4626-9467-CAC21309A016}"/>
            </a:ext>
          </a:extLst>
        </xdr:cNvPr>
        <xdr:cNvSpPr txBox="1">
          <a:spLocks noChangeArrowheads="1"/>
        </xdr:cNvSpPr>
      </xdr:nvSpPr>
      <xdr:spPr bwMode="auto">
        <a:xfrm>
          <a:off x="20821650" y="33718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014"/>
    <xdr:sp macro="" textlink="">
      <xdr:nvSpPr>
        <xdr:cNvPr id="3722" name="Text Box 15">
          <a:extLst>
            <a:ext uri="{FF2B5EF4-FFF2-40B4-BE49-F238E27FC236}">
              <a16:creationId xmlns:a16="http://schemas.microsoft.com/office/drawing/2014/main" id="{34043B18-15AC-4D56-943B-64CB70334270}"/>
            </a:ext>
          </a:extLst>
        </xdr:cNvPr>
        <xdr:cNvSpPr txBox="1">
          <a:spLocks noChangeArrowheads="1"/>
        </xdr:cNvSpPr>
      </xdr:nvSpPr>
      <xdr:spPr bwMode="auto">
        <a:xfrm>
          <a:off x="4448175" y="34461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23" name="Text Box 16">
          <a:extLst>
            <a:ext uri="{FF2B5EF4-FFF2-40B4-BE49-F238E27FC236}">
              <a16:creationId xmlns:a16="http://schemas.microsoft.com/office/drawing/2014/main" id="{82AA0083-4EAA-4E9B-8069-E3B042ECE102}"/>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24" name="Text Box 17">
          <a:extLst>
            <a:ext uri="{FF2B5EF4-FFF2-40B4-BE49-F238E27FC236}">
              <a16:creationId xmlns:a16="http://schemas.microsoft.com/office/drawing/2014/main" id="{B91FD14E-0311-4B18-9DB2-2A6B00C73627}"/>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25" name="Text Box 18">
          <a:extLst>
            <a:ext uri="{FF2B5EF4-FFF2-40B4-BE49-F238E27FC236}">
              <a16:creationId xmlns:a16="http://schemas.microsoft.com/office/drawing/2014/main" id="{FBD357B3-8B27-409B-9DC0-22C06D105DEF}"/>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726" name="Text Box 19">
          <a:extLst>
            <a:ext uri="{FF2B5EF4-FFF2-40B4-BE49-F238E27FC236}">
              <a16:creationId xmlns:a16="http://schemas.microsoft.com/office/drawing/2014/main" id="{3E3F0B1C-E7D4-4D96-B174-1D02862B39A8}"/>
            </a:ext>
          </a:extLst>
        </xdr:cNvPr>
        <xdr:cNvSpPr txBox="1">
          <a:spLocks noChangeArrowheads="1"/>
        </xdr:cNvSpPr>
      </xdr:nvSpPr>
      <xdr:spPr bwMode="auto">
        <a:xfrm>
          <a:off x="4448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27" name="Text Box 16">
          <a:extLst>
            <a:ext uri="{FF2B5EF4-FFF2-40B4-BE49-F238E27FC236}">
              <a16:creationId xmlns:a16="http://schemas.microsoft.com/office/drawing/2014/main" id="{6855DFEE-7E86-4339-8F47-37B347C876B7}"/>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728" name="Text Box 17">
          <a:extLst>
            <a:ext uri="{FF2B5EF4-FFF2-40B4-BE49-F238E27FC236}">
              <a16:creationId xmlns:a16="http://schemas.microsoft.com/office/drawing/2014/main" id="{5EAF2A63-891E-4841-BD52-AE2805145B53}"/>
            </a:ext>
          </a:extLst>
        </xdr:cNvPr>
        <xdr:cNvSpPr txBox="1">
          <a:spLocks noChangeArrowheads="1"/>
        </xdr:cNvSpPr>
      </xdr:nvSpPr>
      <xdr:spPr bwMode="auto">
        <a:xfrm>
          <a:off x="11963400"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86</xdr:row>
      <xdr:rowOff>15875</xdr:rowOff>
    </xdr:from>
    <xdr:ext cx="95250" cy="171450"/>
    <xdr:sp macro="" textlink="">
      <xdr:nvSpPr>
        <xdr:cNvPr id="3729" name="Text Box 18">
          <a:extLst>
            <a:ext uri="{FF2B5EF4-FFF2-40B4-BE49-F238E27FC236}">
              <a16:creationId xmlns:a16="http://schemas.microsoft.com/office/drawing/2014/main" id="{4FF1D7EE-4EBA-4108-8089-1B2CEA37ACB1}"/>
            </a:ext>
          </a:extLst>
        </xdr:cNvPr>
        <xdr:cNvSpPr txBox="1">
          <a:spLocks noChangeArrowheads="1"/>
        </xdr:cNvSpPr>
      </xdr:nvSpPr>
      <xdr:spPr bwMode="auto">
        <a:xfrm>
          <a:off x="11955462" y="34848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30" name="Text Box 16">
          <a:extLst>
            <a:ext uri="{FF2B5EF4-FFF2-40B4-BE49-F238E27FC236}">
              <a16:creationId xmlns:a16="http://schemas.microsoft.com/office/drawing/2014/main" id="{EA8DFD5B-504C-4AE0-9957-92F240AA5A36}"/>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31" name="Text Box 17">
          <a:extLst>
            <a:ext uri="{FF2B5EF4-FFF2-40B4-BE49-F238E27FC236}">
              <a16:creationId xmlns:a16="http://schemas.microsoft.com/office/drawing/2014/main" id="{8E4E7BBA-EF4C-4E62-BD64-B67266F2E727}"/>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32" name="Text Box 18">
          <a:extLst>
            <a:ext uri="{FF2B5EF4-FFF2-40B4-BE49-F238E27FC236}">
              <a16:creationId xmlns:a16="http://schemas.microsoft.com/office/drawing/2014/main" id="{DCC7E191-8D02-466D-80F8-5FC14A272814}"/>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33" name="Text Box 19">
          <a:extLst>
            <a:ext uri="{FF2B5EF4-FFF2-40B4-BE49-F238E27FC236}">
              <a16:creationId xmlns:a16="http://schemas.microsoft.com/office/drawing/2014/main" id="{A271A51F-E34C-42E9-9160-C012F76E5A56}"/>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734" name="Text Box 16">
          <a:extLst>
            <a:ext uri="{FF2B5EF4-FFF2-40B4-BE49-F238E27FC236}">
              <a16:creationId xmlns:a16="http://schemas.microsoft.com/office/drawing/2014/main" id="{0D032727-D6C8-48C6-8123-7DAD91A0ACA4}"/>
            </a:ext>
          </a:extLst>
        </xdr:cNvPr>
        <xdr:cNvSpPr txBox="1">
          <a:spLocks noChangeArrowheads="1"/>
        </xdr:cNvSpPr>
      </xdr:nvSpPr>
      <xdr:spPr bwMode="auto">
        <a:xfrm>
          <a:off x="14735175" y="34832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735" name="Text Box 15">
          <a:extLst>
            <a:ext uri="{FF2B5EF4-FFF2-40B4-BE49-F238E27FC236}">
              <a16:creationId xmlns:a16="http://schemas.microsoft.com/office/drawing/2014/main" id="{301D576D-74BA-403D-91A1-7A2EF2B81914}"/>
            </a:ext>
          </a:extLst>
        </xdr:cNvPr>
        <xdr:cNvSpPr txBox="1">
          <a:spLocks noChangeArrowheads="1"/>
        </xdr:cNvSpPr>
      </xdr:nvSpPr>
      <xdr:spPr bwMode="auto">
        <a:xfrm>
          <a:off x="11991975" y="35003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1%20SEC.%20DE%20SALUD\1.%20Formato_mapa_riesgos%202025_Seguimiento%20a%2031%20diciembre%202025%20consolidado%20ssb%20v2.xlsx" TargetMode="External"/><Relationship Id="rId1" Type="http://schemas.openxmlformats.org/officeDocument/2006/relationships/externalLinkPath" Target="%231%20SEC.%20DE%20SALUD/1.%20Formato_mapa_riesgos%202025_Seguimiento%20a%2031%20diciembre%202025%20consolidado%20ssb%20v2.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20%20SEC.%20DE%20SERVICIOS%20PUBLICOS\Formato_mapa_riesgos%20corrupcion%20%202025_Tercer_Cuatrimestre%20(1).xlsx" TargetMode="External"/><Relationship Id="rId1" Type="http://schemas.openxmlformats.org/officeDocument/2006/relationships/externalLinkPath" Target="%2320%20SEC.%20DE%20SERVICIOS%20PUBLICOS/Formato_mapa_riesgos%20corrupcion%20%202025_Tercer_Cuatrimestre%20(1).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21%20SEC.%20DE%20AGRICULTURA\Formato_Seguimiento%20a%2031%20diciembre%202025.xlsx" TargetMode="External"/><Relationship Id="rId1" Type="http://schemas.openxmlformats.org/officeDocument/2006/relationships/externalLinkPath" Target="%2321%20SEC.%20DE%20AGRICULTURA/Formato_Seguimiento%20a%2031%20diciembre%202025.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DIRECCION%20DE%20COMUNICACIONES%20(PRIVADA)\1.%20Formato_mapa_riesgos%202026%20-%20Oficina%20de%20Comunicaciones%20(1).xlsx" TargetMode="External"/><Relationship Id="rId1" Type="http://schemas.openxmlformats.org/officeDocument/2006/relationships/externalLinkPath" Target="DIRECCION%20DE%20COMUNICACIONES%20(PRIVADA)/1.%20Formato_mapa_riesgos%202026%20-%20Oficina%20de%20Comunicaciones%20(1).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14%20SEC.%20PLANEACION\mapa%20de%20riesgo%20de%20planeacion%202025.xlsx" TargetMode="External"/><Relationship Id="rId1" Type="http://schemas.openxmlformats.org/officeDocument/2006/relationships/externalLinkPath" Target="%2314%20SEC.%20PLANEACION/mapa%20de%20riesgo%20de%20planeacion%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vargasm\AppData\Local\Temp\9fcc1f8b-e206-4299-b19b-ad8dbf186c48_informe%20de%20tic.zip.informe%20de%20tic.zip\TIC%203.-%20PTEP%20MAPA%20DE%20RIESGOS%20SEC%20TIC.xlsx" TargetMode="External"/><Relationship Id="rId1" Type="http://schemas.openxmlformats.org/officeDocument/2006/relationships/externalLinkPath" Target="/Users/svargasm/AppData/Local/Temp/9fcc1f8b-e206-4299-b19b-ad8dbf186c48_informe%20de%20tic.zip.informe%20de%20tic.zip/TIC%203.-%20PTEP%20MAPA%20DE%20RIESGOS%20SEC%20TIC.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5%20SEC.%20%20IGUALDAD\SECRETARIA%20IGUALDAD%20RIESGOS%20IV%20TRIMESTRE\1.%20Formato_mapa_riesgos%202025_Seguimiento%20IV%20Trimestre.xlsx" TargetMode="External"/><Relationship Id="rId1" Type="http://schemas.openxmlformats.org/officeDocument/2006/relationships/externalLinkPath" Target="%235%20SEC.%20%20IGUALDAD/SECRETARIA%20IGUALDAD%20RIESGOS%20IV%20TRIMESTRE/1.%20Formato_mapa_riesgos%202025_Seguimiento%20IV%20Trimestre.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7%20SEC.%20DE%20EDUCACION\1.%20Formato_mapa_riesgos%202025_Seguimiento%20SED%20a%20Diciembre%202025.xlsx" TargetMode="External"/><Relationship Id="rId1" Type="http://schemas.openxmlformats.org/officeDocument/2006/relationships/externalLinkPath" Target="%237%20SEC.%20DE%20EDUCACION/1.%20Formato_mapa_riesgos%202025_Seguimiento%20SED%20a%20Diciembre%202025.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9%20SEC.%20DE%20HACIENDA\MATRIZ_RIESGOS_CORRUPCUION_PTEP_III-CUATRIMESTRE2025.xlsx" TargetMode="External"/><Relationship Id="rId1" Type="http://schemas.openxmlformats.org/officeDocument/2006/relationships/externalLinkPath" Target="%239%20SEC.%20DE%20HACIENDA/MATRIZ_RIESGOS_CORRUPCUION_PTEP_III-CUATRIMESTRE2025.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11%20SEC.%20DE%20DEARROLLO%20ECONOMICO\1.%201%20Formato_mapa_riesgos_2025%20Dllo%20Eco%20-%204%20Trimestre.xlsx" TargetMode="External"/><Relationship Id="rId1" Type="http://schemas.openxmlformats.org/officeDocument/2006/relationships/externalLinkPath" Target="%2311%20SEC.%20DE%20DEARROLLO%20ECONOMICO/1.%201%20Formato_mapa_riesgos_2025%20Dllo%20Eco%20-%204%20Trimestre.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12%20SEC.%20JURIDICA\Mapa_riesgos%202025_Seguimiento%20IV%20SEMESTRE.xlsx" TargetMode="External"/><Relationship Id="rId1" Type="http://schemas.openxmlformats.org/officeDocument/2006/relationships/externalLinkPath" Target="%2312%20SEC.%20JURIDICA/Mapa_riesgos%202025_Seguimiento%20IV%20SEMESTRE.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13%20SEC.%20DE%20SEGURIDAD%20Y%20CONVIVENCIA\Seguridad.%20Formato_mapa_riesgos%202025_Seguimiento%20a%2031-Dic..xlsx" TargetMode="External"/><Relationship Id="rId1" Type="http://schemas.openxmlformats.org/officeDocument/2006/relationships/externalLinkPath" Target="%2313%20SEC.%20DE%20SEGURIDAD%20Y%20CONVIVENCIA/Seguridad.%20Formato_mapa_riesgos%202025_Seguimiento%20a%2031-Dic..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I%20CUATRIMESTRE%20R-CORRUPCION\%2317%20SEC.%20DE%20VICTIMAS%20PAZ%20Y%20RECONCILIACION\Mapa_riesgos%20CORRUPCION%20VICTIMAS%20DIC.xlsx" TargetMode="External"/><Relationship Id="rId1" Type="http://schemas.openxmlformats.org/officeDocument/2006/relationships/externalLinkPath" Target="%2317%20SEC.%20DE%20VICTIMAS%20PAZ%20Y%20RECONCILIACION/Mapa_riesgos%20CORRUPCION%20VICTIMAS%20D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v>1</v>
          </cell>
        </row>
        <row r="2">
          <cell r="D2" t="str">
            <v>VERSIÓN:</v>
          </cell>
          <cell r="E2" t="str">
            <v>01</v>
          </cell>
        </row>
        <row r="4">
          <cell r="C4"/>
          <cell r="E4" t="str">
            <v>GESTION SALUD</v>
          </cell>
          <cell r="G4" t="str">
            <v>Elaboración o Actualización:</v>
          </cell>
          <cell r="H4" t="str">
            <v xml:space="preserve">Actualizacion </v>
          </cell>
        </row>
        <row r="5">
          <cell r="E5" t="str">
            <v>Vigencia del:</v>
          </cell>
          <cell r="F5" t="str">
            <v>Tercer cuatrimestre 2025</v>
          </cell>
          <cell r="H5"/>
        </row>
        <row r="9">
          <cell r="A9" t="str">
            <v>R1</v>
          </cell>
          <cell r="F9" t="str">
            <v>Posibilidad de pérdida reputacional por filtración indebida de  información, comunicación, datos, registros y cualquier tipo de información documental física o electrónica a un tercero que afecte el desarrollo adecuado de la visita de  Verificación de Condiciones Mínimas de Habilitación. Debido a  presiones internas o externas, con el propósito de otorgar beneficios indebidos a terceros, comprometiendo la transparencia, objetividad y legalidad del proceso.</v>
          </cell>
        </row>
        <row r="10">
          <cell r="A10" t="str">
            <v>R2</v>
          </cell>
          <cell r="F10" t="str">
            <v>Posibilidad de pérdida reputacional por posible manipulación de los resultados derivados de las visitas de Inspección, Vigilancia y Control (IVC) debido a  presiones internas o externas, ofrecimiento de dádivas o beneficios indebidos, con el propósito de favorecer intereses particulares de terceros, comprometiendo la integridad, objetividad y legalidad del proceso evaluativo</v>
          </cell>
        </row>
        <row r="11">
          <cell r="A11" t="str">
            <v>R3</v>
          </cell>
          <cell r="F11" t="str">
            <v>Posibilidad de pérdida reputacional por  modificar, alterar o distorsionar la estructura, contenido o decisiones contenidas en los actos administrativos emitidos en el marco del Proceso Administrativo Sancionatorio adelantado por la Secretaría de Salud Departamental,  debido a coerción, presión indebida o influencia externa/interna con el fin de favorecer intereses particulares, comprometiendo la legalidad, imparcialidad y transparencia del procedimiento.</v>
          </cell>
        </row>
        <row r="12">
          <cell r="A12" t="str">
            <v>R4</v>
          </cell>
          <cell r="F12" t="str">
            <v>Posibilidad  de efecto dañoso sobre el interes patrimonial por posible manipulación de los resultados de los procesos administrativos sancionatorios  Debido a  presiones internas o externas, con el propósito de otorgar beneficios indebidos a terceros, comprometiendo la transparencia, objetividad y legalidad del proceso</v>
          </cell>
        </row>
        <row r="13">
          <cell r="A13" t="str">
            <v>R5</v>
          </cell>
          <cell r="F13" t="str">
            <v>Posibilidad de pérdida económica y reputacional por auditar la facturación por prestación de servicios de IPS sin tener en cuenta tiempos de radicación, número de radicación y normatividad vigente  a causa de recibir o solicitar dádivas o beneficio a nombre propio o de tercero por falta de adherencia al Codigo de etica y buen gobierno y manejo de conflicto de intereses de la Gobernación de Bolivar.</v>
          </cell>
        </row>
        <row r="14">
          <cell r="A14" t="str">
            <v>R6</v>
          </cell>
          <cell r="F14" t="str">
            <v>Posibilidad de pérdida reputacional por gestionar convenios monopolicos de subsidio a la oferta a causa de recibir o solicitar dádivas o beneficio a nombre propio o de terceros por falta de adherencia al Codigo de etica y buen gobierno y manejo de conflicto de intereses de la Gobernación de Bolivar.</v>
          </cell>
        </row>
        <row r="15">
          <cell r="A15" t="str">
            <v>R7</v>
          </cell>
          <cell r="F15" t="str">
            <v>Posibilidad de pérdida económica y reputacional por expedir certificados de tiempos laborados o de actos administrativos adulterados para beneficiar a un tercero a causa de aceptar, recibir o solicitar dádivas, donaciones en dinero o en especie o beneficios a nombre propio o de terceros por falta de adherencia al "Código de Ética Buen Gobierno y Manejo de Conflicto de Intereses" de la Gobernación de Bolivar.</v>
          </cell>
        </row>
        <row r="16">
          <cell r="A16" t="str">
            <v>R8</v>
          </cell>
          <cell r="F16" t="str">
            <v>Posibilidad de pérdida económica y reputacional por realizar liquidaciones de sueldos, vacaciones, retroactividad o prestaciones sociales incluyendo factores salariales que no correspondan al funcionario o exfuncionario  a causa de recibir presiones internas o externas, aceptar, recibir o solicitar dádivas, donaciones en dinero o en especie o beneficios a nombre propio o de terceros por falta de adherencia al "Código de Ética Buen Gobierno y Manejo de Conflicto de Intereses" de la Gobernación de Bolivar.</v>
          </cell>
        </row>
        <row r="17">
          <cell r="A17" t="str">
            <v>R9</v>
          </cell>
          <cell r="F17" t="str">
            <v>Posibilidad de pérdida reputacional por agilizar o demorar  el proceso administrativo de pagos a favor de instituciones prestadoras de servicios de salud sobre facturas con auditorías a causa de aceptar, recibir o solicitar dádivas, donaciones en dinero o en especie o beneficios a nombre propio o de terceros por falta de adherencia al "Código de Ética Buen Gobierno y Manejo de Conflicto de Intereses" de la Gobernación de Bolivar.</v>
          </cell>
        </row>
        <row r="18">
          <cell r="A18" t="str">
            <v>R10</v>
          </cell>
          <cell r="F18" t="str">
            <v>Posibilidad de pérdida reputacional Por omitir los lineamientos o requisitos en la ejecución  del Plan de Intervenciones Colectivas - PIC, realizados por la Secretaría de Salud Departamental de Bolívar  a causa de  recibir o aceptar presiones internas o externas, por falta de adherencia al código de ética y buen gobierno y manejo de conflictos de intereses de la entidad.</v>
          </cell>
        </row>
        <row r="19">
          <cell r="A19" t="str">
            <v>R11</v>
          </cell>
          <cell r="F19" t="str">
            <v>Posibilidad de pérdida reputacional por emitir conceptos sanitarios de certificación sin el cumplimiento técnico legal requerido, o para agilizar la expedición de dicho certificado por recibir o aceptar presiones internas o externas, dádivas, favores o beneficios debido a la falta de adherencia al Codigo de etica y buen gobierno y manejo de conflicto de interes la Gobernación de Bolivar</v>
          </cell>
        </row>
        <row r="20">
          <cell r="A20" t="str">
            <v>R12</v>
          </cell>
          <cell r="F20" t="str">
            <v xml:space="preserve">Posibilidad de pérdida reputacional por expedición de resoluciones de licencias de seguridad y salud en el trabajo sin el cumplimiento técnico legal requerido, o para agilizar la expedición de dicho certificado a causa de recibir o aceptar presiones internas o externas, dádivas, favores o beneficios debido a la falta de adherencia al Codigo de etica y buen gobierno y manejo de conflicto de interes la Gobernación de Bolivar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0.4</v>
          </cell>
        </row>
        <row r="10">
          <cell r="E10">
            <v>0.6</v>
          </cell>
          <cell r="M10">
            <v>0.4</v>
          </cell>
        </row>
        <row r="11">
          <cell r="E11">
            <v>0.6</v>
          </cell>
          <cell r="M11">
            <v>0.4</v>
          </cell>
        </row>
        <row r="12">
          <cell r="E12">
            <v>0.6</v>
          </cell>
          <cell r="M12">
            <v>0.4</v>
          </cell>
        </row>
        <row r="13">
          <cell r="E13">
            <v>0.8</v>
          </cell>
          <cell r="M13">
            <v>0.8</v>
          </cell>
        </row>
        <row r="14">
          <cell r="E14">
            <v>0.6</v>
          </cell>
          <cell r="M14">
            <v>0.8</v>
          </cell>
        </row>
        <row r="15">
          <cell r="E15">
            <v>0.6</v>
          </cell>
          <cell r="M15">
            <v>0.8</v>
          </cell>
        </row>
        <row r="16">
          <cell r="E16">
            <v>0.6</v>
          </cell>
          <cell r="M16">
            <v>0.8</v>
          </cell>
        </row>
        <row r="17">
          <cell r="E17">
            <v>0.8</v>
          </cell>
          <cell r="M17">
            <v>0.8</v>
          </cell>
        </row>
        <row r="18">
          <cell r="E18">
            <v>0.6</v>
          </cell>
          <cell r="M18">
            <v>0.8</v>
          </cell>
        </row>
        <row r="19">
          <cell r="E19">
            <v>0.8</v>
          </cell>
          <cell r="M19">
            <v>0.8</v>
          </cell>
        </row>
        <row r="20">
          <cell r="E20">
            <v>0.8</v>
          </cell>
          <cell r="M20">
            <v>0.8</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Menor</v>
          </cell>
          <cell r="E9" t="str">
            <v>Moderado</v>
          </cell>
        </row>
        <row r="10">
          <cell r="C10" t="str">
            <v>Media</v>
          </cell>
          <cell r="D10" t="str">
            <v>Menor</v>
          </cell>
          <cell r="E10" t="str">
            <v>Moderado</v>
          </cell>
        </row>
        <row r="11">
          <cell r="C11" t="str">
            <v>Media</v>
          </cell>
          <cell r="D11" t="str">
            <v>Menor</v>
          </cell>
          <cell r="E11" t="str">
            <v>Moderado</v>
          </cell>
        </row>
        <row r="12">
          <cell r="C12" t="str">
            <v>Media</v>
          </cell>
          <cell r="D12" t="str">
            <v>Menor</v>
          </cell>
          <cell r="E12" t="str">
            <v>Moderado</v>
          </cell>
        </row>
        <row r="13">
          <cell r="C13" t="str">
            <v>Alta</v>
          </cell>
          <cell r="D13" t="str">
            <v>Mayor</v>
          </cell>
          <cell r="E13" t="str">
            <v>Alto</v>
          </cell>
        </row>
        <row r="14">
          <cell r="C14" t="str">
            <v>Media</v>
          </cell>
          <cell r="D14" t="str">
            <v>Mayor</v>
          </cell>
          <cell r="E14" t="str">
            <v>Alto</v>
          </cell>
        </row>
        <row r="15">
          <cell r="C15" t="str">
            <v>Media</v>
          </cell>
          <cell r="D15" t="str">
            <v>Mayor</v>
          </cell>
          <cell r="E15" t="str">
            <v>Alto</v>
          </cell>
        </row>
        <row r="16">
          <cell r="C16" t="str">
            <v>Media</v>
          </cell>
          <cell r="D16" t="str">
            <v>Mayor</v>
          </cell>
          <cell r="E16" t="str">
            <v>Alto</v>
          </cell>
        </row>
        <row r="17">
          <cell r="C17" t="str">
            <v>Alta</v>
          </cell>
          <cell r="D17" t="str">
            <v>Mayor</v>
          </cell>
          <cell r="E17" t="str">
            <v>Alto</v>
          </cell>
        </row>
        <row r="18">
          <cell r="C18" t="str">
            <v>Media</v>
          </cell>
          <cell r="D18" t="str">
            <v>Mayor</v>
          </cell>
          <cell r="E18" t="str">
            <v>Alto</v>
          </cell>
        </row>
        <row r="19">
          <cell r="C19" t="str">
            <v>Alta</v>
          </cell>
          <cell r="D19" t="str">
            <v>Mayor</v>
          </cell>
          <cell r="E19" t="str">
            <v>Alto</v>
          </cell>
        </row>
        <row r="20">
          <cell r="C20" t="str">
            <v>Alta</v>
          </cell>
          <cell r="D20" t="str">
            <v>Mayor</v>
          </cell>
          <cell r="E20" t="str">
            <v>Alto</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0.216</v>
          </cell>
          <cell r="T15">
            <v>0.4</v>
          </cell>
        </row>
        <row r="19">
          <cell r="S19">
            <v>0.216</v>
          </cell>
          <cell r="T19">
            <v>0.4</v>
          </cell>
        </row>
        <row r="23">
          <cell r="S23">
            <v>0.36</v>
          </cell>
          <cell r="T23">
            <v>0.4</v>
          </cell>
        </row>
        <row r="27">
          <cell r="S27">
            <v>0.17279999999999998</v>
          </cell>
          <cell r="T27">
            <v>0.8</v>
          </cell>
        </row>
        <row r="31">
          <cell r="S31">
            <v>0.216</v>
          </cell>
          <cell r="T31">
            <v>0.8</v>
          </cell>
        </row>
        <row r="35">
          <cell r="S35">
            <v>0.12959999999999999</v>
          </cell>
          <cell r="T35">
            <v>0.8</v>
          </cell>
        </row>
        <row r="39">
          <cell r="S39">
            <v>0.12959999999999999</v>
          </cell>
          <cell r="T39">
            <v>0.8</v>
          </cell>
        </row>
        <row r="43">
          <cell r="S43">
            <v>0.17279999999999998</v>
          </cell>
          <cell r="T43">
            <v>0.8</v>
          </cell>
        </row>
        <row r="47">
          <cell r="S47">
            <v>0.1512</v>
          </cell>
          <cell r="T47">
            <v>0.8</v>
          </cell>
        </row>
        <row r="51">
          <cell r="S51">
            <v>0.17279999999999998</v>
          </cell>
          <cell r="T51">
            <v>0.8</v>
          </cell>
        </row>
        <row r="55">
          <cell r="S55">
            <v>0.12095999999999998</v>
          </cell>
          <cell r="T55">
            <v>0.8</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0.4</v>
          </cell>
          <cell r="E9" t="str">
            <v>Baja</v>
          </cell>
          <cell r="F9" t="str">
            <v>Menor</v>
          </cell>
          <cell r="G9" t="str">
            <v>Moderado</v>
          </cell>
        </row>
      </sheetData>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9 RIESGO DEL PROCESO"/>
      <sheetName val="10 CONTROL DE CAMBIOS"/>
      <sheetName val="11 FORMULAS"/>
    </sheetNames>
    <sheetDataSet>
      <sheetData sheetId="0"/>
      <sheetData sheetId="1">
        <row r="1">
          <cell r="C1" t="str">
            <v>MAPA DE RIESGOS</v>
          </cell>
          <cell r="D1" t="str">
            <v>CÓDIGO:</v>
          </cell>
          <cell r="E1"/>
        </row>
        <row r="2">
          <cell r="D2" t="str">
            <v>VERSIÓN:</v>
          </cell>
          <cell r="E2"/>
        </row>
        <row r="4">
          <cell r="C4" t="str">
            <v>GOBERNACION DE BOLIVAR</v>
          </cell>
          <cell r="E4" t="str">
            <v>SECRETARÍA DE SERVICIOS PÚBLICOS</v>
          </cell>
          <cell r="G4" t="str">
            <v>Elaboración o Actualización:</v>
          </cell>
          <cell r="H4">
            <v>46017</v>
          </cell>
        </row>
        <row r="5">
          <cell r="E5" t="str">
            <v>Vigencia del:</v>
          </cell>
          <cell r="F5">
            <v>45901</v>
          </cell>
          <cell r="H5">
            <v>46022</v>
          </cell>
        </row>
        <row r="9">
          <cell r="A9" t="str">
            <v>R1</v>
          </cell>
          <cell r="F9" t="str">
            <v>Posibilidad de pérdida reputacional Por manipulación de los procesos de contratación con el fin de favorecer a un funcionario, particular o un grupo con intereses privados A causa de estudios previos superficiales y manipulados por personal interesado en el proceso de contratación</v>
          </cell>
        </row>
        <row r="10">
          <cell r="A10" t="str">
            <v>R2</v>
          </cell>
          <cell r="F10" t="str">
            <v>Posibilidad de pérdida reputacional Por adulterar u ocultar información de interés y naturaleza pública con el fin de saisfacer intereses particulares debido a sistemas de información susceptibles de manipulación o adulteración</v>
          </cell>
        </row>
        <row r="11">
          <cell r="A11" t="str">
            <v>R3</v>
          </cell>
          <cell r="F11"/>
        </row>
        <row r="12">
          <cell r="A12" t="str">
            <v>R4</v>
          </cell>
          <cell r="F12"/>
        </row>
        <row r="13">
          <cell r="A13" t="str">
            <v>R5</v>
          </cell>
          <cell r="F13"/>
        </row>
        <row r="14">
          <cell r="A14" t="str">
            <v>R6</v>
          </cell>
          <cell r="F14"/>
        </row>
        <row r="15">
          <cell r="A15" t="str">
            <v>R7</v>
          </cell>
          <cell r="F15"/>
        </row>
        <row r="16">
          <cell r="A16" t="str">
            <v>R8</v>
          </cell>
          <cell r="F16"/>
        </row>
        <row r="17">
          <cell r="A17" t="str">
            <v>R9</v>
          </cell>
          <cell r="F17"/>
        </row>
        <row r="18">
          <cell r="A18" t="str">
            <v>R10</v>
          </cell>
          <cell r="F18"/>
        </row>
        <row r="19">
          <cell r="A19" t="str">
            <v>R11</v>
          </cell>
          <cell r="F19"/>
        </row>
        <row r="20">
          <cell r="A20" t="str">
            <v>R12</v>
          </cell>
          <cell r="F20"/>
        </row>
        <row r="21">
          <cell r="A21" t="str">
            <v>R13</v>
          </cell>
          <cell r="F21"/>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0.6</v>
          </cell>
        </row>
        <row r="10">
          <cell r="E10">
            <v>0.4</v>
          </cell>
          <cell r="M10">
            <v>0.4</v>
          </cell>
        </row>
        <row r="11">
          <cell r="E11" t="str">
            <v/>
          </cell>
        </row>
        <row r="12">
          <cell r="E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Moderado</v>
          </cell>
          <cell r="E9" t="str">
            <v>Moderado</v>
          </cell>
        </row>
        <row r="10">
          <cell r="C10" t="str">
            <v>Baja</v>
          </cell>
          <cell r="D10" t="str">
            <v>Menor</v>
          </cell>
          <cell r="E10" t="str">
            <v>Moderado</v>
          </cell>
        </row>
        <row r="11">
          <cell r="C11" t="str">
            <v/>
          </cell>
        </row>
        <row r="12">
          <cell r="C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3">
          <cell r="S13">
            <v>0.16800000000000001</v>
          </cell>
          <cell r="T13">
            <v>0.4</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0.44999999999999996</v>
          </cell>
          <cell r="E9" t="str">
            <v>Baja</v>
          </cell>
          <cell r="F9" t="str">
            <v>Moderado</v>
          </cell>
          <cell r="G9" t="str">
            <v>Moderado</v>
          </cell>
        </row>
      </sheetData>
      <sheetData sheetId="6"/>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cell r="E4"/>
          <cell r="G4" t="str">
            <v>Elaboración o Actualización:</v>
          </cell>
          <cell r="H4"/>
        </row>
        <row r="5">
          <cell r="E5" t="str">
            <v>Vigencia del:</v>
          </cell>
          <cell r="F5"/>
          <cell r="H5"/>
        </row>
        <row r="9">
          <cell r="A9" t="str">
            <v>R1</v>
          </cell>
          <cell r="F9" t="str">
            <v>Posibilidad de pérdida económica y reputacional Por ocultar o no reportar información en el seguimiento de las metas del Plan de Acción de la Secretaría de Agricultura y Desarrollo Rural en concordancia con el Plan de Desarrollo Departamental, para beneficiarse a nombre propio o a favor de un tercero. Debido a baja gestión para la obtención de la información a tiempo con el fin de consolidar los datos del cumplimiento del Plan de Acción de la Secretaría de Agricultura y Desarrollo Rural</v>
          </cell>
        </row>
        <row r="10">
          <cell r="A10" t="str">
            <v>R2</v>
          </cell>
          <cell r="F10" t="str">
            <v>Posibilidad de pérdida económica y reputacional Por ocultar o no reportar información en el seguimiento de las estrategias y metas contenidas en el Plan Departamental de Extensión Agropecuaria - PDEA, para beneficiarse a nombre propio o a favor de un tercero. Debido a baja gestión para la consolidación de forma adecuada frente al cumplimiento de las estrategias y metas del PDEA</v>
          </cell>
        </row>
        <row r="11">
          <cell r="A11" t="str">
            <v>R3</v>
          </cell>
          <cell r="F11" t="str">
            <v>Posibilidad de pérdida económica y reputacional Por cobro indebido de dinero o dádivas así como la generación de inoportunidad frente al cargue de información de la contratación en SECOP II en el marco de la ejecución y el desarrollo de la contratación de proyectos de inversión pública de la Dependencia. Debido a presiones externas para la ejecución y supervisión de proyectos de inversión pública desarrollados por la Dependencia</v>
          </cell>
        </row>
        <row r="12">
          <cell r="A12" t="str">
            <v>R4</v>
          </cell>
          <cell r="F12" t="str">
            <v>Posibilidad de pérdida económica y reputacional Por presupuestar sobrecostos en las actividades de los proyectos de inversión para favorecer intereses privados. Debido a interes de obtener recursos del erario por parte de terceros</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0.4</v>
          </cell>
        </row>
        <row r="10">
          <cell r="E10">
            <v>0.4</v>
          </cell>
          <cell r="M10">
            <v>0.4</v>
          </cell>
        </row>
        <row r="11">
          <cell r="E11">
            <v>0.4</v>
          </cell>
          <cell r="M11">
            <v>0.4</v>
          </cell>
        </row>
        <row r="12">
          <cell r="E12">
            <v>0.4</v>
          </cell>
          <cell r="M12">
            <v>0.4</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Menor</v>
          </cell>
          <cell r="E9" t="str">
            <v>Moderado</v>
          </cell>
        </row>
        <row r="10">
          <cell r="C10" t="str">
            <v>Baja</v>
          </cell>
          <cell r="D10" t="str">
            <v>Menor</v>
          </cell>
          <cell r="E10" t="str">
            <v>Moderado</v>
          </cell>
        </row>
        <row r="11">
          <cell r="C11" t="str">
            <v>Baja</v>
          </cell>
          <cell r="D11" t="str">
            <v>Menor</v>
          </cell>
          <cell r="E11" t="str">
            <v>Moderado</v>
          </cell>
        </row>
        <row r="12">
          <cell r="C12" t="str">
            <v>Baja</v>
          </cell>
          <cell r="D12" t="str">
            <v>Menor</v>
          </cell>
          <cell r="E12" t="str">
            <v>Moderado</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5.183999999999999E-2</v>
          </cell>
          <cell r="T15">
            <v>0.4</v>
          </cell>
        </row>
        <row r="19">
          <cell r="S19">
            <v>5.183999999999999E-2</v>
          </cell>
          <cell r="T19">
            <v>0.4</v>
          </cell>
        </row>
        <row r="23">
          <cell r="S23">
            <v>5.183999999999999E-2</v>
          </cell>
          <cell r="T23">
            <v>0.4</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5.183999999999999E-2</v>
          </cell>
          <cell r="D9">
            <v>0.4</v>
          </cell>
          <cell r="E9" t="str">
            <v>Muy Baja</v>
          </cell>
          <cell r="F9" t="str">
            <v>Menor</v>
          </cell>
          <cell r="G9" t="str">
            <v>Bajo</v>
          </cell>
        </row>
      </sheetData>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v>1</v>
          </cell>
        </row>
        <row r="2">
          <cell r="D2" t="str">
            <v>VERSIÓN:</v>
          </cell>
          <cell r="E2" t="str">
            <v>01</v>
          </cell>
        </row>
        <row r="4">
          <cell r="C4"/>
          <cell r="E4" t="str">
            <v>GESTION DE LA INFORMACIÓN Y LAS COMUNICACIONES</v>
          </cell>
          <cell r="G4" t="str">
            <v>Elaboración o Actualización:</v>
          </cell>
          <cell r="H4" t="str">
            <v>Elaboracion</v>
          </cell>
        </row>
        <row r="5">
          <cell r="E5" t="str">
            <v>Vigencia del:</v>
          </cell>
          <cell r="F5" t="str">
            <v>primer cuatrimestre 2026</v>
          </cell>
          <cell r="H5">
            <v>46029</v>
          </cell>
        </row>
        <row r="9">
          <cell r="A9" t="str">
            <v>R1</v>
          </cell>
          <cell r="F9" t="str">
            <v>Pérdida de credibilidad e imagen institucional negativa</v>
          </cell>
        </row>
        <row r="10">
          <cell r="A10" t="str">
            <v>R2</v>
          </cell>
          <cell r="F10" t="str">
            <v>Posibilidad de pérdida reputacional Circulación de rumores y desinformación interna dentro de la entidad. falta de comunicación clara, oportuna y oficial y la usencia de canales internos definidos y confiables.</v>
          </cell>
        </row>
        <row r="11">
          <cell r="A11" t="str">
            <v>R3</v>
          </cell>
          <cell r="F11" t="str">
            <v>Posibilidad de pérdida reputacional Incumplimiento de los procedimientos establecidos por el proceso de comunicaciones  Debido a coerción, presión indebida o influencia externa/interna con el fin de favorecer intereses particulares, comprometiendo la legalidad, imparcialidad y transparencia del procedimiento.</v>
          </cell>
        </row>
        <row r="12">
          <cell r="A12" t="str">
            <v>R4</v>
          </cell>
          <cell r="F12" t="str">
            <v>Posibilidad  de efecto dañoso sobre el interes patrimonial Manipular cifras, inversiones y obras de interes público en los distintos canales de comunicación de la entidad. Cuando existe presión por mostrar resultados positivos. En contextos de evaluación pública, rendición de cuentas o control político, algunas áreas pueden verse tentadas a presentar cifras maquilladas o parciales para proyectar una gestión más favorable.</v>
          </cell>
        </row>
        <row r="13">
          <cell r="A13" t="str">
            <v>R5</v>
          </cell>
          <cell r="F13" t="str">
            <v>Posibilidad de pérdida económica y reputacional Cubrir eventos de forma inadecuada y sin los elementos necesariios para un registro optimo. Falta de planificación y lineamientos claros. Cuando no existen protocolos definidos sobre qué cubrir, cómo hacerlo, con qué enfoque y a través de qué canales, los cubrimientos resultan incompletos, desordenados o poco pertinentes.</v>
          </cell>
        </row>
        <row r="14">
          <cell r="A14" t="str">
            <v>R6</v>
          </cell>
          <cell r="F14" t="str">
            <v>Posibilidad  de efecto dañoso sobre bienes de uso público No realizar seguimiento al prestamo de equipos audiovisuales y de edición adquiridos a través del presupuesto de la Gobernación de Bolívar. ausencia de un procedimiento formal de control y seguimiento del préstamo de equipos audiovisuales. Si no existen registros, formatos de entrega–recepción, responsables asignados ni cronogramas de devolución, los equipos pueden quedar sin trazabilidad.</v>
          </cell>
        </row>
        <row r="15">
          <cell r="A15" t="str">
            <v>R7</v>
          </cell>
          <cell r="F15"/>
        </row>
        <row r="16">
          <cell r="A16" t="str">
            <v>R8</v>
          </cell>
          <cell r="F16" t="str">
            <v xml:space="preserve">  </v>
          </cell>
        </row>
        <row r="17">
          <cell r="A17" t="str">
            <v>R9</v>
          </cell>
          <cell r="F17"/>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0.4</v>
          </cell>
        </row>
        <row r="10">
          <cell r="E10">
            <v>0.6</v>
          </cell>
          <cell r="M10">
            <v>0.4</v>
          </cell>
        </row>
        <row r="11">
          <cell r="E11">
            <v>0.6</v>
          </cell>
          <cell r="M11">
            <v>0.4</v>
          </cell>
        </row>
        <row r="12">
          <cell r="E12">
            <v>0.6</v>
          </cell>
          <cell r="M12">
            <v>0.4</v>
          </cell>
        </row>
        <row r="13">
          <cell r="E13">
            <v>0.6</v>
          </cell>
          <cell r="M13">
            <v>0.8</v>
          </cell>
        </row>
        <row r="14">
          <cell r="E14">
            <v>0.6</v>
          </cell>
          <cell r="M14">
            <v>0.8</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Menor</v>
          </cell>
          <cell r="E9" t="str">
            <v>Moderado</v>
          </cell>
        </row>
        <row r="10">
          <cell r="C10" t="str">
            <v>Media</v>
          </cell>
          <cell r="D10" t="str">
            <v>Menor</v>
          </cell>
          <cell r="E10" t="str">
            <v>Moderado</v>
          </cell>
        </row>
        <row r="11">
          <cell r="C11" t="str">
            <v>Media</v>
          </cell>
          <cell r="D11" t="str">
            <v>Menor</v>
          </cell>
          <cell r="E11" t="str">
            <v>Moderado</v>
          </cell>
        </row>
        <row r="12">
          <cell r="C12" t="str">
            <v>Media</v>
          </cell>
          <cell r="D12" t="str">
            <v>Menor</v>
          </cell>
          <cell r="E12" t="str">
            <v>Moderado</v>
          </cell>
        </row>
        <row r="13">
          <cell r="C13" t="str">
            <v>Media</v>
          </cell>
          <cell r="D13" t="str">
            <v>Mayor</v>
          </cell>
          <cell r="E13" t="str">
            <v>Alto</v>
          </cell>
        </row>
        <row r="14">
          <cell r="C14" t="str">
            <v>Media</v>
          </cell>
          <cell r="D14" t="str">
            <v>Mayor</v>
          </cell>
          <cell r="E14" t="str">
            <v>Alto</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0.36</v>
          </cell>
          <cell r="T15">
            <v>0.4</v>
          </cell>
        </row>
        <row r="19">
          <cell r="S19">
            <v>0.36</v>
          </cell>
          <cell r="T19">
            <v>0.4</v>
          </cell>
        </row>
        <row r="23">
          <cell r="S23">
            <v>0.36</v>
          </cell>
          <cell r="T23">
            <v>0.4</v>
          </cell>
        </row>
        <row r="27">
          <cell r="S27">
            <v>0.36</v>
          </cell>
          <cell r="T27">
            <v>0.8</v>
          </cell>
        </row>
        <row r="31">
          <cell r="S31">
            <v>0.36</v>
          </cell>
          <cell r="T31">
            <v>0.8</v>
          </cell>
        </row>
        <row r="35">
          <cell r="S35" t="str">
            <v/>
          </cell>
          <cell r="T35" t="str">
            <v/>
          </cell>
        </row>
        <row r="39">
          <cell r="S39" t="str">
            <v/>
          </cell>
          <cell r="T39" t="str">
            <v/>
          </cell>
        </row>
        <row r="43">
          <cell r="S43" t="str">
            <v/>
          </cell>
          <cell r="T43" t="str">
            <v/>
          </cell>
        </row>
        <row r="47">
          <cell r="S47"/>
          <cell r="T47" t="str">
            <v/>
          </cell>
        </row>
        <row r="51">
          <cell r="S51"/>
          <cell r="T51" t="str">
            <v/>
          </cell>
        </row>
        <row r="55">
          <cell r="S55"/>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0.4</v>
          </cell>
          <cell r="E9" t="str">
            <v>Baja</v>
          </cell>
          <cell r="F9" t="str">
            <v>Menor</v>
          </cell>
          <cell r="G9" t="str">
            <v>Moderado</v>
          </cell>
        </row>
      </sheetData>
      <sheetData sheetId="6"/>
      <sheetData sheetId="7"/>
      <sheetData sheetId="8"/>
      <sheetData sheetId="9"/>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row>
        <row r="2">
          <cell r="D2" t="str">
            <v>VERSIÓN:</v>
          </cell>
        </row>
        <row r="4">
          <cell r="G4" t="str">
            <v>Elaboración o Actualización:</v>
          </cell>
        </row>
        <row r="5">
          <cell r="E5" t="str">
            <v>Vigencia del:</v>
          </cell>
        </row>
        <row r="9">
          <cell r="A9" t="str">
            <v>R1</v>
          </cell>
          <cell r="F9" t="str">
            <v>Posibilidad de pérdida económica y reputacional Por Manipulación de la información en plataformas Y Cargar evidencias de ejecución no verificadas en la plataforma Y Por No cargar documentos clave para evitar auditorías. debido a Modificar el estado de ejecución de un proyecto para aparentar avances inexistentes.</v>
          </cell>
        </row>
        <row r="10">
          <cell r="A10" t="str">
            <v>R2</v>
          </cell>
          <cell r="F10" t="str">
            <v>Posibilidad de pérdida económica y reputacional Por Priorización discrecional de proyectos debido a Inclusion de  proyectos para favorecer intereses particulares, políticos o personales.</v>
          </cell>
        </row>
        <row r="11">
          <cell r="A11" t="str">
            <v>R3</v>
          </cell>
          <cell r="F11" t="str">
            <v>Posibilidad de pérdida económica y reputacional Por Manipulación en la contratación de estudios técnicos de los proyectos  a causa del  Ajustes en los pliegos de contratación para beneficiar a una empresa o contratista.</v>
          </cell>
        </row>
        <row r="12">
          <cell r="A12" t="str">
            <v>R4</v>
          </cell>
          <cell r="F12" t="str">
            <v>Posibilidad de pérdida económica y reputacional Por Tráfico de influencias en procesos en la toma de decisiones  debido a Inclusion de  proyectos por presión política sin el cumplimiento de los criterios técnicos.</v>
          </cell>
        </row>
        <row r="13">
          <cell r="A13" t="str">
            <v>R5</v>
          </cell>
          <cell r="F13" t="str">
            <v>Posibilidad de pérdida económica y reputacional por Asignar formulaciones o evaluaciones de proyectos a funcionarios con vínculos con proponentes. debido a la existencia Conflicto de intereses en la formulación o evaluación de los proyectos</v>
          </cell>
        </row>
        <row r="14">
          <cell r="A14" t="str">
            <v>R6</v>
          </cell>
          <cell r="F14" t="str">
            <v>Posibilidad de pérdida económica y reputacional Por Fragmentación artificial de proyectos A cuasas de Fraccionar contratos para evitar licitación.</v>
          </cell>
        </row>
        <row r="15">
          <cell r="A15" t="str">
            <v>R7</v>
          </cell>
          <cell r="F15" t="str">
            <v>Posibilidad de pérdida económica y reputacional Por Filtrar cambios de uso del suelo para favorecer negociaciones de predios. Debido a Uso indebido de datos territoriales</v>
          </cell>
        </row>
        <row r="16">
          <cell r="A16" t="str">
            <v>R8</v>
          </cell>
          <cell r="F16" t="str">
            <v xml:space="preserve">Posibilidad de pérdida económica y reputacional Por Compartir las claves de plataformas institucionales  con personal no auntorizado, con el fin de  modificar información y favorecer a terceros. debido a tener un acceso privilegiado o indebido a plataformas institucionales </v>
          </cell>
        </row>
        <row r="17">
          <cell r="A17" t="str">
            <v>R9</v>
          </cell>
          <cell r="F17" t="str">
            <v>Posibilidad de pérdida económica y reputacional Por Presupuestar sobrecostos en las actividades de los proyectos de inversión para favorecer intereses privados Debido a Interes de obtener recursos de la entiddad  por parte de terceros.</v>
          </cell>
        </row>
        <row r="18">
          <cell r="A18" t="str">
            <v>R10</v>
          </cell>
          <cell r="F18" t="str">
            <v>Posibilidad de pérdida económica y reputacional Por Recibir dadivas para la viabilizacion de proyectos sin el cumplimiento de requisitos a causa de la Aprobacion  de  proyectos sin el cumplimeinto de los requisitos de acuerdo a la normAprobacion  de  proyectos sin el cumplimeinto de los requisitos de acuerdo a la norma</v>
          </cell>
        </row>
        <row r="19">
          <cell r="A19" t="str">
            <v>R11</v>
          </cell>
          <cell r="F19" t="str">
            <v xml:space="preserve">Posibilidad de pérdida económica y reputacional Por Entregar dadivas para ser favorecido en la selecion  de convenios presentados  </v>
          </cell>
        </row>
        <row r="20">
          <cell r="A20" t="str">
            <v>R12</v>
          </cell>
          <cell r="F20" t="str">
            <v xml:space="preserve">Posibilidad de pérdida económica y reputacional Por Comprometerse con dar participacion en los proyectos con fin lucrativo a terceros, por la celebracion de convenios inter institucionales  </v>
          </cell>
        </row>
        <row r="21">
          <cell r="A21" t="str">
            <v>R13</v>
          </cell>
          <cell r="F21" t="str">
            <v xml:space="preserve">Posibilidad de pérdida económica y reputacional Por Solicitar dinero o beneficios a cambio de brindar acompañamiento , ascesoria y omitir el seguimiento a los proyectos en ejecucion  de la direccion </v>
          </cell>
        </row>
        <row r="22">
          <cell r="A22" t="str">
            <v>R14</v>
          </cell>
          <cell r="F22" t="str">
            <v xml:space="preserve">Posibilidad de pérdida económica y reputacional Por Formular politicas publiacas que favorezcan a privado con fines de apropacion de dineros de los proyectos. </v>
          </cell>
        </row>
        <row r="23">
          <cell r="A23" t="str">
            <v>R15</v>
          </cell>
          <cell r="F23" t="str">
            <v xml:space="preserve">Posibilidad de pérdida económica y reputacional Por Utilizar recursos de la direccion para realizacion de los programas y no desarrollar tal objetivo. </v>
          </cell>
        </row>
        <row r="24">
          <cell r="A24" t="str">
            <v>R16</v>
          </cell>
          <cell r="F24" t="str">
            <v>Posibilidad de pérdida económica y reputacional Por Utilizar recursos de la direccion para realizacion de los programas y no desarrollar tal objetivo. Acausa de Insuficiente supervisión y control interno en la entrega de información confidencial y debido a Falta de controles de acceso y seguridad</v>
          </cell>
        </row>
        <row r="25">
          <cell r="A25" t="str">
            <v>R17</v>
          </cell>
          <cell r="F25" t="str">
            <v xml:space="preserve">Posibilidad de pérdida económica y reputacional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1</v>
          </cell>
        </row>
        <row r="10">
          <cell r="E10">
            <v>0.8</v>
          </cell>
          <cell r="M10">
            <v>0.8</v>
          </cell>
        </row>
        <row r="11">
          <cell r="E11">
            <v>0.6</v>
          </cell>
          <cell r="M11">
            <v>1</v>
          </cell>
        </row>
        <row r="12">
          <cell r="E12">
            <v>0.6</v>
          </cell>
          <cell r="M12">
            <v>0.8</v>
          </cell>
        </row>
        <row r="13">
          <cell r="E13">
            <v>0.6</v>
          </cell>
          <cell r="M13">
            <v>1</v>
          </cell>
        </row>
        <row r="14">
          <cell r="E14">
            <v>0.8</v>
          </cell>
          <cell r="M14">
            <v>0.8</v>
          </cell>
        </row>
        <row r="15">
          <cell r="E15">
            <v>0.8</v>
          </cell>
          <cell r="M15">
            <v>0.8</v>
          </cell>
        </row>
        <row r="16">
          <cell r="E16">
            <v>0.8</v>
          </cell>
          <cell r="M16">
            <v>0.8</v>
          </cell>
        </row>
        <row r="17">
          <cell r="E17">
            <v>0.8</v>
          </cell>
          <cell r="M17">
            <v>0.6</v>
          </cell>
        </row>
        <row r="18">
          <cell r="E18">
            <v>0.8</v>
          </cell>
          <cell r="M18">
            <v>0.6</v>
          </cell>
        </row>
        <row r="19">
          <cell r="E19">
            <v>0.8</v>
          </cell>
          <cell r="M19">
            <v>0.8</v>
          </cell>
        </row>
        <row r="20">
          <cell r="E20">
            <v>0.8</v>
          </cell>
          <cell r="M20">
            <v>1</v>
          </cell>
        </row>
        <row r="21">
          <cell r="E21">
            <v>0.8</v>
          </cell>
          <cell r="M21">
            <v>0.8</v>
          </cell>
        </row>
        <row r="22">
          <cell r="E22">
            <v>1</v>
          </cell>
          <cell r="M22">
            <v>1</v>
          </cell>
        </row>
        <row r="23">
          <cell r="E23">
            <v>1</v>
          </cell>
          <cell r="M23">
            <v>0.6</v>
          </cell>
        </row>
        <row r="24">
          <cell r="E24">
            <v>0.8</v>
          </cell>
          <cell r="M24">
            <v>0.8</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Catastrófico</v>
          </cell>
          <cell r="E9" t="str">
            <v>Extremo</v>
          </cell>
        </row>
        <row r="10">
          <cell r="C10" t="str">
            <v>Alta</v>
          </cell>
          <cell r="D10" t="str">
            <v>Mayor</v>
          </cell>
          <cell r="E10" t="str">
            <v>Alto</v>
          </cell>
        </row>
        <row r="11">
          <cell r="C11" t="str">
            <v>Media</v>
          </cell>
          <cell r="D11" t="str">
            <v>Catastrófico</v>
          </cell>
          <cell r="E11" t="str">
            <v>Extremo</v>
          </cell>
        </row>
        <row r="12">
          <cell r="C12" t="str">
            <v>Media</v>
          </cell>
          <cell r="D12" t="str">
            <v>Mayor</v>
          </cell>
          <cell r="E12" t="str">
            <v>Alto</v>
          </cell>
        </row>
        <row r="13">
          <cell r="C13" t="str">
            <v>Media</v>
          </cell>
          <cell r="D13" t="str">
            <v>Catastrófico</v>
          </cell>
          <cell r="E13" t="str">
            <v>Extremo</v>
          </cell>
        </row>
        <row r="14">
          <cell r="C14" t="str">
            <v>Alta</v>
          </cell>
          <cell r="D14" t="str">
            <v>Mayor</v>
          </cell>
          <cell r="E14" t="str">
            <v>Alto</v>
          </cell>
        </row>
        <row r="15">
          <cell r="C15" t="str">
            <v>Alta</v>
          </cell>
          <cell r="D15" t="str">
            <v>Mayor</v>
          </cell>
          <cell r="E15" t="str">
            <v>Alto</v>
          </cell>
        </row>
        <row r="16">
          <cell r="C16" t="str">
            <v>Alta</v>
          </cell>
          <cell r="D16" t="str">
            <v>Mayor</v>
          </cell>
          <cell r="E16" t="str">
            <v>Alto</v>
          </cell>
        </row>
        <row r="17">
          <cell r="C17" t="str">
            <v>Alta</v>
          </cell>
          <cell r="D17" t="str">
            <v>Moderado</v>
          </cell>
          <cell r="E17" t="str">
            <v>Alto</v>
          </cell>
        </row>
        <row r="18">
          <cell r="C18" t="str">
            <v>Alta</v>
          </cell>
          <cell r="D18" t="str">
            <v>Moderado</v>
          </cell>
          <cell r="E18" t="str">
            <v>Alto</v>
          </cell>
        </row>
        <row r="19">
          <cell r="C19" t="str">
            <v>Alta</v>
          </cell>
          <cell r="D19" t="str">
            <v>Mayor</v>
          </cell>
          <cell r="E19" t="str">
            <v>Alto</v>
          </cell>
        </row>
        <row r="20">
          <cell r="C20" t="str">
            <v>Alta</v>
          </cell>
          <cell r="D20" t="str">
            <v>Catastrófico</v>
          </cell>
          <cell r="E20" t="str">
            <v>Extremo</v>
          </cell>
        </row>
        <row r="21">
          <cell r="C21" t="str">
            <v>Alta</v>
          </cell>
          <cell r="D21" t="str">
            <v>Mayor</v>
          </cell>
          <cell r="E21" t="str">
            <v>Alto</v>
          </cell>
        </row>
        <row r="22">
          <cell r="C22" t="str">
            <v>Muy Alta</v>
          </cell>
          <cell r="D22" t="str">
            <v>Catastrófico</v>
          </cell>
          <cell r="E22" t="str">
            <v>Extremo</v>
          </cell>
        </row>
        <row r="23">
          <cell r="C23" t="str">
            <v>Muy Alta</v>
          </cell>
          <cell r="D23" t="str">
            <v>Moderado</v>
          </cell>
          <cell r="E23" t="str">
            <v>Alto</v>
          </cell>
        </row>
        <row r="24">
          <cell r="C24" t="str">
            <v>Alta</v>
          </cell>
          <cell r="D24" t="str">
            <v>Mayor</v>
          </cell>
          <cell r="E24" t="str">
            <v>Alto</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0.48</v>
          </cell>
          <cell r="T15">
            <v>0.8</v>
          </cell>
        </row>
        <row r="19">
          <cell r="S19">
            <v>0.36</v>
          </cell>
          <cell r="T19">
            <v>1</v>
          </cell>
        </row>
        <row r="23">
          <cell r="S23">
            <v>0.3</v>
          </cell>
          <cell r="T23">
            <v>0.8</v>
          </cell>
        </row>
        <row r="27">
          <cell r="S27">
            <v>0.3</v>
          </cell>
          <cell r="T27">
            <v>1</v>
          </cell>
        </row>
        <row r="31">
          <cell r="S31">
            <v>0.4</v>
          </cell>
          <cell r="T31">
            <v>0.8</v>
          </cell>
        </row>
        <row r="35">
          <cell r="S35">
            <v>0.48</v>
          </cell>
          <cell r="T35">
            <v>0.8</v>
          </cell>
        </row>
        <row r="39">
          <cell r="S39">
            <v>0.4</v>
          </cell>
          <cell r="T39">
            <v>0.8</v>
          </cell>
        </row>
        <row r="43">
          <cell r="S43">
            <v>0.4</v>
          </cell>
          <cell r="T43">
            <v>0.6</v>
          </cell>
        </row>
        <row r="47">
          <cell r="S47">
            <v>0.4</v>
          </cell>
          <cell r="T47">
            <v>0.6</v>
          </cell>
        </row>
        <row r="51">
          <cell r="S51">
            <v>0.4</v>
          </cell>
          <cell r="T51">
            <v>0.8</v>
          </cell>
        </row>
        <row r="55">
          <cell r="S55">
            <v>0.4</v>
          </cell>
          <cell r="T55">
            <v>1</v>
          </cell>
        </row>
        <row r="59">
          <cell r="S59">
            <v>0.4</v>
          </cell>
          <cell r="T59">
            <v>0.8</v>
          </cell>
        </row>
        <row r="63">
          <cell r="S63">
            <v>0.5</v>
          </cell>
          <cell r="T63">
            <v>1</v>
          </cell>
        </row>
        <row r="67">
          <cell r="S67">
            <v>0.5</v>
          </cell>
          <cell r="T67">
            <v>0.6</v>
          </cell>
        </row>
        <row r="71">
          <cell r="S71">
            <v>0.4</v>
          </cell>
          <cell r="T71">
            <v>0.8</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1</v>
          </cell>
          <cell r="E9" t="str">
            <v>Baja</v>
          </cell>
          <cell r="F9" t="str">
            <v>Catastrófico</v>
          </cell>
          <cell r="G9" t="str">
            <v>Extremo</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v>
          </cell>
          <cell r="D1" t="str">
            <v>CÓDIGO:</v>
          </cell>
        </row>
        <row r="2">
          <cell r="D2" t="str">
            <v>VERSIÓN:</v>
          </cell>
        </row>
        <row r="4">
          <cell r="C4" t="str">
            <v>SECRETARIA TIC</v>
          </cell>
          <cell r="E4" t="str">
            <v>DIRECCION DE CONECTIVIDAD E INFRAESTRUCTURA TECNOLOGICA</v>
          </cell>
          <cell r="G4" t="str">
            <v>Elaboración o Actualización:</v>
          </cell>
        </row>
        <row r="5">
          <cell r="E5" t="str">
            <v>Vigencia del:</v>
          </cell>
          <cell r="F5">
            <v>45658</v>
          </cell>
        </row>
        <row r="9">
          <cell r="A9" t="str">
            <v>R1</v>
          </cell>
          <cell r="F9" t="str">
            <v>Posibilidad de pérdida reputacional Por la alteración de los registros en los sistemas de información para beneficios de terceros. (con respecto a los sistemas que están a cargo de esta Dirección). Debido a la perdida de información  de corrrespondencia en el aplicativo SIGOB</v>
          </cell>
        </row>
        <row r="10">
          <cell r="A10" t="str">
            <v>R2</v>
          </cell>
          <cell r="F10" t="str">
            <v>Posibilidad de pérdida reputacional Por fallas técnicas en el almacenamiento y backup de la información/SIGOB que generan vulnerabilidades en la conservación de los datos institucionales Debido a la perdida de información  de corrrespondencia en el aplicativo SIGOB</v>
          </cell>
        </row>
        <row r="11">
          <cell r="A11" t="str">
            <v>R3</v>
          </cell>
          <cell r="F11" t="str">
            <v xml:space="preserve">  </v>
          </cell>
        </row>
        <row r="12">
          <cell r="A12" t="str">
            <v>R4</v>
          </cell>
          <cell r="F12" t="str">
            <v xml:space="preserve">  </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efreshError="1"/>
      <sheetData sheetId="3" refreshError="1"/>
      <sheetData sheetId="4">
        <row r="11">
          <cell r="S11">
            <v>0.3</v>
          </cell>
          <cell r="T11">
            <v>0.4</v>
          </cell>
        </row>
        <row r="15">
          <cell r="S15">
            <v>0.3</v>
          </cell>
          <cell r="T15">
            <v>0.4</v>
          </cell>
        </row>
        <row r="19">
          <cell r="S19" t="str">
            <v/>
          </cell>
          <cell r="T19" t="str">
            <v/>
          </cell>
        </row>
        <row r="23">
          <cell r="S23" t="str">
            <v/>
          </cell>
          <cell r="T23" t="str">
            <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cell r="E4" t="str">
            <v>SECRETARIA DE IGUALDAD</v>
          </cell>
          <cell r="G4" t="str">
            <v>Elaboración o Actualización:</v>
          </cell>
          <cell r="H4"/>
        </row>
        <row r="5">
          <cell r="E5" t="str">
            <v>Vigencia del:</v>
          </cell>
          <cell r="F5"/>
          <cell r="H5"/>
        </row>
        <row r="9">
          <cell r="A9" t="str">
            <v>R1</v>
          </cell>
          <cell r="F9" t="str">
            <v>Posibilidad de pérdida reputacional por falta de criterio claro para la eleccion de los participantes en la asamblea de juventudes Debido a no contar con procedimiento sobre quien puede acceder a estos espacio</v>
          </cell>
        </row>
        <row r="10">
          <cell r="A10" t="str">
            <v>R2</v>
          </cell>
          <cell r="F10" t="str">
            <v xml:space="preserve">Posibilidad de pérdida reputacional Por falta de cumplimiento del plan de accion de la Mesa Intersectorial para la politica publica de juventudes Debido a que los responsables de las entidades que participan de la mesa no cumplan con los objetivos propuestos </v>
          </cell>
        </row>
        <row r="11">
          <cell r="A11" t="str">
            <v>R3</v>
          </cell>
          <cell r="F11" t="str">
            <v>Posibilidad de pérdida reputacional Por falta de asignacion de recursos segun lo dicta la ordenanza 386 de 2024 a el presupuesto anual de la secretaria de igualdad para la celebracion de la semana de la juventud de Bolívar. Debido a indebida planificacion en torno a presentacion del proyecto de asignacion presupuestal, solicitud de  CDP y /o gestion de seguimiento contractual ante la secretaria general</v>
          </cell>
        </row>
        <row r="12">
          <cell r="A12" t="str">
            <v>R4</v>
          </cell>
          <cell r="F12" t="str">
            <v>Posibilidad de pérdida reputacional Por falta de recursos para garantizar  la movilidad de los consejeros departamentales a su posesion  Debido a indebida planificacion en torno a presentacion del proyecto de asignacion presupuestal, solicitud de  CDP y /o gestion de seguimiento contractual ante la secretaria general</v>
          </cell>
        </row>
        <row r="13">
          <cell r="A13" t="str">
            <v>R5</v>
          </cell>
          <cell r="F13" t="str">
            <v>Posibilidad de pérdida reputacional Por falta de recursos para garantizar  la movilidad de los consejeros departamentales para asistir a los consejos de gobiernos programados Debido a indebida planificacion en torno a presentacion del proyecto de asignacion presupuestal, solicitud de  CDP y /o gestion de seguimiento contractual ante la secretaria general</v>
          </cell>
        </row>
        <row r="14">
          <cell r="A14" t="str">
            <v>R6</v>
          </cell>
          <cell r="F14" t="str">
            <v>Posibilidad de pérdida reputacional Por favorecimiento a beneficiarios sin el cumplimiento de requisitos  Debido a no informar de manera transparente y equitativa a  los posibles beneficiarios</v>
          </cell>
        </row>
        <row r="15">
          <cell r="A15" t="str">
            <v>R7</v>
          </cell>
          <cell r="F15" t="str">
            <v>Posibilidad de pérdida reputacional Por no ejecucion total de proyectos Debido a la no realizacion de las actividades asignadas</v>
          </cell>
        </row>
        <row r="16">
          <cell r="A16" t="str">
            <v>R8</v>
          </cell>
          <cell r="F16" t="str">
            <v>Posibilidad de pérdida reputacional Por no articulacion con actores que aporten a el cumplimiento de la Politica Publica de Diversidad sexual y Genero Debido a no realizar una correcta convocatoria a los participantes</v>
          </cell>
        </row>
        <row r="17">
          <cell r="A17" t="str">
            <v>R9</v>
          </cell>
          <cell r="F17" t="str">
            <v xml:space="preserve">Posibilidad de pérdida reputacional Por no implementacion de programas, estrategias y actividades que prevengan la discriminacion de las personas con OSIGD Debido al poco talento humano asignado para abordar los diferentes municipios del departamento </v>
          </cell>
        </row>
        <row r="18">
          <cell r="A18" t="str">
            <v>R 10</v>
          </cell>
          <cell r="F18" t="str">
            <v>Posibilidad de perdida reputacional Por no brindar asistencias tecnicas para la implementacion de mesas tecnicas municipales, debido a deficiencias en la planificacion.</v>
          </cell>
        </row>
        <row r="19">
          <cell r="A19" t="str">
            <v>R11</v>
          </cell>
          <cell r="F19" t="str">
            <v xml:space="preserve">Posibilidad de pérdida reputacional Por falta de verificacion o control de cumplimiento de los requisitos establecidos A causa de la ausencia de procedimientos claros y estandarizados para validar la informacion de los beneficiarios </v>
          </cell>
        </row>
        <row r="20">
          <cell r="A20" t="str">
            <v>R12</v>
          </cell>
          <cell r="F20" t="str">
            <v>Posibilidad de pérdida reputacional Por el inadecuado manejo o custodia de la informacion  confidencial   por parte de los funcionarios  debido a la ausencia de mecanismos efectivos de seguimiento y  supervicion   frente a los solicitantes descitos en la ley segun  ley 1712 del 2014 A causa del desconocimiento  y no apicacion del decreto de manejo de la informacion 815 / 2018</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sheetData sheetId="3"/>
      <sheetData sheetId="4">
        <row r="11">
          <cell r="S11">
            <v>0.2</v>
          </cell>
          <cell r="T11">
            <v>0.44999999999999996</v>
          </cell>
        </row>
        <row r="15">
          <cell r="S15">
            <v>0.14399999999999999</v>
          </cell>
          <cell r="T15">
            <v>0.6</v>
          </cell>
        </row>
        <row r="19">
          <cell r="S19">
            <v>4.3199999999999995E-2</v>
          </cell>
          <cell r="T19">
            <v>0.6</v>
          </cell>
        </row>
        <row r="23">
          <cell r="S23">
            <v>4.3199999999999995E-2</v>
          </cell>
          <cell r="T23">
            <v>0.6</v>
          </cell>
        </row>
        <row r="27">
          <cell r="S27">
            <v>4.3199999999999995E-2</v>
          </cell>
          <cell r="T27">
            <v>0.6</v>
          </cell>
        </row>
        <row r="31">
          <cell r="S31">
            <v>7.1999999999999995E-2</v>
          </cell>
          <cell r="T31">
            <v>0.6</v>
          </cell>
        </row>
        <row r="35">
          <cell r="S35">
            <v>7.1999999999999995E-2</v>
          </cell>
          <cell r="T35">
            <v>0.6</v>
          </cell>
        </row>
        <row r="39">
          <cell r="S39">
            <v>0.14399999999999999</v>
          </cell>
          <cell r="T39">
            <v>0.6</v>
          </cell>
        </row>
        <row r="43">
          <cell r="S43">
            <v>0.24</v>
          </cell>
          <cell r="T43">
            <v>0.6</v>
          </cell>
        </row>
        <row r="47">
          <cell r="S47">
            <v>0.24</v>
          </cell>
          <cell r="T47">
            <v>0.6</v>
          </cell>
        </row>
        <row r="51">
          <cell r="S51">
            <v>0.24</v>
          </cell>
          <cell r="T51">
            <v>0.6</v>
          </cell>
        </row>
        <row r="55">
          <cell r="S55">
            <v>0.24</v>
          </cell>
          <cell r="T55">
            <v>0.6</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Hoja1"/>
      <sheetName val="Hoja2"/>
      <sheetName val="Hoja3"/>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t="str">
            <v>GOBERNACION DE BOLIVAR</v>
          </cell>
          <cell r="E4" t="str">
            <v>GESTION DE EDUCACION</v>
          </cell>
          <cell r="G4" t="str">
            <v>Elaboración o Actualización:</v>
          </cell>
          <cell r="H4">
            <v>46017</v>
          </cell>
        </row>
        <row r="5">
          <cell r="E5" t="str">
            <v>Vigencia del:</v>
          </cell>
          <cell r="F5">
            <v>45658</v>
          </cell>
          <cell r="H5">
            <v>46022</v>
          </cell>
        </row>
        <row r="9">
          <cell r="A9" t="str">
            <v>R1</v>
          </cell>
          <cell r="F9" t="str">
            <v xml:space="preserve">Posibilidad  de efecto dañoso sobre el recurso público por ingresar novedades sin soporte o extemporanea debido a interes de beneficiar a un empleado publico </v>
          </cell>
        </row>
        <row r="10">
          <cell r="A10" t="str">
            <v>R2</v>
          </cell>
          <cell r="F10" t="str">
            <v>Posibilidad  de efecto dañoso sobre el recurso público por ingreso irregular de las novedades de Horas Extras,  debido a interes de favorecer a un funcionario.</v>
          </cell>
        </row>
        <row r="11">
          <cell r="A11" t="str">
            <v>R3</v>
          </cell>
          <cell r="F11" t="str">
            <v>Posibilidad  de efecto dañoso sobre el recurso público por realizar procedimientos de carrera docente (Ascenso, reubicacion o mejoramiento salarial), sin el cumplinmiento de los requisitos por norma. debido a errores en la verificación de información</v>
          </cell>
        </row>
        <row r="12">
          <cell r="A12" t="str">
            <v>R4</v>
          </cell>
          <cell r="F12" t="str">
            <v>Posibilidad de pérdida reputacional por cobros indebidos de particulares por tramites administrativos comunes sin costo de la planta de personal. debido a desconocimiento de los trámites administrativos de la secretaría.</v>
          </cell>
        </row>
        <row r="13">
          <cell r="A13" t="str">
            <v>R5</v>
          </cell>
          <cell r="F13" t="str">
            <v>Posibilidad de pérdida reputacional por proveer empleos vacantes en la planta de personal con personas que no cumplen el perfil y requisitos debido a fallas en la revisión de requisitos</v>
          </cell>
        </row>
        <row r="14">
          <cell r="A14" t="str">
            <v>R6</v>
          </cell>
          <cell r="F14" t="str">
            <v>Posibilidad de pérdida reputacional por cobros indebidos de empleados públicos por cualquier tramite en la entidad debido a debilidad en valores institucionales</v>
          </cell>
        </row>
        <row r="15">
          <cell r="A15" t="str">
            <v>R7</v>
          </cell>
          <cell r="F15" t="str">
            <v xml:space="preserve">Posibilidad de pérdida reputacional por errores en los procedimientos internos de la dependencia debido a desactualización o inexistencia de los mismos según MIPG y MECI </v>
          </cell>
        </row>
        <row r="16">
          <cell r="A16" t="str">
            <v>R8</v>
          </cell>
          <cell r="F16" t="str">
            <v>Posibilidad de pérdida económica y reputacional por proyectos ejecutados con errores tecnicos, juridicos o financieros debido a falta de revisión de los criterios de viabilidad de los proyectos</v>
          </cell>
        </row>
        <row r="17">
          <cell r="A17" t="str">
            <v>R9</v>
          </cell>
          <cell r="F17" t="str">
            <v>Posibilidad  de efecto dañoso sobre el recurso público por malversación de recursos de los fondos educativos debido a falta de seguimiento por la secretaría territorial certificada</v>
          </cell>
        </row>
        <row r="18">
          <cell r="A18" t="str">
            <v>R10</v>
          </cell>
          <cell r="F18" t="str">
            <v>Posibilidad de pérdida económica y reputacional por violación voluntaria al principio de selección objetiva debido a presiones internas o externas para los servidores públicos encargados de adelantar el proceso de contratación</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0.2</v>
          </cell>
        </row>
        <row r="10">
          <cell r="E10">
            <v>1</v>
          </cell>
          <cell r="M10">
            <v>0.2</v>
          </cell>
        </row>
        <row r="11">
          <cell r="E11">
            <v>0.8</v>
          </cell>
          <cell r="M11">
            <v>0.4</v>
          </cell>
        </row>
        <row r="12">
          <cell r="E12">
            <v>1</v>
          </cell>
          <cell r="M12">
            <v>0.2</v>
          </cell>
        </row>
        <row r="13">
          <cell r="E13">
            <v>0.6</v>
          </cell>
          <cell r="M13">
            <v>0.6</v>
          </cell>
        </row>
        <row r="14">
          <cell r="E14">
            <v>0.6</v>
          </cell>
          <cell r="M14">
            <v>0.6</v>
          </cell>
        </row>
        <row r="15">
          <cell r="E15">
            <v>0.4</v>
          </cell>
          <cell r="M15">
            <v>0.2</v>
          </cell>
        </row>
        <row r="16">
          <cell r="E16">
            <v>0.4</v>
          </cell>
          <cell r="M16">
            <v>1</v>
          </cell>
        </row>
        <row r="17">
          <cell r="E17">
            <v>0.6</v>
          </cell>
          <cell r="M17">
            <v>1</v>
          </cell>
        </row>
        <row r="18">
          <cell r="E18">
            <v>0.4</v>
          </cell>
          <cell r="M18">
            <v>0.6</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Leve</v>
          </cell>
          <cell r="E9" t="str">
            <v>Moderado</v>
          </cell>
        </row>
        <row r="10">
          <cell r="C10" t="str">
            <v>Muy Alta</v>
          </cell>
          <cell r="D10" t="str">
            <v>Leve</v>
          </cell>
          <cell r="E10" t="str">
            <v>Alto</v>
          </cell>
        </row>
        <row r="11">
          <cell r="C11" t="str">
            <v>Alta</v>
          </cell>
          <cell r="D11" t="str">
            <v>Menor</v>
          </cell>
          <cell r="E11" t="str">
            <v>Moderado</v>
          </cell>
        </row>
        <row r="12">
          <cell r="C12" t="str">
            <v>Muy Alta</v>
          </cell>
          <cell r="D12" t="str">
            <v>Leve</v>
          </cell>
          <cell r="E12" t="str">
            <v>Alto</v>
          </cell>
        </row>
        <row r="13">
          <cell r="C13" t="str">
            <v>Media</v>
          </cell>
          <cell r="D13" t="str">
            <v>Moderado</v>
          </cell>
          <cell r="E13" t="str">
            <v>Moderado</v>
          </cell>
        </row>
        <row r="14">
          <cell r="C14" t="str">
            <v>Media</v>
          </cell>
          <cell r="D14" t="str">
            <v>Moderado</v>
          </cell>
          <cell r="E14" t="str">
            <v>Moderado</v>
          </cell>
        </row>
        <row r="15">
          <cell r="C15" t="str">
            <v>Baja</v>
          </cell>
          <cell r="D15" t="str">
            <v>Leve</v>
          </cell>
          <cell r="E15" t="str">
            <v>Bajo</v>
          </cell>
        </row>
        <row r="16">
          <cell r="C16" t="str">
            <v>Baja</v>
          </cell>
          <cell r="D16" t="str">
            <v>Catastrófico</v>
          </cell>
          <cell r="E16" t="str">
            <v>Extremo</v>
          </cell>
        </row>
        <row r="17">
          <cell r="C17" t="str">
            <v>Media</v>
          </cell>
          <cell r="D17" t="str">
            <v>Catastrófico</v>
          </cell>
          <cell r="E17" t="str">
            <v>Extremo</v>
          </cell>
        </row>
        <row r="18">
          <cell r="C18" t="str">
            <v>Baja</v>
          </cell>
          <cell r="D18" t="str">
            <v>Moderado</v>
          </cell>
          <cell r="E18" t="str">
            <v>Moderado</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0.7</v>
          </cell>
          <cell r="T15">
            <v>0.2</v>
          </cell>
        </row>
        <row r="19">
          <cell r="S19">
            <v>0.56000000000000005</v>
          </cell>
          <cell r="T19">
            <v>0.4</v>
          </cell>
        </row>
        <row r="23">
          <cell r="S23">
            <v>0.6</v>
          </cell>
          <cell r="T23">
            <v>0.2</v>
          </cell>
        </row>
        <row r="27">
          <cell r="S27">
            <v>0.42</v>
          </cell>
          <cell r="T27">
            <v>0.6</v>
          </cell>
        </row>
        <row r="31">
          <cell r="S31">
            <v>0.36</v>
          </cell>
          <cell r="T31">
            <v>0.6</v>
          </cell>
        </row>
        <row r="35">
          <cell r="S35">
            <v>0.24</v>
          </cell>
          <cell r="T35">
            <v>0.2</v>
          </cell>
        </row>
        <row r="39">
          <cell r="S39">
            <v>0.24</v>
          </cell>
          <cell r="T39">
            <v>1</v>
          </cell>
        </row>
        <row r="43">
          <cell r="S43">
            <v>0.42</v>
          </cell>
          <cell r="T43">
            <v>1</v>
          </cell>
        </row>
        <row r="47">
          <cell r="S47">
            <v>0.24</v>
          </cell>
          <cell r="T47">
            <v>0.6</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0.20579999999999998</v>
          </cell>
          <cell r="D9">
            <v>0.2</v>
          </cell>
          <cell r="E9" t="str">
            <v>Baja</v>
          </cell>
          <cell r="F9" t="str">
            <v>Leve</v>
          </cell>
          <cell r="G9" t="str">
            <v>Bajo</v>
          </cell>
        </row>
      </sheetData>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cell r="E4" t="str">
            <v>SECRETARIA DE HACIENDA</v>
          </cell>
          <cell r="G4" t="str">
            <v>Elaboración o Actualización:</v>
          </cell>
          <cell r="H4" t="str">
            <v>ELABORACIÓN</v>
          </cell>
        </row>
        <row r="5">
          <cell r="E5" t="str">
            <v>Vigencia del:</v>
          </cell>
          <cell r="F5">
            <v>45778</v>
          </cell>
          <cell r="H5">
            <v>46022</v>
          </cell>
        </row>
        <row r="9">
          <cell r="A9" t="str">
            <v>R1</v>
          </cell>
          <cell r="F9" t="str">
            <v>Posibilidad de pérdida económica y reputacional Por la modificacion de los tiempos de respuestas de PQR´S, para lograr un beneficio personal o de terceros. Debido a la falta de interes en que se realicen los procesos dentro de los terminos establecidos y legales</v>
          </cell>
        </row>
        <row r="10">
          <cell r="A10" t="str">
            <v>R2</v>
          </cell>
          <cell r="F10" t="str">
            <v>Posibilidad de pérdida económica Por beneficiar a los contribuyentes en los procesos de fiscalización. Debido a que los responsables del proceso de fiscalización otorgaron beneficios a particulares, en contravía de lo establecido por la normatividad vigente.</v>
          </cell>
        </row>
        <row r="11">
          <cell r="A11" t="str">
            <v>R3</v>
          </cell>
          <cell r="F11" t="str">
            <v>Posibilidad de pérdida económica Por detrimento por la prescripción de la acción de cobro coactivo beneficiando a los contribuyentes morosos.. Debido a la falta de interes en que se realicen los procesos dentro de los terminos establecidosy legales</v>
          </cell>
        </row>
        <row r="12">
          <cell r="A12" t="str">
            <v>R4</v>
          </cell>
          <cell r="F12" t="str">
            <v>Posibilidad de pérdida económica Por falta en la demora en el trámite de revisión y elaboración de la resolucion de devolución de impuestos con el fin de exigir una dadivas. Debido a Intereses personales, economicos o politicos del funcionario a favor de terceros o por desconocimiento de las normas relativas al proceso.</v>
          </cell>
        </row>
        <row r="13">
          <cell r="A13" t="str">
            <v>R5</v>
          </cell>
          <cell r="F13" t="str">
            <v>Posibilidad de pérdida económica Por falta de la demora en el trámite de revisión y elaboración de la resolución de Pensión de los funcionarios con el fin de exigir dádivas u ofrendas. Debido a intereses personales economicos o politicos del funcionario; Intereses personales economicos o politicos a favor de terceros o desconocimiento de las normas relativas al proceso.</v>
          </cell>
        </row>
        <row r="14">
          <cell r="A14" t="str">
            <v>R6</v>
          </cell>
          <cell r="F14" t="str">
            <v>Posibilidad  de efecto dañoso sobre el interes patrimonial Por Incumplimiento de la normatividad aplicable en lo relacionado a las disposiciones de Ley  SARLAFT - LA(Lavado de Activos) / FT (Financiación del Terrorismo), facilitando el reconocimiento de una posible operación de lavado de activos o financiación del terrorismo, en beneficio de terceros.  Debido a no que puede afectar del buen nombre de la entidad al ser expuesta a situaciones o procesos que impliquen una mala imagen, o por riesgo legal en donde existe la posibilidad de ser sancionados o estar obligados por la ley a indemnizar daños como consecuencia del incumplimiento de las normas establecidas y  exista la posibilidad de que ocurran pérdidas financieras en la compañías al ejecutar sus operaciones.</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1</v>
          </cell>
          <cell r="M9">
            <v>0.8</v>
          </cell>
        </row>
        <row r="10">
          <cell r="E10">
            <v>1</v>
          </cell>
          <cell r="M10">
            <v>1</v>
          </cell>
        </row>
        <row r="11">
          <cell r="E11">
            <v>0.8</v>
          </cell>
          <cell r="M11">
            <v>1</v>
          </cell>
        </row>
        <row r="12">
          <cell r="E12">
            <v>0.6</v>
          </cell>
          <cell r="M12">
            <v>0.6</v>
          </cell>
        </row>
        <row r="13">
          <cell r="E13">
            <v>0.6</v>
          </cell>
          <cell r="M13">
            <v>0.6</v>
          </cell>
        </row>
        <row r="14">
          <cell r="E14">
            <v>0.4</v>
          </cell>
          <cell r="M14">
            <v>1</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Muy Alta</v>
          </cell>
          <cell r="D9" t="str">
            <v>Mayor</v>
          </cell>
          <cell r="E9" t="str">
            <v>Alto</v>
          </cell>
        </row>
        <row r="10">
          <cell r="C10" t="str">
            <v>Muy Alta</v>
          </cell>
          <cell r="D10" t="str">
            <v>Catastrófico</v>
          </cell>
          <cell r="E10" t="str">
            <v>Extremo</v>
          </cell>
        </row>
        <row r="11">
          <cell r="C11" t="str">
            <v>Alta</v>
          </cell>
          <cell r="D11" t="str">
            <v>Catastrófico</v>
          </cell>
          <cell r="E11" t="str">
            <v>Extremo</v>
          </cell>
        </row>
        <row r="12">
          <cell r="C12" t="str">
            <v>Media</v>
          </cell>
          <cell r="D12" t="str">
            <v>Moderado</v>
          </cell>
          <cell r="E12" t="str">
            <v>Moderado</v>
          </cell>
        </row>
        <row r="13">
          <cell r="C13" t="str">
            <v>Media</v>
          </cell>
          <cell r="D13" t="str">
            <v>Moderado</v>
          </cell>
          <cell r="E13" t="str">
            <v>Moderado</v>
          </cell>
        </row>
        <row r="14">
          <cell r="C14" t="str">
            <v>Baja</v>
          </cell>
          <cell r="D14" t="str">
            <v>Catastrófico</v>
          </cell>
          <cell r="E14" t="str">
            <v>Extremo</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0.7</v>
          </cell>
          <cell r="T15">
            <v>1</v>
          </cell>
        </row>
        <row r="19">
          <cell r="S19">
            <v>0.48</v>
          </cell>
          <cell r="T19">
            <v>1</v>
          </cell>
        </row>
        <row r="23">
          <cell r="S23">
            <v>0.42</v>
          </cell>
          <cell r="T23">
            <v>0.6</v>
          </cell>
        </row>
        <row r="27">
          <cell r="S27">
            <v>0.6</v>
          </cell>
          <cell r="T27">
            <v>0.44999999999999996</v>
          </cell>
        </row>
        <row r="31">
          <cell r="S31">
            <v>0.24</v>
          </cell>
          <cell r="T31">
            <v>1</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0.8</v>
          </cell>
          <cell r="E9" t="str">
            <v>Baja</v>
          </cell>
          <cell r="F9" t="str">
            <v>Mayor</v>
          </cell>
          <cell r="G9" t="str">
            <v>Alto</v>
          </cell>
        </row>
      </sheetData>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cell r="E4"/>
          <cell r="G4" t="str">
            <v>Elaboración o Actualización:</v>
          </cell>
          <cell r="H4"/>
        </row>
        <row r="5">
          <cell r="E5" t="str">
            <v>Vigencia del:</v>
          </cell>
          <cell r="F5"/>
          <cell r="H5"/>
        </row>
        <row r="9">
          <cell r="A9" t="str">
            <v>R1</v>
          </cell>
          <cell r="F9" t="str">
            <v>Posibilidad de pérdida económica y reputacional por favorecimiento a Terceros en la asignacion de contratos, con pliegos de condiciones a su medida debido al clientelismo</v>
          </cell>
        </row>
        <row r="10">
          <cell r="A10" t="str">
            <v>R2</v>
          </cell>
          <cell r="F10" t="str">
            <v>Posibilidad de pérdida reputacional por recibir dadivas a cambio de suministro de informacion a terceros para el favorecimiento en la adjudicacion de contratos. a causa de Beneficio particular y falta de etica del funcionario</v>
          </cell>
        </row>
        <row r="11">
          <cell r="A11" t="str">
            <v>R3</v>
          </cell>
          <cell r="F11" t="str">
            <v>Posibilidad de pérdida económica y reputacional por alteracion de los informes de supervision y control por parte de funcionarios para el favorecimiento de terceros debido a la falta de etica del funcionario</v>
          </cell>
        </row>
        <row r="12">
          <cell r="A12" t="str">
            <v>R4</v>
          </cell>
          <cell r="F12"/>
        </row>
        <row r="13">
          <cell r="A13" t="str">
            <v>R5</v>
          </cell>
          <cell r="F13"/>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1</v>
          </cell>
        </row>
        <row r="10">
          <cell r="E10">
            <v>0.4</v>
          </cell>
          <cell r="M10">
            <v>1</v>
          </cell>
        </row>
        <row r="11">
          <cell r="E11">
            <v>0.4</v>
          </cell>
          <cell r="M11">
            <v>1</v>
          </cell>
        </row>
        <row r="12">
          <cell r="E12" t="str">
            <v/>
          </cell>
          <cell r="M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Catastrófico</v>
          </cell>
          <cell r="E9" t="str">
            <v>Extremo</v>
          </cell>
        </row>
        <row r="10">
          <cell r="C10" t="str">
            <v>Baja</v>
          </cell>
          <cell r="D10" t="str">
            <v>Catastrófico</v>
          </cell>
          <cell r="E10" t="str">
            <v>Extremo</v>
          </cell>
        </row>
        <row r="11">
          <cell r="C11" t="str">
            <v>Baja</v>
          </cell>
          <cell r="D11" t="str">
            <v>Catastrófico</v>
          </cell>
          <cell r="E11" t="str">
            <v>Extremo</v>
          </cell>
        </row>
        <row r="12">
          <cell r="C12" t="str">
            <v/>
          </cell>
          <cell r="D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0.12</v>
          </cell>
          <cell r="T15">
            <v>1</v>
          </cell>
        </row>
        <row r="19">
          <cell r="S19">
            <v>0.24</v>
          </cell>
          <cell r="T19">
            <v>1</v>
          </cell>
        </row>
        <row r="23">
          <cell r="S23" t="str">
            <v/>
          </cell>
          <cell r="T23" t="str">
            <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0.14399999999999999</v>
          </cell>
          <cell r="D9">
            <v>1</v>
          </cell>
          <cell r="E9" t="str">
            <v>Muy Baja</v>
          </cell>
          <cell r="F9" t="str">
            <v>Catastrófico</v>
          </cell>
          <cell r="G9" t="str">
            <v>Extremo</v>
          </cell>
        </row>
      </sheetData>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cell r="E4" t="str">
            <v>SECRETARIA JURIDICA</v>
          </cell>
          <cell r="G4" t="str">
            <v>Elaboración o Actualización:</v>
          </cell>
          <cell r="H4"/>
        </row>
        <row r="5">
          <cell r="E5" t="str">
            <v>Vigencia del:</v>
          </cell>
          <cell r="F5">
            <v>46021</v>
          </cell>
          <cell r="H5"/>
        </row>
        <row r="9">
          <cell r="A9" t="str">
            <v>R1</v>
          </cell>
          <cell r="F9" t="str">
            <v>Vencimiento de términos para presentar contestaciones o  interponer recursos</v>
          </cell>
        </row>
        <row r="10">
          <cell r="A10" t="str">
            <v>R2</v>
          </cell>
          <cell r="F10" t="str">
            <v>Presentación o contestación de acciones judiciales sin las evidencias y/o pruebas necesarias.</v>
          </cell>
        </row>
        <row r="11">
          <cell r="A11" t="str">
            <v>R3</v>
          </cell>
          <cell r="F11" t="str">
            <v>Manipulación de estudios previos, pliegos de condiciones, respuestas a observaciones, evaluación de propuestas, adendas y acto administrativo de adjudicación por terceros interesados en el futuro proceso de contratación..</v>
          </cell>
        </row>
        <row r="12">
          <cell r="A12" t="str">
            <v>R4</v>
          </cell>
          <cell r="F12" t="str">
            <v>Asesoría o recomendación que direccionen indebidamente el proceso de selección a un proponente en específico</v>
          </cell>
        </row>
        <row r="13">
          <cell r="A13" t="str">
            <v>R5</v>
          </cell>
          <cell r="F13" t="str">
            <v>Propuestas de dádivas y beneficios particulares a los funcionarios y/o asesores que realicen el acompañamiento con el fin de beneficiar  a un oferente</v>
          </cell>
        </row>
        <row r="14">
          <cell r="A14" t="str">
            <v>R6</v>
          </cell>
          <cell r="F14" t="str">
            <v>Incumplimiento en los términos de atención de peticiones, consultas y conceptos generales para beneficio propio a de particulares.</v>
          </cell>
        </row>
        <row r="15">
          <cell r="A15" t="str">
            <v>R7</v>
          </cell>
          <cell r="F15" t="str">
            <v xml:space="preserve">Expedir resoluciones de reconocimiento de personeria , reforma de Estatutos e Inscripcion de Dignatarios sin el lleno de los requisitos Legales, para beneficio de particulares
</v>
          </cell>
        </row>
        <row r="16">
          <cell r="A16" t="str">
            <v>R8</v>
          </cell>
          <cell r="F16" t="str">
            <v>Posibilidad de afectacion economica y de transparencia  debido a la suplantacion de identidad por parte del extranjero que va a obtener la Nacionalidad   Colombiana</v>
          </cell>
        </row>
        <row r="17">
          <cell r="A17" t="str">
            <v>R9</v>
          </cell>
          <cell r="F17" t="str">
            <v>Propuestas de dádivas y beneficios particulares a los funcionarios y/o asesores que realicen el acompañamiento con el fin de beneficiar  a un oferente</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0.8</v>
          </cell>
        </row>
        <row r="10">
          <cell r="E10">
            <v>0.6</v>
          </cell>
          <cell r="M10">
            <v>0.8</v>
          </cell>
        </row>
        <row r="11">
          <cell r="E11">
            <v>0.6</v>
          </cell>
          <cell r="M11">
            <v>0.8</v>
          </cell>
        </row>
        <row r="12">
          <cell r="E12">
            <v>0.6</v>
          </cell>
          <cell r="M12">
            <v>0.8</v>
          </cell>
        </row>
        <row r="13">
          <cell r="E13">
            <v>0.6</v>
          </cell>
          <cell r="M13">
            <v>0.6</v>
          </cell>
        </row>
        <row r="14">
          <cell r="E14">
            <v>0.6</v>
          </cell>
          <cell r="M14">
            <v>0.6</v>
          </cell>
        </row>
        <row r="15">
          <cell r="E15">
            <v>0.6</v>
          </cell>
          <cell r="M15">
            <v>0.6</v>
          </cell>
        </row>
        <row r="16">
          <cell r="E16">
            <v>0.2</v>
          </cell>
          <cell r="M16">
            <v>0.4</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Mayor</v>
          </cell>
          <cell r="E9" t="str">
            <v>Alto</v>
          </cell>
        </row>
        <row r="10">
          <cell r="C10" t="str">
            <v>Media</v>
          </cell>
          <cell r="D10" t="str">
            <v>Mayor</v>
          </cell>
          <cell r="E10" t="str">
            <v>Alto</v>
          </cell>
        </row>
        <row r="11">
          <cell r="C11" t="str">
            <v>Media</v>
          </cell>
          <cell r="D11" t="str">
            <v>Mayor</v>
          </cell>
          <cell r="E11" t="str">
            <v>Alto</v>
          </cell>
        </row>
        <row r="12">
          <cell r="C12" t="str">
            <v>Media</v>
          </cell>
          <cell r="D12" t="str">
            <v>Mayor</v>
          </cell>
          <cell r="E12" t="str">
            <v>Alto</v>
          </cell>
        </row>
        <row r="13">
          <cell r="C13" t="str">
            <v>Media</v>
          </cell>
          <cell r="D13" t="str">
            <v>Moderado</v>
          </cell>
          <cell r="E13" t="str">
            <v>Moderado</v>
          </cell>
        </row>
        <row r="14">
          <cell r="C14" t="str">
            <v>Media</v>
          </cell>
          <cell r="D14" t="str">
            <v>Moderado</v>
          </cell>
          <cell r="E14" t="str">
            <v>Moderado</v>
          </cell>
        </row>
        <row r="15">
          <cell r="C15" t="str">
            <v>Media</v>
          </cell>
          <cell r="D15" t="str">
            <v>Moderado</v>
          </cell>
          <cell r="E15" t="str">
            <v>Moderado</v>
          </cell>
        </row>
        <row r="16">
          <cell r="C16" t="str">
            <v>Muy Baja</v>
          </cell>
          <cell r="D16" t="str">
            <v>Menor</v>
          </cell>
          <cell r="E16" t="str">
            <v>Bajo</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0.36</v>
          </cell>
          <cell r="T15">
            <v>0.8</v>
          </cell>
        </row>
        <row r="19">
          <cell r="S19">
            <v>0.36</v>
          </cell>
          <cell r="T19">
            <v>0.8</v>
          </cell>
        </row>
        <row r="23">
          <cell r="S23">
            <v>0.216</v>
          </cell>
          <cell r="T23">
            <v>0.8</v>
          </cell>
        </row>
        <row r="27">
          <cell r="S27">
            <v>0.252</v>
          </cell>
          <cell r="T27">
            <v>0.6</v>
          </cell>
        </row>
        <row r="31">
          <cell r="S31">
            <v>0.36</v>
          </cell>
          <cell r="T31">
            <v>0.6</v>
          </cell>
        </row>
        <row r="35">
          <cell r="S35">
            <v>0.29399999999999998</v>
          </cell>
          <cell r="T35">
            <v>0.6</v>
          </cell>
        </row>
        <row r="39">
          <cell r="S39">
            <v>0.12</v>
          </cell>
          <cell r="T39">
            <v>0.4</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0.8</v>
          </cell>
          <cell r="E9" t="str">
            <v>Baja</v>
          </cell>
          <cell r="F9" t="str">
            <v>Mayor</v>
          </cell>
          <cell r="G9" t="str">
            <v>Alto</v>
          </cell>
        </row>
      </sheetData>
      <sheetData sheetId="6"/>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cell r="E4" t="str">
            <v>Secretaria de Seguridad</v>
          </cell>
          <cell r="G4" t="str">
            <v>Elaboración o Actualización:</v>
          </cell>
          <cell r="H4"/>
        </row>
        <row r="5">
          <cell r="E5" t="str">
            <v>Vigencia del:</v>
          </cell>
          <cell r="F5"/>
          <cell r="H5"/>
        </row>
        <row r="9">
          <cell r="A9" t="str">
            <v>R1</v>
          </cell>
          <cell r="F9" t="str">
            <v>Posibilidad  de efecto dañoso sobre el recurso público Por la posibilidad de celebración de contratos sin cumplir los requisitos legales establecidos, con el fin de otorgar ventajas indebidas a una persona o grupo específico. Dedido a favorecimiento propio y terceros, con procesos susceptible de manipulación o adulteración. Sujeto de demandas y/o sanciones</v>
          </cell>
        </row>
        <row r="10">
          <cell r="A10" t="str">
            <v>R2</v>
          </cell>
          <cell r="F10" t="str">
            <v xml:space="preserve">Posibilidad de pérdida reputacional Por la posibilidad de publicación de estadísticas erróneas de condiciones de seguridad de los municipios del departamento, que afecten las inversiones en dichos territorios.  Dedido a favorecimiento propio y/o a terceros. </v>
          </cell>
        </row>
        <row r="11">
          <cell r="A11" t="str">
            <v>R3</v>
          </cell>
          <cell r="F11" t="str">
            <v>Posibilidad de pérdida económica Por la posibilidad de utilización indebida o retiro de los bienes muebles y equipos de oficina con intención de apropiación, para beneficios personales. Dedido a favorecimiento propio y/o a terceros, por actuaciones indebidas de los funcionarios.</v>
          </cell>
        </row>
        <row r="12">
          <cell r="A12" t="str">
            <v>R4</v>
          </cell>
          <cell r="F12" t="str">
            <v>Posibilidad  de efecto dañoso sobre bienes de uso público Por la posibilidad de distribución indebida de bienes y recursos destinados a mejorar la seguridad del departamento, como motos, patrullas, radios, cámaras, etc. O la entrega de los mismos en mal estado o que no cumplan con los requisitos técnicos para garantizar su buen uso. Dedido a favorecimiento de terceros, por intereses particulares.</v>
          </cell>
        </row>
        <row r="14">
          <cell r="A14" t="str">
            <v>R6</v>
          </cell>
          <cell r="F14" t="str">
            <v>Posibilidad de pérdida reputacional Por la posibilidad de atención Inoportuna, extemporáneo o hacer caso omiso a las situaciones de seguridad que pongan en riesgo los habitantes de un sector.  Dedido a la falta de coordinación y/o negligencia de los servidores públicos.</v>
          </cell>
        </row>
        <row r="15">
          <cell r="A15" t="str">
            <v>R7</v>
          </cell>
          <cell r="F15" t="str">
            <v>Posibilidad de pérdida reputacional Por la posibilidad de afectación reputacional por divulgar información de la Secretaria, reservada o publica sin la debida autorización para beneficio propio de un tercero.  Dedido al favorecimiento propio o/y a terceros.</v>
          </cell>
        </row>
        <row r="16">
          <cell r="A16" t="str">
            <v>R8</v>
          </cell>
          <cell r="F16" t="str">
            <v>Posibilidad de pérdida reputacional Por la posibilidad de que el personal adscrito a la secretaria de seguridad que controlan el acceso a eventos masivos que pueden incurrir en el trafico de influencias.    Dedido al favorecimiento propio o/y a terceros.</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1</v>
          </cell>
        </row>
        <row r="10">
          <cell r="E10">
            <v>0.4</v>
          </cell>
          <cell r="M10">
            <v>0.2</v>
          </cell>
        </row>
        <row r="11">
          <cell r="E11">
            <v>0.2</v>
          </cell>
          <cell r="M11">
            <v>0.2</v>
          </cell>
        </row>
        <row r="12">
          <cell r="E12">
            <v>0.4</v>
          </cell>
          <cell r="M12">
            <v>0.8</v>
          </cell>
        </row>
        <row r="13">
          <cell r="E13">
            <v>0.4</v>
          </cell>
          <cell r="M13">
            <v>0.8</v>
          </cell>
        </row>
        <row r="14">
          <cell r="E14">
            <v>0.4</v>
          </cell>
          <cell r="M14">
            <v>1</v>
          </cell>
        </row>
        <row r="15">
          <cell r="E15">
            <v>0.6</v>
          </cell>
          <cell r="M15">
            <v>1</v>
          </cell>
        </row>
        <row r="16">
          <cell r="E16">
            <v>0.4</v>
          </cell>
          <cell r="M16">
            <v>0.8</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Catastrófico</v>
          </cell>
          <cell r="E9" t="str">
            <v>Extremo</v>
          </cell>
        </row>
        <row r="10">
          <cell r="C10" t="str">
            <v>Baja</v>
          </cell>
          <cell r="D10" t="str">
            <v>Leve</v>
          </cell>
          <cell r="E10" t="str">
            <v>Bajo</v>
          </cell>
        </row>
        <row r="11">
          <cell r="C11" t="str">
            <v>Muy Baja</v>
          </cell>
          <cell r="D11" t="str">
            <v>Leve</v>
          </cell>
          <cell r="E11" t="str">
            <v>Bajo</v>
          </cell>
        </row>
        <row r="12">
          <cell r="C12" t="str">
            <v>Baja</v>
          </cell>
          <cell r="D12" t="str">
            <v>Mayor</v>
          </cell>
          <cell r="E12" t="str">
            <v>Alto</v>
          </cell>
        </row>
        <row r="13">
          <cell r="C13" t="str">
            <v>Baja</v>
          </cell>
          <cell r="D13" t="str">
            <v>Mayor</v>
          </cell>
          <cell r="E13" t="str">
            <v>Alto</v>
          </cell>
        </row>
        <row r="14">
          <cell r="C14" t="str">
            <v>Baja</v>
          </cell>
          <cell r="D14" t="str">
            <v>Catastrófico</v>
          </cell>
          <cell r="E14" t="str">
            <v>Extremo</v>
          </cell>
        </row>
        <row r="15">
          <cell r="C15" t="str">
            <v>Media</v>
          </cell>
          <cell r="D15" t="str">
            <v>Catastrófico</v>
          </cell>
          <cell r="E15" t="str">
            <v>Extremo</v>
          </cell>
        </row>
        <row r="16">
          <cell r="C16" t="str">
            <v>Baja</v>
          </cell>
          <cell r="D16" t="str">
            <v>Mayor</v>
          </cell>
          <cell r="E16" t="str">
            <v>Alto</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0.14399999999999999</v>
          </cell>
          <cell r="T15">
            <v>0.2</v>
          </cell>
        </row>
        <row r="19">
          <cell r="S19">
            <v>0.12</v>
          </cell>
          <cell r="T19">
            <v>0.2</v>
          </cell>
        </row>
        <row r="23">
          <cell r="S23">
            <v>0.24</v>
          </cell>
          <cell r="T23">
            <v>0.8</v>
          </cell>
        </row>
        <row r="27">
          <cell r="S27">
            <v>0.24</v>
          </cell>
          <cell r="T27">
            <v>0.8</v>
          </cell>
        </row>
        <row r="31">
          <cell r="S31">
            <v>0.24</v>
          </cell>
          <cell r="T31">
            <v>1</v>
          </cell>
        </row>
        <row r="35">
          <cell r="S35">
            <v>0.36</v>
          </cell>
          <cell r="T35">
            <v>1</v>
          </cell>
        </row>
        <row r="39">
          <cell r="S39">
            <v>0.12</v>
          </cell>
          <cell r="T39">
            <v>0.8</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0.14399999999999999</v>
          </cell>
          <cell r="D9">
            <v>1</v>
          </cell>
          <cell r="E9" t="str">
            <v>Muy Baja</v>
          </cell>
          <cell r="F9" t="str">
            <v>Catastrófico</v>
          </cell>
          <cell r="G9" t="str">
            <v>Extremo</v>
          </cell>
        </row>
      </sheetData>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Hoja1"/>
      <sheetName val="Hoja2"/>
      <sheetName val="Hoja3"/>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t="str">
            <v>1</v>
          </cell>
        </row>
        <row r="4">
          <cell r="C4" t="str">
            <v>GOBERNACION DE BOLIVAR</v>
          </cell>
          <cell r="E4" t="str">
            <v>ATENCION A VICTIMAS</v>
          </cell>
          <cell r="G4" t="str">
            <v>Elaboración o Actualización:</v>
          </cell>
          <cell r="H4">
            <v>46022</v>
          </cell>
        </row>
        <row r="5">
          <cell r="E5" t="str">
            <v>Vigencia del:</v>
          </cell>
          <cell r="F5">
            <v>45901</v>
          </cell>
          <cell r="H5">
            <v>46022</v>
          </cell>
        </row>
        <row r="9">
          <cell r="A9" t="str">
            <v>R1</v>
          </cell>
          <cell r="F9" t="str">
            <v>Posibilidad de pérdida reputacional por no realizar la anualización de las acciones del PAT en la Plataforma Vivanto, debido a la debilidad en competencias técnicas por el personal a cargo.</v>
          </cell>
        </row>
        <row r="10">
          <cell r="A10" t="str">
            <v>R2</v>
          </cell>
          <cell r="F10" t="str">
            <v>Posibilidad de pérdida reputacional por no presentar la inversión que realiza la Gobernación en la  población víctima,  debido a que las Secretarias, Institutos Descentralizados y Aguas de Bolívar no entreguen a tiempo la información.</v>
          </cell>
        </row>
        <row r="11">
          <cell r="A11" t="str">
            <v>R3</v>
          </cell>
          <cell r="F11" t="str">
            <v>Posibilidad  de efecto dañoso sobre el recurso público por no realizar la debida Supervisión en la ejecución de los contratos, debido a la debilidad en el seguimiento de las obligaciones del contratista</v>
          </cell>
        </row>
        <row r="12">
          <cell r="A12" t="str">
            <v>R4</v>
          </cell>
          <cell r="F12" t="str">
            <v xml:space="preserve">  </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0.2</v>
          </cell>
          <cell r="M9">
            <v>1</v>
          </cell>
        </row>
        <row r="10">
          <cell r="E10">
            <v>0.4</v>
          </cell>
          <cell r="M10">
            <v>1</v>
          </cell>
        </row>
        <row r="11">
          <cell r="E11">
            <v>0.4</v>
          </cell>
          <cell r="M11">
            <v>0.8</v>
          </cell>
        </row>
        <row r="12">
          <cell r="E12" t="str">
            <v/>
          </cell>
          <cell r="M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sheetData sheetId="4"/>
      <sheetData sheetId="5"/>
      <sheetData sheetId="6"/>
      <sheetData sheetId="7"/>
      <sheetData sheetId="8"/>
      <sheetData sheetId="9"/>
      <sheetData sheetId="10"/>
      <sheetData sheetId="11">
        <row r="4">
          <cell r="E4" t="str">
            <v>Preventivo</v>
          </cell>
          <cell r="F4">
            <v>0.25</v>
          </cell>
          <cell r="H4" t="str">
            <v>Automático</v>
          </cell>
          <cell r="I4">
            <v>0.25</v>
          </cell>
          <cell r="O4" t="str">
            <v>Preventivo</v>
          </cell>
        </row>
        <row r="5">
          <cell r="E5" t="str">
            <v>Detectivo</v>
          </cell>
          <cell r="F5">
            <v>0.15</v>
          </cell>
          <cell r="H5" t="str">
            <v>Manual</v>
          </cell>
          <cell r="I5">
            <v>0.15</v>
          </cell>
          <cell r="O5" t="str">
            <v>Detectivo</v>
          </cell>
          <cell r="P5" t="str">
            <v>Probabilidad</v>
          </cell>
        </row>
        <row r="6">
          <cell r="E6" t="str">
            <v>Correctivo</v>
          </cell>
          <cell r="F6">
            <v>0.1</v>
          </cell>
          <cell r="O6" t="str">
            <v>Correctivo</v>
          </cell>
          <cell r="P6" t="str">
            <v>Impacto</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s://1drv.ms/f/c/974ac666032470f4/EkOFanToEUBFvksyEYEtqQgBZkxhto8c1WmAsLstwrRCLA?e=awipdg" TargetMode="External"/><Relationship Id="rId2" Type="http://schemas.openxmlformats.org/officeDocument/2006/relationships/hyperlink" Target="https://1drv.ms/f/c/974ac666032470f4/EknOQFyowudLs6CT8vy2-w0BVrfrOzANv4e4bnlNB_MChw?e=vxMqNC" TargetMode="External"/><Relationship Id="rId1" Type="http://schemas.openxmlformats.org/officeDocument/2006/relationships/hyperlink" Target="https://bolivargovco-my.sharepoint.com/:f:/g/personal/ltorresto_bolivar_gov_co/EhupxmUU_tFBoICqaTiMG3UBL2chtLbbMJVfjPXAodyvEw?e=xa0PYZ" TargetMode="External"/><Relationship Id="rId6" Type="http://schemas.openxmlformats.org/officeDocument/2006/relationships/hyperlink" Target="https://1drv.ms/f/c/974ac666032470f4/Eu5Re7hnbtpBjuufouEEWjwBGOT-542PVUbL88c6eWjQBQ?e=UDjmYT" TargetMode="External"/><Relationship Id="rId5" Type="http://schemas.openxmlformats.org/officeDocument/2006/relationships/hyperlink" Target="https://1drv.ms/f/c/974ac666032470f4/EqonhPyyMC5BjQ2F4llwP5AB2E47u8Rqd7PUhHpvhUDCrw?e=UEULMN" TargetMode="External"/><Relationship Id="rId4" Type="http://schemas.openxmlformats.org/officeDocument/2006/relationships/hyperlink" Target="https://bolivargovco-my.sharepoint.com/:f:/g/personal/ltorresto_bolivar_gov_co/EowBIdN6bulChtXMhlzrvR4BNxc14OBQk7ahpD8wtbrb7A?e=hin00e"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F5BE-6800-4F9E-A0CC-D9D826F051F0}">
  <dimension ref="A1:AX35"/>
  <sheetViews>
    <sheetView topLeftCell="A19" workbookViewId="0">
      <selection sqref="A1:XFD1048576"/>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1"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+'[1]2 CONTEXTO E IDENTIFICACIÓN'!C1</f>
        <v>MAPA DE RIESGOS</v>
      </c>
      <c r="C1" s="1" t="str">
        <f>+'[1]2 CONTEXTO E IDENTIFICACIÓN'!D1</f>
        <v>CÓDIGO:</v>
      </c>
      <c r="D1" s="2">
        <f>+'[1]2 CONTEXTO E IDENTIFICACIÓN'!E1</f>
        <v>1</v>
      </c>
      <c r="E1" s="3"/>
      <c r="F1" s="4" t="str">
        <f>+'[1]2 CONTEXTO E IDENTIFICACIÓN'!$G$4</f>
        <v>Elaboración o Actualización:</v>
      </c>
      <c r="G1" s="5" t="str">
        <f>+IF('[1]2 CONTEXTO E IDENTIFICACIÓN'!$H$4="","",'[1]2 CONTEXTO E IDENTIFICACIÓN'!$H$4)</f>
        <v xml:space="preserve">Actualizacion </v>
      </c>
      <c r="H1" s="6"/>
      <c r="I1" s="6"/>
      <c r="U1" s="8"/>
      <c r="V1" s="8"/>
      <c r="AR1" s="9"/>
      <c r="AS1" s="9"/>
      <c r="AT1" s="9"/>
      <c r="AU1" s="9"/>
      <c r="AV1" s="9"/>
    </row>
    <row r="2" spans="1:50" s="7" customFormat="1" ht="38.25" x14ac:dyDescent="0.2">
      <c r="A2" s="197"/>
      <c r="B2" s="198"/>
      <c r="C2" s="1" t="str">
        <f>+'[1]2 CONTEXTO E IDENTIFICACIÓN'!D2</f>
        <v>VERSIÓN:</v>
      </c>
      <c r="D2" s="2" t="str">
        <f>+'[1]2 CONTEXTO E IDENTIFICACIÓN'!E2</f>
        <v>01</v>
      </c>
      <c r="E2" s="3"/>
      <c r="F2" s="10" t="str">
        <f>+'[1]2 CONTEXTO E IDENTIFICACIÓN'!$E$5</f>
        <v>Vigencia del:</v>
      </c>
      <c r="G2" s="11" t="str">
        <f>+IF('[1]2 CONTEXTO E IDENTIFICACIÓN'!$F$5="","",'[1]2 CONTEXTO E IDENTIFICACIÓN'!$F$5)</f>
        <v>Tercer cuatrimestre 2025</v>
      </c>
      <c r="H2" s="12" t="s">
        <v>0</v>
      </c>
      <c r="I2" s="13" t="str">
        <f>+IF('[1]2 CONTEXTO E IDENTIFICACIÓN'!$H$5="","",'[1]2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+IF('[1]2 CONTEXTO E IDENTIFICACIÓN'!$C$4="","",'[1]2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+IF('[1]2 CONTEXTO E IDENTIFICACIÓN'!$E$4="","",'[1]2 CONTEXTO E IDENTIFICACIÓN'!$E$4)</f>
        <v>GESTION SALUD</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242.25" x14ac:dyDescent="0.2">
      <c r="A9" s="45" t="str">
        <f>'[1]2 CONTEXTO E IDENTIFICACIÓN'!A9</f>
        <v>R1</v>
      </c>
      <c r="B9" s="46" t="str">
        <f>+'[1]2 CONTEXTO E IDENTIFICACIÓN'!F9</f>
        <v>Posibilidad de pérdida reputacional por filtración indebida de  información, comunicación, datos, registros y cualquier tipo de información documental física o electrónica a un tercero que afecte el desarrollo adecuado de la visita de  Verificación de Condiciones Mínimas de Habilitación. Debido a  presiones internas o externas, con el propósito de otorgar beneficios indebidos a terceros, comprometiendo la transparencia, objetividad y legalidad del proceso.</v>
      </c>
      <c r="C9" s="47">
        <f>+'[1]3 PROBABIL E IMPACTO INHERENTE'!E9</f>
        <v>0.6</v>
      </c>
      <c r="D9" s="47">
        <f>+'[1]3 PROBABIL E IMPACTO INHERENTE'!M9</f>
        <v>0.4</v>
      </c>
      <c r="E9" s="48" t="str">
        <f>+'[1]4 MAPA CALOR INHERENTE'!C9</f>
        <v>Media</v>
      </c>
      <c r="F9" s="48" t="str">
        <f>+'[1]4 MAPA CALOR INHERENTE'!D9</f>
        <v>Menor</v>
      </c>
      <c r="G9" s="46" t="str">
        <f>+'[1]4 MAPA CALOR INHERENTE'!E9</f>
        <v>Moderado</v>
      </c>
      <c r="H9" s="49">
        <f>+'[1]6 MAPA CALOR RESIDUAL'!C9</f>
        <v>0.36</v>
      </c>
      <c r="I9" s="50">
        <f>+'[1]6 MAPA CALOR RESIDUAL'!D9</f>
        <v>0.4</v>
      </c>
      <c r="J9" s="48" t="str">
        <f>+'[1]6 MAPA CALOR RESIDUAL'!E9</f>
        <v>Baja</v>
      </c>
      <c r="K9" s="48" t="str">
        <f>+'[1]6 MAPA CALOR RESIDUAL'!F9</f>
        <v>Menor</v>
      </c>
      <c r="L9" s="46" t="str">
        <f>+'[1]6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37</v>
      </c>
      <c r="R9" s="51" t="s">
        <v>38</v>
      </c>
      <c r="S9" s="52" t="s">
        <v>39</v>
      </c>
      <c r="T9" s="52" t="s">
        <v>40</v>
      </c>
      <c r="U9" s="51" t="s">
        <v>41</v>
      </c>
      <c r="V9" s="51" t="s">
        <v>42</v>
      </c>
      <c r="W9" s="52" t="s">
        <v>43</v>
      </c>
      <c r="X9" s="51"/>
      <c r="Y9" s="51"/>
      <c r="Z9" s="51" t="s">
        <v>44</v>
      </c>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204" x14ac:dyDescent="0.2">
      <c r="A10" s="45" t="str">
        <f>'[1]2 CONTEXTO E IDENTIFICACIÓN'!A10</f>
        <v>R2</v>
      </c>
      <c r="B10" s="46" t="str">
        <f>+'[1]2 CONTEXTO E IDENTIFICACIÓN'!F10</f>
        <v>Posibilidad de pérdida reputacional por posible manipulación de los resultados derivados de las visitas de Inspección, Vigilancia y Control (IVC) debido a  presiones internas o externas, ofrecimiento de dádivas o beneficios indebidos, con el propósito de favorecer intereses particulares de terceros, comprometiendo la integridad, objetividad y legalidad del proceso evaluativo</v>
      </c>
      <c r="C10" s="47">
        <f>+'[1]3 PROBABIL E IMPACTO INHERENTE'!E10</f>
        <v>0.6</v>
      </c>
      <c r="D10" s="47">
        <f>+'[1]3 PROBABIL E IMPACTO INHERENTE'!M10</f>
        <v>0.4</v>
      </c>
      <c r="E10" s="48" t="str">
        <f>+'[1]4 MAPA CALOR INHERENTE'!C10</f>
        <v>Media</v>
      </c>
      <c r="F10" s="48" t="str">
        <f>+'[1]4 MAPA CALOR INHERENTE'!D10</f>
        <v>Menor</v>
      </c>
      <c r="G10" s="46" t="str">
        <f>+'[1]4 MAPA CALOR INHERENTE'!E10</f>
        <v>Moderado</v>
      </c>
      <c r="H10" s="49">
        <f>+'[1]5 VALORACIÓN DEL CONTROL'!S15</f>
        <v>0.216</v>
      </c>
      <c r="I10" s="50">
        <f>+'[1]5 VALORACIÓN DEL CONTROL'!T15</f>
        <v>0.4</v>
      </c>
      <c r="J10" s="48" t="str">
        <f t="shared" ref="J10:J28" si="3">+IF(H10=0,"",IF(H10&lt;=$AD$13,$AE$13,IF(H10&lt;=$AD$12,$AE$12,IF(H10&lt;=$AD$11,$AE$11,IF(H10&lt;=$AD$10,$AE$10,IF(H10&lt;=$AD$9,$AE$9,""))))))</f>
        <v>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51" t="s">
        <v>49</v>
      </c>
      <c r="R10" s="51" t="s">
        <v>38</v>
      </c>
      <c r="S10" s="52" t="s">
        <v>39</v>
      </c>
      <c r="T10" s="52" t="s">
        <v>40</v>
      </c>
      <c r="U10" s="51" t="s">
        <v>41</v>
      </c>
      <c r="V10" s="51" t="s">
        <v>42</v>
      </c>
      <c r="W10" s="52" t="s">
        <v>43</v>
      </c>
      <c r="X10" s="51"/>
      <c r="Y10" s="51"/>
      <c r="Z10" s="51" t="s">
        <v>44</v>
      </c>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242.25" x14ac:dyDescent="0.2">
      <c r="A11" s="45" t="str">
        <f>'[1]2 CONTEXTO E IDENTIFICACIÓN'!A11</f>
        <v>R3</v>
      </c>
      <c r="B11" s="46" t="str">
        <f>+'[1]2 CONTEXTO E IDENTIFICACIÓN'!F11</f>
        <v>Posibilidad de pérdida reputacional por  modificar, alterar o distorsionar la estructura, contenido o decisiones contenidas en los actos administrativos emitidos en el marco del Proceso Administrativo Sancionatorio adelantado por la Secretaría de Salud Departamental,  debido a coerción, presión indebida o influencia externa/interna con el fin de favorecer intereses particulares, comprometiendo la legalidad, imparcialidad y transparencia del procedimiento.</v>
      </c>
      <c r="C11" s="47">
        <f>+'[1]3 PROBABIL E IMPACTO INHERENTE'!E11</f>
        <v>0.6</v>
      </c>
      <c r="D11" s="47">
        <f>+'[1]3 PROBABIL E IMPACTO INHERENTE'!M11</f>
        <v>0.4</v>
      </c>
      <c r="E11" s="48" t="str">
        <f>+'[1]4 MAPA CALOR INHERENTE'!C11</f>
        <v>Media</v>
      </c>
      <c r="F11" s="48" t="str">
        <f>+'[1]4 MAPA CALOR INHERENTE'!D11</f>
        <v>Menor</v>
      </c>
      <c r="G11" s="46" t="str">
        <f>+'[1]4 MAPA CALOR INHERENTE'!E11</f>
        <v>Moderado</v>
      </c>
      <c r="H11" s="49">
        <f>+'[1]5 VALORACIÓN DEL CONTROL'!S19</f>
        <v>0.216</v>
      </c>
      <c r="I11" s="50">
        <f>+'[1]5 VALORACIÓN DEL CONTROL'!T19</f>
        <v>0.4</v>
      </c>
      <c r="J11" s="48" t="str">
        <f t="shared" si="3"/>
        <v>Baja</v>
      </c>
      <c r="K11" s="48" t="str">
        <f t="shared" si="4"/>
        <v>Menor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46" t="str">
        <f t="shared" si="0"/>
        <v>Requiere Plan de Acción</v>
      </c>
      <c r="N11" s="46" t="str">
        <f t="shared" si="1"/>
        <v>Reducir_mitigar_Transferir_Evitar</v>
      </c>
      <c r="O11" s="51" t="s">
        <v>36</v>
      </c>
      <c r="P11" s="46" t="str">
        <f t="shared" si="2"/>
        <v>Reducir_Mitigar</v>
      </c>
      <c r="Q11" s="51" t="s">
        <v>51</v>
      </c>
      <c r="R11" s="51" t="s">
        <v>52</v>
      </c>
      <c r="S11" s="52" t="s">
        <v>39</v>
      </c>
      <c r="T11" s="52" t="s">
        <v>40</v>
      </c>
      <c r="U11" s="51" t="s">
        <v>41</v>
      </c>
      <c r="V11" s="51" t="s">
        <v>42</v>
      </c>
      <c r="W11" s="52" t="s">
        <v>43</v>
      </c>
      <c r="X11" s="51"/>
      <c r="Y11" s="51"/>
      <c r="Z11" s="51" t="s">
        <v>44</v>
      </c>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178.5" x14ac:dyDescent="0.2">
      <c r="A12" s="45" t="str">
        <f>'[1]2 CONTEXTO E IDENTIFICACIÓN'!A12</f>
        <v>R4</v>
      </c>
      <c r="B12" s="46" t="str">
        <f>+'[1]2 CONTEXTO E IDENTIFICACIÓN'!F12</f>
        <v>Posibilidad  de efecto dañoso sobre el interes patrimonial por posible manipulación de los resultados de los procesos administrativos sancionatorios  Debido a  presiones internas o externas, con el propósito de otorgar beneficios indebidos a terceros, comprometiendo la transparencia, objetividad y legalidad del proceso</v>
      </c>
      <c r="C12" s="47">
        <f>+'[1]3 PROBABIL E IMPACTO INHERENTE'!E12</f>
        <v>0.6</v>
      </c>
      <c r="D12" s="47">
        <f>+'[1]3 PROBABIL E IMPACTO INHERENTE'!M12</f>
        <v>0.4</v>
      </c>
      <c r="E12" s="48" t="str">
        <f>+'[1]4 MAPA CALOR INHERENTE'!C12</f>
        <v>Media</v>
      </c>
      <c r="F12" s="48" t="str">
        <f>+'[1]4 MAPA CALOR INHERENTE'!D12</f>
        <v>Menor</v>
      </c>
      <c r="G12" s="46" t="str">
        <f>+'[1]4 MAPA CALOR INHERENTE'!E12</f>
        <v>Moderado</v>
      </c>
      <c r="H12" s="49">
        <f>+'[1]5 VALORACIÓN DEL CONTROL'!S23</f>
        <v>0.36</v>
      </c>
      <c r="I12" s="50">
        <f>+'[1]5 VALORACIÓN DEL CONTROL'!T23</f>
        <v>0.4</v>
      </c>
      <c r="J12" s="48" t="str">
        <f t="shared" si="3"/>
        <v>Baja</v>
      </c>
      <c r="K12" s="48" t="str">
        <f t="shared" si="4"/>
        <v>Menor</v>
      </c>
      <c r="L12" s="46" t="str">
        <f t="shared" si="5"/>
        <v>Moderado</v>
      </c>
      <c r="M12" s="46" t="str">
        <f t="shared" si="0"/>
        <v>Requiere Plan de Acción</v>
      </c>
      <c r="N12" s="46" t="str">
        <f t="shared" si="1"/>
        <v>Reducir_mitigar_Transferir_Evitar</v>
      </c>
      <c r="O12" s="51" t="s">
        <v>36</v>
      </c>
      <c r="P12" s="46" t="str">
        <f t="shared" si="2"/>
        <v>Reducir_Mitigar</v>
      </c>
      <c r="Q12" s="51" t="s">
        <v>54</v>
      </c>
      <c r="R12" s="51" t="s">
        <v>52</v>
      </c>
      <c r="S12" s="52" t="s">
        <v>39</v>
      </c>
      <c r="T12" s="52" t="s">
        <v>40</v>
      </c>
      <c r="U12" s="51" t="s">
        <v>41</v>
      </c>
      <c r="V12" s="51" t="s">
        <v>42</v>
      </c>
      <c r="W12" s="52" t="s">
        <v>43</v>
      </c>
      <c r="X12" s="51"/>
      <c r="Y12" s="51"/>
      <c r="Z12" s="51" t="s">
        <v>44</v>
      </c>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204.75" thickBot="1" x14ac:dyDescent="0.25">
      <c r="A13" s="45" t="str">
        <f>'[1]2 CONTEXTO E IDENTIFICACIÓN'!A13</f>
        <v>R5</v>
      </c>
      <c r="B13" s="46" t="str">
        <f>+'[1]2 CONTEXTO E IDENTIFICACIÓN'!F13</f>
        <v>Posibilidad de pérdida económica y reputacional por auditar la facturación por prestación de servicios de IPS sin tener en cuenta tiempos de radicación, número de radicación y normatividad vigente  a causa de recibir o solicitar dádivas o beneficio a nombre propio o de tercero por falta de adherencia al Codigo de etica y buen gobierno y manejo de conflicto de intereses de la Gobernación de Bolivar.</v>
      </c>
      <c r="C13" s="47">
        <f>+'[1]3 PROBABIL E IMPACTO INHERENTE'!E13</f>
        <v>0.8</v>
      </c>
      <c r="D13" s="47">
        <f>+'[1]3 PROBABIL E IMPACTO INHERENTE'!M13</f>
        <v>0.8</v>
      </c>
      <c r="E13" s="48" t="str">
        <f>+'[1]4 MAPA CALOR INHERENTE'!C13</f>
        <v>Alta</v>
      </c>
      <c r="F13" s="48" t="str">
        <f>+'[1]4 MAPA CALOR INHERENTE'!D13</f>
        <v>Mayor</v>
      </c>
      <c r="G13" s="46" t="str">
        <f>+'[1]4 MAPA CALOR INHERENTE'!E13</f>
        <v>Alto</v>
      </c>
      <c r="H13" s="49">
        <f>+'[1]5 VALORACIÓN DEL CONTROL'!S27</f>
        <v>0.17279999999999998</v>
      </c>
      <c r="I13" s="50">
        <f>+'[1]5 VALORACIÓN DEL CONTROL'!T27</f>
        <v>0.8</v>
      </c>
      <c r="J13" s="48" t="str">
        <f t="shared" si="3"/>
        <v>Muy Baja</v>
      </c>
      <c r="K13" s="48" t="str">
        <f t="shared" si="4"/>
        <v>Mayor</v>
      </c>
      <c r="L13" s="46" t="str">
        <f t="shared" si="5"/>
        <v>Alto</v>
      </c>
      <c r="M13" s="46" t="str">
        <f t="shared" si="0"/>
        <v>Requiere Plan de Acción</v>
      </c>
      <c r="N13" s="46" t="str">
        <f t="shared" si="1"/>
        <v>Reducir_mitigar_Transferir_Evitar</v>
      </c>
      <c r="O13" s="51" t="s">
        <v>36</v>
      </c>
      <c r="P13" s="46" t="str">
        <f t="shared" si="2"/>
        <v>Reducir_Mitigar</v>
      </c>
      <c r="Q13" s="51" t="s">
        <v>57</v>
      </c>
      <c r="R13" s="63" t="s">
        <v>58</v>
      </c>
      <c r="S13" s="52" t="s">
        <v>39</v>
      </c>
      <c r="T13" s="52" t="s">
        <v>40</v>
      </c>
      <c r="U13" s="52" t="s">
        <v>59</v>
      </c>
      <c r="V13" s="52" t="s">
        <v>60</v>
      </c>
      <c r="W13" s="52" t="s">
        <v>43</v>
      </c>
      <c r="X13" s="51"/>
      <c r="Y13" s="51"/>
      <c r="Z13" s="51" t="s">
        <v>44</v>
      </c>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153" x14ac:dyDescent="0.2">
      <c r="A14" s="45" t="str">
        <f>'[1]2 CONTEXTO E IDENTIFICACIÓN'!A14</f>
        <v>R6</v>
      </c>
      <c r="B14" s="46" t="str">
        <f>+'[1]2 CONTEXTO E IDENTIFICACIÓN'!F14</f>
        <v>Posibilidad de pérdida reputacional por gestionar convenios monopolicos de subsidio a la oferta a causa de recibir o solicitar dádivas o beneficio a nombre propio o de terceros por falta de adherencia al Codigo de etica y buen gobierno y manejo de conflicto de intereses de la Gobernación de Bolivar.</v>
      </c>
      <c r="C14" s="47">
        <f>+'[1]3 PROBABIL E IMPACTO INHERENTE'!E14</f>
        <v>0.6</v>
      </c>
      <c r="D14" s="47">
        <f>+'[1]3 PROBABIL E IMPACTO INHERENTE'!M14</f>
        <v>0.8</v>
      </c>
      <c r="E14" s="48" t="str">
        <f>+'[1]4 MAPA CALOR INHERENTE'!C14</f>
        <v>Media</v>
      </c>
      <c r="F14" s="48" t="str">
        <f>+'[1]4 MAPA CALOR INHERENTE'!D14</f>
        <v>Mayor</v>
      </c>
      <c r="G14" s="46" t="str">
        <f>+'[1]4 MAPA CALOR INHERENTE'!E14</f>
        <v>Alto</v>
      </c>
      <c r="H14" s="49">
        <f>+'[1]5 VALORACIÓN DEL CONTROL'!S31</f>
        <v>0.216</v>
      </c>
      <c r="I14" s="50">
        <f>+'[1]5 VALORACIÓN DEL CONTROL'!T31</f>
        <v>0.8</v>
      </c>
      <c r="J14" s="48" t="str">
        <f t="shared" si="3"/>
        <v>Baja</v>
      </c>
      <c r="K14" s="48" t="str">
        <f t="shared" si="4"/>
        <v>Mayor</v>
      </c>
      <c r="L14" s="46" t="str">
        <f t="shared" si="5"/>
        <v>Alto</v>
      </c>
      <c r="M14" s="46" t="str">
        <f t="shared" si="0"/>
        <v>Requiere Plan de Acción</v>
      </c>
      <c r="N14" s="46" t="str">
        <f t="shared" si="1"/>
        <v>Reducir_mitigar_Transferir_Evitar</v>
      </c>
      <c r="O14" s="51" t="s">
        <v>36</v>
      </c>
      <c r="P14" s="46" t="str">
        <f t="shared" si="2"/>
        <v>Reducir_Mitigar</v>
      </c>
      <c r="Q14" s="51" t="s">
        <v>62</v>
      </c>
      <c r="R14" s="63" t="s">
        <v>58</v>
      </c>
      <c r="S14" s="52" t="s">
        <v>63</v>
      </c>
      <c r="T14" s="52" t="s">
        <v>40</v>
      </c>
      <c r="U14" s="52" t="s">
        <v>64</v>
      </c>
      <c r="V14" s="52" t="s">
        <v>64</v>
      </c>
      <c r="W14" s="52" t="s">
        <v>43</v>
      </c>
      <c r="X14" s="51"/>
      <c r="Y14" s="51"/>
      <c r="Z14" s="51" t="s">
        <v>44</v>
      </c>
      <c r="AA14" s="53"/>
      <c r="AB14" s="53"/>
      <c r="AM14" s="37"/>
      <c r="AN14" s="37"/>
      <c r="AO14" s="44"/>
      <c r="AP14" s="59"/>
      <c r="AQ14" s="60"/>
      <c r="AR14" s="57"/>
      <c r="AS14" s="57"/>
      <c r="AT14" s="57"/>
      <c r="AU14" s="57"/>
      <c r="AV14" s="57"/>
      <c r="AW14" s="44"/>
      <c r="AX14" s="44"/>
    </row>
    <row r="15" spans="1:50" ht="216.75" x14ac:dyDescent="0.2">
      <c r="A15" s="45" t="str">
        <f>'[1]2 CONTEXTO E IDENTIFICACIÓN'!A15</f>
        <v>R7</v>
      </c>
      <c r="B15" s="46" t="str">
        <f>+'[1]2 CONTEXTO E IDENTIFICACIÓN'!F15</f>
        <v>Posibilidad de pérdida económica y reputacional por expedir certificados de tiempos laborados o de actos administrativos adulterados para beneficiar a un tercero a causa de aceptar, recibir o solicitar dádivas, donaciones en dinero o en especie o beneficios a nombre propio o de terceros por falta de adherencia al "Código de Ética Buen Gobierno y Manejo de Conflicto de Intereses" de la Gobernación de Bolivar.</v>
      </c>
      <c r="C15" s="47">
        <f>+'[1]3 PROBABIL E IMPACTO INHERENTE'!E15</f>
        <v>0.6</v>
      </c>
      <c r="D15" s="47">
        <f>+'[1]3 PROBABIL E IMPACTO INHERENTE'!M15</f>
        <v>0.8</v>
      </c>
      <c r="E15" s="48" t="str">
        <f>+'[1]4 MAPA CALOR INHERENTE'!C15</f>
        <v>Media</v>
      </c>
      <c r="F15" s="48" t="str">
        <f>+'[1]4 MAPA CALOR INHERENTE'!D15</f>
        <v>Mayor</v>
      </c>
      <c r="G15" s="46" t="str">
        <f>+'[1]4 MAPA CALOR INHERENTE'!E15</f>
        <v>Alto</v>
      </c>
      <c r="H15" s="49">
        <f>+'[1]5 VALORACIÓN DEL CONTROL'!S35</f>
        <v>0.12959999999999999</v>
      </c>
      <c r="I15" s="50">
        <f>+'[1]5 VALORACIÓN DEL CONTROL'!T35</f>
        <v>0.8</v>
      </c>
      <c r="J15" s="48" t="str">
        <f t="shared" si="3"/>
        <v>Muy Baja</v>
      </c>
      <c r="K15" s="48" t="str">
        <f t="shared" si="4"/>
        <v>Mayor</v>
      </c>
      <c r="L15" s="46" t="str">
        <f t="shared" si="5"/>
        <v>Alto</v>
      </c>
      <c r="M15" s="46" t="str">
        <f t="shared" si="0"/>
        <v>Requiere Plan de Acción</v>
      </c>
      <c r="N15" s="46" t="str">
        <f t="shared" si="1"/>
        <v>Reducir_mitigar_Transferir_Evitar</v>
      </c>
      <c r="O15" s="51" t="s">
        <v>36</v>
      </c>
      <c r="P15" s="46" t="str">
        <f t="shared" si="2"/>
        <v>Reducir_Mitigar</v>
      </c>
      <c r="Q15" s="51" t="s">
        <v>65</v>
      </c>
      <c r="R15" s="51" t="s">
        <v>66</v>
      </c>
      <c r="S15" s="52" t="s">
        <v>39</v>
      </c>
      <c r="T15" s="52" t="s">
        <v>40</v>
      </c>
      <c r="U15" s="52" t="s">
        <v>67</v>
      </c>
      <c r="V15" s="52" t="s">
        <v>68</v>
      </c>
      <c r="W15" s="52" t="s">
        <v>43</v>
      </c>
      <c r="X15" s="51"/>
      <c r="Y15" s="51"/>
      <c r="Z15" s="51" t="s">
        <v>44</v>
      </c>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255.75" thickBot="1" x14ac:dyDescent="0.25">
      <c r="A16" s="45" t="str">
        <f>'[1]2 CONTEXTO E IDENTIFICACIÓN'!A16</f>
        <v>R8</v>
      </c>
      <c r="B16" s="46" t="str">
        <f>+'[1]2 CONTEXTO E IDENTIFICACIÓN'!F16</f>
        <v>Posibilidad de pérdida económica y reputacional por realizar liquidaciones de sueldos, vacaciones, retroactividad o prestaciones sociales incluyendo factores salariales que no correspondan al funcionario o exfuncionario  a causa de recibir presiones internas o externas, aceptar, recibir o solicitar dádivas, donaciones en dinero o en especie o beneficios a nombre propio o de terceros por falta de adherencia al "Código de Ética Buen Gobierno y Manejo de Conflicto de Intereses" de la Gobernación de Bolivar.</v>
      </c>
      <c r="C16" s="47">
        <f>+'[1]3 PROBABIL E IMPACTO INHERENTE'!E16</f>
        <v>0.6</v>
      </c>
      <c r="D16" s="47">
        <f>+'[1]3 PROBABIL E IMPACTO INHERENTE'!M16</f>
        <v>0.8</v>
      </c>
      <c r="E16" s="48" t="str">
        <f>+'[1]4 MAPA CALOR INHERENTE'!C16</f>
        <v>Media</v>
      </c>
      <c r="F16" s="48" t="str">
        <f>+'[1]4 MAPA CALOR INHERENTE'!D16</f>
        <v>Mayor</v>
      </c>
      <c r="G16" s="46" t="str">
        <f>+'[1]4 MAPA CALOR INHERENTE'!E16</f>
        <v>Alto</v>
      </c>
      <c r="H16" s="49">
        <f>+'[1]5 VALORACIÓN DEL CONTROL'!S39</f>
        <v>0.12959999999999999</v>
      </c>
      <c r="I16" s="50">
        <f>+'[1]5 VALORACIÓN DEL CONTROL'!T39</f>
        <v>0.8</v>
      </c>
      <c r="J16" s="48" t="str">
        <f t="shared" si="3"/>
        <v>Muy Baja</v>
      </c>
      <c r="K16" s="48" t="str">
        <f t="shared" si="4"/>
        <v>Mayor</v>
      </c>
      <c r="L16" s="46" t="str">
        <f t="shared" si="5"/>
        <v>Alto</v>
      </c>
      <c r="M16" s="46" t="str">
        <f t="shared" si="0"/>
        <v>Requiere Plan de Acción</v>
      </c>
      <c r="N16" s="46" t="str">
        <f t="shared" si="1"/>
        <v>Reducir_mitigar_Transferir_Evitar</v>
      </c>
      <c r="O16" s="51" t="s">
        <v>36</v>
      </c>
      <c r="P16" s="46" t="str">
        <f t="shared" si="2"/>
        <v>Reducir_Mitigar</v>
      </c>
      <c r="Q16" s="51" t="s">
        <v>71</v>
      </c>
      <c r="R16" s="51" t="s">
        <v>66</v>
      </c>
      <c r="S16" s="52" t="s">
        <v>39</v>
      </c>
      <c r="T16" s="52" t="s">
        <v>40</v>
      </c>
      <c r="U16" s="52" t="s">
        <v>72</v>
      </c>
      <c r="V16" s="52" t="s">
        <v>73</v>
      </c>
      <c r="W16" s="52" t="s">
        <v>43</v>
      </c>
      <c r="X16" s="51"/>
      <c r="Y16" s="51"/>
      <c r="Z16" s="51" t="s">
        <v>44</v>
      </c>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229.5" x14ac:dyDescent="0.2">
      <c r="A17" s="45" t="str">
        <f>'[1]2 CONTEXTO E IDENTIFICACIÓN'!A17</f>
        <v>R9</v>
      </c>
      <c r="B17" s="46" t="str">
        <f>+'[1]2 CONTEXTO E IDENTIFICACIÓN'!F17</f>
        <v>Posibilidad de pérdida reputacional por agilizar o demorar  el proceso administrativo de pagos a favor de instituciones prestadoras de servicios de salud sobre facturas con auditorías a causa de aceptar, recibir o solicitar dádivas, donaciones en dinero o en especie o beneficios a nombre propio o de terceros por falta de adherencia al "Código de Ética Buen Gobierno y Manejo de Conflicto de Intereses" de la Gobernación de Bolivar.</v>
      </c>
      <c r="C17" s="47">
        <f>+'[1]3 PROBABIL E IMPACTO INHERENTE'!E17</f>
        <v>0.8</v>
      </c>
      <c r="D17" s="47">
        <f>+'[1]3 PROBABIL E IMPACTO INHERENTE'!M17</f>
        <v>0.8</v>
      </c>
      <c r="E17" s="48" t="str">
        <f>+'[1]4 MAPA CALOR INHERENTE'!C17</f>
        <v>Alta</v>
      </c>
      <c r="F17" s="48" t="str">
        <f>+'[1]4 MAPA CALOR INHERENTE'!D17</f>
        <v>Mayor</v>
      </c>
      <c r="G17" s="46" t="str">
        <f>+'[1]4 MAPA CALOR INHERENTE'!E17</f>
        <v>Alto</v>
      </c>
      <c r="H17" s="49">
        <f>+'[1]5 VALORACIÓN DEL CONTROL'!S43</f>
        <v>0.17279999999999998</v>
      </c>
      <c r="I17" s="50">
        <f>+'[1]5 VALORACIÓN DEL CONTROL'!T43</f>
        <v>0.8</v>
      </c>
      <c r="J17" s="48" t="str">
        <f t="shared" si="3"/>
        <v>Muy Baja</v>
      </c>
      <c r="K17" s="48" t="str">
        <f t="shared" si="4"/>
        <v>Mayor</v>
      </c>
      <c r="L17" s="46" t="str">
        <f t="shared" si="5"/>
        <v>Alto</v>
      </c>
      <c r="M17" s="46" t="str">
        <f t="shared" si="0"/>
        <v>Requiere Plan de Acción</v>
      </c>
      <c r="N17" s="46" t="str">
        <f t="shared" si="1"/>
        <v>Reducir_mitigar_Transferir_Evitar</v>
      </c>
      <c r="O17" s="51" t="s">
        <v>75</v>
      </c>
      <c r="P17" s="46" t="str">
        <f t="shared" si="2"/>
        <v>Redicir_Transferir</v>
      </c>
      <c r="Q17" s="51" t="s">
        <v>76</v>
      </c>
      <c r="R17" s="73" t="s">
        <v>77</v>
      </c>
      <c r="S17" s="52" t="s">
        <v>39</v>
      </c>
      <c r="T17" s="52" t="s">
        <v>40</v>
      </c>
      <c r="U17" s="52" t="s">
        <v>78</v>
      </c>
      <c r="V17" s="52" t="s">
        <v>68</v>
      </c>
      <c r="W17" s="52" t="s">
        <v>43</v>
      </c>
      <c r="X17" s="51"/>
      <c r="Y17" s="51"/>
      <c r="Z17" s="51" t="s">
        <v>44</v>
      </c>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191.25" x14ac:dyDescent="0.2">
      <c r="A18" s="45" t="str">
        <f>'[1]2 CONTEXTO E IDENTIFICACIÓN'!A18</f>
        <v>R10</v>
      </c>
      <c r="B18" s="46" t="str">
        <f>+'[1]2 CONTEXTO E IDENTIFICACIÓN'!F18</f>
        <v>Posibilidad de pérdida reputacional Por omitir los lineamientos o requisitos en la ejecución  del Plan de Intervenciones Colectivas - PIC, realizados por la Secretaría de Salud Departamental de Bolívar  a causa de  recibir o aceptar presiones internas o externas, por falta de adherencia al código de ética y buen gobierno y manejo de conflictos de intereses de la entidad.</v>
      </c>
      <c r="C18" s="47">
        <f>+'[1]3 PROBABIL E IMPACTO INHERENTE'!E18</f>
        <v>0.6</v>
      </c>
      <c r="D18" s="47">
        <f>+'[1]3 PROBABIL E IMPACTO INHERENTE'!M18</f>
        <v>0.8</v>
      </c>
      <c r="E18" s="48" t="str">
        <f>+'[1]4 MAPA CALOR INHERENTE'!C18</f>
        <v>Media</v>
      </c>
      <c r="F18" s="48" t="str">
        <f>+'[1]4 MAPA CALOR INHERENTE'!D18</f>
        <v>Mayor</v>
      </c>
      <c r="G18" s="46" t="str">
        <f>+'[1]4 MAPA CALOR INHERENTE'!E18</f>
        <v>Alto</v>
      </c>
      <c r="H18" s="49">
        <f>+'[1]5 VALORACIÓN DEL CONTROL'!S47</f>
        <v>0.1512</v>
      </c>
      <c r="I18" s="50">
        <f>+'[1]5 VALORACIÓN DEL CONTROL'!T47</f>
        <v>0.8</v>
      </c>
      <c r="J18" s="48" t="str">
        <f t="shared" si="3"/>
        <v>Muy Baja</v>
      </c>
      <c r="K18" s="48" t="str">
        <f t="shared" si="4"/>
        <v>Mayor</v>
      </c>
      <c r="L18" s="46" t="str">
        <f t="shared" si="5"/>
        <v>Alto</v>
      </c>
      <c r="M18" s="46" t="str">
        <f t="shared" si="0"/>
        <v>Requiere Plan de Acción</v>
      </c>
      <c r="N18" s="46" t="str">
        <f t="shared" si="1"/>
        <v>Reducir_mitigar_Transferir_Evitar</v>
      </c>
      <c r="O18" s="51" t="s">
        <v>36</v>
      </c>
      <c r="P18" s="46" t="str">
        <f t="shared" si="2"/>
        <v>Reducir_Mitigar</v>
      </c>
      <c r="Q18" s="51" t="s">
        <v>79</v>
      </c>
      <c r="R18" s="52" t="s">
        <v>39</v>
      </c>
      <c r="S18" s="52" t="s">
        <v>39</v>
      </c>
      <c r="T18" s="52" t="s">
        <v>40</v>
      </c>
      <c r="U18" s="52" t="s">
        <v>80</v>
      </c>
      <c r="V18" s="52" t="s">
        <v>81</v>
      </c>
      <c r="W18" s="52" t="s">
        <v>43</v>
      </c>
      <c r="X18" s="51"/>
      <c r="Y18" s="51"/>
      <c r="Z18" s="51" t="s">
        <v>44</v>
      </c>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04" x14ac:dyDescent="0.2">
      <c r="A19" s="45" t="str">
        <f>'[1]2 CONTEXTO E IDENTIFICACIÓN'!A19</f>
        <v>R11</v>
      </c>
      <c r="B19" s="46" t="str">
        <f>+'[1]2 CONTEXTO E IDENTIFICACIÓN'!F19</f>
        <v>Posibilidad de pérdida reputacional por emitir conceptos sanitarios de certificación sin el cumplimiento técnico legal requerido, o para agilizar la expedición de dicho certificado por recibir o aceptar presiones internas o externas, dádivas, favores o beneficios debido a la falta de adherencia al Codigo de etica y buen gobierno y manejo de conflicto de interes la Gobernación de Bolivar</v>
      </c>
      <c r="C19" s="47">
        <f>+'[1]3 PROBABIL E IMPACTO INHERENTE'!E19</f>
        <v>0.8</v>
      </c>
      <c r="D19" s="47">
        <f>+'[1]3 PROBABIL E IMPACTO INHERENTE'!M19</f>
        <v>0.8</v>
      </c>
      <c r="E19" s="48" t="str">
        <f>+'[1]4 MAPA CALOR INHERENTE'!C19</f>
        <v>Alta</v>
      </c>
      <c r="F19" s="48" t="str">
        <f>+'[1]4 MAPA CALOR INHERENTE'!D19</f>
        <v>Mayor</v>
      </c>
      <c r="G19" s="46" t="str">
        <f>+'[1]4 MAPA CALOR INHERENTE'!E19</f>
        <v>Alto</v>
      </c>
      <c r="H19" s="49">
        <f>+'[1]5 VALORACIÓN DEL CONTROL'!S51</f>
        <v>0.17279999999999998</v>
      </c>
      <c r="I19" s="50">
        <f>+'[1]5 VALORACIÓN DEL CONTROL'!T51</f>
        <v>0.8</v>
      </c>
      <c r="J19" s="48" t="str">
        <f t="shared" si="3"/>
        <v>Muy Baja</v>
      </c>
      <c r="K19" s="48" t="str">
        <f t="shared" si="4"/>
        <v>Mayor</v>
      </c>
      <c r="L19" s="46" t="str">
        <f t="shared" si="5"/>
        <v>Alto</v>
      </c>
      <c r="M19" s="46" t="str">
        <f t="shared" si="0"/>
        <v>Requiere Plan de Acción</v>
      </c>
      <c r="N19" s="46" t="str">
        <f t="shared" si="1"/>
        <v>Reducir_mitigar_Transferir_Evitar</v>
      </c>
      <c r="O19" s="51" t="s">
        <v>36</v>
      </c>
      <c r="P19" s="46" t="str">
        <f t="shared" si="2"/>
        <v>Reducir_Mitigar</v>
      </c>
      <c r="Q19" s="51" t="s">
        <v>83</v>
      </c>
      <c r="R19" s="51" t="s">
        <v>84</v>
      </c>
      <c r="S19" s="52" t="s">
        <v>39</v>
      </c>
      <c r="T19" s="52" t="s">
        <v>40</v>
      </c>
      <c r="U19" s="52" t="s">
        <v>85</v>
      </c>
      <c r="V19" s="52" t="s">
        <v>81</v>
      </c>
      <c r="W19" s="52" t="s">
        <v>43</v>
      </c>
      <c r="X19" s="51"/>
      <c r="Y19" s="51"/>
      <c r="Z19" s="51" t="s">
        <v>44</v>
      </c>
      <c r="AA19" s="53"/>
      <c r="AB19" s="53"/>
      <c r="AE19" s="74"/>
      <c r="AF19" s="62" t="s">
        <v>56</v>
      </c>
      <c r="AG19" s="41" t="s">
        <v>86</v>
      </c>
      <c r="AH19" s="41" t="s">
        <v>87</v>
      </c>
      <c r="AM19" s="74"/>
      <c r="AN19" s="74"/>
      <c r="AO19" s="44"/>
      <c r="AP19" s="44"/>
      <c r="AQ19" s="44"/>
      <c r="AR19" s="57"/>
      <c r="AS19" s="57"/>
      <c r="AT19" s="57"/>
      <c r="AU19" s="57"/>
      <c r="AV19" s="57"/>
      <c r="AW19" s="44"/>
      <c r="AX19" s="44"/>
    </row>
    <row r="20" spans="1:50" ht="216.75" x14ac:dyDescent="0.2">
      <c r="A20" s="45" t="str">
        <f>'[1]2 CONTEXTO E IDENTIFICACIÓN'!A20</f>
        <v>R12</v>
      </c>
      <c r="B20" s="46" t="str">
        <f>+'[1]2 CONTEXTO E IDENTIFICACIÓN'!F20</f>
        <v xml:space="preserve">Posibilidad de pérdida reputacional por expedición de resoluciones de licencias de seguridad y salud en el trabajo sin el cumplimiento técnico legal requerido, o para agilizar la expedición de dicho certificado a causa de recibir o aceptar presiones internas o externas, dádivas, favores o beneficios debido a la falta de adherencia al Codigo de etica y buen gobierno y manejo de conflicto de interes la Gobernación de Bolivar </v>
      </c>
      <c r="C20" s="47">
        <f>+'[1]3 PROBABIL E IMPACTO INHERENTE'!E20</f>
        <v>0.8</v>
      </c>
      <c r="D20" s="47">
        <f>+'[1]3 PROBABIL E IMPACTO INHERENTE'!M20</f>
        <v>0.8</v>
      </c>
      <c r="E20" s="48" t="str">
        <f>+'[1]4 MAPA CALOR INHERENTE'!C20</f>
        <v>Alta</v>
      </c>
      <c r="F20" s="48" t="str">
        <f>+'[1]4 MAPA CALOR INHERENTE'!D20</f>
        <v>Mayor</v>
      </c>
      <c r="G20" s="46" t="str">
        <f>+'[1]4 MAPA CALOR INHERENTE'!E20</f>
        <v>Alto</v>
      </c>
      <c r="H20" s="49">
        <f>+'[1]5 VALORACIÓN DEL CONTROL'!S55</f>
        <v>0.12095999999999998</v>
      </c>
      <c r="I20" s="50">
        <f>+'[1]5 VALORACIÓN DEL CONTROL'!T55</f>
        <v>0.8</v>
      </c>
      <c r="J20" s="48" t="str">
        <f t="shared" si="3"/>
        <v>Muy Baja</v>
      </c>
      <c r="K20" s="48" t="str">
        <f t="shared" si="4"/>
        <v>Mayor</v>
      </c>
      <c r="L20" s="46" t="str">
        <f t="shared" si="5"/>
        <v>Alto</v>
      </c>
      <c r="M20" s="46" t="str">
        <f t="shared" si="0"/>
        <v>Requiere Plan de Acción</v>
      </c>
      <c r="N20" s="46" t="str">
        <f t="shared" si="1"/>
        <v>Reducir_mitigar_Transferir_Evitar</v>
      </c>
      <c r="O20" s="51" t="s">
        <v>36</v>
      </c>
      <c r="P20" s="46" t="str">
        <f t="shared" si="2"/>
        <v>Reducir_Mitigar</v>
      </c>
      <c r="Q20" s="51" t="s">
        <v>88</v>
      </c>
      <c r="R20" s="51" t="s">
        <v>89</v>
      </c>
      <c r="S20" s="52" t="s">
        <v>39</v>
      </c>
      <c r="T20" s="52" t="s">
        <v>40</v>
      </c>
      <c r="U20" s="52" t="s">
        <v>90</v>
      </c>
      <c r="V20" s="52" t="s">
        <v>91</v>
      </c>
      <c r="W20" s="52" t="s">
        <v>43</v>
      </c>
      <c r="X20" s="51"/>
      <c r="Y20" s="51"/>
      <c r="Z20" s="51" t="s">
        <v>44</v>
      </c>
      <c r="AA20" s="53"/>
      <c r="AB20" s="53"/>
      <c r="AC20" s="76"/>
      <c r="AD20" s="76"/>
      <c r="AE20" s="74"/>
      <c r="AF20" s="77"/>
      <c r="AM20" s="74"/>
      <c r="AN20" s="74"/>
      <c r="AO20" s="44"/>
      <c r="AP20" s="44"/>
      <c r="AQ20" s="44"/>
      <c r="AR20" s="57"/>
      <c r="AS20" s="57"/>
      <c r="AT20" s="57"/>
      <c r="AU20" s="57"/>
      <c r="AV20" s="57"/>
      <c r="AW20" s="44"/>
      <c r="AX20" s="44"/>
    </row>
    <row r="21" spans="1:50" hidden="1" x14ac:dyDescent="0.2">
      <c r="A21" s="45" t="str">
        <f>'[1]2 CONTEXTO E IDENTIFICACIÓN'!A21</f>
        <v>R13</v>
      </c>
      <c r="B21" s="46" t="str">
        <f>+'[1]2 CONTEXTO E IDENTIFICACIÓN'!F21</f>
        <v xml:space="preserve">  </v>
      </c>
      <c r="C21" s="47" t="str">
        <f>+'[1]3 PROBABIL E IMPACTO INHERENTE'!E21</f>
        <v/>
      </c>
      <c r="D21" s="47" t="str">
        <f>+'[1]3 PROBABIL E IMPACTO INHERENTE'!M21</f>
        <v/>
      </c>
      <c r="E21" s="48" t="str">
        <f>+'[1]4 MAPA CALOR INHERENTE'!C21</f>
        <v/>
      </c>
      <c r="F21" s="48" t="str">
        <f>+'[1]4 MAPA CALOR INHERENTE'!D21</f>
        <v/>
      </c>
      <c r="G21" s="46" t="str">
        <f>+'[1]4 MAPA CALOR INHERENTE'!E21</f>
        <v/>
      </c>
      <c r="H21" s="49" t="str">
        <f>+'[1]5 VALORACIÓN DEL CONTROL'!S59</f>
        <v/>
      </c>
      <c r="I21" s="50" t="str">
        <f>+'[1]5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2"/>
      <c r="X21" s="51"/>
      <c r="Y21" s="51"/>
      <c r="Z21" s="51"/>
      <c r="AA21" s="53"/>
      <c r="AB21" s="53"/>
      <c r="AC21" s="76"/>
      <c r="AD21" s="76"/>
      <c r="AE21" s="78"/>
      <c r="AM21" s="74"/>
      <c r="AN21" s="74"/>
      <c r="AO21" s="44"/>
      <c r="AP21" s="70"/>
      <c r="AQ21" s="70"/>
      <c r="AR21" s="70"/>
      <c r="AS21" s="70"/>
      <c r="AT21" s="70"/>
      <c r="AU21" s="70"/>
      <c r="AV21" s="57"/>
      <c r="AW21" s="44"/>
      <c r="AX21" s="44"/>
    </row>
    <row r="22" spans="1:50" hidden="1" x14ac:dyDescent="0.2">
      <c r="A22" s="45" t="str">
        <f>'[1]2 CONTEXTO E IDENTIFICACIÓN'!A22</f>
        <v>R14</v>
      </c>
      <c r="B22" s="46" t="str">
        <f>+'[1]2 CONTEXTO E IDENTIFICACIÓN'!F22</f>
        <v xml:space="preserve">  </v>
      </c>
      <c r="C22" s="47" t="str">
        <f>+'[1]3 PROBABIL E IMPACTO INHERENTE'!E22</f>
        <v/>
      </c>
      <c r="D22" s="47" t="str">
        <f>+'[1]3 PROBABIL E IMPACTO INHERENTE'!M22</f>
        <v/>
      </c>
      <c r="E22" s="48" t="str">
        <f>+'[1]4 MAPA CALOR INHERENTE'!C22</f>
        <v/>
      </c>
      <c r="F22" s="48" t="str">
        <f>+'[1]4 MAPA CALOR INHERENTE'!D22</f>
        <v/>
      </c>
      <c r="G22" s="46" t="str">
        <f>+'[1]4 MAPA CALOR INHERENTE'!E22</f>
        <v/>
      </c>
      <c r="H22" s="49" t="str">
        <f>+'[1]5 VALORACIÓN DEL CONTROL'!S63</f>
        <v/>
      </c>
      <c r="I22" s="50" t="str">
        <f>+'[1]5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hidden="1" x14ac:dyDescent="0.2">
      <c r="A23" s="45" t="str">
        <f>'[1]2 CONTEXTO E IDENTIFICACIÓN'!A23</f>
        <v>R15</v>
      </c>
      <c r="B23" s="46" t="str">
        <f>+'[1]2 CONTEXTO E IDENTIFICACIÓN'!F23</f>
        <v xml:space="preserve">  </v>
      </c>
      <c r="C23" s="47" t="str">
        <f>+'[1]3 PROBABIL E IMPACTO INHERENTE'!E23</f>
        <v/>
      </c>
      <c r="D23" s="47" t="str">
        <f>+'[1]3 PROBABIL E IMPACTO INHERENTE'!M23</f>
        <v/>
      </c>
      <c r="E23" s="48" t="str">
        <f>+'[1]4 MAPA CALOR INHERENTE'!C23</f>
        <v/>
      </c>
      <c r="F23" s="48" t="str">
        <f>+'[1]4 MAPA CALOR INHERENTE'!D23</f>
        <v/>
      </c>
      <c r="G23" s="46" t="str">
        <f>+'[1]4 MAPA CALOR INHERENTE'!E23</f>
        <v/>
      </c>
      <c r="H23" s="49" t="str">
        <f>+'[1]5 VALORACIÓN DEL CONTROL'!S67</f>
        <v/>
      </c>
      <c r="I23" s="50" t="str">
        <f>+'[1]5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hidden="1" x14ac:dyDescent="0.2">
      <c r="A24" s="45" t="str">
        <f>'[1]2 CONTEXTO E IDENTIFICACIÓN'!A24</f>
        <v>R16</v>
      </c>
      <c r="B24" s="46" t="str">
        <f>+'[1]2 CONTEXTO E IDENTIFICACIÓN'!F24</f>
        <v xml:space="preserve">  </v>
      </c>
      <c r="C24" s="47" t="str">
        <f>+'[1]3 PROBABIL E IMPACTO INHERENTE'!E24</f>
        <v/>
      </c>
      <c r="D24" s="47" t="str">
        <f>+'[1]3 PROBABIL E IMPACTO INHERENTE'!M24</f>
        <v/>
      </c>
      <c r="E24" s="48" t="str">
        <f>+'[1]4 MAPA CALOR INHERENTE'!C24</f>
        <v/>
      </c>
      <c r="F24" s="48" t="str">
        <f>+'[1]4 MAPA CALOR INHERENTE'!D24</f>
        <v/>
      </c>
      <c r="G24" s="46" t="str">
        <f>+'[1]4 MAPA CALOR INHERENTE'!E24</f>
        <v/>
      </c>
      <c r="H24" s="49" t="str">
        <f>+'[1]5 VALORACIÓN DEL CONTROL'!S71</f>
        <v/>
      </c>
      <c r="I24" s="50" t="str">
        <f>+'[1]5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hidden="1" x14ac:dyDescent="0.25">
      <c r="A25" s="45" t="str">
        <f>'[1]2 CONTEXTO E IDENTIFICACIÓN'!A25</f>
        <v>R17</v>
      </c>
      <c r="B25" s="46" t="str">
        <f>+'[1]2 CONTEXTO E IDENTIFICACIÓN'!F25</f>
        <v xml:space="preserve">  </v>
      </c>
      <c r="C25" s="47" t="str">
        <f>+'[1]3 PROBABIL E IMPACTO INHERENTE'!E25</f>
        <v/>
      </c>
      <c r="D25" s="47" t="str">
        <f>+'[1]3 PROBABIL E IMPACTO INHERENTE'!M25</f>
        <v/>
      </c>
      <c r="E25" s="48" t="str">
        <f>+'[1]4 MAPA CALOR INHERENTE'!C25</f>
        <v/>
      </c>
      <c r="F25" s="48" t="str">
        <f>+'[1]4 MAPA CALOR INHERENTE'!D25</f>
        <v/>
      </c>
      <c r="G25" s="46" t="str">
        <f>+'[1]4 MAPA CALOR INHERENTE'!E25</f>
        <v/>
      </c>
      <c r="H25" s="49" t="str">
        <f>+'[1]5 VALORACIÓN DEL CONTROL'!S75</f>
        <v/>
      </c>
      <c r="I25" s="50" t="str">
        <f>+'[1]5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hidden="1" x14ac:dyDescent="0.25">
      <c r="A26" s="45" t="str">
        <f>'[1]2 CONTEXTO E IDENTIFICACIÓN'!A26</f>
        <v>R18</v>
      </c>
      <c r="B26" s="46" t="str">
        <f>+'[1]2 CONTEXTO E IDENTIFICACIÓN'!F26</f>
        <v xml:space="preserve">  </v>
      </c>
      <c r="C26" s="47" t="str">
        <f>+'[1]3 PROBABIL E IMPACTO INHERENTE'!E26</f>
        <v/>
      </c>
      <c r="D26" s="47" t="str">
        <f>+'[1]3 PROBABIL E IMPACTO INHERENTE'!M26</f>
        <v/>
      </c>
      <c r="E26" s="48" t="str">
        <f>+'[1]4 MAPA CALOR INHERENTE'!C26</f>
        <v/>
      </c>
      <c r="F26" s="48" t="str">
        <f>+'[1]4 MAPA CALOR INHERENTE'!D26</f>
        <v/>
      </c>
      <c r="G26" s="46" t="str">
        <f>+'[1]4 MAPA CALOR INHERENTE'!E26</f>
        <v/>
      </c>
      <c r="H26" s="49" t="str">
        <f>+'[1]5 VALORACIÓN DEL CONTROL'!S79</f>
        <v/>
      </c>
      <c r="I26" s="50" t="str">
        <f>+'[1]5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hidden="1" x14ac:dyDescent="0.25">
      <c r="A27" s="45" t="str">
        <f>'[1]2 CONTEXTO E IDENTIFICACIÓN'!A27</f>
        <v>R19</v>
      </c>
      <c r="B27" s="46" t="str">
        <f>+'[1]2 CONTEXTO E IDENTIFICACIÓN'!F27</f>
        <v xml:space="preserve">  </v>
      </c>
      <c r="C27" s="47" t="str">
        <f>+'[1]3 PROBABIL E IMPACTO INHERENTE'!E27</f>
        <v/>
      </c>
      <c r="D27" s="47" t="str">
        <f>+'[1]3 PROBABIL E IMPACTO INHERENTE'!M27</f>
        <v/>
      </c>
      <c r="E27" s="48" t="str">
        <f>+'[1]4 MAPA CALOR INHERENTE'!C27</f>
        <v/>
      </c>
      <c r="F27" s="48" t="str">
        <f>+'[1]4 MAPA CALOR INHERENTE'!D27</f>
        <v/>
      </c>
      <c r="G27" s="46" t="str">
        <f>+'[1]4 MAPA CALOR INHERENTE'!E27</f>
        <v/>
      </c>
      <c r="H27" s="49" t="str">
        <f>+'[1]5 VALORACIÓN DEL CONTROL'!S83</f>
        <v/>
      </c>
      <c r="I27" s="50" t="str">
        <f>+'[1]5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hidden="1" x14ac:dyDescent="0.25">
      <c r="A28" s="45" t="str">
        <f>'[1]2 CONTEXTO E IDENTIFICACIÓN'!A28</f>
        <v>R20</v>
      </c>
      <c r="B28" s="46" t="str">
        <f>+'[1]2 CONTEXTO E IDENTIFICACIÓN'!F28</f>
        <v xml:space="preserve">  </v>
      </c>
      <c r="C28" s="47" t="str">
        <f>+'[1]3 PROBABIL E IMPACTO INHERENTE'!E28</f>
        <v/>
      </c>
      <c r="D28" s="47" t="str">
        <f>+'[1]3 PROBABIL E IMPACTO INHERENTE'!M28</f>
        <v/>
      </c>
      <c r="E28" s="48" t="str">
        <f>+'[1]4 MAPA CALOR INHERENTE'!C28</f>
        <v/>
      </c>
      <c r="F28" s="48" t="str">
        <f>+'[1]4 MAPA CALOR INHERENTE'!D28</f>
        <v/>
      </c>
      <c r="G28" s="46" t="str">
        <f>+'[1]4 MAPA CALOR INHERENTE'!E28</f>
        <v/>
      </c>
      <c r="H28" s="49" t="str">
        <f>+'[1]5 VALORACIÓN DEL CONTROL'!S87</f>
        <v/>
      </c>
      <c r="I28" s="50" t="str">
        <f>+'[1]5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hidden="1"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hidden="1"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435" priority="6" operator="equal">
      <formula>$AE$13</formula>
    </cfRule>
    <cfRule type="cellIs" dxfId="434" priority="7" operator="equal">
      <formula>$AE$12</formula>
    </cfRule>
    <cfRule type="cellIs" dxfId="433" priority="8" operator="equal">
      <formula>$AE$11</formula>
    </cfRule>
    <cfRule type="cellIs" dxfId="432" priority="9" operator="equal">
      <formula>$AE$10</formula>
    </cfRule>
    <cfRule type="cellIs" dxfId="431" priority="10" operator="equal">
      <formula>$AE$9</formula>
    </cfRule>
  </conditionalFormatting>
  <conditionalFormatting sqref="F9:F28">
    <cfRule type="cellIs" dxfId="430" priority="1" operator="equal">
      <formula>$AF$8</formula>
    </cfRule>
    <cfRule type="cellIs" dxfId="429" priority="2" operator="equal">
      <formula>$AG$8</formula>
    </cfRule>
    <cfRule type="cellIs" dxfId="428" priority="3" operator="equal">
      <formula>$AH$8</formula>
    </cfRule>
    <cfRule type="cellIs" dxfId="427" priority="4" operator="equal">
      <formula>$AI$8</formula>
    </cfRule>
    <cfRule type="cellIs" dxfId="426" priority="5" operator="equal">
      <formula>$AJ$8</formula>
    </cfRule>
  </conditionalFormatting>
  <conditionalFormatting sqref="G9:G28">
    <cfRule type="cellIs" dxfId="425" priority="11" operator="equal">
      <formula>$AF$16</formula>
    </cfRule>
    <cfRule type="cellIs" dxfId="424" priority="12" operator="equal">
      <formula>$AF$17</formula>
    </cfRule>
    <cfRule type="cellIs" dxfId="423" priority="13" operator="equal">
      <formula>$AF$18</formula>
    </cfRule>
    <cfRule type="cellIs" dxfId="422" priority="14" operator="equal">
      <formula>$AF$19</formula>
    </cfRule>
  </conditionalFormatting>
  <conditionalFormatting sqref="I9:J28">
    <cfRule type="cellIs" dxfId="421" priority="15" operator="equal">
      <formula>$AE$13</formula>
    </cfRule>
    <cfRule type="cellIs" dxfId="420" priority="16" operator="equal">
      <formula>$AE$12</formula>
    </cfRule>
    <cfRule type="cellIs" dxfId="419" priority="17" operator="equal">
      <formula>$AE$11</formula>
    </cfRule>
    <cfRule type="cellIs" dxfId="418" priority="18" operator="equal">
      <formula>$AE$10</formula>
    </cfRule>
    <cfRule type="cellIs" dxfId="417" priority="19" operator="equal">
      <formula>$AE$9</formula>
    </cfRule>
  </conditionalFormatting>
  <conditionalFormatting sqref="K9:K28">
    <cfRule type="cellIs" dxfId="416" priority="20" operator="equal">
      <formula>$AF$8</formula>
    </cfRule>
    <cfRule type="cellIs" dxfId="415" priority="21" operator="equal">
      <formula>$AG$8</formula>
    </cfRule>
    <cfRule type="cellIs" dxfId="414" priority="22" operator="equal">
      <formula>$AH$8</formula>
    </cfRule>
    <cfRule type="cellIs" dxfId="413" priority="23" operator="equal">
      <formula>$AI$8</formula>
    </cfRule>
    <cfRule type="cellIs" dxfId="412" priority="24" operator="equal">
      <formula>$AJ$8</formula>
    </cfRule>
  </conditionalFormatting>
  <conditionalFormatting sqref="L9:L28">
    <cfRule type="cellIs" dxfId="411" priority="25" operator="equal">
      <formula>$AF$16</formula>
    </cfRule>
    <cfRule type="cellIs" dxfId="410" priority="26" operator="equal">
      <formula>$AF$17</formula>
    </cfRule>
    <cfRule type="cellIs" dxfId="409" priority="27" operator="equal">
      <formula>$AF$18</formula>
    </cfRule>
    <cfRule type="cellIs" dxfId="408" priority="28" operator="equal">
      <formula>$AF$19</formula>
    </cfRule>
  </conditionalFormatting>
  <dataValidations count="4">
    <dataValidation type="list" allowBlank="1" showInputMessage="1" showErrorMessage="1" sqref="O9:O28" xr:uid="{9E6FD542-2A14-4BDB-84C5-B3A14EC76433}">
      <formula1>INDIRECT($N9)</formula1>
    </dataValidation>
    <dataValidation allowBlank="1" showInputMessage="1" showErrorMessage="1" prompt="Es la materialización del riesgo y las consecuencias de su aparición. Su escala es: 5 bajo impacto, 10 medio, 20 alto impacto._x000a_" sqref="JP8:JV8" xr:uid="{72755EBA-DFA1-407E-9D1D-118C9EF768D0}"/>
    <dataValidation allowBlank="1" showInputMessage="1" showErrorMessage="1" prompt="La probabilidad se encuentra determinada por una escala de 1 a 3, siendo 1 la menor probabilidad de ocurrencia del riesgo y 3 la mayor probabilidad de  ocurrencia." sqref="JO8" xr:uid="{B18CA372-7EC8-4090-A293-45BCE924C1D2}"/>
    <dataValidation type="list" allowBlank="1" showInputMessage="1" showErrorMessage="1" sqref="JP9:JV16" xr:uid="{841AA4B9-1075-45D0-8056-FBBC0AC28E36}">
      <formula1>#REF!</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A525D-6416-4E48-A9D3-D931B7D9FB87}">
  <dimension ref="A1:AX35"/>
  <sheetViews>
    <sheetView workbookViewId="0">
      <selection activeCell="I9" sqref="I9"/>
    </sheetView>
  </sheetViews>
  <sheetFormatPr baseColWidth="10" defaultColWidth="14.28515625" defaultRowHeight="12.75" x14ac:dyDescent="0.25"/>
  <cols>
    <col min="1" max="1" width="18.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2.425781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+'[8]2 CONTEXTO E IDENTIFICACIÓN'!C1</f>
        <v>MAPA DE RIESGOS</v>
      </c>
      <c r="C1" s="1" t="str">
        <f>+'[8]2 CONTEXTO E IDENTIFICACIÓN'!D1</f>
        <v>CÓDIGO:</v>
      </c>
      <c r="D1" s="2">
        <f>+'[8]2 CONTEXTO E IDENTIFICACIÓN'!E1</f>
        <v>0</v>
      </c>
      <c r="E1" s="3"/>
      <c r="F1" s="4" t="str">
        <f>+'[8]2 CONTEXTO E IDENTIFICACIÓN'!$G$4</f>
        <v>Elaboración o Actualización:</v>
      </c>
      <c r="G1" s="5" t="str">
        <f>+IF('[8]2 CONTEXTO E IDENTIFICACIÓN'!$H$4="","",'[8]2 CONTEXTO E IDENTIFICACIÓN'!$H$4)</f>
        <v/>
      </c>
      <c r="H1" s="6"/>
      <c r="I1" s="6"/>
      <c r="U1" s="8"/>
      <c r="V1" s="8"/>
      <c r="AR1" s="9"/>
      <c r="AS1" s="9"/>
      <c r="AT1" s="9"/>
      <c r="AU1" s="9"/>
      <c r="AV1" s="9"/>
    </row>
    <row r="2" spans="1:50" s="7" customFormat="1" x14ac:dyDescent="0.2">
      <c r="A2" s="197"/>
      <c r="B2" s="198"/>
      <c r="C2" s="1" t="str">
        <f>+'[8]2 CONTEXTO E IDENTIFICACIÓN'!D2</f>
        <v>VERSIÓN:</v>
      </c>
      <c r="D2" s="2">
        <f>+'[8]2 CONTEXTO E IDENTIFICACIÓN'!E2</f>
        <v>0</v>
      </c>
      <c r="E2" s="3"/>
      <c r="F2" s="10" t="str">
        <f>+'[8]2 CONTEXTO E IDENTIFICACIÓN'!$E$5</f>
        <v>Vigencia del:</v>
      </c>
      <c r="G2" s="11" t="str">
        <f>+IF('[8]2 CONTEXTO E IDENTIFICACIÓN'!$F$5="","",'[8]2 CONTEXTO E IDENTIFICACIÓN'!$F$5)</f>
        <v/>
      </c>
      <c r="H2" s="12" t="s">
        <v>0</v>
      </c>
      <c r="I2" s="13" t="str">
        <f>+IF('[8]2 CONTEXTO E IDENTIFICACIÓN'!$H$5="","",'[8]2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+IF('[8]2 CONTEXTO E IDENTIFICACIÓN'!$C$4="","",'[8]2 CONTEXTO E IDENTIFICACIÓN'!$C$4)</f>
        <v/>
      </c>
      <c r="C4" s="199"/>
      <c r="D4" s="199"/>
      <c r="E4" s="19"/>
      <c r="F4" s="19"/>
      <c r="G4" s="19"/>
      <c r="H4" s="19"/>
      <c r="I4" s="19"/>
      <c r="J4" s="19"/>
      <c r="K4" s="20"/>
      <c r="S4" s="8"/>
      <c r="T4" s="8"/>
      <c r="AR4" s="9"/>
      <c r="AS4" s="9"/>
      <c r="AT4" s="9"/>
      <c r="AU4" s="9"/>
      <c r="AV4" s="9"/>
    </row>
    <row r="5" spans="1:50" s="7" customFormat="1" ht="57.75" customHeight="1" x14ac:dyDescent="0.2">
      <c r="A5" s="18" t="s">
        <v>2</v>
      </c>
      <c r="B5" s="199" t="str">
        <f>+IF('[8]2 CONTEXTO E IDENTIFICACIÓN'!$E$4="","",'[8]2 CONTEXTO E IDENTIFICACIÓN'!$E$4)</f>
        <v>Secretaria de Seguridad</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78.5" x14ac:dyDescent="0.2">
      <c r="A9" s="45" t="str">
        <f>'[8]2 CONTEXTO E IDENTIFICACIÓN'!A9</f>
        <v>R1</v>
      </c>
      <c r="B9" s="46" t="str">
        <f>+'[8]2 CONTEXTO E IDENTIFICACIÓN'!F9</f>
        <v>Posibilidad  de efecto dañoso sobre el recurso público Por la posibilidad de celebración de contratos sin cumplir los requisitos legales establecidos, con el fin de otorgar ventajas indebidas a una persona o grupo específico. Dedido a favorecimiento propio y terceros, con procesos susceptible de manipulación o adulteración. Sujeto de demandas y/o sanciones</v>
      </c>
      <c r="C9" s="47">
        <f>+'[8]3 PROBABIL E IMPACTO INHERENTE'!E9</f>
        <v>0.4</v>
      </c>
      <c r="D9" s="47">
        <f>+'[8]3 PROBABIL E IMPACTO INHERENTE'!M9</f>
        <v>1</v>
      </c>
      <c r="E9" s="48" t="str">
        <f>+'[8]4 MAPA CALOR INHERENTE'!C9</f>
        <v>Baja</v>
      </c>
      <c r="F9" s="48" t="str">
        <f>+'[8]4 MAPA CALOR INHERENTE'!D9</f>
        <v>Catastrófico</v>
      </c>
      <c r="G9" s="46" t="str">
        <f>+'[8]4 MAPA CALOR INHERENTE'!E9</f>
        <v>Extremo</v>
      </c>
      <c r="H9" s="49">
        <f>+'[8]6 MAPA CALOR RESIDUAL'!C9</f>
        <v>0.14399999999999999</v>
      </c>
      <c r="I9" s="50">
        <f>+'[8]6 MAPA CALOR RESIDUAL'!D9</f>
        <v>1</v>
      </c>
      <c r="J9" s="48" t="str">
        <f>+'[8]6 MAPA CALOR RESIDUAL'!E9</f>
        <v>Muy Baja</v>
      </c>
      <c r="K9" s="48" t="str">
        <f>+'[8]6 MAPA CALOR RESIDUAL'!F9</f>
        <v>Catastrófico</v>
      </c>
      <c r="L9" s="46" t="str">
        <f>+'[8]6 MAPA CALOR RESIDUAL'!G9</f>
        <v>Extremo</v>
      </c>
      <c r="M9" s="46" t="str">
        <f t="shared" ref="M9:M28" si="0">+IF($N9="","",IF($N9=$AG$16,$AH$16,IF($N9=$AG$19,$AH$19)))</f>
        <v>Requiere Plan de Acción</v>
      </c>
      <c r="N9" s="46" t="str">
        <f t="shared" ref="N9:N28" si="1">+IF(L9="","",IF(OR(L9=$AF$16,L9=$AF$17,L9=$AF$18),$AG$16,IF(L9=$AF$19,$AG$19)))</f>
        <v>Reducir_mitigar_Transferir_Evitar</v>
      </c>
      <c r="O9" s="51"/>
      <c r="P9" s="46">
        <f t="shared" ref="P9:P28" si="2">+IF($M9="","",IF($M9=$AH$19,$AG$19,$O9))</f>
        <v>0</v>
      </c>
      <c r="Q9" s="51"/>
      <c r="R9" s="51"/>
      <c r="S9" s="52"/>
      <c r="T9" s="52"/>
      <c r="U9" s="51" t="s">
        <v>218</v>
      </c>
      <c r="V9" s="51" t="s">
        <v>219</v>
      </c>
      <c r="W9" s="51" t="s">
        <v>220</v>
      </c>
      <c r="X9" s="51" t="s">
        <v>221</v>
      </c>
      <c r="Y9" s="51"/>
      <c r="Z9" s="51"/>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140.25" x14ac:dyDescent="0.2">
      <c r="A10" s="45" t="str">
        <f>'[8]2 CONTEXTO E IDENTIFICACIÓN'!A10</f>
        <v>R2</v>
      </c>
      <c r="B10" s="46" t="str">
        <f>+'[8]2 CONTEXTO E IDENTIFICACIÓN'!F10</f>
        <v xml:space="preserve">Posibilidad de pérdida reputacional Por la posibilidad de publicación de estadísticas erróneas de condiciones de seguridad de los municipios del departamento, que afecten las inversiones en dichos territorios.  Dedido a favorecimiento propio y/o a terceros. </v>
      </c>
      <c r="C10" s="47">
        <f>+'[8]3 PROBABIL E IMPACTO INHERENTE'!E10</f>
        <v>0.4</v>
      </c>
      <c r="D10" s="47">
        <f>+'[8]3 PROBABIL E IMPACTO INHERENTE'!M10</f>
        <v>0.2</v>
      </c>
      <c r="E10" s="48" t="str">
        <f>+'[8]4 MAPA CALOR INHERENTE'!C10</f>
        <v>Baja</v>
      </c>
      <c r="F10" s="48" t="str">
        <f>+'[8]4 MAPA CALOR INHERENTE'!D10</f>
        <v>Leve</v>
      </c>
      <c r="G10" s="46" t="str">
        <f>+'[8]4 MAPA CALOR INHERENTE'!E10</f>
        <v>Bajo</v>
      </c>
      <c r="H10" s="49">
        <f>+'[8]5 VALORACIÓN DEL CONTROL'!S15</f>
        <v>0.14399999999999999</v>
      </c>
      <c r="I10" s="50">
        <f>+'[8]5 VALORACIÓN DEL CONTROL'!T15</f>
        <v>0.2</v>
      </c>
      <c r="J10" s="48" t="str">
        <f t="shared" ref="J10:J28" si="3">+IF(H10=0,"",IF(H10&lt;=$AD$13,$AE$13,IF(H10&lt;=$AD$12,$AE$12,IF(H10&lt;=$AD$11,$AE$11,IF(H10&lt;=$AD$10,$AE$10,IF(H10&lt;=$AD$9,$AE$9,""))))))</f>
        <v>Muy Baja</v>
      </c>
      <c r="K10" s="48" t="str">
        <f t="shared" ref="K10:K28" si="4">+IF(I10=0,"",IF(I10&lt;=$AF$7,$AF$8,IF(I10&lt;=$AG$7,$AG$8,IF(I10&lt;=$AH$7,$AH$8,IF(I10&lt;=$AI$7,$AI$8,IF(I10&lt;=$AJ$7,$AJ$8,""))))))</f>
        <v>Leve</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46" t="str">
        <f t="shared" si="0"/>
        <v>No requiere Plan de Acción</v>
      </c>
      <c r="N10" s="46" t="str">
        <f t="shared" si="1"/>
        <v>Aceptar</v>
      </c>
      <c r="O10" s="51" t="s">
        <v>36</v>
      </c>
      <c r="P10" s="46" t="str">
        <f t="shared" si="2"/>
        <v>Aceptar</v>
      </c>
      <c r="Q10" s="51"/>
      <c r="R10" s="51"/>
      <c r="S10" s="52"/>
      <c r="T10" s="52"/>
      <c r="U10" s="51" t="s">
        <v>218</v>
      </c>
      <c r="V10" s="51" t="s">
        <v>219</v>
      </c>
      <c r="W10" s="51" t="s">
        <v>220</v>
      </c>
      <c r="X10" s="51" t="s">
        <v>221</v>
      </c>
      <c r="Y10" s="51"/>
      <c r="Z10" s="51"/>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140.25" x14ac:dyDescent="0.2">
      <c r="A11" s="45" t="str">
        <f>'[8]2 CONTEXTO E IDENTIFICACIÓN'!A11</f>
        <v>R3</v>
      </c>
      <c r="B11" s="46" t="str">
        <f>+'[8]2 CONTEXTO E IDENTIFICACIÓN'!F11</f>
        <v>Posibilidad de pérdida económica Por la posibilidad de utilización indebida o retiro de los bienes muebles y equipos de oficina con intención de apropiación, para beneficios personales. Dedido a favorecimiento propio y/o a terceros, por actuaciones indebidas de los funcionarios.</v>
      </c>
      <c r="C11" s="47">
        <f>+'[8]3 PROBABIL E IMPACTO INHERENTE'!E11</f>
        <v>0.2</v>
      </c>
      <c r="D11" s="47">
        <f>+'[8]3 PROBABIL E IMPACTO INHERENTE'!M11</f>
        <v>0.2</v>
      </c>
      <c r="E11" s="48" t="str">
        <f>+'[8]4 MAPA CALOR INHERENTE'!C11</f>
        <v>Muy Baja</v>
      </c>
      <c r="F11" s="48" t="str">
        <f>+'[8]4 MAPA CALOR INHERENTE'!D11</f>
        <v>Leve</v>
      </c>
      <c r="G11" s="46" t="str">
        <f>+'[8]4 MAPA CALOR INHERENTE'!E11</f>
        <v>Bajo</v>
      </c>
      <c r="H11" s="49">
        <f>+'[8]5 VALORACIÓN DEL CONTROL'!S19</f>
        <v>0.12</v>
      </c>
      <c r="I11" s="50">
        <f>+'[8]5 VALORACIÓN DEL CONTROL'!T19</f>
        <v>0.2</v>
      </c>
      <c r="J11" s="48" t="str">
        <f t="shared" si="3"/>
        <v>Muy Baja</v>
      </c>
      <c r="K11" s="48" t="str">
        <f t="shared" si="4"/>
        <v>Leve</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Bajo</v>
      </c>
      <c r="M11" s="46" t="str">
        <f t="shared" si="0"/>
        <v>No requiere Plan de Acción</v>
      </c>
      <c r="N11" s="46" t="str">
        <f t="shared" si="1"/>
        <v>Aceptar</v>
      </c>
      <c r="O11" s="51"/>
      <c r="P11" s="46" t="str">
        <f t="shared" si="2"/>
        <v>Aceptar</v>
      </c>
      <c r="Q11" s="51"/>
      <c r="R11" s="51"/>
      <c r="S11" s="52"/>
      <c r="T11" s="52"/>
      <c r="U11" s="51"/>
      <c r="V11" s="51"/>
      <c r="W11" s="51"/>
      <c r="X11" s="51"/>
      <c r="Y11" s="51"/>
      <c r="Z11" s="51"/>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204" x14ac:dyDescent="0.2">
      <c r="A12" s="45" t="str">
        <f>'[8]2 CONTEXTO E IDENTIFICACIÓN'!A12</f>
        <v>R4</v>
      </c>
      <c r="B12" s="46" t="str">
        <f>+'[8]2 CONTEXTO E IDENTIFICACIÓN'!F12</f>
        <v>Posibilidad  de efecto dañoso sobre bienes de uso público Por la posibilidad de distribución indebida de bienes y recursos destinados a mejorar la seguridad del departamento, como motos, patrullas, radios, cámaras, etc. O la entrega de los mismos en mal estado o que no cumplan con los requisitos técnicos para garantizar su buen uso. Dedido a favorecimiento de terceros, por intereses particulares.</v>
      </c>
      <c r="C12" s="47">
        <f>+'[8]3 PROBABIL E IMPACTO INHERENTE'!E12</f>
        <v>0.4</v>
      </c>
      <c r="D12" s="47">
        <f>+'[8]3 PROBABIL E IMPACTO INHERENTE'!M12</f>
        <v>0.8</v>
      </c>
      <c r="E12" s="48" t="str">
        <f>+'[8]4 MAPA CALOR INHERENTE'!C12</f>
        <v>Baja</v>
      </c>
      <c r="F12" s="48" t="str">
        <f>+'[8]4 MAPA CALOR INHERENTE'!D12</f>
        <v>Mayor</v>
      </c>
      <c r="G12" s="46" t="str">
        <f>+'[8]4 MAPA CALOR INHERENTE'!E12</f>
        <v>Alto</v>
      </c>
      <c r="H12" s="49">
        <f>+'[8]5 VALORACIÓN DEL CONTROL'!S23</f>
        <v>0.24</v>
      </c>
      <c r="I12" s="50">
        <f>+'[8]5 VALORACIÓN DEL CONTROL'!T23</f>
        <v>0.8</v>
      </c>
      <c r="J12" s="48" t="str">
        <f t="shared" si="3"/>
        <v>Baja</v>
      </c>
      <c r="K12" s="48" t="str">
        <f t="shared" si="4"/>
        <v>Mayor</v>
      </c>
      <c r="L12" s="46" t="str">
        <f t="shared" si="5"/>
        <v>Alto</v>
      </c>
      <c r="M12" s="46" t="str">
        <f t="shared" si="0"/>
        <v>Requiere Plan de Acción</v>
      </c>
      <c r="N12" s="46" t="str">
        <f t="shared" si="1"/>
        <v>Reducir_mitigar_Transferir_Evitar</v>
      </c>
      <c r="O12" s="51"/>
      <c r="P12" s="46">
        <f t="shared" si="2"/>
        <v>0</v>
      </c>
      <c r="Q12" s="51"/>
      <c r="R12" s="51"/>
      <c r="S12" s="52"/>
      <c r="T12" s="52"/>
      <c r="U12" s="51"/>
      <c r="V12" s="51"/>
      <c r="W12" s="51"/>
      <c r="X12" s="51"/>
      <c r="Y12" s="51"/>
      <c r="Z12" s="51"/>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26.25" thickBot="1" x14ac:dyDescent="0.25">
      <c r="A13" s="45" t="e">
        <f>'[8]2 CONTEXTO E IDENTIFICACIÓN'!#REF!</f>
        <v>#REF!</v>
      </c>
      <c r="B13" s="46" t="e">
        <f>+'[8]2 CONTEXTO E IDENTIFICACIÓN'!#REF!</f>
        <v>#REF!</v>
      </c>
      <c r="C13" s="47">
        <f>+'[8]3 PROBABIL E IMPACTO INHERENTE'!E13</f>
        <v>0.4</v>
      </c>
      <c r="D13" s="47">
        <f>+'[8]3 PROBABIL E IMPACTO INHERENTE'!M13</f>
        <v>0.8</v>
      </c>
      <c r="E13" s="48" t="str">
        <f>+'[8]4 MAPA CALOR INHERENTE'!C13</f>
        <v>Baja</v>
      </c>
      <c r="F13" s="48" t="str">
        <f>+'[8]4 MAPA CALOR INHERENTE'!D13</f>
        <v>Mayor</v>
      </c>
      <c r="G13" s="46" t="str">
        <f>+'[8]4 MAPA CALOR INHERENTE'!E13</f>
        <v>Alto</v>
      </c>
      <c r="H13" s="49">
        <f>+'[8]5 VALORACIÓN DEL CONTROL'!S27</f>
        <v>0.24</v>
      </c>
      <c r="I13" s="50">
        <f>+'[8]5 VALORACIÓN DEL CONTROL'!T27</f>
        <v>0.8</v>
      </c>
      <c r="J13" s="48" t="str">
        <f t="shared" si="3"/>
        <v>Baja</v>
      </c>
      <c r="K13" s="48" t="str">
        <f t="shared" si="4"/>
        <v>Mayor</v>
      </c>
      <c r="L13" s="46" t="str">
        <f t="shared" si="5"/>
        <v>Alto</v>
      </c>
      <c r="M13" s="46" t="str">
        <f t="shared" si="0"/>
        <v>Requiere Plan de Acción</v>
      </c>
      <c r="N13" s="46" t="str">
        <f t="shared" si="1"/>
        <v>Reducir_mitigar_Transferir_Evitar</v>
      </c>
      <c r="O13" s="51"/>
      <c r="P13" s="46">
        <f t="shared" si="2"/>
        <v>0</v>
      </c>
      <c r="Q13" s="51"/>
      <c r="R13" s="51"/>
      <c r="S13" s="52"/>
      <c r="T13" s="52"/>
      <c r="U13" s="51"/>
      <c r="V13" s="51"/>
      <c r="W13" s="51"/>
      <c r="X13" s="51"/>
      <c r="Y13" s="51"/>
      <c r="Z13" s="51"/>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140.25" x14ac:dyDescent="0.2">
      <c r="A14" s="45" t="str">
        <f>'[8]2 CONTEXTO E IDENTIFICACIÓN'!A14</f>
        <v>R6</v>
      </c>
      <c r="B14" s="46" t="str">
        <f>+'[8]2 CONTEXTO E IDENTIFICACIÓN'!F14</f>
        <v>Posibilidad de pérdida reputacional Por la posibilidad de atención Inoportuna, extemporáneo o hacer caso omiso a las situaciones de seguridad que pongan en riesgo los habitantes de un sector.  Dedido a la falta de coordinación y/o negligencia de los servidores públicos.</v>
      </c>
      <c r="C14" s="47">
        <f>+'[8]3 PROBABIL E IMPACTO INHERENTE'!E14</f>
        <v>0.4</v>
      </c>
      <c r="D14" s="47">
        <f>+'[8]3 PROBABIL E IMPACTO INHERENTE'!M14</f>
        <v>1</v>
      </c>
      <c r="E14" s="48" t="str">
        <f>+'[8]4 MAPA CALOR INHERENTE'!C14</f>
        <v>Baja</v>
      </c>
      <c r="F14" s="48" t="str">
        <f>+'[8]4 MAPA CALOR INHERENTE'!D14</f>
        <v>Catastrófico</v>
      </c>
      <c r="G14" s="46" t="str">
        <f>+'[8]4 MAPA CALOR INHERENTE'!E14</f>
        <v>Extremo</v>
      </c>
      <c r="H14" s="49">
        <f>+'[8]5 VALORACIÓN DEL CONTROL'!S31</f>
        <v>0.24</v>
      </c>
      <c r="I14" s="50">
        <f>+'[8]5 VALORACIÓN DEL CONTROL'!T31</f>
        <v>1</v>
      </c>
      <c r="J14" s="48" t="str">
        <f t="shared" si="3"/>
        <v>Baja</v>
      </c>
      <c r="K14" s="48" t="str">
        <f t="shared" si="4"/>
        <v>Catastrófico</v>
      </c>
      <c r="L14" s="46" t="str">
        <f t="shared" si="5"/>
        <v>Extremo</v>
      </c>
      <c r="M14" s="46" t="str">
        <f t="shared" si="0"/>
        <v>Requiere Plan de Acción</v>
      </c>
      <c r="N14" s="46" t="str">
        <f t="shared" si="1"/>
        <v>Reducir_mitigar_Transferir_Evitar</v>
      </c>
      <c r="O14" s="51"/>
      <c r="P14" s="46">
        <f t="shared" si="2"/>
        <v>0</v>
      </c>
      <c r="Q14" s="51"/>
      <c r="R14" s="51"/>
      <c r="S14" s="52"/>
      <c r="T14" s="52"/>
      <c r="U14" s="51"/>
      <c r="V14" s="51"/>
      <c r="W14" s="51"/>
      <c r="X14" s="51"/>
      <c r="Y14" s="51"/>
      <c r="Z14" s="51"/>
      <c r="AA14" s="53"/>
      <c r="AB14" s="53"/>
      <c r="AM14" s="37"/>
      <c r="AN14" s="37"/>
      <c r="AO14" s="44"/>
      <c r="AP14" s="59"/>
      <c r="AQ14" s="60"/>
      <c r="AR14" s="57"/>
      <c r="AS14" s="57"/>
      <c r="AT14" s="57"/>
      <c r="AU14" s="57"/>
      <c r="AV14" s="57"/>
      <c r="AW14" s="44"/>
      <c r="AX14" s="44"/>
    </row>
    <row r="15" spans="1:50" ht="140.25" x14ac:dyDescent="0.2">
      <c r="A15" s="45" t="str">
        <f>'[8]2 CONTEXTO E IDENTIFICACIÓN'!A15</f>
        <v>R7</v>
      </c>
      <c r="B15" s="46" t="str">
        <f>+'[8]2 CONTEXTO E IDENTIFICACIÓN'!F15</f>
        <v>Posibilidad de pérdida reputacional Por la posibilidad de afectación reputacional por divulgar información de la Secretaria, reservada o publica sin la debida autorización para beneficio propio de un tercero.  Dedido al favorecimiento propio o/y a terceros.</v>
      </c>
      <c r="C15" s="47">
        <f>+'[8]3 PROBABIL E IMPACTO INHERENTE'!E15</f>
        <v>0.6</v>
      </c>
      <c r="D15" s="47">
        <f>+'[8]3 PROBABIL E IMPACTO INHERENTE'!M15</f>
        <v>1</v>
      </c>
      <c r="E15" s="48" t="str">
        <f>+'[8]4 MAPA CALOR INHERENTE'!C15</f>
        <v>Media</v>
      </c>
      <c r="F15" s="48" t="str">
        <f>+'[8]4 MAPA CALOR INHERENTE'!D15</f>
        <v>Catastrófico</v>
      </c>
      <c r="G15" s="46" t="str">
        <f>+'[8]4 MAPA CALOR INHERENTE'!E15</f>
        <v>Extremo</v>
      </c>
      <c r="H15" s="49">
        <f>+'[8]5 VALORACIÓN DEL CONTROL'!S35</f>
        <v>0.36</v>
      </c>
      <c r="I15" s="50">
        <f>+'[8]5 VALORACIÓN DEL CONTROL'!T35</f>
        <v>1</v>
      </c>
      <c r="J15" s="48" t="str">
        <f t="shared" si="3"/>
        <v>Baja</v>
      </c>
      <c r="K15" s="48" t="str">
        <f t="shared" si="4"/>
        <v>Catastrófico</v>
      </c>
      <c r="L15" s="46" t="str">
        <f t="shared" si="5"/>
        <v>Extremo</v>
      </c>
      <c r="M15" s="46" t="str">
        <f t="shared" si="0"/>
        <v>Requiere Plan de Acción</v>
      </c>
      <c r="N15" s="46" t="str">
        <f t="shared" si="1"/>
        <v>Reducir_mitigar_Transferir_Evitar</v>
      </c>
      <c r="O15" s="51"/>
      <c r="P15" s="46">
        <f t="shared" si="2"/>
        <v>0</v>
      </c>
      <c r="Q15" s="51"/>
      <c r="R15" s="51"/>
      <c r="S15" s="52"/>
      <c r="T15" s="52"/>
      <c r="U15" s="51"/>
      <c r="V15" s="51"/>
      <c r="W15" s="51"/>
      <c r="X15" s="51"/>
      <c r="Y15" s="51"/>
      <c r="Z15" s="51"/>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140.25" x14ac:dyDescent="0.2">
      <c r="A16" s="45" t="str">
        <f>'[8]2 CONTEXTO E IDENTIFICACIÓN'!A16</f>
        <v>R8</v>
      </c>
      <c r="B16" s="46" t="str">
        <f>+'[8]2 CONTEXTO E IDENTIFICACIÓN'!F16</f>
        <v>Posibilidad de pérdida reputacional Por la posibilidad de que el personal adscrito a la secretaria de seguridad que controlan el acceso a eventos masivos que pueden incurrir en el trafico de influencias.    Dedido al favorecimiento propio o/y a terceros.</v>
      </c>
      <c r="C16" s="47">
        <f>+'[8]3 PROBABIL E IMPACTO INHERENTE'!E16</f>
        <v>0.4</v>
      </c>
      <c r="D16" s="47">
        <f>+'[8]3 PROBABIL E IMPACTO INHERENTE'!M16</f>
        <v>0.8</v>
      </c>
      <c r="E16" s="48" t="str">
        <f>+'[8]4 MAPA CALOR INHERENTE'!C16</f>
        <v>Baja</v>
      </c>
      <c r="F16" s="48" t="str">
        <f>+'[8]4 MAPA CALOR INHERENTE'!D16</f>
        <v>Mayor</v>
      </c>
      <c r="G16" s="46" t="str">
        <f>+'[8]4 MAPA CALOR INHERENTE'!E16</f>
        <v>Alto</v>
      </c>
      <c r="H16" s="49">
        <f>+'[8]5 VALORACIÓN DEL CONTROL'!S39</f>
        <v>0.12</v>
      </c>
      <c r="I16" s="50">
        <f>+'[8]5 VALORACIÓN DEL CONTROL'!T39</f>
        <v>0.8</v>
      </c>
      <c r="J16" s="48" t="str">
        <f t="shared" si="3"/>
        <v>Muy Baja</v>
      </c>
      <c r="K16" s="48" t="str">
        <f t="shared" si="4"/>
        <v>Mayor</v>
      </c>
      <c r="L16" s="46" t="str">
        <f t="shared" si="5"/>
        <v>Alto</v>
      </c>
      <c r="M16" s="46" t="str">
        <f t="shared" si="0"/>
        <v>Requiere Plan de Acción</v>
      </c>
      <c r="N16" s="46" t="str">
        <f t="shared" si="1"/>
        <v>Reducir_mitigar_Transferir_Evitar</v>
      </c>
      <c r="O16" s="51"/>
      <c r="P16" s="46">
        <f t="shared" si="2"/>
        <v>0</v>
      </c>
      <c r="Q16" s="51"/>
      <c r="R16" s="51"/>
      <c r="S16" s="52"/>
      <c r="T16" s="52"/>
      <c r="U16" s="51"/>
      <c r="V16" s="51"/>
      <c r="W16" s="51"/>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25.5" x14ac:dyDescent="0.2">
      <c r="A17" s="45" t="str">
        <f>'[8]2 CONTEXTO E IDENTIFICACIÓN'!A17</f>
        <v>R9</v>
      </c>
      <c r="B17" s="46" t="str">
        <f>+'[8]2 CONTEXTO E IDENTIFICACIÓN'!F17</f>
        <v xml:space="preserve">  </v>
      </c>
      <c r="C17" s="47" t="str">
        <f>+'[8]3 PROBABIL E IMPACTO INHERENTE'!E17</f>
        <v/>
      </c>
      <c r="D17" s="47" t="str">
        <f>+'[8]3 PROBABIL E IMPACTO INHERENTE'!M17</f>
        <v/>
      </c>
      <c r="E17" s="48" t="str">
        <f>+'[8]4 MAPA CALOR INHERENTE'!C17</f>
        <v/>
      </c>
      <c r="F17" s="48" t="str">
        <f>+'[8]4 MAPA CALOR INHERENTE'!D17</f>
        <v/>
      </c>
      <c r="G17" s="46" t="str">
        <f>+'[8]4 MAPA CALOR INHERENTE'!E17</f>
        <v/>
      </c>
      <c r="H17" s="49" t="str">
        <f>+'[8]5 VALORACIÓN DEL CONTROL'!S43</f>
        <v/>
      </c>
      <c r="I17" s="50" t="str">
        <f>+'[8]5 VALORACIÓN DEL CONTROL'!T43</f>
        <v/>
      </c>
      <c r="J17" s="48" t="str">
        <f t="shared" si="3"/>
        <v/>
      </c>
      <c r="K17" s="48" t="str">
        <f t="shared" si="4"/>
        <v/>
      </c>
      <c r="L17" s="46" t="str">
        <f t="shared" si="5"/>
        <v/>
      </c>
      <c r="M17" s="46" t="str">
        <f t="shared" si="0"/>
        <v/>
      </c>
      <c r="N17" s="46" t="str">
        <f t="shared" si="1"/>
        <v/>
      </c>
      <c r="O17" s="51"/>
      <c r="P17" s="46" t="str">
        <f t="shared" si="2"/>
        <v/>
      </c>
      <c r="Q17" s="51"/>
      <c r="R17" s="51"/>
      <c r="S17" s="52"/>
      <c r="T17" s="52"/>
      <c r="U17" s="51"/>
      <c r="V17" s="51"/>
      <c r="W17" s="51"/>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25.5" x14ac:dyDescent="0.2">
      <c r="A18" s="45" t="str">
        <f>'[8]2 CONTEXTO E IDENTIFICACIÓN'!A18</f>
        <v>R10</v>
      </c>
      <c r="B18" s="46" t="str">
        <f>+'[8]2 CONTEXTO E IDENTIFICACIÓN'!F18</f>
        <v xml:space="preserve">  </v>
      </c>
      <c r="C18" s="47" t="str">
        <f>+'[8]3 PROBABIL E IMPACTO INHERENTE'!E18</f>
        <v/>
      </c>
      <c r="D18" s="47" t="str">
        <f>+'[8]3 PROBABIL E IMPACTO INHERENTE'!M18</f>
        <v/>
      </c>
      <c r="E18" s="48" t="str">
        <f>+'[8]4 MAPA CALOR INHERENTE'!C18</f>
        <v/>
      </c>
      <c r="F18" s="48" t="str">
        <f>+'[8]4 MAPA CALOR INHERENTE'!D18</f>
        <v/>
      </c>
      <c r="G18" s="46" t="str">
        <f>+'[8]4 MAPA CALOR INHERENTE'!E18</f>
        <v/>
      </c>
      <c r="H18" s="49" t="str">
        <f>+'[8]5 VALORACIÓN DEL CONTROL'!S47</f>
        <v/>
      </c>
      <c r="I18" s="50" t="str">
        <f>+'[8]5 VALORACIÓN DEL CONTROL'!T47</f>
        <v/>
      </c>
      <c r="J18" s="48" t="str">
        <f t="shared" si="3"/>
        <v/>
      </c>
      <c r="K18" s="48" t="str">
        <f t="shared" si="4"/>
        <v/>
      </c>
      <c r="L18" s="46" t="str">
        <f t="shared" si="5"/>
        <v/>
      </c>
      <c r="M18" s="46" t="str">
        <f t="shared" si="0"/>
        <v/>
      </c>
      <c r="N18" s="46" t="str">
        <f t="shared" si="1"/>
        <v/>
      </c>
      <c r="O18" s="51"/>
      <c r="P18" s="46" t="str">
        <f t="shared" si="2"/>
        <v/>
      </c>
      <c r="Q18" s="51"/>
      <c r="R18" s="51"/>
      <c r="S18" s="52"/>
      <c r="T18" s="52"/>
      <c r="U18" s="51"/>
      <c r="V18" s="51"/>
      <c r="W18" s="51"/>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'[8]2 CONTEXTO E IDENTIFICACIÓN'!A19</f>
        <v>R11</v>
      </c>
      <c r="B19" s="46" t="str">
        <f>+'[8]2 CONTEXTO E IDENTIFICACIÓN'!F19</f>
        <v xml:space="preserve">  </v>
      </c>
      <c r="C19" s="47" t="str">
        <f>+'[8]3 PROBABIL E IMPACTO INHERENTE'!E19</f>
        <v/>
      </c>
      <c r="D19" s="47" t="str">
        <f>+'[8]3 PROBABIL E IMPACTO INHERENTE'!M19</f>
        <v/>
      </c>
      <c r="E19" s="48" t="str">
        <f>+'[8]4 MAPA CALOR INHERENTE'!C19</f>
        <v/>
      </c>
      <c r="F19" s="48" t="str">
        <f>+'[8]4 MAPA CALOR INHERENTE'!D19</f>
        <v/>
      </c>
      <c r="G19" s="46" t="str">
        <f>+'[8]4 MAPA CALOR INHERENTE'!E19</f>
        <v/>
      </c>
      <c r="H19" s="49" t="str">
        <f>+'[8]5 VALORACIÓN DEL CONTROL'!S51</f>
        <v/>
      </c>
      <c r="I19" s="50" t="str">
        <f>+'[8]5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1"/>
      <c r="V19" s="51"/>
      <c r="W19" s="51"/>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'[8]2 CONTEXTO E IDENTIFICACIÓN'!A20</f>
        <v>R12</v>
      </c>
      <c r="B20" s="46" t="str">
        <f>+'[8]2 CONTEXTO E IDENTIFICACIÓN'!F20</f>
        <v xml:space="preserve">  </v>
      </c>
      <c r="C20" s="47" t="str">
        <f>+'[8]3 PROBABIL E IMPACTO INHERENTE'!E20</f>
        <v/>
      </c>
      <c r="D20" s="47" t="str">
        <f>+'[8]3 PROBABIL E IMPACTO INHERENTE'!M20</f>
        <v/>
      </c>
      <c r="E20" s="48" t="str">
        <f>+'[8]4 MAPA CALOR INHERENTE'!C20</f>
        <v/>
      </c>
      <c r="F20" s="48" t="str">
        <f>+'[8]4 MAPA CALOR INHERENTE'!D20</f>
        <v/>
      </c>
      <c r="G20" s="46" t="str">
        <f>+'[8]4 MAPA CALOR INHERENTE'!E20</f>
        <v/>
      </c>
      <c r="H20" s="49" t="str">
        <f>+'[8]5 VALORACIÓN DEL CONTROL'!S55</f>
        <v/>
      </c>
      <c r="I20" s="50" t="str">
        <f>+'[8]5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6"/>
      <c r="AD20" s="76"/>
      <c r="AE20" s="74"/>
      <c r="AF20" s="77"/>
      <c r="AM20" s="74"/>
      <c r="AN20" s="74"/>
      <c r="AO20" s="44"/>
      <c r="AP20" s="44"/>
      <c r="AQ20" s="44"/>
      <c r="AR20" s="57"/>
      <c r="AS20" s="57"/>
      <c r="AT20" s="57"/>
      <c r="AU20" s="57"/>
      <c r="AV20" s="57"/>
      <c r="AW20" s="44"/>
      <c r="AX20" s="44"/>
    </row>
    <row r="21" spans="1:50" x14ac:dyDescent="0.2">
      <c r="A21" s="45" t="str">
        <f>'[8]2 CONTEXTO E IDENTIFICACIÓN'!A21</f>
        <v>R13</v>
      </c>
      <c r="B21" s="46" t="str">
        <f>+'[8]2 CONTEXTO E IDENTIFICACIÓN'!F21</f>
        <v xml:space="preserve">  </v>
      </c>
      <c r="C21" s="47" t="str">
        <f>+'[8]3 PROBABIL E IMPACTO INHERENTE'!E21</f>
        <v/>
      </c>
      <c r="D21" s="47" t="str">
        <f>+'[8]3 PROBABIL E IMPACTO INHERENTE'!M21</f>
        <v/>
      </c>
      <c r="E21" s="48" t="str">
        <f>+'[8]4 MAPA CALOR INHERENTE'!C21</f>
        <v/>
      </c>
      <c r="F21" s="48" t="str">
        <f>+'[8]4 MAPA CALOR INHERENTE'!D21</f>
        <v/>
      </c>
      <c r="G21" s="46" t="str">
        <f>+'[8]4 MAPA CALOR INHERENTE'!E21</f>
        <v/>
      </c>
      <c r="H21" s="49" t="str">
        <f>+'[8]5 VALORACIÓN DEL CONTROL'!S59</f>
        <v/>
      </c>
      <c r="I21" s="50" t="str">
        <f>+'[8]5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'[8]2 CONTEXTO E IDENTIFICACIÓN'!A22</f>
        <v>R14</v>
      </c>
      <c r="B22" s="46" t="str">
        <f>+'[8]2 CONTEXTO E IDENTIFICACIÓN'!F22</f>
        <v xml:space="preserve">  </v>
      </c>
      <c r="C22" s="47" t="str">
        <f>+'[8]3 PROBABIL E IMPACTO INHERENTE'!E22</f>
        <v/>
      </c>
      <c r="D22" s="47" t="str">
        <f>+'[8]3 PROBABIL E IMPACTO INHERENTE'!M22</f>
        <v/>
      </c>
      <c r="E22" s="48" t="str">
        <f>+'[8]4 MAPA CALOR INHERENTE'!C22</f>
        <v/>
      </c>
      <c r="F22" s="48" t="str">
        <f>+'[8]4 MAPA CALOR INHERENTE'!D22</f>
        <v/>
      </c>
      <c r="G22" s="46" t="str">
        <f>+'[8]4 MAPA CALOR INHERENTE'!E22</f>
        <v/>
      </c>
      <c r="H22" s="49" t="str">
        <f>+'[8]5 VALORACIÓN DEL CONTROL'!S63</f>
        <v/>
      </c>
      <c r="I22" s="50" t="str">
        <f>+'[8]5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'[8]2 CONTEXTO E IDENTIFICACIÓN'!A23</f>
        <v>R15</v>
      </c>
      <c r="B23" s="46" t="str">
        <f>+'[8]2 CONTEXTO E IDENTIFICACIÓN'!F23</f>
        <v xml:space="preserve">  </v>
      </c>
      <c r="C23" s="47" t="str">
        <f>+'[8]3 PROBABIL E IMPACTO INHERENTE'!E23</f>
        <v/>
      </c>
      <c r="D23" s="47" t="str">
        <f>+'[8]3 PROBABIL E IMPACTO INHERENTE'!M23</f>
        <v/>
      </c>
      <c r="E23" s="48" t="str">
        <f>+'[8]4 MAPA CALOR INHERENTE'!C23</f>
        <v/>
      </c>
      <c r="F23" s="48" t="str">
        <f>+'[8]4 MAPA CALOR INHERENTE'!D23</f>
        <v/>
      </c>
      <c r="G23" s="46" t="str">
        <f>+'[8]4 MAPA CALOR INHERENTE'!E23</f>
        <v/>
      </c>
      <c r="H23" s="49" t="str">
        <f>+'[8]5 VALORACIÓN DEL CONTROL'!S67</f>
        <v/>
      </c>
      <c r="I23" s="50" t="str">
        <f>+'[8]5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'[8]2 CONTEXTO E IDENTIFICACIÓN'!A24</f>
        <v>R16</v>
      </c>
      <c r="B24" s="46" t="str">
        <f>+'[8]2 CONTEXTO E IDENTIFICACIÓN'!F24</f>
        <v xml:space="preserve">  </v>
      </c>
      <c r="C24" s="47" t="str">
        <f>+'[8]3 PROBABIL E IMPACTO INHERENTE'!E24</f>
        <v/>
      </c>
      <c r="D24" s="47" t="str">
        <f>+'[8]3 PROBABIL E IMPACTO INHERENTE'!M24</f>
        <v/>
      </c>
      <c r="E24" s="48" t="str">
        <f>+'[8]4 MAPA CALOR INHERENTE'!C24</f>
        <v/>
      </c>
      <c r="F24" s="48" t="str">
        <f>+'[8]4 MAPA CALOR INHERENTE'!D24</f>
        <v/>
      </c>
      <c r="G24" s="46" t="str">
        <f>+'[8]4 MAPA CALOR INHERENTE'!E24</f>
        <v/>
      </c>
      <c r="H24" s="49" t="str">
        <f>+'[8]5 VALORACIÓN DEL CONTROL'!S71</f>
        <v/>
      </c>
      <c r="I24" s="50" t="str">
        <f>+'[8]5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'[8]2 CONTEXTO E IDENTIFICACIÓN'!A25</f>
        <v>R17</v>
      </c>
      <c r="B25" s="46" t="str">
        <f>+'[8]2 CONTEXTO E IDENTIFICACIÓN'!F25</f>
        <v xml:space="preserve">  </v>
      </c>
      <c r="C25" s="47" t="str">
        <f>+'[8]3 PROBABIL E IMPACTO INHERENTE'!E25</f>
        <v/>
      </c>
      <c r="D25" s="47" t="str">
        <f>+'[8]3 PROBABIL E IMPACTO INHERENTE'!M25</f>
        <v/>
      </c>
      <c r="E25" s="48" t="str">
        <f>+'[8]4 MAPA CALOR INHERENTE'!C25</f>
        <v/>
      </c>
      <c r="F25" s="48" t="str">
        <f>+'[8]4 MAPA CALOR INHERENTE'!D25</f>
        <v/>
      </c>
      <c r="G25" s="46" t="str">
        <f>+'[8]4 MAPA CALOR INHERENTE'!E25</f>
        <v/>
      </c>
      <c r="H25" s="49" t="str">
        <f>+'[8]5 VALORACIÓN DEL CONTROL'!S75</f>
        <v/>
      </c>
      <c r="I25" s="50" t="str">
        <f>+'[8]5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'[8]2 CONTEXTO E IDENTIFICACIÓN'!A26</f>
        <v>R18</v>
      </c>
      <c r="B26" s="46" t="str">
        <f>+'[8]2 CONTEXTO E IDENTIFICACIÓN'!F26</f>
        <v xml:space="preserve">  </v>
      </c>
      <c r="C26" s="47" t="str">
        <f>+'[8]3 PROBABIL E IMPACTO INHERENTE'!E26</f>
        <v/>
      </c>
      <c r="D26" s="47" t="str">
        <f>+'[8]3 PROBABIL E IMPACTO INHERENTE'!M26</f>
        <v/>
      </c>
      <c r="E26" s="48" t="str">
        <f>+'[8]4 MAPA CALOR INHERENTE'!C26</f>
        <v/>
      </c>
      <c r="F26" s="48" t="str">
        <f>+'[8]4 MAPA CALOR INHERENTE'!D26</f>
        <v/>
      </c>
      <c r="G26" s="46" t="str">
        <f>+'[8]4 MAPA CALOR INHERENTE'!E26</f>
        <v/>
      </c>
      <c r="H26" s="49" t="str">
        <f>+'[8]5 VALORACIÓN DEL CONTROL'!S79</f>
        <v/>
      </c>
      <c r="I26" s="50" t="str">
        <f>+'[8]5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'[8]2 CONTEXTO E IDENTIFICACIÓN'!A27</f>
        <v>R19</v>
      </c>
      <c r="B27" s="46" t="str">
        <f>+'[8]2 CONTEXTO E IDENTIFICACIÓN'!F27</f>
        <v xml:space="preserve">  </v>
      </c>
      <c r="C27" s="47" t="str">
        <f>+'[8]3 PROBABIL E IMPACTO INHERENTE'!E27</f>
        <v/>
      </c>
      <c r="D27" s="47" t="str">
        <f>+'[8]3 PROBABIL E IMPACTO INHERENTE'!M27</f>
        <v/>
      </c>
      <c r="E27" s="48" t="str">
        <f>+'[8]4 MAPA CALOR INHERENTE'!C27</f>
        <v/>
      </c>
      <c r="F27" s="48" t="str">
        <f>+'[8]4 MAPA CALOR INHERENTE'!D27</f>
        <v/>
      </c>
      <c r="G27" s="46" t="str">
        <f>+'[8]4 MAPA CALOR INHERENTE'!E27</f>
        <v/>
      </c>
      <c r="H27" s="49" t="str">
        <f>+'[8]5 VALORACIÓN DEL CONTROL'!S83</f>
        <v/>
      </c>
      <c r="I27" s="50" t="str">
        <f>+'[8]5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'[8]2 CONTEXTO E IDENTIFICACIÓN'!A28</f>
        <v>R20</v>
      </c>
      <c r="B28" s="46" t="str">
        <f>+'[8]2 CONTEXTO E IDENTIFICACIÓN'!F28</f>
        <v xml:space="preserve">  </v>
      </c>
      <c r="C28" s="47" t="str">
        <f>+'[8]3 PROBABIL E IMPACTO INHERENTE'!E28</f>
        <v/>
      </c>
      <c r="D28" s="47" t="str">
        <f>+'[8]3 PROBABIL E IMPACTO INHERENTE'!M28</f>
        <v/>
      </c>
      <c r="E28" s="48" t="str">
        <f>+'[8]4 MAPA CALOR INHERENTE'!C28</f>
        <v/>
      </c>
      <c r="F28" s="48" t="str">
        <f>+'[8]4 MAPA CALOR INHERENTE'!D28</f>
        <v/>
      </c>
      <c r="G28" s="46" t="str">
        <f>+'[8]4 MAPA CALOR INHERENTE'!E28</f>
        <v/>
      </c>
      <c r="H28" s="49" t="str">
        <f>+'[8]5 VALORACIÓN DEL CONTROL'!S87</f>
        <v/>
      </c>
      <c r="I28" s="50" t="str">
        <f>+'[8]5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267" priority="6" operator="equal">
      <formula>$AE$13</formula>
    </cfRule>
    <cfRule type="cellIs" dxfId="266" priority="7" operator="equal">
      <formula>$AE$12</formula>
    </cfRule>
    <cfRule type="cellIs" dxfId="265" priority="8" operator="equal">
      <formula>$AE$11</formula>
    </cfRule>
    <cfRule type="cellIs" dxfId="264" priority="9" operator="equal">
      <formula>$AE$10</formula>
    </cfRule>
    <cfRule type="cellIs" dxfId="263" priority="10" operator="equal">
      <formula>$AE$9</formula>
    </cfRule>
  </conditionalFormatting>
  <conditionalFormatting sqref="F9:F28">
    <cfRule type="cellIs" dxfId="262" priority="1" operator="equal">
      <formula>$AF$8</formula>
    </cfRule>
    <cfRule type="cellIs" dxfId="261" priority="2" operator="equal">
      <formula>$AG$8</formula>
    </cfRule>
    <cfRule type="cellIs" dxfId="260" priority="3" operator="equal">
      <formula>$AH$8</formula>
    </cfRule>
    <cfRule type="cellIs" dxfId="259" priority="4" operator="equal">
      <formula>$AI$8</formula>
    </cfRule>
    <cfRule type="cellIs" dxfId="258" priority="5" operator="equal">
      <formula>$AJ$8</formula>
    </cfRule>
  </conditionalFormatting>
  <conditionalFormatting sqref="G9:G28">
    <cfRule type="cellIs" dxfId="257" priority="11" operator="equal">
      <formula>$AF$16</formula>
    </cfRule>
    <cfRule type="cellIs" dxfId="256" priority="12" operator="equal">
      <formula>$AF$17</formula>
    </cfRule>
    <cfRule type="cellIs" dxfId="255" priority="13" operator="equal">
      <formula>$AF$18</formula>
    </cfRule>
    <cfRule type="cellIs" dxfId="254" priority="14" operator="equal">
      <formula>$AF$19</formula>
    </cfRule>
  </conditionalFormatting>
  <conditionalFormatting sqref="I9:J28">
    <cfRule type="cellIs" dxfId="253" priority="15" operator="equal">
      <formula>$AE$13</formula>
    </cfRule>
    <cfRule type="cellIs" dxfId="252" priority="16" operator="equal">
      <formula>$AE$12</formula>
    </cfRule>
    <cfRule type="cellIs" dxfId="251" priority="17" operator="equal">
      <formula>$AE$11</formula>
    </cfRule>
    <cfRule type="cellIs" dxfId="250" priority="18" operator="equal">
      <formula>$AE$10</formula>
    </cfRule>
    <cfRule type="cellIs" dxfId="249" priority="19" operator="equal">
      <formula>$AE$9</formula>
    </cfRule>
  </conditionalFormatting>
  <conditionalFormatting sqref="K9:K28">
    <cfRule type="cellIs" dxfId="248" priority="20" operator="equal">
      <formula>$AF$8</formula>
    </cfRule>
    <cfRule type="cellIs" dxfId="247" priority="21" operator="equal">
      <formula>$AG$8</formula>
    </cfRule>
    <cfRule type="cellIs" dxfId="246" priority="22" operator="equal">
      <formula>$AH$8</formula>
    </cfRule>
    <cfRule type="cellIs" dxfId="245" priority="23" operator="equal">
      <formula>$AI$8</formula>
    </cfRule>
    <cfRule type="cellIs" dxfId="244" priority="24" operator="equal">
      <formula>$AJ$8</formula>
    </cfRule>
  </conditionalFormatting>
  <conditionalFormatting sqref="L9:L28">
    <cfRule type="cellIs" dxfId="243" priority="25" operator="equal">
      <formula>$AF$16</formula>
    </cfRule>
    <cfRule type="cellIs" dxfId="242" priority="26" operator="equal">
      <formula>$AF$17</formula>
    </cfRule>
    <cfRule type="cellIs" dxfId="241" priority="27" operator="equal">
      <formula>$AF$18</formula>
    </cfRule>
    <cfRule type="cellIs" dxfId="240" priority="28" operator="equal">
      <formula>$AF$19</formula>
    </cfRule>
  </conditionalFormatting>
  <dataValidations count="4">
    <dataValidation type="list" allowBlank="1" showInputMessage="1" showErrorMessage="1" sqref="O9:O28" xr:uid="{C42CAC45-CE0D-4852-BCE8-25C6A508D7CF}">
      <formula1>INDIRECT($N9)</formula1>
    </dataValidation>
    <dataValidation allowBlank="1" showInputMessage="1" showErrorMessage="1" prompt="Es la materialización del riesgo y las consecuencias de su aparición. Su escala es: 5 bajo impacto, 10 medio, 20 alto impacto._x000a_" sqref="JP8:JV8" xr:uid="{468D471D-B178-4C75-9713-B9B494113DBA}"/>
    <dataValidation allowBlank="1" showInputMessage="1" showErrorMessage="1" prompt="La probabilidad se encuentra determinada por una escala de 1 a 3, siendo 1 la menor probabilidad de ocurrencia del riesgo y 3 la mayor probabilidad de  ocurrencia." sqref="JO8" xr:uid="{CEBACE40-7FE2-417F-B424-2DD9D4477062}"/>
    <dataValidation type="list" allowBlank="1" showInputMessage="1" showErrorMessage="1" sqref="JP9:JV16" xr:uid="{E1658E38-B88C-449F-9DF4-95FD8A4A1984}">
      <formula1>#REF!</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4FB2-D287-4058-8463-C4BF1361D8B5}">
  <sheetPr>
    <tabColor rgb="FFFFFF00"/>
  </sheetPr>
  <dimension ref="A1:O8"/>
  <sheetViews>
    <sheetView topLeftCell="A4" workbookViewId="0">
      <selection sqref="A1:O8"/>
    </sheetView>
  </sheetViews>
  <sheetFormatPr baseColWidth="10" defaultRowHeight="15" x14ac:dyDescent="0.25"/>
  <cols>
    <col min="4" max="4" width="30.42578125" customWidth="1"/>
    <col min="6" max="6" width="24.5703125" customWidth="1"/>
    <col min="11" max="11" width="57" customWidth="1"/>
    <col min="12" max="12" width="43.28515625" customWidth="1"/>
    <col min="13" max="13" width="34.7109375" customWidth="1"/>
    <col min="15" max="15" width="23" customWidth="1"/>
  </cols>
  <sheetData>
    <row r="1" spans="1:15" ht="18.75" x14ac:dyDescent="0.25">
      <c r="A1" s="235" t="s">
        <v>222</v>
      </c>
      <c r="B1" s="236"/>
      <c r="C1" s="236"/>
      <c r="D1" s="236"/>
      <c r="E1" s="236"/>
      <c r="F1" s="236"/>
      <c r="G1" s="236"/>
      <c r="H1" s="236"/>
      <c r="I1" s="236"/>
      <c r="J1" s="236"/>
      <c r="K1" s="236"/>
      <c r="L1" s="236"/>
      <c r="M1" s="236"/>
      <c r="N1" s="236"/>
      <c r="O1" s="237"/>
    </row>
    <row r="2" spans="1:15" ht="57.75" x14ac:dyDescent="0.25">
      <c r="A2" s="238" t="s">
        <v>97</v>
      </c>
      <c r="B2" s="239"/>
      <c r="C2" s="120" t="s">
        <v>223</v>
      </c>
      <c r="D2" s="120" t="s">
        <v>224</v>
      </c>
      <c r="E2" s="127" t="s">
        <v>225</v>
      </c>
      <c r="F2" s="120" t="s">
        <v>101</v>
      </c>
      <c r="G2" s="127" t="s">
        <v>45</v>
      </c>
      <c r="H2" s="127" t="s">
        <v>226</v>
      </c>
      <c r="I2" s="127" t="s">
        <v>102</v>
      </c>
      <c r="J2" s="127" t="s">
        <v>103</v>
      </c>
      <c r="K2" s="120" t="s">
        <v>104</v>
      </c>
      <c r="L2" s="120" t="s">
        <v>105</v>
      </c>
      <c r="M2" s="127" t="s">
        <v>227</v>
      </c>
      <c r="N2" s="127" t="s">
        <v>107</v>
      </c>
      <c r="O2" s="128" t="s">
        <v>108</v>
      </c>
    </row>
    <row r="3" spans="1:15" ht="131.25" x14ac:dyDescent="0.25">
      <c r="A3" s="119"/>
      <c r="B3" s="247" t="s">
        <v>228</v>
      </c>
      <c r="C3" s="250">
        <v>1</v>
      </c>
      <c r="D3" s="252" t="s">
        <v>122</v>
      </c>
      <c r="E3" s="247" t="s">
        <v>229</v>
      </c>
      <c r="F3" s="134" t="s">
        <v>230</v>
      </c>
      <c r="G3" s="122" t="s">
        <v>231</v>
      </c>
      <c r="H3" s="122" t="s">
        <v>232</v>
      </c>
      <c r="I3" s="122" t="s">
        <v>33</v>
      </c>
      <c r="J3" s="122" t="s">
        <v>233</v>
      </c>
      <c r="K3" s="131" t="s">
        <v>234</v>
      </c>
      <c r="L3" s="139" t="s">
        <v>235</v>
      </c>
      <c r="M3" s="135" t="s">
        <v>236</v>
      </c>
      <c r="N3" s="136" t="s">
        <v>237</v>
      </c>
      <c r="O3" s="137" t="s">
        <v>238</v>
      </c>
    </row>
    <row r="4" spans="1:15" ht="60" x14ac:dyDescent="0.25">
      <c r="A4" s="240" t="s">
        <v>239</v>
      </c>
      <c r="B4" s="248"/>
      <c r="C4" s="251"/>
      <c r="D4" s="253"/>
      <c r="E4" s="248"/>
      <c r="F4" s="130" t="s">
        <v>240</v>
      </c>
      <c r="G4" s="122" t="s">
        <v>231</v>
      </c>
      <c r="H4" s="122" t="s">
        <v>232</v>
      </c>
      <c r="I4" s="122" t="s">
        <v>33</v>
      </c>
      <c r="J4" s="122" t="s">
        <v>233</v>
      </c>
      <c r="K4" s="131" t="s">
        <v>234</v>
      </c>
      <c r="L4" s="140" t="s">
        <v>241</v>
      </c>
      <c r="M4" s="135" t="s">
        <v>236</v>
      </c>
      <c r="N4" s="129" t="s">
        <v>237</v>
      </c>
      <c r="O4" s="123" t="s">
        <v>238</v>
      </c>
    </row>
    <row r="5" spans="1:15" ht="117" x14ac:dyDescent="0.25">
      <c r="A5" s="241"/>
      <c r="B5" s="248"/>
      <c r="C5" s="121">
        <v>2</v>
      </c>
      <c r="D5" s="132" t="s">
        <v>242</v>
      </c>
      <c r="E5" s="248"/>
      <c r="F5" s="121" t="s">
        <v>243</v>
      </c>
      <c r="G5" s="122" t="s">
        <v>231</v>
      </c>
      <c r="H5" s="122" t="s">
        <v>232</v>
      </c>
      <c r="I5" s="122" t="s">
        <v>33</v>
      </c>
      <c r="J5" s="122" t="s">
        <v>233</v>
      </c>
      <c r="K5" s="133" t="s">
        <v>244</v>
      </c>
      <c r="L5" s="138" t="s">
        <v>245</v>
      </c>
      <c r="M5" s="122" t="s">
        <v>246</v>
      </c>
      <c r="N5" s="247" t="s">
        <v>237</v>
      </c>
      <c r="O5" s="123" t="s">
        <v>247</v>
      </c>
    </row>
    <row r="6" spans="1:15" ht="257.25" x14ac:dyDescent="0.25">
      <c r="A6" s="241"/>
      <c r="B6" s="248"/>
      <c r="C6" s="121">
        <v>3</v>
      </c>
      <c r="D6" s="132" t="s">
        <v>122</v>
      </c>
      <c r="E6" s="248"/>
      <c r="F6" s="121" t="s">
        <v>248</v>
      </c>
      <c r="G6" s="122" t="s">
        <v>249</v>
      </c>
      <c r="H6" s="122" t="s">
        <v>232</v>
      </c>
      <c r="I6" s="122" t="s">
        <v>33</v>
      </c>
      <c r="J6" s="122" t="s">
        <v>233</v>
      </c>
      <c r="K6" s="121" t="s">
        <v>250</v>
      </c>
      <c r="L6" s="140" t="s">
        <v>251</v>
      </c>
      <c r="M6" s="122" t="s">
        <v>252</v>
      </c>
      <c r="N6" s="248"/>
      <c r="O6" s="123" t="s">
        <v>253</v>
      </c>
    </row>
    <row r="7" spans="1:15" ht="171.75" x14ac:dyDescent="0.25">
      <c r="A7" s="241"/>
      <c r="B7" s="248"/>
      <c r="C7" s="243">
        <v>4</v>
      </c>
      <c r="D7" s="245" t="s">
        <v>254</v>
      </c>
      <c r="E7" s="248"/>
      <c r="F7" s="243" t="s">
        <v>255</v>
      </c>
      <c r="G7" s="233" t="s">
        <v>249</v>
      </c>
      <c r="H7" s="233" t="s">
        <v>256</v>
      </c>
      <c r="I7" s="233" t="s">
        <v>33</v>
      </c>
      <c r="J7" s="233" t="s">
        <v>233</v>
      </c>
      <c r="K7" s="121" t="s">
        <v>257</v>
      </c>
      <c r="L7" s="140" t="s">
        <v>258</v>
      </c>
      <c r="M7" s="122" t="s">
        <v>259</v>
      </c>
      <c r="N7" s="248"/>
      <c r="O7" s="123" t="s">
        <v>260</v>
      </c>
    </row>
    <row r="8" spans="1:15" ht="243" thickBot="1" x14ac:dyDescent="0.3">
      <c r="A8" s="242"/>
      <c r="B8" s="249"/>
      <c r="C8" s="244"/>
      <c r="D8" s="246"/>
      <c r="E8" s="249"/>
      <c r="F8" s="244"/>
      <c r="G8" s="234"/>
      <c r="H8" s="234"/>
      <c r="I8" s="234"/>
      <c r="J8" s="234"/>
      <c r="K8" s="124" t="s">
        <v>261</v>
      </c>
      <c r="L8" s="139" t="s">
        <v>262</v>
      </c>
      <c r="M8" s="125" t="s">
        <v>263</v>
      </c>
      <c r="N8" s="249"/>
      <c r="O8" s="126" t="s">
        <v>264</v>
      </c>
    </row>
  </sheetData>
  <mergeCells count="15">
    <mergeCell ref="I7:I8"/>
    <mergeCell ref="J7:J8"/>
    <mergeCell ref="A1:O1"/>
    <mergeCell ref="A2:B2"/>
    <mergeCell ref="A4:A8"/>
    <mergeCell ref="C7:C8"/>
    <mergeCell ref="D7:D8"/>
    <mergeCell ref="F7:F8"/>
    <mergeCell ref="G7:G8"/>
    <mergeCell ref="B3:B8"/>
    <mergeCell ref="C3:C4"/>
    <mergeCell ref="D3:D4"/>
    <mergeCell ref="E3:E8"/>
    <mergeCell ref="N5:N8"/>
    <mergeCell ref="H7:H8"/>
  </mergeCells>
  <hyperlinks>
    <hyperlink ref="L3" r:id="rId1" display="https://bolivargovco-my.sharepoint.com/:f:/g/personal/ltorresto_bolivar_gov_co/EhupxmUU_tFBoICqaTiMG3UBL2chtLbbMJVfjPXAodyvEw?e=xa0PYZ" xr:uid="{E290431C-7F55-4C61-8F98-491BB209471A}"/>
    <hyperlink ref="L5" r:id="rId2" xr:uid="{1BEE23EE-5C41-495A-91B3-E18018242B55}"/>
    <hyperlink ref="L8" r:id="rId3" xr:uid="{8FA1C2FB-195F-4138-B3E2-8809C2390D87}"/>
    <hyperlink ref="L4" r:id="rId4" display="https://bolivargovco-my.sharepoint.com/:f:/g/personal/ltorresto_bolivar_gov_co/EowBIdN6bulChtXMhlzrvR4BNxc14OBQk7ahpD8wtbrb7A?e=hin00e" xr:uid="{14B63396-F81D-41C5-8E55-8D5F267C428D}"/>
    <hyperlink ref="L6" r:id="rId5" display="https://1drv.ms/f/c/974ac666032470f4/EqonhPyyMC5BjQ2F4llwP5AB2E47u8Rqd7PUhHpvhUDCrw?e=UEULMN" xr:uid="{A901F27A-F6B1-4DFA-8912-C201183FE760}"/>
    <hyperlink ref="L7" r:id="rId6" display="https://1drv.ms/f/c/974ac666032470f4/Eu5Re7hnbtpBjuufouEEWjwBGOT-542PVUbL88c6eWjQBQ?e=UDjmYT" xr:uid="{F703E605-EA3F-4EED-9A6C-0B9E9733856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216D-73D1-4C0B-9120-A585FC33C5B3}">
  <dimension ref="A1:Z87"/>
  <sheetViews>
    <sheetView topLeftCell="A13" workbookViewId="0">
      <selection activeCell="I23" sqref="I23"/>
    </sheetView>
  </sheetViews>
  <sheetFormatPr baseColWidth="10" defaultColWidth="11.42578125" defaultRowHeight="14.25" x14ac:dyDescent="0.25"/>
  <cols>
    <col min="1" max="1" width="14.85546875" style="146" customWidth="1"/>
    <col min="2" max="2" width="24.7109375" style="146" customWidth="1"/>
    <col min="3" max="3" width="15.5703125" style="146" customWidth="1"/>
    <col min="4" max="4" width="11.5703125" style="146" customWidth="1"/>
    <col min="5" max="5" width="10.140625" style="146" customWidth="1"/>
    <col min="6" max="6" width="17.5703125" style="146" customWidth="1"/>
    <col min="7" max="8" width="21.85546875" style="146" customWidth="1"/>
    <col min="9" max="9" width="25.85546875" style="146" customWidth="1"/>
    <col min="10" max="10" width="15.42578125" style="146" customWidth="1"/>
    <col min="11" max="12" width="12.140625" style="193" customWidth="1"/>
    <col min="13" max="13" width="17.42578125" style="146" customWidth="1"/>
    <col min="14" max="14" width="12.140625" style="193" customWidth="1"/>
    <col min="15" max="15" width="14.140625" style="193" customWidth="1"/>
    <col min="16" max="16" width="12.140625" style="193" customWidth="1"/>
    <col min="17" max="17" width="13" style="193" customWidth="1"/>
    <col min="18" max="18" width="13.5703125" style="193" customWidth="1"/>
    <col min="19" max="19" width="13.42578125" style="193" customWidth="1"/>
    <col min="20" max="20" width="12.7109375" style="193" customWidth="1"/>
    <col min="21" max="21" width="16.5703125" style="145" customWidth="1"/>
    <col min="22" max="22" width="14.5703125" style="145" customWidth="1"/>
    <col min="23" max="23" width="11.42578125" style="146"/>
    <col min="24" max="24" width="21.7109375" style="147" customWidth="1"/>
    <col min="25" max="25" width="7.42578125" style="147" bestFit="1" customWidth="1"/>
    <col min="26" max="26" width="8.42578125" style="147" bestFit="1" customWidth="1"/>
    <col min="27" max="16384" width="11.42578125" style="146"/>
  </cols>
  <sheetData>
    <row r="1" spans="1:26" s="141" customFormat="1" ht="45" customHeight="1" x14ac:dyDescent="0.2">
      <c r="A1" s="272"/>
      <c r="B1" s="273" t="str">
        <f>+'[9]2 CONTEXTO E IDENTIFICACIÓN'!C1</f>
        <v>MAPA DE RIESGOS</v>
      </c>
      <c r="C1" s="1" t="str">
        <f>+'[9]2 CONTEXTO E IDENTIFICACIÓN'!D1</f>
        <v>CÓDIGO:</v>
      </c>
      <c r="D1" s="1">
        <f>+'[9]2 CONTEXTO E IDENTIFICACIÓN'!E1</f>
        <v>0</v>
      </c>
      <c r="F1" s="83"/>
      <c r="G1" s="4" t="str">
        <f>+'[9]2 CONTEXTO E IDENTIFICACIÓN'!$G$4</f>
        <v>Elaboración o Actualización:</v>
      </c>
      <c r="H1" s="5">
        <f>+IF('[9]2 CONTEXTO E IDENTIFICACIÓN'!$H$4="","",'[9]2 CONTEXTO E IDENTIFICACIÓN'!$H$4)</f>
        <v>46022</v>
      </c>
      <c r="I1" s="6"/>
      <c r="J1" s="6"/>
      <c r="K1" s="6"/>
      <c r="L1" s="142"/>
      <c r="M1" s="143"/>
      <c r="N1" s="142"/>
      <c r="O1" s="142"/>
      <c r="P1" s="142"/>
      <c r="Q1" s="142"/>
      <c r="R1" s="144"/>
      <c r="S1" s="142"/>
      <c r="T1" s="142"/>
      <c r="U1" s="145"/>
      <c r="V1" s="145"/>
      <c r="W1" s="146"/>
      <c r="X1" s="147"/>
      <c r="Y1" s="147"/>
      <c r="Z1" s="147"/>
    </row>
    <row r="2" spans="1:26" s="141" customFormat="1" ht="45" customHeight="1" x14ac:dyDescent="0.2">
      <c r="A2" s="272"/>
      <c r="B2" s="274"/>
      <c r="C2" s="1" t="str">
        <f>+'[9]2 CONTEXTO E IDENTIFICACIÓN'!D2</f>
        <v>VERSIÓN:</v>
      </c>
      <c r="D2" s="1" t="str">
        <f>+'[9]2 CONTEXTO E IDENTIFICACIÓN'!E2</f>
        <v>1</v>
      </c>
      <c r="G2" s="10" t="str">
        <f>+'[9]2 CONTEXTO E IDENTIFICACIÓN'!$E$5</f>
        <v>Vigencia del:</v>
      </c>
      <c r="H2" s="11">
        <f>+IF('[9]2 CONTEXTO E IDENTIFICACIÓN'!$F$5="","",'[9]2 CONTEXTO E IDENTIFICACIÓN'!$F$5)</f>
        <v>45901</v>
      </c>
      <c r="I2" s="12" t="s">
        <v>0</v>
      </c>
      <c r="J2" s="13">
        <f>+IF('[9]2 CONTEXTO E IDENTIFICACIÓN'!$H$5="","",'[9]2 CONTEXTO E IDENTIFICACIÓN'!$H$5)</f>
        <v>46022</v>
      </c>
      <c r="L2" s="148"/>
      <c r="M2" s="149"/>
      <c r="N2" s="148"/>
      <c r="O2" s="148"/>
      <c r="P2" s="148"/>
      <c r="Q2" s="148"/>
      <c r="R2" s="144"/>
      <c r="S2" s="142"/>
      <c r="U2" s="145"/>
      <c r="V2" s="150"/>
      <c r="W2" s="146"/>
      <c r="X2" s="83"/>
      <c r="Y2" s="83"/>
      <c r="Z2" s="83"/>
    </row>
    <row r="3" spans="1:26" s="141" customFormat="1" ht="15.75" thickBot="1" x14ac:dyDescent="0.25">
      <c r="A3" s="18" t="s">
        <v>1</v>
      </c>
      <c r="B3" s="199" t="str">
        <f>+IF('[9]2 CONTEXTO E IDENTIFICACIÓN'!$C$4="","",'[9]2 CONTEXTO E IDENTIFICACIÓN'!$C$4)</f>
        <v>GOBERNACION DE BOLIVAR</v>
      </c>
      <c r="C3" s="199"/>
      <c r="D3" s="199"/>
      <c r="E3" s="151"/>
      <c r="G3" s="151"/>
      <c r="H3" s="151"/>
      <c r="I3" s="151"/>
      <c r="J3" s="151"/>
      <c r="K3" s="152"/>
      <c r="L3" s="152"/>
      <c r="M3" s="151"/>
      <c r="N3" s="152"/>
      <c r="O3" s="152"/>
      <c r="P3" s="152"/>
      <c r="Q3" s="152"/>
      <c r="R3" s="153"/>
      <c r="S3" s="153"/>
      <c r="T3" s="153"/>
      <c r="U3" s="145"/>
      <c r="V3" s="145"/>
      <c r="W3" s="146"/>
      <c r="X3" s="83"/>
      <c r="Y3" s="83"/>
      <c r="Z3" s="83"/>
    </row>
    <row r="4" spans="1:26" s="155" customFormat="1" ht="16.5" customHeight="1" x14ac:dyDescent="0.25">
      <c r="A4" s="18" t="s">
        <v>2</v>
      </c>
      <c r="B4" s="199" t="str">
        <f>+IF('[9]2 CONTEXTO E IDENTIFICACIÓN'!$E$4="","",'[9]2 CONTEXTO E IDENTIFICACIÓN'!$E$4)</f>
        <v>ATENCION A VICTIMAS</v>
      </c>
      <c r="C4" s="200"/>
      <c r="D4" s="200"/>
      <c r="E4" s="154" t="s">
        <v>265</v>
      </c>
      <c r="F4" s="149" t="s">
        <v>266</v>
      </c>
      <c r="G4" s="154"/>
      <c r="H4" s="154"/>
      <c r="I4" s="154"/>
      <c r="R4" s="275" t="s">
        <v>267</v>
      </c>
      <c r="S4" s="275" t="s">
        <v>268</v>
      </c>
      <c r="T4" s="275" t="s">
        <v>269</v>
      </c>
      <c r="U4" s="145"/>
      <c r="V4" s="145"/>
      <c r="W4" s="146"/>
      <c r="X4" s="281" t="s">
        <v>270</v>
      </c>
      <c r="Y4" s="282"/>
      <c r="Z4" s="283"/>
    </row>
    <row r="5" spans="1:26" s="155" customFormat="1" ht="16.5" customHeight="1" x14ac:dyDescent="0.25">
      <c r="A5" s="24"/>
      <c r="B5" s="25"/>
      <c r="C5" s="25"/>
      <c r="D5" s="145"/>
      <c r="E5" s="154"/>
      <c r="F5" s="154"/>
      <c r="G5" s="154"/>
      <c r="H5" s="154"/>
      <c r="I5" s="154"/>
      <c r="J5" s="284" t="s">
        <v>271</v>
      </c>
      <c r="K5" s="284"/>
      <c r="L5" s="284"/>
      <c r="M5" s="284"/>
      <c r="N5" s="284"/>
      <c r="O5" s="284"/>
      <c r="P5" s="284"/>
      <c r="Q5" s="284"/>
      <c r="R5" s="276"/>
      <c r="S5" s="276"/>
      <c r="T5" s="276"/>
      <c r="U5" s="145"/>
      <c r="V5" s="145"/>
      <c r="W5" s="146"/>
      <c r="X5" s="156" t="s">
        <v>272</v>
      </c>
      <c r="Y5" s="100" t="s">
        <v>273</v>
      </c>
      <c r="Z5" s="157" t="s">
        <v>274</v>
      </c>
    </row>
    <row r="6" spans="1:26" ht="29.25" customHeight="1" x14ac:dyDescent="0.25">
      <c r="A6" s="285" t="s">
        <v>93</v>
      </c>
      <c r="B6" s="285" t="s">
        <v>275</v>
      </c>
      <c r="C6" s="285" t="s">
        <v>276</v>
      </c>
      <c r="D6" s="285" t="s">
        <v>277</v>
      </c>
      <c r="E6" s="287" t="s">
        <v>278</v>
      </c>
      <c r="F6" s="289" t="s">
        <v>279</v>
      </c>
      <c r="G6" s="290"/>
      <c r="H6" s="287"/>
      <c r="I6" s="158"/>
      <c r="J6" s="278" t="s">
        <v>280</v>
      </c>
      <c r="K6" s="279"/>
      <c r="L6" s="279"/>
      <c r="M6" s="279"/>
      <c r="N6" s="280"/>
      <c r="O6" s="278" t="s">
        <v>281</v>
      </c>
      <c r="P6" s="279"/>
      <c r="Q6" s="280"/>
      <c r="R6" s="277"/>
      <c r="S6" s="277"/>
      <c r="T6" s="277"/>
      <c r="X6" s="159" t="s">
        <v>61</v>
      </c>
      <c r="Y6" s="160">
        <v>0.01</v>
      </c>
      <c r="Z6" s="161">
        <v>0.2</v>
      </c>
    </row>
    <row r="7" spans="1:26" ht="72" thickBot="1" x14ac:dyDescent="0.3">
      <c r="A7" s="286"/>
      <c r="B7" s="286"/>
      <c r="C7" s="286"/>
      <c r="D7" s="286"/>
      <c r="E7" s="288"/>
      <c r="F7" s="163" t="s">
        <v>282</v>
      </c>
      <c r="G7" s="162" t="s">
        <v>283</v>
      </c>
      <c r="H7" s="162" t="s">
        <v>284</v>
      </c>
      <c r="I7" s="162" t="s">
        <v>285</v>
      </c>
      <c r="J7" s="163" t="s">
        <v>286</v>
      </c>
      <c r="K7" s="164" t="s">
        <v>287</v>
      </c>
      <c r="L7" s="164" t="s">
        <v>288</v>
      </c>
      <c r="M7" s="163" t="s">
        <v>289</v>
      </c>
      <c r="N7" s="164" t="s">
        <v>290</v>
      </c>
      <c r="O7" s="164" t="s">
        <v>291</v>
      </c>
      <c r="P7" s="164" t="s">
        <v>292</v>
      </c>
      <c r="Q7" s="164" t="s">
        <v>293</v>
      </c>
      <c r="R7" s="164" t="s">
        <v>294</v>
      </c>
      <c r="S7" s="164" t="s">
        <v>295</v>
      </c>
      <c r="T7" s="165" t="s">
        <v>296</v>
      </c>
      <c r="U7" s="164" t="s">
        <v>297</v>
      </c>
      <c r="V7" s="164" t="s">
        <v>298</v>
      </c>
      <c r="X7" s="166" t="s">
        <v>55</v>
      </c>
      <c r="Y7" s="160">
        <v>0.21</v>
      </c>
      <c r="Z7" s="161">
        <v>0.4</v>
      </c>
    </row>
    <row r="8" spans="1:26" ht="62.45" customHeight="1" x14ac:dyDescent="0.25">
      <c r="A8" s="254" t="str">
        <f>'[9]2 CONTEXTO E IDENTIFICACIÓN'!A9</f>
        <v>R1</v>
      </c>
      <c r="B8" s="257" t="str">
        <f>+'[9]2 CONTEXTO E IDENTIFICACIÓN'!F9</f>
        <v>Posibilidad de pérdida reputacional por no realizar la anualización de las acciones del PAT en la Plataforma Vivanto, debido a la debilidad en competencias técnicas por el personal a cargo.</v>
      </c>
      <c r="C8" s="260">
        <f>+'[9]3 PROBABIL E IMPACTO INHERENTE'!E9</f>
        <v>0.2</v>
      </c>
      <c r="D8" s="263">
        <f>+'[9]3 PROBABIL E IMPACTO INHERENTE'!M9</f>
        <v>1</v>
      </c>
      <c r="E8" s="167">
        <v>1</v>
      </c>
      <c r="F8" s="73" t="s">
        <v>299</v>
      </c>
      <c r="G8" s="168" t="s">
        <v>300</v>
      </c>
      <c r="H8" s="73" t="s">
        <v>301</v>
      </c>
      <c r="I8" s="169" t="str">
        <f t="shared" ref="I8:I71" si="0">+CONCATENATE(F8," ",G8," ",H8)</f>
        <v>El Secretario Organizara Asistencia Técnica al personal a cargo cada vez que lo requiera</v>
      </c>
      <c r="J8" s="170" t="s">
        <v>302</v>
      </c>
      <c r="K8" s="171">
        <f>+IF(J8='[9]11 FORMULAS'!$E$4,'[9]11 FORMULAS'!$F$4,IF(J8='[9]11 FORMULAS'!$E$5,'[9]11 FORMULAS'!$F$5,IF(J8='[9]11 FORMULAS'!$E$6,'[9]11 FORMULAS'!$F$6,"")))</f>
        <v>0.25</v>
      </c>
      <c r="L8" s="171" t="str">
        <f>+IF(OR(J8='[9]11 FORMULAS'!$O$4,J8='[9]11 FORMULAS'!$O$5),'[9]11 FORMULAS'!$P$5,IF(J8='[9]11 FORMULAS'!$O$6,'[9]11 FORMULAS'!$P$6,""))</f>
        <v>Probabilidad</v>
      </c>
      <c r="M8" s="170" t="s">
        <v>303</v>
      </c>
      <c r="N8" s="171">
        <f>+IF(M8='[9]11 FORMULAS'!$H$4,'[9]11 FORMULAS'!$I$4,IF(M8='[9]11 FORMULAS'!$H$5,'[9]11 FORMULAS'!$I$5,""))</f>
        <v>0.15</v>
      </c>
      <c r="O8" s="172" t="s">
        <v>304</v>
      </c>
      <c r="P8" s="172" t="s">
        <v>305</v>
      </c>
      <c r="Q8" s="172" t="s">
        <v>306</v>
      </c>
      <c r="R8" s="171">
        <f>+IFERROR(K8+N8,"")</f>
        <v>0.4</v>
      </c>
      <c r="S8" s="171">
        <f>IF(L8='[9]11 FORMULAS'!$P$5,C8-(C8*R8),C8)</f>
        <v>0.12</v>
      </c>
      <c r="T8" s="171">
        <f>IF(L8='[9]11 FORMULAS'!$P$6,D8-(D8*R8),D8)</f>
        <v>1</v>
      </c>
      <c r="U8" s="266">
        <f>+IF(S11="","",S11)</f>
        <v>0.12</v>
      </c>
      <c r="V8" s="269">
        <f>+IF(T11="","",T11)</f>
        <v>1</v>
      </c>
      <c r="X8" s="173" t="s">
        <v>53</v>
      </c>
      <c r="Y8" s="160">
        <v>0.41</v>
      </c>
      <c r="Z8" s="161">
        <v>0.6</v>
      </c>
    </row>
    <row r="9" spans="1:26" ht="29.45" customHeight="1" x14ac:dyDescent="0.25">
      <c r="A9" s="255"/>
      <c r="B9" s="258"/>
      <c r="C9" s="261"/>
      <c r="D9" s="264"/>
      <c r="E9" s="174">
        <v>2</v>
      </c>
      <c r="F9" s="175"/>
      <c r="G9" s="175"/>
      <c r="H9" s="175"/>
      <c r="I9" s="176" t="str">
        <f t="shared" si="0"/>
        <v xml:space="preserve">  </v>
      </c>
      <c r="J9" s="177"/>
      <c r="K9" s="178" t="str">
        <f>+IF(J9='[9]11 FORMULAS'!$E$4,'[9]11 FORMULAS'!$F$4,IF(J9='[9]11 FORMULAS'!$E$5,'[9]11 FORMULAS'!$F$5,IF(J9='[9]11 FORMULAS'!$E$6,'[9]11 FORMULAS'!$F$6,"")))</f>
        <v/>
      </c>
      <c r="L9" s="178" t="str">
        <f>+IF(OR(J9='[9]11 FORMULAS'!$O$4,J9='[9]11 FORMULAS'!$O$5),'[9]11 FORMULAS'!$P$5,IF(J9='[9]11 FORMULAS'!$O$6,'[9]11 FORMULAS'!$P$6,""))</f>
        <v/>
      </c>
      <c r="M9" s="177"/>
      <c r="N9" s="178" t="str">
        <f>+IF(M9='[9]11 FORMULAS'!$H$4,'[9]11 FORMULAS'!$I$4,IF(M9='[9]11 FORMULAS'!$H$5,'[9]11 FORMULAS'!$I$5,""))</f>
        <v/>
      </c>
      <c r="O9" s="179"/>
      <c r="P9" s="179"/>
      <c r="Q9" s="179"/>
      <c r="R9" s="178" t="str">
        <f t="shared" ref="R9:R11" si="1">+IFERROR(K9+N9,"")</f>
        <v/>
      </c>
      <c r="S9" s="178">
        <f>IF(L9='[9]11 FORMULAS'!$P$5,S8-(S8*R9),S8)</f>
        <v>0.12</v>
      </c>
      <c r="T9" s="178">
        <f>IF(L9='[9]11 FORMULAS'!$P$6,T8-(T8*R9),T8)</f>
        <v>1</v>
      </c>
      <c r="U9" s="267"/>
      <c r="V9" s="270"/>
      <c r="X9" s="180" t="s">
        <v>50</v>
      </c>
      <c r="Y9" s="160">
        <v>0.61</v>
      </c>
      <c r="Z9" s="161">
        <v>0.8</v>
      </c>
    </row>
    <row r="10" spans="1:26" ht="29.45" customHeight="1" x14ac:dyDescent="0.25">
      <c r="A10" s="255"/>
      <c r="B10" s="258"/>
      <c r="C10" s="261"/>
      <c r="D10" s="264"/>
      <c r="E10" s="174">
        <v>3</v>
      </c>
      <c r="F10" s="175"/>
      <c r="G10" s="175"/>
      <c r="H10" s="175"/>
      <c r="I10" s="176" t="str">
        <f t="shared" si="0"/>
        <v xml:space="preserve">  </v>
      </c>
      <c r="J10" s="177"/>
      <c r="K10" s="178" t="str">
        <f>+IF(J10='[9]11 FORMULAS'!$E$4,'[9]11 FORMULAS'!$F$4,IF(J10='[9]11 FORMULAS'!$E$5,'[9]11 FORMULAS'!$F$5,IF(J10='[9]11 FORMULAS'!$E$6,'[9]11 FORMULAS'!$F$6,"")))</f>
        <v/>
      </c>
      <c r="L10" s="178" t="str">
        <f>+IF(OR(J10='[9]11 FORMULAS'!$O$4,J10='[9]11 FORMULAS'!$O$5),'[9]11 FORMULAS'!$P$5,IF(J10='[9]11 FORMULAS'!$O$6,'[9]11 FORMULAS'!$P$6,""))</f>
        <v/>
      </c>
      <c r="M10" s="177"/>
      <c r="N10" s="178" t="str">
        <f>+IF(M10='[9]11 FORMULAS'!$H$4,'[9]11 FORMULAS'!$I$4,IF(M10='[9]11 FORMULAS'!$H$5,'[9]11 FORMULAS'!$I$5,""))</f>
        <v/>
      </c>
      <c r="O10" s="179"/>
      <c r="P10" s="179"/>
      <c r="Q10" s="179"/>
      <c r="R10" s="178" t="str">
        <f>+IFERROR(K10+N10,"")</f>
        <v/>
      </c>
      <c r="S10" s="178">
        <f>IF(L10='[9]11 FORMULAS'!$P$5,S9-(S9*R10),S9)</f>
        <v>0.12</v>
      </c>
      <c r="T10" s="178">
        <f>IF(L10='[9]11 FORMULAS'!$P$6,T9-(T9*R10),T9)</f>
        <v>1</v>
      </c>
      <c r="U10" s="267"/>
      <c r="V10" s="270"/>
      <c r="X10" s="181" t="s">
        <v>46</v>
      </c>
      <c r="Y10" s="160">
        <v>0.81</v>
      </c>
      <c r="Z10" s="161">
        <v>1</v>
      </c>
    </row>
    <row r="11" spans="1:26" ht="29.45" customHeight="1" thickBot="1" x14ac:dyDescent="0.3">
      <c r="A11" s="256"/>
      <c r="B11" s="259"/>
      <c r="C11" s="262"/>
      <c r="D11" s="265"/>
      <c r="E11" s="182">
        <v>4</v>
      </c>
      <c r="F11" s="183"/>
      <c r="G11" s="183"/>
      <c r="H11" s="183"/>
      <c r="I11" s="184" t="str">
        <f t="shared" si="0"/>
        <v xml:space="preserve">  </v>
      </c>
      <c r="J11" s="185"/>
      <c r="K11" s="186" t="str">
        <f>+IF(J11='[9]11 FORMULAS'!$E$4,'[9]11 FORMULAS'!$F$4,IF(J11='[9]11 FORMULAS'!$E$5,'[9]11 FORMULAS'!$F$5,IF(J11='[9]11 FORMULAS'!$E$6,'[9]11 FORMULAS'!$F$6,"")))</f>
        <v/>
      </c>
      <c r="L11" s="186" t="str">
        <f>+IF(OR(J11='[9]11 FORMULAS'!$O$4,J11='[9]11 FORMULAS'!$O$5),'[9]11 FORMULAS'!$P$5,IF(J11='[9]11 FORMULAS'!$O$6,'[9]11 FORMULAS'!$P$6,""))</f>
        <v/>
      </c>
      <c r="M11" s="185"/>
      <c r="N11" s="186" t="str">
        <f>+IF(M11='[9]11 FORMULAS'!$H$4,'[9]11 FORMULAS'!$I$4,IF(M11='[9]11 FORMULAS'!$H$5,'[9]11 FORMULAS'!$I$5,""))</f>
        <v/>
      </c>
      <c r="O11" s="187"/>
      <c r="P11" s="187"/>
      <c r="Q11" s="187"/>
      <c r="R11" s="186" t="str">
        <f t="shared" si="1"/>
        <v/>
      </c>
      <c r="S11" s="186">
        <f>IF(L11='[9]11 FORMULAS'!$P$5,S10-(S10*R11),S10)</f>
        <v>0.12</v>
      </c>
      <c r="T11" s="186">
        <f>IF(L11='[9]11 FORMULAS'!$P$6,T10-(T10*R11),T10)</f>
        <v>1</v>
      </c>
      <c r="U11" s="268"/>
      <c r="V11" s="271"/>
      <c r="X11" s="188"/>
      <c r="Y11" s="189"/>
      <c r="Z11" s="190"/>
    </row>
    <row r="12" spans="1:26" ht="109.9" customHeight="1" x14ac:dyDescent="0.25">
      <c r="A12" s="254" t="str">
        <f>'[9]2 CONTEXTO E IDENTIFICACIÓN'!A10</f>
        <v>R2</v>
      </c>
      <c r="B12" s="257" t="str">
        <f>+'[9]2 CONTEXTO E IDENTIFICACIÓN'!F10</f>
        <v>Posibilidad de pérdida reputacional por no presentar la inversión que realiza la Gobernación en la  población víctima,  debido a que las Secretarias, Institutos Descentralizados y Aguas de Bolívar no entreguen a tiempo la información.</v>
      </c>
      <c r="C12" s="260">
        <f>+'[9]3 PROBABIL E IMPACTO INHERENTE'!E10</f>
        <v>0.4</v>
      </c>
      <c r="D12" s="263">
        <f>+'[9]3 PROBABIL E IMPACTO INHERENTE'!M10</f>
        <v>1</v>
      </c>
      <c r="E12" s="167">
        <v>1</v>
      </c>
      <c r="F12" s="73" t="s">
        <v>299</v>
      </c>
      <c r="G12" s="168" t="s">
        <v>307</v>
      </c>
      <c r="H12" s="73" t="s">
        <v>308</v>
      </c>
      <c r="I12" s="169" t="str">
        <f t="shared" si="0"/>
        <v>El Secretario Solicitara formalmente por oficio cada cuatro meses la inversión realizada por cada Secretaria, Instituto Descentralizado y Aguas de Bolívar.</v>
      </c>
      <c r="J12" s="170" t="s">
        <v>302</v>
      </c>
      <c r="K12" s="171">
        <f>+IF(J12='[9]11 FORMULAS'!$E$4,'[9]11 FORMULAS'!$F$4,IF(J12='[9]11 FORMULAS'!$E$5,'[9]11 FORMULAS'!$F$5,IF(J12='[9]11 FORMULAS'!$E$6,'[9]11 FORMULAS'!$F$6,"")))</f>
        <v>0.25</v>
      </c>
      <c r="L12" s="171" t="str">
        <f>+IF(OR(J12='[9]11 FORMULAS'!$O$4,J12='[9]11 FORMULAS'!$O$5),'[9]11 FORMULAS'!$P$5,IF(J12='[9]11 FORMULAS'!$O$6,'[9]11 FORMULAS'!$P$6,""))</f>
        <v>Probabilidad</v>
      </c>
      <c r="M12" s="170" t="s">
        <v>303</v>
      </c>
      <c r="N12" s="171">
        <f>+IF(M12='[9]11 FORMULAS'!$H$4,'[9]11 FORMULAS'!$I$4,IF(M12='[9]11 FORMULAS'!$H$5,'[9]11 FORMULAS'!$I$5,""))</f>
        <v>0.15</v>
      </c>
      <c r="O12" s="172" t="s">
        <v>309</v>
      </c>
      <c r="P12" s="172" t="s">
        <v>310</v>
      </c>
      <c r="Q12" s="172" t="s">
        <v>306</v>
      </c>
      <c r="R12" s="171">
        <f>+IFERROR(K12+N12,"")</f>
        <v>0.4</v>
      </c>
      <c r="S12" s="171">
        <f>IF(L12='[9]11 FORMULAS'!$P$5,C12-(C12*R12),C12)</f>
        <v>0.24</v>
      </c>
      <c r="T12" s="171">
        <f>IF(L12='[9]11 FORMULAS'!$P$6,D12-(D12*R12),D12)</f>
        <v>1</v>
      </c>
      <c r="U12" s="266">
        <f>+IF(S15="","",S15)</f>
        <v>0.24</v>
      </c>
      <c r="V12" s="269">
        <f>+IF(T15="","",T15)</f>
        <v>1</v>
      </c>
      <c r="X12" s="191"/>
      <c r="Y12" s="192"/>
      <c r="Z12" s="192"/>
    </row>
    <row r="13" spans="1:26" ht="29.45" customHeight="1" x14ac:dyDescent="0.25">
      <c r="A13" s="255"/>
      <c r="B13" s="258"/>
      <c r="C13" s="261"/>
      <c r="D13" s="264"/>
      <c r="E13" s="174">
        <v>2</v>
      </c>
      <c r="F13" s="175"/>
      <c r="G13" s="175"/>
      <c r="H13" s="175"/>
      <c r="I13" s="176" t="str">
        <f t="shared" si="0"/>
        <v xml:space="preserve">  </v>
      </c>
      <c r="J13" s="177"/>
      <c r="K13" s="178" t="str">
        <f>+IF(J13='[9]11 FORMULAS'!$E$4,'[9]11 FORMULAS'!$F$4,IF(J13='[9]11 FORMULAS'!$E$5,'[9]11 FORMULAS'!$F$5,IF(J13='[9]11 FORMULAS'!$E$6,'[9]11 FORMULAS'!$F$6,"")))</f>
        <v/>
      </c>
      <c r="L13" s="178" t="str">
        <f>+IF(OR(J13='[9]11 FORMULAS'!$O$4,J13='[9]11 FORMULAS'!$O$5),'[9]11 FORMULAS'!$P$5,IF(J13='[9]11 FORMULAS'!$O$6,'[9]11 FORMULAS'!$P$6,""))</f>
        <v/>
      </c>
      <c r="M13" s="177"/>
      <c r="N13" s="178" t="str">
        <f>+IF(M13='[9]11 FORMULAS'!$H$4,'[9]11 FORMULAS'!$I$4,IF(M13='[9]11 FORMULAS'!$H$5,'[9]11 FORMULAS'!$I$5,""))</f>
        <v/>
      </c>
      <c r="O13" s="179"/>
      <c r="P13" s="179"/>
      <c r="Q13" s="179"/>
      <c r="R13" s="178" t="str">
        <f t="shared" ref="R13" si="2">+IFERROR(K13+N13,"")</f>
        <v/>
      </c>
      <c r="S13" s="178">
        <f>IF(L13='[9]11 FORMULAS'!$P$5,S12-(S12*R13),S12)</f>
        <v>0.24</v>
      </c>
      <c r="T13" s="178">
        <f>IF(L13='[9]11 FORMULAS'!$P$6,T12-(T12*R13),T12)</f>
        <v>1</v>
      </c>
      <c r="U13" s="267"/>
      <c r="V13" s="270"/>
      <c r="X13" s="191"/>
      <c r="Y13" s="192"/>
      <c r="Z13" s="192"/>
    </row>
    <row r="14" spans="1:26" ht="29.45" customHeight="1" x14ac:dyDescent="0.25">
      <c r="A14" s="255"/>
      <c r="B14" s="258"/>
      <c r="C14" s="261"/>
      <c r="D14" s="264"/>
      <c r="E14" s="174">
        <v>3</v>
      </c>
      <c r="F14" s="175"/>
      <c r="G14" s="175"/>
      <c r="H14" s="175"/>
      <c r="I14" s="176" t="str">
        <f t="shared" si="0"/>
        <v xml:space="preserve">  </v>
      </c>
      <c r="J14" s="177"/>
      <c r="K14" s="178" t="str">
        <f>+IF(J14='[9]11 FORMULAS'!$E$4,'[9]11 FORMULAS'!$F$4,IF(J14='[9]11 FORMULAS'!$E$5,'[9]11 FORMULAS'!$F$5,IF(J14='[9]11 FORMULAS'!$E$6,'[9]11 FORMULAS'!$F$6,"")))</f>
        <v/>
      </c>
      <c r="L14" s="178" t="str">
        <f>+IF(OR(J14='[9]11 FORMULAS'!$O$4,J14='[9]11 FORMULAS'!$O$5),'[9]11 FORMULAS'!$P$5,IF(J14='[9]11 FORMULAS'!$O$6,'[9]11 FORMULAS'!$P$6,""))</f>
        <v/>
      </c>
      <c r="M14" s="177"/>
      <c r="N14" s="178" t="str">
        <f>+IF(M14='[9]11 FORMULAS'!$H$4,'[9]11 FORMULAS'!$I$4,IF(M14='[9]11 FORMULAS'!$H$5,'[9]11 FORMULAS'!$I$5,""))</f>
        <v/>
      </c>
      <c r="O14" s="179"/>
      <c r="P14" s="179"/>
      <c r="Q14" s="179"/>
      <c r="R14" s="178" t="str">
        <f>+IFERROR(K14+N14,"")</f>
        <v/>
      </c>
      <c r="S14" s="178">
        <f>IF(L14='[9]11 FORMULAS'!$P$5,S13-(S13*R14),S13)</f>
        <v>0.24</v>
      </c>
      <c r="T14" s="178">
        <f>IF(L14='[9]11 FORMULAS'!$P$6,T13-(T13*R14),T13)</f>
        <v>1</v>
      </c>
      <c r="U14" s="267"/>
      <c r="V14" s="270"/>
      <c r="X14" s="191"/>
      <c r="Y14" s="192"/>
      <c r="Z14" s="192"/>
    </row>
    <row r="15" spans="1:26" ht="29.45" customHeight="1" thickBot="1" x14ac:dyDescent="0.3">
      <c r="A15" s="256"/>
      <c r="B15" s="259"/>
      <c r="C15" s="262"/>
      <c r="D15" s="265"/>
      <c r="E15" s="182">
        <v>4</v>
      </c>
      <c r="F15" s="183"/>
      <c r="G15" s="183"/>
      <c r="H15" s="183"/>
      <c r="I15" s="184" t="str">
        <f t="shared" si="0"/>
        <v xml:space="preserve">  </v>
      </c>
      <c r="J15" s="185"/>
      <c r="K15" s="186" t="str">
        <f>+IF(J15='[9]11 FORMULAS'!$E$4,'[9]11 FORMULAS'!$F$4,IF(J15='[9]11 FORMULAS'!$E$5,'[9]11 FORMULAS'!$F$5,IF(J15='[9]11 FORMULAS'!$E$6,'[9]11 FORMULAS'!$F$6,"")))</f>
        <v/>
      </c>
      <c r="L15" s="186" t="str">
        <f>+IF(OR(J15='[9]11 FORMULAS'!$O$4,J15='[9]11 FORMULAS'!$O$5),'[9]11 FORMULAS'!$P$5,IF(J15='[9]11 FORMULAS'!$O$6,'[9]11 FORMULAS'!$P$6,""))</f>
        <v/>
      </c>
      <c r="M15" s="185"/>
      <c r="N15" s="186" t="str">
        <f>+IF(M15='[9]11 FORMULAS'!$H$4,'[9]11 FORMULAS'!$I$4,IF(M15='[9]11 FORMULAS'!$H$5,'[9]11 FORMULAS'!$I$5,""))</f>
        <v/>
      </c>
      <c r="O15" s="187"/>
      <c r="P15" s="187"/>
      <c r="Q15" s="187"/>
      <c r="R15" s="186" t="str">
        <f t="shared" ref="R15" si="3">+IFERROR(K15+N15,"")</f>
        <v/>
      </c>
      <c r="S15" s="186">
        <f>IF(L15='[9]11 FORMULAS'!$P$5,S14-(S14*R15),S14)</f>
        <v>0.24</v>
      </c>
      <c r="T15" s="186">
        <f>IF(L15='[9]11 FORMULAS'!$P$6,T14-(T14*R15),T14)</f>
        <v>1</v>
      </c>
      <c r="U15" s="268"/>
      <c r="V15" s="271"/>
    </row>
    <row r="16" spans="1:26" ht="108" customHeight="1" x14ac:dyDescent="0.25">
      <c r="A16" s="254" t="str">
        <f>'[9]2 CONTEXTO E IDENTIFICACIÓN'!A11</f>
        <v>R3</v>
      </c>
      <c r="B16" s="257" t="str">
        <f>+'[9]2 CONTEXTO E IDENTIFICACIÓN'!F11</f>
        <v>Posibilidad  de efecto dañoso sobre el recurso público por no realizar la debida Supervisión en la ejecución de los contratos, debido a la debilidad en el seguimiento de las obligaciones del contratista</v>
      </c>
      <c r="C16" s="260">
        <f>+'[9]3 PROBABIL E IMPACTO INHERENTE'!E11</f>
        <v>0.4</v>
      </c>
      <c r="D16" s="263">
        <f>+'[9]3 PROBABIL E IMPACTO INHERENTE'!M11</f>
        <v>0.8</v>
      </c>
      <c r="E16" s="167">
        <v>1</v>
      </c>
      <c r="F16" s="73" t="s">
        <v>311</v>
      </c>
      <c r="G16" s="73" t="s">
        <v>312</v>
      </c>
      <c r="H16" s="73" t="s">
        <v>313</v>
      </c>
      <c r="I16" s="169" t="str">
        <f t="shared" si="0"/>
        <v>El Supervisor realizara reunión previa con el contratista una vez firme contrato para determinar variables en la ejecución de modo, tiempo y lugar, acorde con las obligaciones especificas.</v>
      </c>
      <c r="J16" s="170" t="s">
        <v>302</v>
      </c>
      <c r="K16" s="171">
        <f>+IF(J16='[9]11 FORMULAS'!$E$4,'[9]11 FORMULAS'!$F$4,IF(J16='[9]11 FORMULAS'!$E$5,'[9]11 FORMULAS'!$F$5,IF(J16='[9]11 FORMULAS'!$E$6,'[9]11 FORMULAS'!$F$6,"")))</f>
        <v>0.25</v>
      </c>
      <c r="L16" s="171" t="str">
        <f>+IF(OR(J16='[9]11 FORMULAS'!$O$4,J16='[9]11 FORMULAS'!$O$5),'[9]11 FORMULAS'!$P$5,IF(J16='[9]11 FORMULAS'!$O$6,'[9]11 FORMULAS'!$P$6,""))</f>
        <v>Probabilidad</v>
      </c>
      <c r="M16" s="170" t="s">
        <v>303</v>
      </c>
      <c r="N16" s="171">
        <f>+IF(M16='[9]11 FORMULAS'!$H$4,'[9]11 FORMULAS'!$I$4,IF(M16='[9]11 FORMULAS'!$H$5,'[9]11 FORMULAS'!$I$5,""))</f>
        <v>0.15</v>
      </c>
      <c r="O16" s="172" t="s">
        <v>309</v>
      </c>
      <c r="P16" s="172" t="s">
        <v>305</v>
      </c>
      <c r="Q16" s="172" t="s">
        <v>306</v>
      </c>
      <c r="R16" s="171">
        <f>+IFERROR(K16+N16,"")</f>
        <v>0.4</v>
      </c>
      <c r="S16" s="171">
        <f>IF(L16='[9]11 FORMULAS'!$P$5,C16-(C16*R16),C16)</f>
        <v>0.24</v>
      </c>
      <c r="T16" s="171">
        <f>IF(L16='[9]11 FORMULAS'!$P$6,D16-(D16*R16),D16)</f>
        <v>0.8</v>
      </c>
      <c r="U16" s="266">
        <f>+IF(S19="","",S19)</f>
        <v>0.24</v>
      </c>
      <c r="V16" s="269">
        <f>+IF(T19="","",T19)</f>
        <v>0.8</v>
      </c>
      <c r="X16" s="191"/>
      <c r="Y16" s="192"/>
      <c r="Z16" s="192"/>
    </row>
    <row r="17" spans="1:26" ht="29.45" customHeight="1" x14ac:dyDescent="0.25">
      <c r="A17" s="255"/>
      <c r="B17" s="258"/>
      <c r="C17" s="261"/>
      <c r="D17" s="264"/>
      <c r="E17" s="174">
        <v>2</v>
      </c>
      <c r="F17" s="175"/>
      <c r="G17" s="175"/>
      <c r="H17" s="175"/>
      <c r="I17" s="176" t="str">
        <f t="shared" si="0"/>
        <v xml:space="preserve">  </v>
      </c>
      <c r="J17" s="177"/>
      <c r="K17" s="178" t="str">
        <f>+IF(J17='[9]11 FORMULAS'!$E$4,'[9]11 FORMULAS'!$F$4,IF(J17='[9]11 FORMULAS'!$E$5,'[9]11 FORMULAS'!$F$5,IF(J17='[9]11 FORMULAS'!$E$6,'[9]11 FORMULAS'!$F$6,"")))</f>
        <v/>
      </c>
      <c r="L17" s="178" t="str">
        <f>+IF(OR(J17='[9]11 FORMULAS'!$O$4,J17='[9]11 FORMULAS'!$O$5),'[9]11 FORMULAS'!$P$5,IF(J17='[9]11 FORMULAS'!$O$6,'[9]11 FORMULAS'!$P$6,""))</f>
        <v/>
      </c>
      <c r="M17" s="177"/>
      <c r="N17" s="178" t="str">
        <f>+IF(M17='[9]11 FORMULAS'!$H$4,'[9]11 FORMULAS'!$I$4,IF(M17='[9]11 FORMULAS'!$H$5,'[9]11 FORMULAS'!$I$5,""))</f>
        <v/>
      </c>
      <c r="O17" s="179"/>
      <c r="P17" s="179"/>
      <c r="Q17" s="179"/>
      <c r="R17" s="178" t="str">
        <f t="shared" ref="R17" si="4">+IFERROR(K17+N17,"")</f>
        <v/>
      </c>
      <c r="S17" s="178">
        <f>IF(L17='[9]11 FORMULAS'!$P$5,S16-(S16*R17),S16)</f>
        <v>0.24</v>
      </c>
      <c r="T17" s="178">
        <f>IF(L17='[9]11 FORMULAS'!$P$6,T16-(T16*R17),T16)</f>
        <v>0.8</v>
      </c>
      <c r="U17" s="267"/>
      <c r="V17" s="270"/>
      <c r="X17" s="191"/>
      <c r="Y17" s="192"/>
      <c r="Z17" s="192"/>
    </row>
    <row r="18" spans="1:26" ht="29.45" customHeight="1" x14ac:dyDescent="0.25">
      <c r="A18" s="255"/>
      <c r="B18" s="258"/>
      <c r="C18" s="261"/>
      <c r="D18" s="264"/>
      <c r="E18" s="174">
        <v>3</v>
      </c>
      <c r="F18" s="175"/>
      <c r="G18" s="175"/>
      <c r="H18" s="175"/>
      <c r="I18" s="176" t="str">
        <f t="shared" si="0"/>
        <v xml:space="preserve">  </v>
      </c>
      <c r="J18" s="177"/>
      <c r="K18" s="178" t="str">
        <f>+IF(J18='[9]11 FORMULAS'!$E$4,'[9]11 FORMULAS'!$F$4,IF(J18='[9]11 FORMULAS'!$E$5,'[9]11 FORMULAS'!$F$5,IF(J18='[9]11 FORMULAS'!$E$6,'[9]11 FORMULAS'!$F$6,"")))</f>
        <v/>
      </c>
      <c r="L18" s="178" t="str">
        <f>+IF(OR(J18='[9]11 FORMULAS'!$O$4,J18='[9]11 FORMULAS'!$O$5),'[9]11 FORMULAS'!$P$5,IF(J18='[9]11 FORMULAS'!$O$6,'[9]11 FORMULAS'!$P$6,""))</f>
        <v/>
      </c>
      <c r="M18" s="177"/>
      <c r="N18" s="178" t="str">
        <f>+IF(M18='[9]11 FORMULAS'!$H$4,'[9]11 FORMULAS'!$I$4,IF(M18='[9]11 FORMULAS'!$H$5,'[9]11 FORMULAS'!$I$5,""))</f>
        <v/>
      </c>
      <c r="O18" s="179"/>
      <c r="P18" s="179"/>
      <c r="Q18" s="179"/>
      <c r="R18" s="178" t="str">
        <f>+IFERROR(K18+N18,"")</f>
        <v/>
      </c>
      <c r="S18" s="178">
        <f>IF(L18='[9]11 FORMULAS'!$P$5,S17-(S17*R18),S17)</f>
        <v>0.24</v>
      </c>
      <c r="T18" s="178">
        <f>IF(L18='[9]11 FORMULAS'!$P$6,T17-(T17*R18),T17)</f>
        <v>0.8</v>
      </c>
      <c r="U18" s="267"/>
      <c r="V18" s="270"/>
      <c r="X18" s="191"/>
      <c r="Y18" s="192"/>
      <c r="Z18" s="192"/>
    </row>
    <row r="19" spans="1:26" ht="29.45" customHeight="1" thickBot="1" x14ac:dyDescent="0.3">
      <c r="A19" s="256"/>
      <c r="B19" s="259"/>
      <c r="C19" s="262"/>
      <c r="D19" s="265"/>
      <c r="E19" s="182">
        <v>4</v>
      </c>
      <c r="F19" s="183"/>
      <c r="G19" s="183"/>
      <c r="H19" s="183"/>
      <c r="I19" s="184" t="str">
        <f t="shared" si="0"/>
        <v xml:space="preserve">  </v>
      </c>
      <c r="J19" s="185"/>
      <c r="K19" s="186" t="str">
        <f>+IF(J19='[9]11 FORMULAS'!$E$4,'[9]11 FORMULAS'!$F$4,IF(J19='[9]11 FORMULAS'!$E$5,'[9]11 FORMULAS'!$F$5,IF(J19='[9]11 FORMULAS'!$E$6,'[9]11 FORMULAS'!$F$6,"")))</f>
        <v/>
      </c>
      <c r="L19" s="186" t="str">
        <f>+IF(OR(J19='[9]11 FORMULAS'!$O$4,J19='[9]11 FORMULAS'!$O$5),'[9]11 FORMULAS'!$P$5,IF(J19='[9]11 FORMULAS'!$O$6,'[9]11 FORMULAS'!$P$6,""))</f>
        <v/>
      </c>
      <c r="M19" s="185"/>
      <c r="N19" s="186" t="str">
        <f>+IF(M19='[9]11 FORMULAS'!$H$4,'[9]11 FORMULAS'!$I$4,IF(M19='[9]11 FORMULAS'!$H$5,'[9]11 FORMULAS'!$I$5,""))</f>
        <v/>
      </c>
      <c r="O19" s="187"/>
      <c r="P19" s="187"/>
      <c r="Q19" s="187"/>
      <c r="R19" s="186" t="str">
        <f t="shared" ref="R19" si="5">+IFERROR(K19+N19,"")</f>
        <v/>
      </c>
      <c r="S19" s="186">
        <f>IF(L19='[9]11 FORMULAS'!$P$5,S18-(S18*R19),S18)</f>
        <v>0.24</v>
      </c>
      <c r="T19" s="186">
        <f>IF(L19='[9]11 FORMULAS'!$P$6,T18-(T18*R19),T18)</f>
        <v>0.8</v>
      </c>
      <c r="U19" s="268"/>
      <c r="V19" s="271"/>
    </row>
    <row r="20" spans="1:26" ht="29.45" customHeight="1" x14ac:dyDescent="0.25">
      <c r="A20" s="254" t="str">
        <f>'[9]2 CONTEXTO E IDENTIFICACIÓN'!A12</f>
        <v>R4</v>
      </c>
      <c r="B20" s="257" t="str">
        <f>+'[9]2 CONTEXTO E IDENTIFICACIÓN'!F12</f>
        <v xml:space="preserve">  </v>
      </c>
      <c r="C20" s="260" t="str">
        <f>+'[9]3 PROBABIL E IMPACTO INHERENTE'!E12</f>
        <v/>
      </c>
      <c r="D20" s="263" t="str">
        <f>+'[9]3 PROBABIL E IMPACTO INHERENTE'!M12</f>
        <v/>
      </c>
      <c r="E20" s="167">
        <v>1</v>
      </c>
      <c r="F20" s="73"/>
      <c r="G20" s="73"/>
      <c r="H20" s="73"/>
      <c r="I20" s="169" t="str">
        <f t="shared" si="0"/>
        <v xml:space="preserve">  </v>
      </c>
      <c r="J20" s="170"/>
      <c r="K20" s="171" t="str">
        <f>+IF(J20='[9]11 FORMULAS'!$E$4,'[9]11 FORMULAS'!$F$4,IF(J20='[9]11 FORMULAS'!$E$5,'[9]11 FORMULAS'!$F$5,IF(J20='[9]11 FORMULAS'!$E$6,'[9]11 FORMULAS'!$F$6,"")))</f>
        <v/>
      </c>
      <c r="L20" s="171" t="str">
        <f>+IF(OR(J20='[9]11 FORMULAS'!$O$4,J20='[9]11 FORMULAS'!$O$5),'[9]11 FORMULAS'!$P$5,IF(J20='[9]11 FORMULAS'!$O$6,'[9]11 FORMULAS'!$P$6,""))</f>
        <v/>
      </c>
      <c r="M20" s="170"/>
      <c r="N20" s="171" t="str">
        <f>+IF(M20='[9]11 FORMULAS'!$H$4,'[9]11 FORMULAS'!$I$4,IF(M20='[9]11 FORMULAS'!$H$5,'[9]11 FORMULAS'!$I$5,""))</f>
        <v/>
      </c>
      <c r="O20" s="172"/>
      <c r="P20" s="172"/>
      <c r="Q20" s="172"/>
      <c r="R20" s="171" t="str">
        <f>+IFERROR(K20+N20,"")</f>
        <v/>
      </c>
      <c r="S20" s="171" t="str">
        <f>IF(L20='[9]11 FORMULAS'!$P$5,C20-(C20*R20),C20)</f>
        <v/>
      </c>
      <c r="T20" s="171" t="str">
        <f>IF(L20='[9]11 FORMULAS'!$P$6,D20-(D20*R20),D20)</f>
        <v/>
      </c>
      <c r="U20" s="266" t="str">
        <f>+IF(S23="","",S23)</f>
        <v/>
      </c>
      <c r="V20" s="269" t="str">
        <f>+IF(T23="","",T23)</f>
        <v/>
      </c>
      <c r="X20" s="191"/>
      <c r="Y20" s="192"/>
      <c r="Z20" s="192"/>
    </row>
    <row r="21" spans="1:26" ht="29.45" customHeight="1" x14ac:dyDescent="0.25">
      <c r="A21" s="255"/>
      <c r="B21" s="258"/>
      <c r="C21" s="261"/>
      <c r="D21" s="264"/>
      <c r="E21" s="174">
        <v>2</v>
      </c>
      <c r="F21" s="175"/>
      <c r="G21" s="175"/>
      <c r="H21" s="175"/>
      <c r="I21" s="176" t="str">
        <f t="shared" si="0"/>
        <v xml:space="preserve">  </v>
      </c>
      <c r="J21" s="177"/>
      <c r="K21" s="178" t="str">
        <f>+IF(J21='[9]11 FORMULAS'!$E$4,'[9]11 FORMULAS'!$F$4,IF(J21='[9]11 FORMULAS'!$E$5,'[9]11 FORMULAS'!$F$5,IF(J21='[9]11 FORMULAS'!$E$6,'[9]11 FORMULAS'!$F$6,"")))</f>
        <v/>
      </c>
      <c r="L21" s="178" t="str">
        <f>+IF(OR(J21='[9]11 FORMULAS'!$O$4,J21='[9]11 FORMULAS'!$O$5),'[9]11 FORMULAS'!$P$5,IF(J21='[9]11 FORMULAS'!$O$6,'[9]11 FORMULAS'!$P$6,""))</f>
        <v/>
      </c>
      <c r="M21" s="177"/>
      <c r="N21" s="178" t="str">
        <f>+IF(M21='[9]11 FORMULAS'!$H$4,'[9]11 FORMULAS'!$I$4,IF(M21='[9]11 FORMULAS'!$H$5,'[9]11 FORMULAS'!$I$5,""))</f>
        <v/>
      </c>
      <c r="O21" s="179"/>
      <c r="P21" s="179"/>
      <c r="Q21" s="179"/>
      <c r="R21" s="178" t="str">
        <f t="shared" ref="R21" si="6">+IFERROR(K21+N21,"")</f>
        <v/>
      </c>
      <c r="S21" s="178" t="str">
        <f>IF(L21='[9]11 FORMULAS'!$P$5,S20-(S20*R21),S20)</f>
        <v/>
      </c>
      <c r="T21" s="178" t="str">
        <f>IF(L21='[9]11 FORMULAS'!$P$6,T20-(T20*R21),T20)</f>
        <v/>
      </c>
      <c r="U21" s="267"/>
      <c r="V21" s="270"/>
      <c r="X21" s="191"/>
      <c r="Y21" s="192"/>
      <c r="Z21" s="192"/>
    </row>
    <row r="22" spans="1:26" ht="29.45" customHeight="1" x14ac:dyDescent="0.25">
      <c r="A22" s="255"/>
      <c r="B22" s="258"/>
      <c r="C22" s="261"/>
      <c r="D22" s="264"/>
      <c r="E22" s="174">
        <v>3</v>
      </c>
      <c r="F22" s="175"/>
      <c r="G22" s="175"/>
      <c r="H22" s="175"/>
      <c r="I22" s="176" t="str">
        <f t="shared" si="0"/>
        <v xml:space="preserve">  </v>
      </c>
      <c r="J22" s="177"/>
      <c r="K22" s="178" t="str">
        <f>+IF(J22='[9]11 FORMULAS'!$E$4,'[9]11 FORMULAS'!$F$4,IF(J22='[9]11 FORMULAS'!$E$5,'[9]11 FORMULAS'!$F$5,IF(J22='[9]11 FORMULAS'!$E$6,'[9]11 FORMULAS'!$F$6,"")))</f>
        <v/>
      </c>
      <c r="L22" s="178" t="str">
        <f>+IF(OR(J22='[9]11 FORMULAS'!$O$4,J22='[9]11 FORMULAS'!$O$5),'[9]11 FORMULAS'!$P$5,IF(J22='[9]11 FORMULAS'!$O$6,'[9]11 FORMULAS'!$P$6,""))</f>
        <v/>
      </c>
      <c r="M22" s="177"/>
      <c r="N22" s="178" t="str">
        <f>+IF(M22='[9]11 FORMULAS'!$H$4,'[9]11 FORMULAS'!$I$4,IF(M22='[9]11 FORMULAS'!$H$5,'[9]11 FORMULAS'!$I$5,""))</f>
        <v/>
      </c>
      <c r="O22" s="179"/>
      <c r="P22" s="179"/>
      <c r="Q22" s="179"/>
      <c r="R22" s="178" t="str">
        <f>+IFERROR(K22+N22,"")</f>
        <v/>
      </c>
      <c r="S22" s="178" t="str">
        <f>IF(L22='[9]11 FORMULAS'!$P$5,S21-(S21*R22),S21)</f>
        <v/>
      </c>
      <c r="T22" s="178" t="str">
        <f>IF(L22='[9]11 FORMULAS'!$P$6,T21-(T21*R22),T21)</f>
        <v/>
      </c>
      <c r="U22" s="267"/>
      <c r="V22" s="270"/>
      <c r="X22" s="191"/>
      <c r="Y22" s="192"/>
      <c r="Z22" s="192"/>
    </row>
    <row r="23" spans="1:26" ht="29.45" customHeight="1" thickBot="1" x14ac:dyDescent="0.3">
      <c r="A23" s="256"/>
      <c r="B23" s="259"/>
      <c r="C23" s="262"/>
      <c r="D23" s="265"/>
      <c r="E23" s="182">
        <v>4</v>
      </c>
      <c r="F23" s="183"/>
      <c r="G23" s="183"/>
      <c r="H23" s="183"/>
      <c r="I23" s="184" t="str">
        <f t="shared" si="0"/>
        <v xml:space="preserve">  </v>
      </c>
      <c r="J23" s="185"/>
      <c r="K23" s="186" t="str">
        <f>+IF(J23='[9]11 FORMULAS'!$E$4,'[9]11 FORMULAS'!$F$4,IF(J23='[9]11 FORMULAS'!$E$5,'[9]11 FORMULAS'!$F$5,IF(J23='[9]11 FORMULAS'!$E$6,'[9]11 FORMULAS'!$F$6,"")))</f>
        <v/>
      </c>
      <c r="L23" s="186" t="str">
        <f>+IF(OR(J23='[9]11 FORMULAS'!$O$4,J23='[9]11 FORMULAS'!$O$5),'[9]11 FORMULAS'!$P$5,IF(J23='[9]11 FORMULAS'!$O$6,'[9]11 FORMULAS'!$P$6,""))</f>
        <v/>
      </c>
      <c r="M23" s="185"/>
      <c r="N23" s="186" t="str">
        <f>+IF(M23='[9]11 FORMULAS'!$H$4,'[9]11 FORMULAS'!$I$4,IF(M23='[9]11 FORMULAS'!$H$5,'[9]11 FORMULAS'!$I$5,""))</f>
        <v/>
      </c>
      <c r="O23" s="187"/>
      <c r="P23" s="187"/>
      <c r="Q23" s="187"/>
      <c r="R23" s="186" t="str">
        <f t="shared" ref="R23" si="7">+IFERROR(K23+N23,"")</f>
        <v/>
      </c>
      <c r="S23" s="186" t="str">
        <f>IF(L23='[9]11 FORMULAS'!$P$5,S22-(S22*R23),S22)</f>
        <v/>
      </c>
      <c r="T23" s="186" t="str">
        <f>IF(L23='[9]11 FORMULAS'!$P$6,T22-(T22*R23),T22)</f>
        <v/>
      </c>
      <c r="U23" s="268"/>
      <c r="V23" s="271"/>
    </row>
    <row r="24" spans="1:26" ht="29.45" customHeight="1" x14ac:dyDescent="0.25">
      <c r="A24" s="254" t="str">
        <f>'[9]2 CONTEXTO E IDENTIFICACIÓN'!A13</f>
        <v>R5</v>
      </c>
      <c r="B24" s="257" t="str">
        <f>+'[9]2 CONTEXTO E IDENTIFICACIÓN'!F13</f>
        <v xml:space="preserve">  </v>
      </c>
      <c r="C24" s="260" t="str">
        <f>+'[9]3 PROBABIL E IMPACTO INHERENTE'!E13</f>
        <v/>
      </c>
      <c r="D24" s="263" t="str">
        <f>+'[9]3 PROBABIL E IMPACTO INHERENTE'!M13</f>
        <v/>
      </c>
      <c r="E24" s="167">
        <v>1</v>
      </c>
      <c r="F24" s="73"/>
      <c r="G24" s="73"/>
      <c r="H24" s="73"/>
      <c r="I24" s="169" t="str">
        <f t="shared" si="0"/>
        <v xml:space="preserve">  </v>
      </c>
      <c r="J24" s="170"/>
      <c r="K24" s="171" t="str">
        <f>+IF(J24='[9]11 FORMULAS'!$E$4,'[9]11 FORMULAS'!$F$4,IF(J24='[9]11 FORMULAS'!$E$5,'[9]11 FORMULAS'!$F$5,IF(J24='[9]11 FORMULAS'!$E$6,'[9]11 FORMULAS'!$F$6,"")))</f>
        <v/>
      </c>
      <c r="L24" s="171" t="str">
        <f>+IF(OR(J24='[9]11 FORMULAS'!$O$4,J24='[9]11 FORMULAS'!$O$5),'[9]11 FORMULAS'!$P$5,IF(J24='[9]11 FORMULAS'!$O$6,'[9]11 FORMULAS'!$P$6,""))</f>
        <v/>
      </c>
      <c r="M24" s="170"/>
      <c r="N24" s="171" t="str">
        <f>+IF(M24='[9]11 FORMULAS'!$H$4,'[9]11 FORMULAS'!$I$4,IF(M24='[9]11 FORMULAS'!$H$5,'[9]11 FORMULAS'!$I$5,""))</f>
        <v/>
      </c>
      <c r="O24" s="172"/>
      <c r="P24" s="172"/>
      <c r="Q24" s="172"/>
      <c r="R24" s="171" t="str">
        <f>+IFERROR(K24+N24,"")</f>
        <v/>
      </c>
      <c r="S24" s="171" t="str">
        <f>IF(L24='[9]11 FORMULAS'!$P$5,C24-(C24*R24),C24)</f>
        <v/>
      </c>
      <c r="T24" s="171" t="str">
        <f>IF(L24='[9]11 FORMULAS'!$P$6,D24-(D24*R24),D24)</f>
        <v/>
      </c>
      <c r="U24" s="266" t="str">
        <f>+IF(S27="","",S27)</f>
        <v/>
      </c>
      <c r="V24" s="269" t="str">
        <f>+IF(T27="","",T27)</f>
        <v/>
      </c>
      <c r="X24" s="191"/>
      <c r="Y24" s="192"/>
      <c r="Z24" s="192"/>
    </row>
    <row r="25" spans="1:26" ht="29.45" customHeight="1" x14ac:dyDescent="0.25">
      <c r="A25" s="255"/>
      <c r="B25" s="258"/>
      <c r="C25" s="261"/>
      <c r="D25" s="264"/>
      <c r="E25" s="174">
        <v>2</v>
      </c>
      <c r="F25" s="175"/>
      <c r="G25" s="175"/>
      <c r="H25" s="175"/>
      <c r="I25" s="176" t="str">
        <f t="shared" si="0"/>
        <v xml:space="preserve">  </v>
      </c>
      <c r="J25" s="177"/>
      <c r="K25" s="178" t="str">
        <f>+IF(J25='[9]11 FORMULAS'!$E$4,'[9]11 FORMULAS'!$F$4,IF(J25='[9]11 FORMULAS'!$E$5,'[9]11 FORMULAS'!$F$5,IF(J25='[9]11 FORMULAS'!$E$6,'[9]11 FORMULAS'!$F$6,"")))</f>
        <v/>
      </c>
      <c r="L25" s="178" t="str">
        <f>+IF(OR(J25='[9]11 FORMULAS'!$O$4,J25='[9]11 FORMULAS'!$O$5),'[9]11 FORMULAS'!$P$5,IF(J25='[9]11 FORMULAS'!$O$6,'[9]11 FORMULAS'!$P$6,""))</f>
        <v/>
      </c>
      <c r="M25" s="177"/>
      <c r="N25" s="178" t="str">
        <f>+IF(M25='[9]11 FORMULAS'!$H$4,'[9]11 FORMULAS'!$I$4,IF(M25='[9]11 FORMULAS'!$H$5,'[9]11 FORMULAS'!$I$5,""))</f>
        <v/>
      </c>
      <c r="O25" s="179"/>
      <c r="P25" s="179"/>
      <c r="Q25" s="179"/>
      <c r="R25" s="178" t="str">
        <f t="shared" ref="R25" si="8">+IFERROR(K25+N25,"")</f>
        <v/>
      </c>
      <c r="S25" s="178" t="str">
        <f>IF(L25='[9]11 FORMULAS'!$P$5,S24-(S24*R25),S24)</f>
        <v/>
      </c>
      <c r="T25" s="178" t="str">
        <f>IF(L25='[9]11 FORMULAS'!$P$6,T24-(T24*R25),T24)</f>
        <v/>
      </c>
      <c r="U25" s="267"/>
      <c r="V25" s="270"/>
      <c r="X25" s="191"/>
      <c r="Y25" s="192"/>
      <c r="Z25" s="192"/>
    </row>
    <row r="26" spans="1:26" ht="29.45" customHeight="1" x14ac:dyDescent="0.25">
      <c r="A26" s="255"/>
      <c r="B26" s="258"/>
      <c r="C26" s="261"/>
      <c r="D26" s="264"/>
      <c r="E26" s="174">
        <v>3</v>
      </c>
      <c r="F26" s="175"/>
      <c r="G26" s="175"/>
      <c r="H26" s="175"/>
      <c r="I26" s="176" t="str">
        <f t="shared" si="0"/>
        <v xml:space="preserve">  </v>
      </c>
      <c r="J26" s="177"/>
      <c r="K26" s="178" t="str">
        <f>+IF(J26='[9]11 FORMULAS'!$E$4,'[9]11 FORMULAS'!$F$4,IF(J26='[9]11 FORMULAS'!$E$5,'[9]11 FORMULAS'!$F$5,IF(J26='[9]11 FORMULAS'!$E$6,'[9]11 FORMULAS'!$F$6,"")))</f>
        <v/>
      </c>
      <c r="L26" s="178" t="str">
        <f>+IF(OR(J26='[9]11 FORMULAS'!$O$4,J26='[9]11 FORMULAS'!$O$5),'[9]11 FORMULAS'!$P$5,IF(J26='[9]11 FORMULAS'!$O$6,'[9]11 FORMULAS'!$P$6,""))</f>
        <v/>
      </c>
      <c r="M26" s="177"/>
      <c r="N26" s="178" t="str">
        <f>+IF(M26='[9]11 FORMULAS'!$H$4,'[9]11 FORMULAS'!$I$4,IF(M26='[9]11 FORMULAS'!$H$5,'[9]11 FORMULAS'!$I$5,""))</f>
        <v/>
      </c>
      <c r="O26" s="179"/>
      <c r="P26" s="179"/>
      <c r="Q26" s="179"/>
      <c r="R26" s="178" t="str">
        <f>+IFERROR(K26+N26,"")</f>
        <v/>
      </c>
      <c r="S26" s="178" t="str">
        <f>IF(L26='[9]11 FORMULAS'!$P$5,S25-(S25*R26),S25)</f>
        <v/>
      </c>
      <c r="T26" s="178" t="str">
        <f>IF(L26='[9]11 FORMULAS'!$P$6,T25-(T25*R26),T25)</f>
        <v/>
      </c>
      <c r="U26" s="267"/>
      <c r="V26" s="270"/>
      <c r="X26" s="191"/>
      <c r="Y26" s="192"/>
      <c r="Z26" s="192"/>
    </row>
    <row r="27" spans="1:26" ht="29.45" customHeight="1" thickBot="1" x14ac:dyDescent="0.3">
      <c r="A27" s="256"/>
      <c r="B27" s="259"/>
      <c r="C27" s="262"/>
      <c r="D27" s="265"/>
      <c r="E27" s="182">
        <v>4</v>
      </c>
      <c r="F27" s="183"/>
      <c r="G27" s="183"/>
      <c r="H27" s="183"/>
      <c r="I27" s="184" t="str">
        <f t="shared" si="0"/>
        <v xml:space="preserve">  </v>
      </c>
      <c r="J27" s="185"/>
      <c r="K27" s="186" t="str">
        <f>+IF(J27='[9]11 FORMULAS'!$E$4,'[9]11 FORMULAS'!$F$4,IF(J27='[9]11 FORMULAS'!$E$5,'[9]11 FORMULAS'!$F$5,IF(J27='[9]11 FORMULAS'!$E$6,'[9]11 FORMULAS'!$F$6,"")))</f>
        <v/>
      </c>
      <c r="L27" s="186" t="str">
        <f>+IF(OR(J27='[9]11 FORMULAS'!$O$4,J27='[9]11 FORMULAS'!$O$5),'[9]11 FORMULAS'!$P$5,IF(J27='[9]11 FORMULAS'!$O$6,'[9]11 FORMULAS'!$P$6,""))</f>
        <v/>
      </c>
      <c r="M27" s="185"/>
      <c r="N27" s="186" t="str">
        <f>+IF(M27='[9]11 FORMULAS'!$H$4,'[9]11 FORMULAS'!$I$4,IF(M27='[9]11 FORMULAS'!$H$5,'[9]11 FORMULAS'!$I$5,""))</f>
        <v/>
      </c>
      <c r="O27" s="187"/>
      <c r="P27" s="187"/>
      <c r="Q27" s="187"/>
      <c r="R27" s="186" t="str">
        <f t="shared" ref="R27" si="9">+IFERROR(K27+N27,"")</f>
        <v/>
      </c>
      <c r="S27" s="186" t="str">
        <f>IF(L27='[9]11 FORMULAS'!$P$5,S26-(S26*R27),S26)</f>
        <v/>
      </c>
      <c r="T27" s="186" t="str">
        <f>IF(L27='[9]11 FORMULAS'!$P$6,T26-(T26*R27),T26)</f>
        <v/>
      </c>
      <c r="U27" s="268"/>
      <c r="V27" s="271"/>
    </row>
    <row r="28" spans="1:26" ht="29.45" customHeight="1" x14ac:dyDescent="0.25">
      <c r="A28" s="254" t="str">
        <f>'[9]2 CONTEXTO E IDENTIFICACIÓN'!A14</f>
        <v>R6</v>
      </c>
      <c r="B28" s="257" t="str">
        <f>+'[9]2 CONTEXTO E IDENTIFICACIÓN'!F14</f>
        <v xml:space="preserve">  </v>
      </c>
      <c r="C28" s="260" t="str">
        <f>+'[9]3 PROBABIL E IMPACTO INHERENTE'!E14</f>
        <v/>
      </c>
      <c r="D28" s="263" t="str">
        <f>+'[9]3 PROBABIL E IMPACTO INHERENTE'!M14</f>
        <v/>
      </c>
      <c r="E28" s="167">
        <v>1</v>
      </c>
      <c r="F28" s="73"/>
      <c r="G28" s="73"/>
      <c r="H28" s="73"/>
      <c r="I28" s="169" t="str">
        <f t="shared" si="0"/>
        <v xml:space="preserve">  </v>
      </c>
      <c r="J28" s="170"/>
      <c r="K28" s="171" t="str">
        <f>+IF(J28='[9]11 FORMULAS'!$E$4,'[9]11 FORMULAS'!$F$4,IF(J28='[9]11 FORMULAS'!$E$5,'[9]11 FORMULAS'!$F$5,IF(J28='[9]11 FORMULAS'!$E$6,'[9]11 FORMULAS'!$F$6,"")))</f>
        <v/>
      </c>
      <c r="L28" s="171" t="str">
        <f>+IF(OR(J28='[9]11 FORMULAS'!$O$4,J28='[9]11 FORMULAS'!$O$5),'[9]11 FORMULAS'!$P$5,IF(J28='[9]11 FORMULAS'!$O$6,'[9]11 FORMULAS'!$P$6,""))</f>
        <v/>
      </c>
      <c r="M28" s="170"/>
      <c r="N28" s="171" t="str">
        <f>+IF(M28='[9]11 FORMULAS'!$H$4,'[9]11 FORMULAS'!$I$4,IF(M28='[9]11 FORMULAS'!$H$5,'[9]11 FORMULAS'!$I$5,""))</f>
        <v/>
      </c>
      <c r="O28" s="172"/>
      <c r="P28" s="172"/>
      <c r="Q28" s="172"/>
      <c r="R28" s="171" t="str">
        <f>+IFERROR(K28+N28,"")</f>
        <v/>
      </c>
      <c r="S28" s="171" t="str">
        <f>IF(L28='[9]11 FORMULAS'!$P$5,C28-(C28*R28),C28)</f>
        <v/>
      </c>
      <c r="T28" s="171" t="str">
        <f>IF(L28='[9]11 FORMULAS'!$P$6,D28-(D28*R28),D28)</f>
        <v/>
      </c>
      <c r="U28" s="266" t="str">
        <f>+IF(S31="","",S31)</f>
        <v/>
      </c>
      <c r="V28" s="269" t="str">
        <f>+IF(T31="","",T31)</f>
        <v/>
      </c>
      <c r="X28" s="191"/>
      <c r="Y28" s="192"/>
      <c r="Z28" s="192"/>
    </row>
    <row r="29" spans="1:26" ht="29.45" customHeight="1" x14ac:dyDescent="0.25">
      <c r="A29" s="255"/>
      <c r="B29" s="258"/>
      <c r="C29" s="261"/>
      <c r="D29" s="264"/>
      <c r="E29" s="174">
        <v>2</v>
      </c>
      <c r="F29" s="175"/>
      <c r="G29" s="175"/>
      <c r="H29" s="175"/>
      <c r="I29" s="176" t="str">
        <f t="shared" si="0"/>
        <v xml:space="preserve">  </v>
      </c>
      <c r="J29" s="177"/>
      <c r="K29" s="178" t="str">
        <f>+IF(J29='[9]11 FORMULAS'!$E$4,'[9]11 FORMULAS'!$F$4,IF(J29='[9]11 FORMULAS'!$E$5,'[9]11 FORMULAS'!$F$5,IF(J29='[9]11 FORMULAS'!$E$6,'[9]11 FORMULAS'!$F$6,"")))</f>
        <v/>
      </c>
      <c r="L29" s="178" t="str">
        <f>+IF(OR(J29='[9]11 FORMULAS'!$O$4,J29='[9]11 FORMULAS'!$O$5),'[9]11 FORMULAS'!$P$5,IF(J29='[9]11 FORMULAS'!$O$6,'[9]11 FORMULAS'!$P$6,""))</f>
        <v/>
      </c>
      <c r="M29" s="177"/>
      <c r="N29" s="178" t="str">
        <f>+IF(M29='[9]11 FORMULAS'!$H$4,'[9]11 FORMULAS'!$I$4,IF(M29='[9]11 FORMULAS'!$H$5,'[9]11 FORMULAS'!$I$5,""))</f>
        <v/>
      </c>
      <c r="O29" s="179"/>
      <c r="P29" s="179"/>
      <c r="Q29" s="179"/>
      <c r="R29" s="178" t="str">
        <f t="shared" ref="R29" si="10">+IFERROR(K29+N29,"")</f>
        <v/>
      </c>
      <c r="S29" s="178" t="str">
        <f>IF(L29='[9]11 FORMULAS'!$P$5,S28-(S28*R29),S28)</f>
        <v/>
      </c>
      <c r="T29" s="178" t="str">
        <f>IF(L29='[9]11 FORMULAS'!$P$6,T28-(T28*R29),T28)</f>
        <v/>
      </c>
      <c r="U29" s="267"/>
      <c r="V29" s="270"/>
      <c r="X29" s="191"/>
      <c r="Y29" s="192"/>
      <c r="Z29" s="192"/>
    </row>
    <row r="30" spans="1:26" ht="29.45" customHeight="1" x14ac:dyDescent="0.25">
      <c r="A30" s="255"/>
      <c r="B30" s="258"/>
      <c r="C30" s="261"/>
      <c r="D30" s="264"/>
      <c r="E30" s="174">
        <v>3</v>
      </c>
      <c r="F30" s="175"/>
      <c r="G30" s="175"/>
      <c r="H30" s="175"/>
      <c r="I30" s="176" t="str">
        <f t="shared" si="0"/>
        <v xml:space="preserve">  </v>
      </c>
      <c r="J30" s="177"/>
      <c r="K30" s="178" t="str">
        <f>+IF(J30='[9]11 FORMULAS'!$E$4,'[9]11 FORMULAS'!$F$4,IF(J30='[9]11 FORMULAS'!$E$5,'[9]11 FORMULAS'!$F$5,IF(J30='[9]11 FORMULAS'!$E$6,'[9]11 FORMULAS'!$F$6,"")))</f>
        <v/>
      </c>
      <c r="L30" s="178" t="str">
        <f>+IF(OR(J30='[9]11 FORMULAS'!$O$4,J30='[9]11 FORMULAS'!$O$5),'[9]11 FORMULAS'!$P$5,IF(J30='[9]11 FORMULAS'!$O$6,'[9]11 FORMULAS'!$P$6,""))</f>
        <v/>
      </c>
      <c r="M30" s="177"/>
      <c r="N30" s="178" t="str">
        <f>+IF(M30='[9]11 FORMULAS'!$H$4,'[9]11 FORMULAS'!$I$4,IF(M30='[9]11 FORMULAS'!$H$5,'[9]11 FORMULAS'!$I$5,""))</f>
        <v/>
      </c>
      <c r="O30" s="179"/>
      <c r="P30" s="179"/>
      <c r="Q30" s="179"/>
      <c r="R30" s="178" t="str">
        <f>+IFERROR(K30+N30,"")</f>
        <v/>
      </c>
      <c r="S30" s="178" t="str">
        <f>IF(L30='[9]11 FORMULAS'!$P$5,S29-(S29*R30),S29)</f>
        <v/>
      </c>
      <c r="T30" s="178" t="str">
        <f>IF(L30='[9]11 FORMULAS'!$P$6,T29-(T29*R30),T29)</f>
        <v/>
      </c>
      <c r="U30" s="267"/>
      <c r="V30" s="270"/>
      <c r="X30" s="191"/>
      <c r="Y30" s="192"/>
      <c r="Z30" s="192"/>
    </row>
    <row r="31" spans="1:26" ht="29.45" customHeight="1" thickBot="1" x14ac:dyDescent="0.3">
      <c r="A31" s="256"/>
      <c r="B31" s="259"/>
      <c r="C31" s="262"/>
      <c r="D31" s="265"/>
      <c r="E31" s="182">
        <v>4</v>
      </c>
      <c r="F31" s="183"/>
      <c r="G31" s="183"/>
      <c r="H31" s="183"/>
      <c r="I31" s="184" t="str">
        <f t="shared" si="0"/>
        <v xml:space="preserve">  </v>
      </c>
      <c r="J31" s="185"/>
      <c r="K31" s="186" t="str">
        <f>+IF(J31='[9]11 FORMULAS'!$E$4,'[9]11 FORMULAS'!$F$4,IF(J31='[9]11 FORMULAS'!$E$5,'[9]11 FORMULAS'!$F$5,IF(J31='[9]11 FORMULAS'!$E$6,'[9]11 FORMULAS'!$F$6,"")))</f>
        <v/>
      </c>
      <c r="L31" s="186" t="str">
        <f>+IF(OR(J31='[9]11 FORMULAS'!$O$4,J31='[9]11 FORMULAS'!$O$5),'[9]11 FORMULAS'!$P$5,IF(J31='[9]11 FORMULAS'!$O$6,'[9]11 FORMULAS'!$P$6,""))</f>
        <v/>
      </c>
      <c r="M31" s="185"/>
      <c r="N31" s="186" t="str">
        <f>+IF(M31='[9]11 FORMULAS'!$H$4,'[9]11 FORMULAS'!$I$4,IF(M31='[9]11 FORMULAS'!$H$5,'[9]11 FORMULAS'!$I$5,""))</f>
        <v/>
      </c>
      <c r="O31" s="187"/>
      <c r="P31" s="187"/>
      <c r="Q31" s="187"/>
      <c r="R31" s="186" t="str">
        <f t="shared" ref="R31" si="11">+IFERROR(K31+N31,"")</f>
        <v/>
      </c>
      <c r="S31" s="186" t="str">
        <f>IF(L31='[9]11 FORMULAS'!$P$5,S30-(S30*R31),S30)</f>
        <v/>
      </c>
      <c r="T31" s="186" t="str">
        <f>IF(L31='[9]11 FORMULAS'!$P$6,T30-(T30*R31),T30)</f>
        <v/>
      </c>
      <c r="U31" s="268"/>
      <c r="V31" s="271"/>
    </row>
    <row r="32" spans="1:26" ht="29.45" customHeight="1" x14ac:dyDescent="0.25">
      <c r="A32" s="254" t="str">
        <f>'[9]2 CONTEXTO E IDENTIFICACIÓN'!A15</f>
        <v>R7</v>
      </c>
      <c r="B32" s="257" t="str">
        <f>+'[9]2 CONTEXTO E IDENTIFICACIÓN'!F15</f>
        <v xml:space="preserve">  </v>
      </c>
      <c r="C32" s="260" t="str">
        <f>+'[9]3 PROBABIL E IMPACTO INHERENTE'!E15</f>
        <v/>
      </c>
      <c r="D32" s="263" t="str">
        <f>+'[9]3 PROBABIL E IMPACTO INHERENTE'!M15</f>
        <v/>
      </c>
      <c r="E32" s="167">
        <v>1</v>
      </c>
      <c r="F32" s="73"/>
      <c r="G32" s="73"/>
      <c r="H32" s="73"/>
      <c r="I32" s="169" t="str">
        <f t="shared" si="0"/>
        <v xml:space="preserve">  </v>
      </c>
      <c r="J32" s="170"/>
      <c r="K32" s="171" t="str">
        <f>+IF(J32='[9]11 FORMULAS'!$E$4,'[9]11 FORMULAS'!$F$4,IF(J32='[9]11 FORMULAS'!$E$5,'[9]11 FORMULAS'!$F$5,IF(J32='[9]11 FORMULAS'!$E$6,'[9]11 FORMULAS'!$F$6,"")))</f>
        <v/>
      </c>
      <c r="L32" s="171" t="str">
        <f>+IF(OR(J32='[9]11 FORMULAS'!$O$4,J32='[9]11 FORMULAS'!$O$5),'[9]11 FORMULAS'!$P$5,IF(J32='[9]11 FORMULAS'!$O$6,'[9]11 FORMULAS'!$P$6,""))</f>
        <v/>
      </c>
      <c r="M32" s="170"/>
      <c r="N32" s="171" t="str">
        <f>+IF(M32='[9]11 FORMULAS'!$H$4,'[9]11 FORMULAS'!$I$4,IF(M32='[9]11 FORMULAS'!$H$5,'[9]11 FORMULAS'!$I$5,""))</f>
        <v/>
      </c>
      <c r="O32" s="172"/>
      <c r="P32" s="172"/>
      <c r="Q32" s="172"/>
      <c r="R32" s="171" t="str">
        <f>+IFERROR(K32+N32,"")</f>
        <v/>
      </c>
      <c r="S32" s="171" t="str">
        <f>IF(L32='[9]11 FORMULAS'!$P$5,C32-(C32*R32),C32)</f>
        <v/>
      </c>
      <c r="T32" s="171" t="str">
        <f>IF(L32='[9]11 FORMULAS'!$P$6,D32-(D32*R32),D32)</f>
        <v/>
      </c>
      <c r="U32" s="266" t="str">
        <f>+IF(S35="","",S35)</f>
        <v/>
      </c>
      <c r="V32" s="269" t="str">
        <f>+IF(T35="","",T35)</f>
        <v/>
      </c>
      <c r="X32" s="191"/>
      <c r="Y32" s="192"/>
      <c r="Z32" s="192"/>
    </row>
    <row r="33" spans="1:26" ht="29.45" customHeight="1" x14ac:dyDescent="0.25">
      <c r="A33" s="255"/>
      <c r="B33" s="258"/>
      <c r="C33" s="261"/>
      <c r="D33" s="264"/>
      <c r="E33" s="174">
        <v>2</v>
      </c>
      <c r="F33" s="175"/>
      <c r="G33" s="175"/>
      <c r="H33" s="175"/>
      <c r="I33" s="176" t="str">
        <f t="shared" si="0"/>
        <v xml:space="preserve">  </v>
      </c>
      <c r="J33" s="177"/>
      <c r="K33" s="178" t="str">
        <f>+IF(J33='[9]11 FORMULAS'!$E$4,'[9]11 FORMULAS'!$F$4,IF(J33='[9]11 FORMULAS'!$E$5,'[9]11 FORMULAS'!$F$5,IF(J33='[9]11 FORMULAS'!$E$6,'[9]11 FORMULAS'!$F$6,"")))</f>
        <v/>
      </c>
      <c r="L33" s="178" t="str">
        <f>+IF(OR(J33='[9]11 FORMULAS'!$O$4,J33='[9]11 FORMULAS'!$O$5),'[9]11 FORMULAS'!$P$5,IF(J33='[9]11 FORMULAS'!$O$6,'[9]11 FORMULAS'!$P$6,""))</f>
        <v/>
      </c>
      <c r="M33" s="177"/>
      <c r="N33" s="178" t="str">
        <f>+IF(M33='[9]11 FORMULAS'!$H$4,'[9]11 FORMULAS'!$I$4,IF(M33='[9]11 FORMULAS'!$H$5,'[9]11 FORMULAS'!$I$5,""))</f>
        <v/>
      </c>
      <c r="O33" s="179"/>
      <c r="P33" s="179"/>
      <c r="Q33" s="179"/>
      <c r="R33" s="178" t="str">
        <f t="shared" ref="R33" si="12">+IFERROR(K33+N33,"")</f>
        <v/>
      </c>
      <c r="S33" s="178" t="str">
        <f>IF(L33='[9]11 FORMULAS'!$P$5,S32-(S32*R33),S32)</f>
        <v/>
      </c>
      <c r="T33" s="178" t="str">
        <f>IF(L33='[9]11 FORMULAS'!$P$6,T32-(T32*R33),T32)</f>
        <v/>
      </c>
      <c r="U33" s="267"/>
      <c r="V33" s="270"/>
      <c r="X33" s="191"/>
      <c r="Y33" s="192"/>
      <c r="Z33" s="192"/>
    </row>
    <row r="34" spans="1:26" ht="29.45" customHeight="1" x14ac:dyDescent="0.25">
      <c r="A34" s="255"/>
      <c r="B34" s="258"/>
      <c r="C34" s="261"/>
      <c r="D34" s="264"/>
      <c r="E34" s="174">
        <v>3</v>
      </c>
      <c r="F34" s="175"/>
      <c r="G34" s="175"/>
      <c r="H34" s="175"/>
      <c r="I34" s="176" t="str">
        <f t="shared" si="0"/>
        <v xml:space="preserve">  </v>
      </c>
      <c r="J34" s="177"/>
      <c r="K34" s="178" t="str">
        <f>+IF(J34='[9]11 FORMULAS'!$E$4,'[9]11 FORMULAS'!$F$4,IF(J34='[9]11 FORMULAS'!$E$5,'[9]11 FORMULAS'!$F$5,IF(J34='[9]11 FORMULAS'!$E$6,'[9]11 FORMULAS'!$F$6,"")))</f>
        <v/>
      </c>
      <c r="L34" s="178" t="str">
        <f>+IF(OR(J34='[9]11 FORMULAS'!$O$4,J34='[9]11 FORMULAS'!$O$5),'[9]11 FORMULAS'!$P$5,IF(J34='[9]11 FORMULAS'!$O$6,'[9]11 FORMULAS'!$P$6,""))</f>
        <v/>
      </c>
      <c r="M34" s="177"/>
      <c r="N34" s="178" t="str">
        <f>+IF(M34='[9]11 FORMULAS'!$H$4,'[9]11 FORMULAS'!$I$4,IF(M34='[9]11 FORMULAS'!$H$5,'[9]11 FORMULAS'!$I$5,""))</f>
        <v/>
      </c>
      <c r="O34" s="179"/>
      <c r="P34" s="179"/>
      <c r="Q34" s="179"/>
      <c r="R34" s="178" t="str">
        <f>+IFERROR(K34+N34,"")</f>
        <v/>
      </c>
      <c r="S34" s="178" t="str">
        <f>IF(L34='[9]11 FORMULAS'!$P$5,S33-(S33*R34),S33)</f>
        <v/>
      </c>
      <c r="T34" s="178" t="str">
        <f>IF(L34='[9]11 FORMULAS'!$P$6,T33-(T33*R34),T33)</f>
        <v/>
      </c>
      <c r="U34" s="267"/>
      <c r="V34" s="270"/>
      <c r="X34" s="191"/>
      <c r="Y34" s="192"/>
      <c r="Z34" s="192"/>
    </row>
    <row r="35" spans="1:26" ht="29.45" customHeight="1" thickBot="1" x14ac:dyDescent="0.3">
      <c r="A35" s="256"/>
      <c r="B35" s="259"/>
      <c r="C35" s="262"/>
      <c r="D35" s="265"/>
      <c r="E35" s="182">
        <v>4</v>
      </c>
      <c r="F35" s="183"/>
      <c r="G35" s="183"/>
      <c r="H35" s="183"/>
      <c r="I35" s="184" t="str">
        <f t="shared" si="0"/>
        <v xml:space="preserve">  </v>
      </c>
      <c r="J35" s="185"/>
      <c r="K35" s="186" t="str">
        <f>+IF(J35='[9]11 FORMULAS'!$E$4,'[9]11 FORMULAS'!$F$4,IF(J35='[9]11 FORMULAS'!$E$5,'[9]11 FORMULAS'!$F$5,IF(J35='[9]11 FORMULAS'!$E$6,'[9]11 FORMULAS'!$F$6,"")))</f>
        <v/>
      </c>
      <c r="L35" s="186" t="str">
        <f>+IF(OR(J35='[9]11 FORMULAS'!$O$4,J35='[9]11 FORMULAS'!$O$5),'[9]11 FORMULAS'!$P$5,IF(J35='[9]11 FORMULAS'!$O$6,'[9]11 FORMULAS'!$P$6,""))</f>
        <v/>
      </c>
      <c r="M35" s="185"/>
      <c r="N35" s="186" t="str">
        <f>+IF(M35='[9]11 FORMULAS'!$H$4,'[9]11 FORMULAS'!$I$4,IF(M35='[9]11 FORMULAS'!$H$5,'[9]11 FORMULAS'!$I$5,""))</f>
        <v/>
      </c>
      <c r="O35" s="187"/>
      <c r="P35" s="187"/>
      <c r="Q35" s="187"/>
      <c r="R35" s="186" t="str">
        <f t="shared" ref="R35" si="13">+IFERROR(K35+N35,"")</f>
        <v/>
      </c>
      <c r="S35" s="186" t="str">
        <f>IF(L35='[9]11 FORMULAS'!$P$5,S34-(S34*R35),S34)</f>
        <v/>
      </c>
      <c r="T35" s="186" t="str">
        <f>IF(L35='[9]11 FORMULAS'!$P$6,T34-(T34*R35),T34)</f>
        <v/>
      </c>
      <c r="U35" s="268"/>
      <c r="V35" s="271"/>
    </row>
    <row r="36" spans="1:26" ht="29.45" customHeight="1" x14ac:dyDescent="0.25">
      <c r="A36" s="254" t="str">
        <f>'[9]2 CONTEXTO E IDENTIFICACIÓN'!A16</f>
        <v>R8</v>
      </c>
      <c r="B36" s="257" t="str">
        <f>+'[9]2 CONTEXTO E IDENTIFICACIÓN'!F16</f>
        <v xml:space="preserve">  </v>
      </c>
      <c r="C36" s="260" t="str">
        <f>+'[9]3 PROBABIL E IMPACTO INHERENTE'!E16</f>
        <v/>
      </c>
      <c r="D36" s="263" t="str">
        <f>+'[9]3 PROBABIL E IMPACTO INHERENTE'!M16</f>
        <v/>
      </c>
      <c r="E36" s="167">
        <v>1</v>
      </c>
      <c r="F36" s="73"/>
      <c r="G36" s="73"/>
      <c r="H36" s="73"/>
      <c r="I36" s="169" t="str">
        <f t="shared" si="0"/>
        <v xml:space="preserve">  </v>
      </c>
      <c r="J36" s="170"/>
      <c r="K36" s="171" t="str">
        <f>+IF(J36='[9]11 FORMULAS'!$E$4,'[9]11 FORMULAS'!$F$4,IF(J36='[9]11 FORMULAS'!$E$5,'[9]11 FORMULAS'!$F$5,IF(J36='[9]11 FORMULAS'!$E$6,'[9]11 FORMULAS'!$F$6,"")))</f>
        <v/>
      </c>
      <c r="L36" s="171" t="str">
        <f>+IF(OR(J36='[9]11 FORMULAS'!$O$4,J36='[9]11 FORMULAS'!$O$5),'[9]11 FORMULAS'!$P$5,IF(J36='[9]11 FORMULAS'!$O$6,'[9]11 FORMULAS'!$P$6,""))</f>
        <v/>
      </c>
      <c r="M36" s="170"/>
      <c r="N36" s="171" t="str">
        <f>+IF(M36='[9]11 FORMULAS'!$H$4,'[9]11 FORMULAS'!$I$4,IF(M36='[9]11 FORMULAS'!$H$5,'[9]11 FORMULAS'!$I$5,""))</f>
        <v/>
      </c>
      <c r="O36" s="172"/>
      <c r="P36" s="172"/>
      <c r="Q36" s="172"/>
      <c r="R36" s="171" t="str">
        <f>+IFERROR(K36+N36,"")</f>
        <v/>
      </c>
      <c r="S36" s="171" t="str">
        <f>IF(L36='[9]11 FORMULAS'!$P$5,C36-(C36*R36),C36)</f>
        <v/>
      </c>
      <c r="T36" s="171" t="str">
        <f>IF(L36='[9]11 FORMULAS'!$P$6,D36-(D36*R36),D36)</f>
        <v/>
      </c>
      <c r="U36" s="266" t="str">
        <f>+IF(S39="","",S39)</f>
        <v/>
      </c>
      <c r="V36" s="269" t="str">
        <f>+IF(T39="","",T39)</f>
        <v/>
      </c>
      <c r="X36" s="191"/>
      <c r="Y36" s="192"/>
      <c r="Z36" s="192"/>
    </row>
    <row r="37" spans="1:26" ht="29.45" customHeight="1" x14ac:dyDescent="0.25">
      <c r="A37" s="255"/>
      <c r="B37" s="258"/>
      <c r="C37" s="261"/>
      <c r="D37" s="264"/>
      <c r="E37" s="174">
        <v>2</v>
      </c>
      <c r="F37" s="175"/>
      <c r="G37" s="175"/>
      <c r="H37" s="175"/>
      <c r="I37" s="176" t="str">
        <f t="shared" si="0"/>
        <v xml:space="preserve">  </v>
      </c>
      <c r="J37" s="177"/>
      <c r="K37" s="178" t="str">
        <f>+IF(J37='[9]11 FORMULAS'!$E$4,'[9]11 FORMULAS'!$F$4,IF(J37='[9]11 FORMULAS'!$E$5,'[9]11 FORMULAS'!$F$5,IF(J37='[9]11 FORMULAS'!$E$6,'[9]11 FORMULAS'!$F$6,"")))</f>
        <v/>
      </c>
      <c r="L37" s="178" t="str">
        <f>+IF(OR(J37='[9]11 FORMULAS'!$O$4,J37='[9]11 FORMULAS'!$O$5),'[9]11 FORMULAS'!$P$5,IF(J37='[9]11 FORMULAS'!$O$6,'[9]11 FORMULAS'!$P$6,""))</f>
        <v/>
      </c>
      <c r="M37" s="177"/>
      <c r="N37" s="178" t="str">
        <f>+IF(M37='[9]11 FORMULAS'!$H$4,'[9]11 FORMULAS'!$I$4,IF(M37='[9]11 FORMULAS'!$H$5,'[9]11 FORMULAS'!$I$5,""))</f>
        <v/>
      </c>
      <c r="O37" s="179"/>
      <c r="P37" s="179"/>
      <c r="Q37" s="179"/>
      <c r="R37" s="178" t="str">
        <f t="shared" ref="R37" si="14">+IFERROR(K37+N37,"")</f>
        <v/>
      </c>
      <c r="S37" s="178" t="str">
        <f>IF(L37='[9]11 FORMULAS'!$P$5,S36-(S36*R37),S36)</f>
        <v/>
      </c>
      <c r="T37" s="178" t="str">
        <f>IF(L37='[9]11 FORMULAS'!$P$6,T36-(T36*R37),T36)</f>
        <v/>
      </c>
      <c r="U37" s="267"/>
      <c r="V37" s="270"/>
      <c r="X37" s="191"/>
      <c r="Y37" s="192"/>
      <c r="Z37" s="192"/>
    </row>
    <row r="38" spans="1:26" ht="29.45" customHeight="1" x14ac:dyDescent="0.25">
      <c r="A38" s="255"/>
      <c r="B38" s="258"/>
      <c r="C38" s="261"/>
      <c r="D38" s="264"/>
      <c r="E38" s="174">
        <v>3</v>
      </c>
      <c r="F38" s="175"/>
      <c r="G38" s="175"/>
      <c r="H38" s="175"/>
      <c r="I38" s="176" t="str">
        <f t="shared" si="0"/>
        <v xml:space="preserve">  </v>
      </c>
      <c r="J38" s="177"/>
      <c r="K38" s="178" t="str">
        <f>+IF(J38='[9]11 FORMULAS'!$E$4,'[9]11 FORMULAS'!$F$4,IF(J38='[9]11 FORMULAS'!$E$5,'[9]11 FORMULAS'!$F$5,IF(J38='[9]11 FORMULAS'!$E$6,'[9]11 FORMULAS'!$F$6,"")))</f>
        <v/>
      </c>
      <c r="L38" s="178" t="str">
        <f>+IF(OR(J38='[9]11 FORMULAS'!$O$4,J38='[9]11 FORMULAS'!$O$5),'[9]11 FORMULAS'!$P$5,IF(J38='[9]11 FORMULAS'!$O$6,'[9]11 FORMULAS'!$P$6,""))</f>
        <v/>
      </c>
      <c r="M38" s="177"/>
      <c r="N38" s="178" t="str">
        <f>+IF(M38='[9]11 FORMULAS'!$H$4,'[9]11 FORMULAS'!$I$4,IF(M38='[9]11 FORMULAS'!$H$5,'[9]11 FORMULAS'!$I$5,""))</f>
        <v/>
      </c>
      <c r="O38" s="179"/>
      <c r="P38" s="179"/>
      <c r="Q38" s="179"/>
      <c r="R38" s="178" t="str">
        <f>+IFERROR(K38+N38,"")</f>
        <v/>
      </c>
      <c r="S38" s="178" t="str">
        <f>IF(L38='[9]11 FORMULAS'!$P$5,S37-(S37*R38),S37)</f>
        <v/>
      </c>
      <c r="T38" s="178" t="str">
        <f>IF(L38='[9]11 FORMULAS'!$P$6,T37-(T37*R38),T37)</f>
        <v/>
      </c>
      <c r="U38" s="267"/>
      <c r="V38" s="270"/>
      <c r="X38" s="191"/>
      <c r="Y38" s="192"/>
      <c r="Z38" s="192"/>
    </row>
    <row r="39" spans="1:26" ht="29.45" customHeight="1" thickBot="1" x14ac:dyDescent="0.3">
      <c r="A39" s="256"/>
      <c r="B39" s="259"/>
      <c r="C39" s="262"/>
      <c r="D39" s="265"/>
      <c r="E39" s="182">
        <v>4</v>
      </c>
      <c r="F39" s="183"/>
      <c r="G39" s="183"/>
      <c r="H39" s="183"/>
      <c r="I39" s="184" t="str">
        <f t="shared" si="0"/>
        <v xml:space="preserve">  </v>
      </c>
      <c r="J39" s="185"/>
      <c r="K39" s="186" t="str">
        <f>+IF(J39='[9]11 FORMULAS'!$E$4,'[9]11 FORMULAS'!$F$4,IF(J39='[9]11 FORMULAS'!$E$5,'[9]11 FORMULAS'!$F$5,IF(J39='[9]11 FORMULAS'!$E$6,'[9]11 FORMULAS'!$F$6,"")))</f>
        <v/>
      </c>
      <c r="L39" s="186" t="str">
        <f>+IF(OR(J39='[9]11 FORMULAS'!$O$4,J39='[9]11 FORMULAS'!$O$5),'[9]11 FORMULAS'!$P$5,IF(J39='[9]11 FORMULAS'!$O$6,'[9]11 FORMULAS'!$P$6,""))</f>
        <v/>
      </c>
      <c r="M39" s="185"/>
      <c r="N39" s="186" t="str">
        <f>+IF(M39='[9]11 FORMULAS'!$H$4,'[9]11 FORMULAS'!$I$4,IF(M39='[9]11 FORMULAS'!$H$5,'[9]11 FORMULAS'!$I$5,""))</f>
        <v/>
      </c>
      <c r="O39" s="187"/>
      <c r="P39" s="187"/>
      <c r="Q39" s="187"/>
      <c r="R39" s="186" t="str">
        <f t="shared" ref="R39" si="15">+IFERROR(K39+N39,"")</f>
        <v/>
      </c>
      <c r="S39" s="186" t="str">
        <f>IF(L39='[9]11 FORMULAS'!$P$5,S38-(S38*R39),S38)</f>
        <v/>
      </c>
      <c r="T39" s="186" t="str">
        <f>IF(L39='[9]11 FORMULAS'!$P$6,T38-(T38*R39),T38)</f>
        <v/>
      </c>
      <c r="U39" s="268"/>
      <c r="V39" s="271"/>
    </row>
    <row r="40" spans="1:26" ht="29.45" customHeight="1" x14ac:dyDescent="0.25">
      <c r="A40" s="254" t="str">
        <f>'[9]2 CONTEXTO E IDENTIFICACIÓN'!A17</f>
        <v>R9</v>
      </c>
      <c r="B40" s="257" t="str">
        <f>+'[9]2 CONTEXTO E IDENTIFICACIÓN'!F17</f>
        <v xml:space="preserve">  </v>
      </c>
      <c r="C40" s="260" t="str">
        <f>+'[9]3 PROBABIL E IMPACTO INHERENTE'!E17</f>
        <v/>
      </c>
      <c r="D40" s="263" t="str">
        <f>+'[9]3 PROBABIL E IMPACTO INHERENTE'!M17</f>
        <v/>
      </c>
      <c r="E40" s="167">
        <v>1</v>
      </c>
      <c r="F40" s="73"/>
      <c r="G40" s="73"/>
      <c r="H40" s="73"/>
      <c r="I40" s="169" t="str">
        <f t="shared" si="0"/>
        <v xml:space="preserve">  </v>
      </c>
      <c r="J40" s="170"/>
      <c r="K40" s="171" t="str">
        <f>+IF(J40='[9]11 FORMULAS'!$E$4,'[9]11 FORMULAS'!$F$4,IF(J40='[9]11 FORMULAS'!$E$5,'[9]11 FORMULAS'!$F$5,IF(J40='[9]11 FORMULAS'!$E$6,'[9]11 FORMULAS'!$F$6,"")))</f>
        <v/>
      </c>
      <c r="L40" s="171" t="str">
        <f>+IF(OR(J40='[9]11 FORMULAS'!$O$4,J40='[9]11 FORMULAS'!$O$5),'[9]11 FORMULAS'!$P$5,IF(J40='[9]11 FORMULAS'!$O$6,'[9]11 FORMULAS'!$P$6,""))</f>
        <v/>
      </c>
      <c r="M40" s="170"/>
      <c r="N40" s="171" t="str">
        <f>+IF(M40='[9]11 FORMULAS'!$H$4,'[9]11 FORMULAS'!$I$4,IF(M40='[9]11 FORMULAS'!$H$5,'[9]11 FORMULAS'!$I$5,""))</f>
        <v/>
      </c>
      <c r="O40" s="172"/>
      <c r="P40" s="172"/>
      <c r="Q40" s="172"/>
      <c r="R40" s="171" t="str">
        <f>+IFERROR(K40+N40,"")</f>
        <v/>
      </c>
      <c r="S40" s="171" t="str">
        <f>IF(L40='[9]11 FORMULAS'!$P$5,C40-(C40*R40),C40)</f>
        <v/>
      </c>
      <c r="T40" s="171" t="str">
        <f>IF(L40='[9]11 FORMULAS'!$P$6,D40-(D40*R40),D40)</f>
        <v/>
      </c>
      <c r="U40" s="266" t="str">
        <f>+IF(S43="","",S43)</f>
        <v/>
      </c>
      <c r="V40" s="269" t="str">
        <f>+IF(T43="","",T43)</f>
        <v/>
      </c>
      <c r="X40" s="191"/>
      <c r="Y40" s="192"/>
      <c r="Z40" s="192"/>
    </row>
    <row r="41" spans="1:26" ht="29.45" customHeight="1" x14ac:dyDescent="0.25">
      <c r="A41" s="255"/>
      <c r="B41" s="258"/>
      <c r="C41" s="261"/>
      <c r="D41" s="264"/>
      <c r="E41" s="174">
        <v>2</v>
      </c>
      <c r="F41" s="175"/>
      <c r="G41" s="175"/>
      <c r="H41" s="175"/>
      <c r="I41" s="176" t="str">
        <f t="shared" si="0"/>
        <v xml:space="preserve">  </v>
      </c>
      <c r="J41" s="177"/>
      <c r="K41" s="178" t="str">
        <f>+IF(J41='[9]11 FORMULAS'!$E$4,'[9]11 FORMULAS'!$F$4,IF(J41='[9]11 FORMULAS'!$E$5,'[9]11 FORMULAS'!$F$5,IF(J41='[9]11 FORMULAS'!$E$6,'[9]11 FORMULAS'!$F$6,"")))</f>
        <v/>
      </c>
      <c r="L41" s="178" t="str">
        <f>+IF(OR(J41='[9]11 FORMULAS'!$O$4,J41='[9]11 FORMULAS'!$O$5),'[9]11 FORMULAS'!$P$5,IF(J41='[9]11 FORMULAS'!$O$6,'[9]11 FORMULAS'!$P$6,""))</f>
        <v/>
      </c>
      <c r="M41" s="177"/>
      <c r="N41" s="178" t="str">
        <f>+IF(M41='[9]11 FORMULAS'!$H$4,'[9]11 FORMULAS'!$I$4,IF(M41='[9]11 FORMULAS'!$H$5,'[9]11 FORMULAS'!$I$5,""))</f>
        <v/>
      </c>
      <c r="O41" s="179"/>
      <c r="P41" s="179"/>
      <c r="Q41" s="179"/>
      <c r="R41" s="178" t="str">
        <f t="shared" ref="R41" si="16">+IFERROR(K41+N41,"")</f>
        <v/>
      </c>
      <c r="S41" s="178" t="str">
        <f>IF(L41='[9]11 FORMULAS'!$P$5,S40-(S40*R41),S40)</f>
        <v/>
      </c>
      <c r="T41" s="178" t="str">
        <f>IF(L41='[9]11 FORMULAS'!$P$6,T40-(T40*R41),T40)</f>
        <v/>
      </c>
      <c r="U41" s="267"/>
      <c r="V41" s="270"/>
      <c r="X41" s="191"/>
      <c r="Y41" s="192"/>
      <c r="Z41" s="192"/>
    </row>
    <row r="42" spans="1:26" ht="29.45" customHeight="1" x14ac:dyDescent="0.25">
      <c r="A42" s="255"/>
      <c r="B42" s="258"/>
      <c r="C42" s="261"/>
      <c r="D42" s="264"/>
      <c r="E42" s="174">
        <v>3</v>
      </c>
      <c r="F42" s="175"/>
      <c r="G42" s="175"/>
      <c r="H42" s="175"/>
      <c r="I42" s="176" t="str">
        <f t="shared" si="0"/>
        <v xml:space="preserve">  </v>
      </c>
      <c r="J42" s="177"/>
      <c r="K42" s="178" t="str">
        <f>+IF(J42='[9]11 FORMULAS'!$E$4,'[9]11 FORMULAS'!$F$4,IF(J42='[9]11 FORMULAS'!$E$5,'[9]11 FORMULAS'!$F$5,IF(J42='[9]11 FORMULAS'!$E$6,'[9]11 FORMULAS'!$F$6,"")))</f>
        <v/>
      </c>
      <c r="L42" s="178" t="str">
        <f>+IF(OR(J42='[9]11 FORMULAS'!$O$4,J42='[9]11 FORMULAS'!$O$5),'[9]11 FORMULAS'!$P$5,IF(J42='[9]11 FORMULAS'!$O$6,'[9]11 FORMULAS'!$P$6,""))</f>
        <v/>
      </c>
      <c r="M42" s="177"/>
      <c r="N42" s="178" t="str">
        <f>+IF(M42='[9]11 FORMULAS'!$H$4,'[9]11 FORMULAS'!$I$4,IF(M42='[9]11 FORMULAS'!$H$5,'[9]11 FORMULAS'!$I$5,""))</f>
        <v/>
      </c>
      <c r="O42" s="179"/>
      <c r="P42" s="179"/>
      <c r="Q42" s="179"/>
      <c r="R42" s="178" t="str">
        <f>+IFERROR(K42+N42,"")</f>
        <v/>
      </c>
      <c r="S42" s="178" t="str">
        <f>IF(L42='[9]11 FORMULAS'!$P$5,S41-(S41*R42),S41)</f>
        <v/>
      </c>
      <c r="T42" s="178" t="str">
        <f>IF(L42='[9]11 FORMULAS'!$P$6,T41-(T41*R42),T41)</f>
        <v/>
      </c>
      <c r="U42" s="267"/>
      <c r="V42" s="270"/>
      <c r="X42" s="191"/>
      <c r="Y42" s="192"/>
      <c r="Z42" s="192"/>
    </row>
    <row r="43" spans="1:26" ht="29.45" customHeight="1" thickBot="1" x14ac:dyDescent="0.3">
      <c r="A43" s="256"/>
      <c r="B43" s="259"/>
      <c r="C43" s="262"/>
      <c r="D43" s="265"/>
      <c r="E43" s="182">
        <v>4</v>
      </c>
      <c r="F43" s="183"/>
      <c r="G43" s="183"/>
      <c r="H43" s="183"/>
      <c r="I43" s="184" t="str">
        <f t="shared" si="0"/>
        <v xml:space="preserve">  </v>
      </c>
      <c r="J43" s="185"/>
      <c r="K43" s="186" t="str">
        <f>+IF(J43='[9]11 FORMULAS'!$E$4,'[9]11 FORMULAS'!$F$4,IF(J43='[9]11 FORMULAS'!$E$5,'[9]11 FORMULAS'!$F$5,IF(J43='[9]11 FORMULAS'!$E$6,'[9]11 FORMULAS'!$F$6,"")))</f>
        <v/>
      </c>
      <c r="L43" s="186" t="str">
        <f>+IF(OR(J43='[9]11 FORMULAS'!$O$4,J43='[9]11 FORMULAS'!$O$5),'[9]11 FORMULAS'!$P$5,IF(J43='[9]11 FORMULAS'!$O$6,'[9]11 FORMULAS'!$P$6,""))</f>
        <v/>
      </c>
      <c r="M43" s="185"/>
      <c r="N43" s="186" t="str">
        <f>+IF(M43='[9]11 FORMULAS'!$H$4,'[9]11 FORMULAS'!$I$4,IF(M43='[9]11 FORMULAS'!$H$5,'[9]11 FORMULAS'!$I$5,""))</f>
        <v/>
      </c>
      <c r="O43" s="187"/>
      <c r="P43" s="187"/>
      <c r="Q43" s="187"/>
      <c r="R43" s="186" t="str">
        <f t="shared" ref="R43" si="17">+IFERROR(K43+N43,"")</f>
        <v/>
      </c>
      <c r="S43" s="186" t="str">
        <f>IF(L43='[9]11 FORMULAS'!$P$5,S42-(S42*R43),S42)</f>
        <v/>
      </c>
      <c r="T43" s="186" t="str">
        <f>IF(L43='[9]11 FORMULAS'!$P$6,T42-(T42*R43),T42)</f>
        <v/>
      </c>
      <c r="U43" s="268"/>
      <c r="V43" s="271"/>
    </row>
    <row r="44" spans="1:26" ht="29.45" customHeight="1" x14ac:dyDescent="0.25">
      <c r="A44" s="254" t="str">
        <f>'[9]2 CONTEXTO E IDENTIFICACIÓN'!A18</f>
        <v>R10</v>
      </c>
      <c r="B44" s="257" t="str">
        <f>+'[9]2 CONTEXTO E IDENTIFICACIÓN'!F18</f>
        <v xml:space="preserve">  </v>
      </c>
      <c r="C44" s="260" t="str">
        <f>+'[9]3 PROBABIL E IMPACTO INHERENTE'!E18</f>
        <v/>
      </c>
      <c r="D44" s="263" t="str">
        <f>+'[9]3 PROBABIL E IMPACTO INHERENTE'!M18</f>
        <v/>
      </c>
      <c r="E44" s="167">
        <v>1</v>
      </c>
      <c r="F44" s="73"/>
      <c r="G44" s="73"/>
      <c r="H44" s="73"/>
      <c r="I44" s="169" t="str">
        <f t="shared" si="0"/>
        <v xml:space="preserve">  </v>
      </c>
      <c r="J44" s="170"/>
      <c r="K44" s="171" t="str">
        <f>+IF(J44='[9]11 FORMULAS'!$E$4,'[9]11 FORMULAS'!$F$4,IF(J44='[9]11 FORMULAS'!$E$5,'[9]11 FORMULAS'!$F$5,IF(J44='[9]11 FORMULAS'!$E$6,'[9]11 FORMULAS'!$F$6,"")))</f>
        <v/>
      </c>
      <c r="L44" s="171" t="str">
        <f>+IF(OR(J44='[9]11 FORMULAS'!$O$4,J44='[9]11 FORMULAS'!$O$5),'[9]11 FORMULAS'!$P$5,IF(J44='[9]11 FORMULAS'!$O$6,'[9]11 FORMULAS'!$P$6,""))</f>
        <v/>
      </c>
      <c r="M44" s="170"/>
      <c r="N44" s="171" t="str">
        <f>+IF(M44='[9]11 FORMULAS'!$H$4,'[9]11 FORMULAS'!$I$4,IF(M44='[9]11 FORMULAS'!$H$5,'[9]11 FORMULAS'!$I$5,""))</f>
        <v/>
      </c>
      <c r="O44" s="172"/>
      <c r="P44" s="172"/>
      <c r="Q44" s="172"/>
      <c r="R44" s="171" t="str">
        <f>+IFERROR(K44+N44,"")</f>
        <v/>
      </c>
      <c r="S44" s="171" t="str">
        <f>IF(L44='[9]11 FORMULAS'!$P$5,C44-(C44*R44),C44)</f>
        <v/>
      </c>
      <c r="T44" s="171" t="str">
        <f>IF(L44='[9]11 FORMULAS'!$P$6,D44-(D44*R44),D44)</f>
        <v/>
      </c>
      <c r="U44" s="266" t="str">
        <f>+IF(S47="","",S47)</f>
        <v/>
      </c>
      <c r="V44" s="269" t="str">
        <f>+IF(T47="","",T47)</f>
        <v/>
      </c>
      <c r="X44" s="191"/>
      <c r="Y44" s="192"/>
      <c r="Z44" s="192"/>
    </row>
    <row r="45" spans="1:26" ht="29.45" customHeight="1" x14ac:dyDescent="0.25">
      <c r="A45" s="255"/>
      <c r="B45" s="258"/>
      <c r="C45" s="261"/>
      <c r="D45" s="264"/>
      <c r="E45" s="174">
        <v>2</v>
      </c>
      <c r="F45" s="175"/>
      <c r="G45" s="175"/>
      <c r="H45" s="175"/>
      <c r="I45" s="176" t="str">
        <f t="shared" si="0"/>
        <v xml:space="preserve">  </v>
      </c>
      <c r="J45" s="177"/>
      <c r="K45" s="178" t="str">
        <f>+IF(J45='[9]11 FORMULAS'!$E$4,'[9]11 FORMULAS'!$F$4,IF(J45='[9]11 FORMULAS'!$E$5,'[9]11 FORMULAS'!$F$5,IF(J45='[9]11 FORMULAS'!$E$6,'[9]11 FORMULAS'!$F$6,"")))</f>
        <v/>
      </c>
      <c r="L45" s="178" t="str">
        <f>+IF(OR(J45='[9]11 FORMULAS'!$O$4,J45='[9]11 FORMULAS'!$O$5),'[9]11 FORMULAS'!$P$5,IF(J45='[9]11 FORMULAS'!$O$6,'[9]11 FORMULAS'!$P$6,""))</f>
        <v/>
      </c>
      <c r="M45" s="177"/>
      <c r="N45" s="178" t="str">
        <f>+IF(M45='[9]11 FORMULAS'!$H$4,'[9]11 FORMULAS'!$I$4,IF(M45='[9]11 FORMULAS'!$H$5,'[9]11 FORMULAS'!$I$5,""))</f>
        <v/>
      </c>
      <c r="O45" s="179"/>
      <c r="P45" s="179"/>
      <c r="Q45" s="179"/>
      <c r="R45" s="178" t="str">
        <f t="shared" ref="R45" si="18">+IFERROR(K45+N45,"")</f>
        <v/>
      </c>
      <c r="S45" s="178" t="str">
        <f>IF(L45='[9]11 FORMULAS'!$P$5,S44-(S44*R45),S44)</f>
        <v/>
      </c>
      <c r="T45" s="178" t="str">
        <f>IF(L45='[9]11 FORMULAS'!$P$6,T44-(T44*R45),T44)</f>
        <v/>
      </c>
      <c r="U45" s="267"/>
      <c r="V45" s="270"/>
      <c r="X45" s="191"/>
      <c r="Y45" s="192"/>
      <c r="Z45" s="192"/>
    </row>
    <row r="46" spans="1:26" ht="29.45" customHeight="1" x14ac:dyDescent="0.25">
      <c r="A46" s="255"/>
      <c r="B46" s="258"/>
      <c r="C46" s="261"/>
      <c r="D46" s="264"/>
      <c r="E46" s="174">
        <v>3</v>
      </c>
      <c r="F46" s="175"/>
      <c r="G46" s="175"/>
      <c r="H46" s="175"/>
      <c r="I46" s="176" t="str">
        <f t="shared" si="0"/>
        <v xml:space="preserve">  </v>
      </c>
      <c r="J46" s="177"/>
      <c r="K46" s="178" t="str">
        <f>+IF(J46='[9]11 FORMULAS'!$E$4,'[9]11 FORMULAS'!$F$4,IF(J46='[9]11 FORMULAS'!$E$5,'[9]11 FORMULAS'!$F$5,IF(J46='[9]11 FORMULAS'!$E$6,'[9]11 FORMULAS'!$F$6,"")))</f>
        <v/>
      </c>
      <c r="L46" s="178" t="str">
        <f>+IF(OR(J46='[9]11 FORMULAS'!$O$4,J46='[9]11 FORMULAS'!$O$5),'[9]11 FORMULAS'!$P$5,IF(J46='[9]11 FORMULAS'!$O$6,'[9]11 FORMULAS'!$P$6,""))</f>
        <v/>
      </c>
      <c r="M46" s="177"/>
      <c r="N46" s="178" t="str">
        <f>+IF(M46='[9]11 FORMULAS'!$H$4,'[9]11 FORMULAS'!$I$4,IF(M46='[9]11 FORMULAS'!$H$5,'[9]11 FORMULAS'!$I$5,""))</f>
        <v/>
      </c>
      <c r="O46" s="179"/>
      <c r="P46" s="179"/>
      <c r="Q46" s="179"/>
      <c r="R46" s="178" t="str">
        <f>+IFERROR(K46+N46,"")</f>
        <v/>
      </c>
      <c r="S46" s="178" t="str">
        <f>IF(L46='[9]11 FORMULAS'!$P$5,S45-(S45*R46),S45)</f>
        <v/>
      </c>
      <c r="T46" s="178" t="str">
        <f>IF(L46='[9]11 FORMULAS'!$P$6,T45-(T45*R46),T45)</f>
        <v/>
      </c>
      <c r="U46" s="267"/>
      <c r="V46" s="270"/>
      <c r="X46" s="191"/>
      <c r="Y46" s="192"/>
      <c r="Z46" s="192"/>
    </row>
    <row r="47" spans="1:26" ht="29.45" customHeight="1" thickBot="1" x14ac:dyDescent="0.3">
      <c r="A47" s="256"/>
      <c r="B47" s="259"/>
      <c r="C47" s="262"/>
      <c r="D47" s="265"/>
      <c r="E47" s="182">
        <v>4</v>
      </c>
      <c r="F47" s="183"/>
      <c r="G47" s="183"/>
      <c r="H47" s="183"/>
      <c r="I47" s="184" t="str">
        <f t="shared" si="0"/>
        <v xml:space="preserve">  </v>
      </c>
      <c r="J47" s="185"/>
      <c r="K47" s="186" t="str">
        <f>+IF(J47='[9]11 FORMULAS'!$E$4,'[9]11 FORMULAS'!$F$4,IF(J47='[9]11 FORMULAS'!$E$5,'[9]11 FORMULAS'!$F$5,IF(J47='[9]11 FORMULAS'!$E$6,'[9]11 FORMULAS'!$F$6,"")))</f>
        <v/>
      </c>
      <c r="L47" s="186" t="str">
        <f>+IF(OR(J47='[9]11 FORMULAS'!$O$4,J47='[9]11 FORMULAS'!$O$5),'[9]11 FORMULAS'!$P$5,IF(J47='[9]11 FORMULAS'!$O$6,'[9]11 FORMULAS'!$P$6,""))</f>
        <v/>
      </c>
      <c r="M47" s="185"/>
      <c r="N47" s="186" t="str">
        <f>+IF(M47='[9]11 FORMULAS'!$H$4,'[9]11 FORMULAS'!$I$4,IF(M47='[9]11 FORMULAS'!$H$5,'[9]11 FORMULAS'!$I$5,""))</f>
        <v/>
      </c>
      <c r="O47" s="187"/>
      <c r="P47" s="187"/>
      <c r="Q47" s="187"/>
      <c r="R47" s="186" t="str">
        <f t="shared" ref="R47" si="19">+IFERROR(K47+N47,"")</f>
        <v/>
      </c>
      <c r="S47" s="186" t="str">
        <f>IF(L47='[9]11 FORMULAS'!$P$5,S46-(S46*R47),S46)</f>
        <v/>
      </c>
      <c r="T47" s="186" t="str">
        <f>IF(L47='[9]11 FORMULAS'!$P$6,T46-(T46*R47),T46)</f>
        <v/>
      </c>
      <c r="U47" s="268"/>
      <c r="V47" s="271"/>
    </row>
    <row r="48" spans="1:26" ht="29.45" customHeight="1" x14ac:dyDescent="0.25">
      <c r="A48" s="254" t="str">
        <f>'[9]2 CONTEXTO E IDENTIFICACIÓN'!A19</f>
        <v>R11</v>
      </c>
      <c r="B48" s="257" t="str">
        <f>+'[9]2 CONTEXTO E IDENTIFICACIÓN'!F19</f>
        <v xml:space="preserve">  </v>
      </c>
      <c r="C48" s="260" t="str">
        <f>+'[9]3 PROBABIL E IMPACTO INHERENTE'!E19</f>
        <v/>
      </c>
      <c r="D48" s="263" t="str">
        <f>+'[9]3 PROBABIL E IMPACTO INHERENTE'!M19</f>
        <v/>
      </c>
      <c r="E48" s="167">
        <v>1</v>
      </c>
      <c r="F48" s="73"/>
      <c r="G48" s="73"/>
      <c r="H48" s="73"/>
      <c r="I48" s="169" t="str">
        <f t="shared" si="0"/>
        <v xml:space="preserve">  </v>
      </c>
      <c r="J48" s="170"/>
      <c r="K48" s="171" t="str">
        <f>+IF(J48='[9]11 FORMULAS'!$E$4,'[9]11 FORMULAS'!$F$4,IF(J48='[9]11 FORMULAS'!$E$5,'[9]11 FORMULAS'!$F$5,IF(J48='[9]11 FORMULAS'!$E$6,'[9]11 FORMULAS'!$F$6,"")))</f>
        <v/>
      </c>
      <c r="L48" s="171" t="str">
        <f>+IF(OR(J48='[9]11 FORMULAS'!$O$4,J48='[9]11 FORMULAS'!$O$5),'[9]11 FORMULAS'!$P$5,IF(J48='[9]11 FORMULAS'!$O$6,'[9]11 FORMULAS'!$P$6,""))</f>
        <v/>
      </c>
      <c r="M48" s="170"/>
      <c r="N48" s="171" t="str">
        <f>+IF(M48='[9]11 FORMULAS'!$H$4,'[9]11 FORMULAS'!$I$4,IF(M48='[9]11 FORMULAS'!$H$5,'[9]11 FORMULAS'!$I$5,""))</f>
        <v/>
      </c>
      <c r="O48" s="172"/>
      <c r="P48" s="172"/>
      <c r="Q48" s="172"/>
      <c r="R48" s="171" t="str">
        <f>+IFERROR(K48+N48,"")</f>
        <v/>
      </c>
      <c r="S48" s="171" t="str">
        <f>IF(L48='[9]11 FORMULAS'!$P$5,C48-(C48*R48),C48)</f>
        <v/>
      </c>
      <c r="T48" s="171" t="str">
        <f>IF(L48='[9]11 FORMULAS'!$P$6,D48-(D48*R48),D48)</f>
        <v/>
      </c>
      <c r="U48" s="266" t="str">
        <f>+IF(S51="","",S51)</f>
        <v/>
      </c>
      <c r="V48" s="269" t="str">
        <f>+IF(T51="","",T51)</f>
        <v/>
      </c>
      <c r="X48" s="191"/>
      <c r="Y48" s="192"/>
      <c r="Z48" s="192"/>
    </row>
    <row r="49" spans="1:26" ht="29.45" customHeight="1" x14ac:dyDescent="0.25">
      <c r="A49" s="255"/>
      <c r="B49" s="258"/>
      <c r="C49" s="261"/>
      <c r="D49" s="264"/>
      <c r="E49" s="174">
        <v>2</v>
      </c>
      <c r="F49" s="175"/>
      <c r="G49" s="175"/>
      <c r="H49" s="175"/>
      <c r="I49" s="176" t="str">
        <f t="shared" si="0"/>
        <v xml:space="preserve">  </v>
      </c>
      <c r="J49" s="177"/>
      <c r="K49" s="178" t="str">
        <f>+IF(J49='[9]11 FORMULAS'!$E$4,'[9]11 FORMULAS'!$F$4,IF(J49='[9]11 FORMULAS'!$E$5,'[9]11 FORMULAS'!$F$5,IF(J49='[9]11 FORMULAS'!$E$6,'[9]11 FORMULAS'!$F$6,"")))</f>
        <v/>
      </c>
      <c r="L49" s="178" t="str">
        <f>+IF(OR(J49='[9]11 FORMULAS'!$O$4,J49='[9]11 FORMULAS'!$O$5),'[9]11 FORMULAS'!$P$5,IF(J49='[9]11 FORMULAS'!$O$6,'[9]11 FORMULAS'!$P$6,""))</f>
        <v/>
      </c>
      <c r="M49" s="177"/>
      <c r="N49" s="178" t="str">
        <f>+IF(M49='[9]11 FORMULAS'!$H$4,'[9]11 FORMULAS'!$I$4,IF(M49='[9]11 FORMULAS'!$H$5,'[9]11 FORMULAS'!$I$5,""))</f>
        <v/>
      </c>
      <c r="O49" s="179"/>
      <c r="P49" s="179"/>
      <c r="Q49" s="179"/>
      <c r="R49" s="178" t="str">
        <f t="shared" ref="R49" si="20">+IFERROR(K49+N49,"")</f>
        <v/>
      </c>
      <c r="S49" s="178" t="str">
        <f>IF(L49='[9]11 FORMULAS'!$P$5,S48-(S48*R49),S48)</f>
        <v/>
      </c>
      <c r="T49" s="178" t="str">
        <f>IF(L49='[9]11 FORMULAS'!$P$6,T48-(T48*R49),T48)</f>
        <v/>
      </c>
      <c r="U49" s="267"/>
      <c r="V49" s="270"/>
      <c r="X49" s="191"/>
      <c r="Y49" s="192"/>
      <c r="Z49" s="192"/>
    </row>
    <row r="50" spans="1:26" ht="29.45" customHeight="1" x14ac:dyDescent="0.25">
      <c r="A50" s="255"/>
      <c r="B50" s="258"/>
      <c r="C50" s="261"/>
      <c r="D50" s="264"/>
      <c r="E50" s="174">
        <v>3</v>
      </c>
      <c r="F50" s="175"/>
      <c r="G50" s="175"/>
      <c r="H50" s="175"/>
      <c r="I50" s="176" t="str">
        <f t="shared" si="0"/>
        <v xml:space="preserve">  </v>
      </c>
      <c r="J50" s="177"/>
      <c r="K50" s="178" t="str">
        <f>+IF(J50='[9]11 FORMULAS'!$E$4,'[9]11 FORMULAS'!$F$4,IF(J50='[9]11 FORMULAS'!$E$5,'[9]11 FORMULAS'!$F$5,IF(J50='[9]11 FORMULAS'!$E$6,'[9]11 FORMULAS'!$F$6,"")))</f>
        <v/>
      </c>
      <c r="L50" s="178" t="str">
        <f>+IF(OR(J50='[9]11 FORMULAS'!$O$4,J50='[9]11 FORMULAS'!$O$5),'[9]11 FORMULAS'!$P$5,IF(J50='[9]11 FORMULAS'!$O$6,'[9]11 FORMULAS'!$P$6,""))</f>
        <v/>
      </c>
      <c r="M50" s="177"/>
      <c r="N50" s="178" t="str">
        <f>+IF(M50='[9]11 FORMULAS'!$H$4,'[9]11 FORMULAS'!$I$4,IF(M50='[9]11 FORMULAS'!$H$5,'[9]11 FORMULAS'!$I$5,""))</f>
        <v/>
      </c>
      <c r="O50" s="179"/>
      <c r="P50" s="179"/>
      <c r="Q50" s="179"/>
      <c r="R50" s="178" t="str">
        <f>+IFERROR(K50+N50,"")</f>
        <v/>
      </c>
      <c r="S50" s="178" t="str">
        <f>IF(L50='[9]11 FORMULAS'!$P$5,S49-(S49*R50),S49)</f>
        <v/>
      </c>
      <c r="T50" s="178" t="str">
        <f>IF(L50='[9]11 FORMULAS'!$P$6,T49-(T49*R50),T49)</f>
        <v/>
      </c>
      <c r="U50" s="267"/>
      <c r="V50" s="270"/>
      <c r="X50" s="191"/>
      <c r="Y50" s="192"/>
      <c r="Z50" s="192"/>
    </row>
    <row r="51" spans="1:26" ht="29.45" customHeight="1" thickBot="1" x14ac:dyDescent="0.3">
      <c r="A51" s="256"/>
      <c r="B51" s="259"/>
      <c r="C51" s="262"/>
      <c r="D51" s="265"/>
      <c r="E51" s="182">
        <v>4</v>
      </c>
      <c r="F51" s="183"/>
      <c r="G51" s="183"/>
      <c r="H51" s="183"/>
      <c r="I51" s="184" t="str">
        <f t="shared" si="0"/>
        <v xml:space="preserve">  </v>
      </c>
      <c r="J51" s="185"/>
      <c r="K51" s="186" t="str">
        <f>+IF(J51='[9]11 FORMULAS'!$E$4,'[9]11 FORMULAS'!$F$4,IF(J51='[9]11 FORMULAS'!$E$5,'[9]11 FORMULAS'!$F$5,IF(J51='[9]11 FORMULAS'!$E$6,'[9]11 FORMULAS'!$F$6,"")))</f>
        <v/>
      </c>
      <c r="L51" s="186" t="str">
        <f>+IF(OR(J51='[9]11 FORMULAS'!$O$4,J51='[9]11 FORMULAS'!$O$5),'[9]11 FORMULAS'!$P$5,IF(J51='[9]11 FORMULAS'!$O$6,'[9]11 FORMULAS'!$P$6,""))</f>
        <v/>
      </c>
      <c r="M51" s="185"/>
      <c r="N51" s="186" t="str">
        <f>+IF(M51='[9]11 FORMULAS'!$H$4,'[9]11 FORMULAS'!$I$4,IF(M51='[9]11 FORMULAS'!$H$5,'[9]11 FORMULAS'!$I$5,""))</f>
        <v/>
      </c>
      <c r="O51" s="187"/>
      <c r="P51" s="187"/>
      <c r="Q51" s="187"/>
      <c r="R51" s="186" t="str">
        <f t="shared" ref="R51" si="21">+IFERROR(K51+N51,"")</f>
        <v/>
      </c>
      <c r="S51" s="186" t="str">
        <f>IF(L51='[9]11 FORMULAS'!$P$5,S50-(S50*R51),S50)</f>
        <v/>
      </c>
      <c r="T51" s="186" t="str">
        <f>IF(L51='[9]11 FORMULAS'!$P$6,T50-(T50*R51),T50)</f>
        <v/>
      </c>
      <c r="U51" s="268"/>
      <c r="V51" s="271"/>
    </row>
    <row r="52" spans="1:26" ht="29.45" customHeight="1" x14ac:dyDescent="0.25">
      <c r="A52" s="254" t="str">
        <f>'[9]2 CONTEXTO E IDENTIFICACIÓN'!A20</f>
        <v>R12</v>
      </c>
      <c r="B52" s="257" t="str">
        <f>+'[9]2 CONTEXTO E IDENTIFICACIÓN'!F20</f>
        <v xml:space="preserve">  </v>
      </c>
      <c r="C52" s="260" t="str">
        <f>+'[9]3 PROBABIL E IMPACTO INHERENTE'!E20</f>
        <v/>
      </c>
      <c r="D52" s="263" t="str">
        <f>+'[9]3 PROBABIL E IMPACTO INHERENTE'!M20</f>
        <v/>
      </c>
      <c r="E52" s="167">
        <v>1</v>
      </c>
      <c r="F52" s="73"/>
      <c r="G52" s="73"/>
      <c r="H52" s="73"/>
      <c r="I52" s="169" t="str">
        <f t="shared" si="0"/>
        <v xml:space="preserve">  </v>
      </c>
      <c r="J52" s="170"/>
      <c r="K52" s="171" t="str">
        <f>+IF(J52='[9]11 FORMULAS'!$E$4,'[9]11 FORMULAS'!$F$4,IF(J52='[9]11 FORMULAS'!$E$5,'[9]11 FORMULAS'!$F$5,IF(J52='[9]11 FORMULAS'!$E$6,'[9]11 FORMULAS'!$F$6,"")))</f>
        <v/>
      </c>
      <c r="L52" s="171" t="str">
        <f>+IF(OR(J52='[9]11 FORMULAS'!$O$4,J52='[9]11 FORMULAS'!$O$5),'[9]11 FORMULAS'!$P$5,IF(J52='[9]11 FORMULAS'!$O$6,'[9]11 FORMULAS'!$P$6,""))</f>
        <v/>
      </c>
      <c r="M52" s="170"/>
      <c r="N52" s="171" t="str">
        <f>+IF(M52='[9]11 FORMULAS'!$H$4,'[9]11 FORMULAS'!$I$4,IF(M52='[9]11 FORMULAS'!$H$5,'[9]11 FORMULAS'!$I$5,""))</f>
        <v/>
      </c>
      <c r="O52" s="172"/>
      <c r="P52" s="172"/>
      <c r="Q52" s="172"/>
      <c r="R52" s="171" t="str">
        <f>+IFERROR(K52+N52,"")</f>
        <v/>
      </c>
      <c r="S52" s="171" t="str">
        <f>IF(L52='[9]11 FORMULAS'!$P$5,C52-(C52*R52),C52)</f>
        <v/>
      </c>
      <c r="T52" s="171" t="str">
        <f>IF(L52='[9]11 FORMULAS'!$P$6,D52-(D52*R52),D52)</f>
        <v/>
      </c>
      <c r="U52" s="266" t="str">
        <f>+IF(S55="","",S55)</f>
        <v/>
      </c>
      <c r="V52" s="269" t="str">
        <f>+IF(T55="","",T55)</f>
        <v/>
      </c>
      <c r="X52" s="191"/>
      <c r="Y52" s="192"/>
      <c r="Z52" s="192"/>
    </row>
    <row r="53" spans="1:26" ht="29.45" customHeight="1" x14ac:dyDescent="0.25">
      <c r="A53" s="255"/>
      <c r="B53" s="258"/>
      <c r="C53" s="261"/>
      <c r="D53" s="264"/>
      <c r="E53" s="174">
        <v>2</v>
      </c>
      <c r="F53" s="175"/>
      <c r="G53" s="175"/>
      <c r="H53" s="175"/>
      <c r="I53" s="176" t="str">
        <f t="shared" si="0"/>
        <v xml:space="preserve">  </v>
      </c>
      <c r="J53" s="177"/>
      <c r="K53" s="178" t="str">
        <f>+IF(J53='[9]11 FORMULAS'!$E$4,'[9]11 FORMULAS'!$F$4,IF(J53='[9]11 FORMULAS'!$E$5,'[9]11 FORMULAS'!$F$5,IF(J53='[9]11 FORMULAS'!$E$6,'[9]11 FORMULAS'!$F$6,"")))</f>
        <v/>
      </c>
      <c r="L53" s="178" t="str">
        <f>+IF(OR(J53='[9]11 FORMULAS'!$O$4,J53='[9]11 FORMULAS'!$O$5),'[9]11 FORMULAS'!$P$5,IF(J53='[9]11 FORMULAS'!$O$6,'[9]11 FORMULAS'!$P$6,""))</f>
        <v/>
      </c>
      <c r="M53" s="177"/>
      <c r="N53" s="178" t="str">
        <f>+IF(M53='[9]11 FORMULAS'!$H$4,'[9]11 FORMULAS'!$I$4,IF(M53='[9]11 FORMULAS'!$H$5,'[9]11 FORMULAS'!$I$5,""))</f>
        <v/>
      </c>
      <c r="O53" s="179"/>
      <c r="P53" s="179"/>
      <c r="Q53" s="179"/>
      <c r="R53" s="178" t="str">
        <f t="shared" ref="R53" si="22">+IFERROR(K53+N53,"")</f>
        <v/>
      </c>
      <c r="S53" s="178" t="str">
        <f>IF(L53='[9]11 FORMULAS'!$P$5,S52-(S52*R53),S52)</f>
        <v/>
      </c>
      <c r="T53" s="178" t="str">
        <f>IF(L53='[9]11 FORMULAS'!$P$6,T52-(T52*R53),T52)</f>
        <v/>
      </c>
      <c r="U53" s="267"/>
      <c r="V53" s="270"/>
      <c r="X53" s="191"/>
      <c r="Y53" s="192"/>
      <c r="Z53" s="192"/>
    </row>
    <row r="54" spans="1:26" ht="29.45" customHeight="1" x14ac:dyDescent="0.25">
      <c r="A54" s="255"/>
      <c r="B54" s="258"/>
      <c r="C54" s="261"/>
      <c r="D54" s="264"/>
      <c r="E54" s="174">
        <v>3</v>
      </c>
      <c r="F54" s="175"/>
      <c r="G54" s="175"/>
      <c r="H54" s="175"/>
      <c r="I54" s="176" t="str">
        <f t="shared" si="0"/>
        <v xml:space="preserve">  </v>
      </c>
      <c r="J54" s="177"/>
      <c r="K54" s="178" t="str">
        <f>+IF(J54='[9]11 FORMULAS'!$E$4,'[9]11 FORMULAS'!$F$4,IF(J54='[9]11 FORMULAS'!$E$5,'[9]11 FORMULAS'!$F$5,IF(J54='[9]11 FORMULAS'!$E$6,'[9]11 FORMULAS'!$F$6,"")))</f>
        <v/>
      </c>
      <c r="L54" s="178" t="str">
        <f>+IF(OR(J54='[9]11 FORMULAS'!$O$4,J54='[9]11 FORMULAS'!$O$5),'[9]11 FORMULAS'!$P$5,IF(J54='[9]11 FORMULAS'!$O$6,'[9]11 FORMULAS'!$P$6,""))</f>
        <v/>
      </c>
      <c r="M54" s="177"/>
      <c r="N54" s="178" t="str">
        <f>+IF(M54='[9]11 FORMULAS'!$H$4,'[9]11 FORMULAS'!$I$4,IF(M54='[9]11 FORMULAS'!$H$5,'[9]11 FORMULAS'!$I$5,""))</f>
        <v/>
      </c>
      <c r="O54" s="179"/>
      <c r="P54" s="179"/>
      <c r="Q54" s="179"/>
      <c r="R54" s="178" t="str">
        <f>+IFERROR(K54+N54,"")</f>
        <v/>
      </c>
      <c r="S54" s="178" t="str">
        <f>IF(L54='[9]11 FORMULAS'!$P$5,S53-(S53*R54),S53)</f>
        <v/>
      </c>
      <c r="T54" s="178" t="str">
        <f>IF(L54='[9]11 FORMULAS'!$P$6,T53-(T53*R54),T53)</f>
        <v/>
      </c>
      <c r="U54" s="267"/>
      <c r="V54" s="270"/>
      <c r="X54" s="191"/>
      <c r="Y54" s="192"/>
      <c r="Z54" s="192"/>
    </row>
    <row r="55" spans="1:26" ht="29.45" customHeight="1" thickBot="1" x14ac:dyDescent="0.3">
      <c r="A55" s="256"/>
      <c r="B55" s="259"/>
      <c r="C55" s="262"/>
      <c r="D55" s="265"/>
      <c r="E55" s="182">
        <v>4</v>
      </c>
      <c r="F55" s="183"/>
      <c r="G55" s="183"/>
      <c r="H55" s="183"/>
      <c r="I55" s="184" t="str">
        <f t="shared" si="0"/>
        <v xml:space="preserve">  </v>
      </c>
      <c r="J55" s="185"/>
      <c r="K55" s="186" t="str">
        <f>+IF(J55='[9]11 FORMULAS'!$E$4,'[9]11 FORMULAS'!$F$4,IF(J55='[9]11 FORMULAS'!$E$5,'[9]11 FORMULAS'!$F$5,IF(J55='[9]11 FORMULAS'!$E$6,'[9]11 FORMULAS'!$F$6,"")))</f>
        <v/>
      </c>
      <c r="L55" s="186" t="str">
        <f>+IF(OR(J55='[9]11 FORMULAS'!$O$4,J55='[9]11 FORMULAS'!$O$5),'[9]11 FORMULAS'!$P$5,IF(J55='[9]11 FORMULAS'!$O$6,'[9]11 FORMULAS'!$P$6,""))</f>
        <v/>
      </c>
      <c r="M55" s="185"/>
      <c r="N55" s="186" t="str">
        <f>+IF(M55='[9]11 FORMULAS'!$H$4,'[9]11 FORMULAS'!$I$4,IF(M55='[9]11 FORMULAS'!$H$5,'[9]11 FORMULAS'!$I$5,""))</f>
        <v/>
      </c>
      <c r="O55" s="187"/>
      <c r="P55" s="187"/>
      <c r="Q55" s="187"/>
      <c r="R55" s="186" t="str">
        <f t="shared" ref="R55" si="23">+IFERROR(K55+N55,"")</f>
        <v/>
      </c>
      <c r="S55" s="186" t="str">
        <f>IF(L55='[9]11 FORMULAS'!$P$5,S54-(S54*R55),S54)</f>
        <v/>
      </c>
      <c r="T55" s="186" t="str">
        <f>IF(L55='[9]11 FORMULAS'!$P$6,T54-(T54*R55),T54)</f>
        <v/>
      </c>
      <c r="U55" s="268"/>
      <c r="V55" s="271"/>
    </row>
    <row r="56" spans="1:26" ht="29.45" customHeight="1" x14ac:dyDescent="0.25">
      <c r="A56" s="254" t="str">
        <f>'[9]2 CONTEXTO E IDENTIFICACIÓN'!A21</f>
        <v>R13</v>
      </c>
      <c r="B56" s="257" t="str">
        <f>+'[9]2 CONTEXTO E IDENTIFICACIÓN'!F21</f>
        <v xml:space="preserve">  </v>
      </c>
      <c r="C56" s="260" t="str">
        <f>+'[9]3 PROBABIL E IMPACTO INHERENTE'!E21</f>
        <v/>
      </c>
      <c r="D56" s="263" t="str">
        <f>+'[9]3 PROBABIL E IMPACTO INHERENTE'!M21</f>
        <v/>
      </c>
      <c r="E56" s="167">
        <v>1</v>
      </c>
      <c r="F56" s="73"/>
      <c r="G56" s="73"/>
      <c r="H56" s="73"/>
      <c r="I56" s="169" t="str">
        <f t="shared" si="0"/>
        <v xml:space="preserve">  </v>
      </c>
      <c r="J56" s="170"/>
      <c r="K56" s="171" t="str">
        <f>+IF(J56='[9]11 FORMULAS'!$E$4,'[9]11 FORMULAS'!$F$4,IF(J56='[9]11 FORMULAS'!$E$5,'[9]11 FORMULAS'!$F$5,IF(J56='[9]11 FORMULAS'!$E$6,'[9]11 FORMULAS'!$F$6,"")))</f>
        <v/>
      </c>
      <c r="L56" s="171" t="str">
        <f>+IF(OR(J56='[9]11 FORMULAS'!$O$4,J56='[9]11 FORMULAS'!$O$5),'[9]11 FORMULAS'!$P$5,IF(J56='[9]11 FORMULAS'!$O$6,'[9]11 FORMULAS'!$P$6,""))</f>
        <v/>
      </c>
      <c r="M56" s="170"/>
      <c r="N56" s="171" t="str">
        <f>+IF(M56='[9]11 FORMULAS'!$H$4,'[9]11 FORMULAS'!$I$4,IF(M56='[9]11 FORMULAS'!$H$5,'[9]11 FORMULAS'!$I$5,""))</f>
        <v/>
      </c>
      <c r="O56" s="172"/>
      <c r="P56" s="172"/>
      <c r="Q56" s="172"/>
      <c r="R56" s="171" t="str">
        <f>+IFERROR(K56+N56,"")</f>
        <v/>
      </c>
      <c r="S56" s="171" t="str">
        <f>IF(L56='[9]11 FORMULAS'!$P$5,C56-(C56*R56),C56)</f>
        <v/>
      </c>
      <c r="T56" s="171" t="str">
        <f>IF(L56='[9]11 FORMULAS'!$P$6,D56-(D56*R56),D56)</f>
        <v/>
      </c>
      <c r="U56" s="266" t="str">
        <f>+IF(S59="","",S59)</f>
        <v/>
      </c>
      <c r="V56" s="269" t="str">
        <f>+IF(T59="","",T59)</f>
        <v/>
      </c>
      <c r="X56" s="191"/>
      <c r="Y56" s="192"/>
      <c r="Z56" s="192"/>
    </row>
    <row r="57" spans="1:26" ht="29.45" customHeight="1" x14ac:dyDescent="0.25">
      <c r="A57" s="255"/>
      <c r="B57" s="258"/>
      <c r="C57" s="261"/>
      <c r="D57" s="264"/>
      <c r="E57" s="174">
        <v>2</v>
      </c>
      <c r="F57" s="175"/>
      <c r="G57" s="175"/>
      <c r="H57" s="175"/>
      <c r="I57" s="176" t="str">
        <f t="shared" si="0"/>
        <v xml:space="preserve">  </v>
      </c>
      <c r="J57" s="177"/>
      <c r="K57" s="178" t="str">
        <f>+IF(J57='[9]11 FORMULAS'!$E$4,'[9]11 FORMULAS'!$F$4,IF(J57='[9]11 FORMULAS'!$E$5,'[9]11 FORMULAS'!$F$5,IF(J57='[9]11 FORMULAS'!$E$6,'[9]11 FORMULAS'!$F$6,"")))</f>
        <v/>
      </c>
      <c r="L57" s="178" t="str">
        <f>+IF(OR(J57='[9]11 FORMULAS'!$O$4,J57='[9]11 FORMULAS'!$O$5),'[9]11 FORMULAS'!$P$5,IF(J57='[9]11 FORMULAS'!$O$6,'[9]11 FORMULAS'!$P$6,""))</f>
        <v/>
      </c>
      <c r="M57" s="177"/>
      <c r="N57" s="178" t="str">
        <f>+IF(M57='[9]11 FORMULAS'!$H$4,'[9]11 FORMULAS'!$I$4,IF(M57='[9]11 FORMULAS'!$H$5,'[9]11 FORMULAS'!$I$5,""))</f>
        <v/>
      </c>
      <c r="O57" s="179"/>
      <c r="P57" s="179"/>
      <c r="Q57" s="179"/>
      <c r="R57" s="178" t="str">
        <f t="shared" ref="R57" si="24">+IFERROR(K57+N57,"")</f>
        <v/>
      </c>
      <c r="S57" s="178" t="str">
        <f>IF(L57='[9]11 FORMULAS'!$P$5,S56-(S56*R57),S56)</f>
        <v/>
      </c>
      <c r="T57" s="178" t="str">
        <f>IF(L57='[9]11 FORMULAS'!$P$6,T56-(T56*R57),T56)</f>
        <v/>
      </c>
      <c r="U57" s="267"/>
      <c r="V57" s="270"/>
      <c r="X57" s="191"/>
      <c r="Y57" s="192"/>
      <c r="Z57" s="192"/>
    </row>
    <row r="58" spans="1:26" ht="29.45" customHeight="1" x14ac:dyDescent="0.25">
      <c r="A58" s="255"/>
      <c r="B58" s="258"/>
      <c r="C58" s="261"/>
      <c r="D58" s="264"/>
      <c r="E58" s="174">
        <v>3</v>
      </c>
      <c r="F58" s="175"/>
      <c r="G58" s="175"/>
      <c r="H58" s="175"/>
      <c r="I58" s="176" t="str">
        <f t="shared" si="0"/>
        <v xml:space="preserve">  </v>
      </c>
      <c r="J58" s="177"/>
      <c r="K58" s="178" t="str">
        <f>+IF(J58='[9]11 FORMULAS'!$E$4,'[9]11 FORMULAS'!$F$4,IF(J58='[9]11 FORMULAS'!$E$5,'[9]11 FORMULAS'!$F$5,IF(J58='[9]11 FORMULAS'!$E$6,'[9]11 FORMULAS'!$F$6,"")))</f>
        <v/>
      </c>
      <c r="L58" s="178" t="str">
        <f>+IF(OR(J58='[9]11 FORMULAS'!$O$4,J58='[9]11 FORMULAS'!$O$5),'[9]11 FORMULAS'!$P$5,IF(J58='[9]11 FORMULAS'!$O$6,'[9]11 FORMULAS'!$P$6,""))</f>
        <v/>
      </c>
      <c r="M58" s="177"/>
      <c r="N58" s="178" t="str">
        <f>+IF(M58='[9]11 FORMULAS'!$H$4,'[9]11 FORMULAS'!$I$4,IF(M58='[9]11 FORMULAS'!$H$5,'[9]11 FORMULAS'!$I$5,""))</f>
        <v/>
      </c>
      <c r="O58" s="179"/>
      <c r="P58" s="179"/>
      <c r="Q58" s="179"/>
      <c r="R58" s="178" t="str">
        <f>+IFERROR(K58+N58,"")</f>
        <v/>
      </c>
      <c r="S58" s="178" t="str">
        <f>IF(L58='[9]11 FORMULAS'!$P$5,S57-(S57*R58),S57)</f>
        <v/>
      </c>
      <c r="T58" s="178" t="str">
        <f>IF(L58='[9]11 FORMULAS'!$P$6,T57-(T57*R58),T57)</f>
        <v/>
      </c>
      <c r="U58" s="267"/>
      <c r="V58" s="270"/>
      <c r="X58" s="191"/>
      <c r="Y58" s="192"/>
      <c r="Z58" s="192"/>
    </row>
    <row r="59" spans="1:26" ht="29.45" customHeight="1" thickBot="1" x14ac:dyDescent="0.3">
      <c r="A59" s="256"/>
      <c r="B59" s="259"/>
      <c r="C59" s="262"/>
      <c r="D59" s="265"/>
      <c r="E59" s="182">
        <v>4</v>
      </c>
      <c r="F59" s="183"/>
      <c r="G59" s="183"/>
      <c r="H59" s="183"/>
      <c r="I59" s="184" t="str">
        <f t="shared" si="0"/>
        <v xml:space="preserve">  </v>
      </c>
      <c r="J59" s="185"/>
      <c r="K59" s="186" t="str">
        <f>+IF(J59='[9]11 FORMULAS'!$E$4,'[9]11 FORMULAS'!$F$4,IF(J59='[9]11 FORMULAS'!$E$5,'[9]11 FORMULAS'!$F$5,IF(J59='[9]11 FORMULAS'!$E$6,'[9]11 FORMULAS'!$F$6,"")))</f>
        <v/>
      </c>
      <c r="L59" s="186" t="str">
        <f>+IF(OR(J59='[9]11 FORMULAS'!$O$4,J59='[9]11 FORMULAS'!$O$5),'[9]11 FORMULAS'!$P$5,IF(J59='[9]11 FORMULAS'!$O$6,'[9]11 FORMULAS'!$P$6,""))</f>
        <v/>
      </c>
      <c r="M59" s="185"/>
      <c r="N59" s="186" t="str">
        <f>+IF(M59='[9]11 FORMULAS'!$H$4,'[9]11 FORMULAS'!$I$4,IF(M59='[9]11 FORMULAS'!$H$5,'[9]11 FORMULAS'!$I$5,""))</f>
        <v/>
      </c>
      <c r="O59" s="187"/>
      <c r="P59" s="187"/>
      <c r="Q59" s="187"/>
      <c r="R59" s="186" t="str">
        <f t="shared" ref="R59" si="25">+IFERROR(K59+N59,"")</f>
        <v/>
      </c>
      <c r="S59" s="186" t="str">
        <f>IF(L59='[9]11 FORMULAS'!$P$5,S58-(S58*R59),S58)</f>
        <v/>
      </c>
      <c r="T59" s="186" t="str">
        <f>IF(L59='[9]11 FORMULAS'!$P$6,T58-(T58*R59),T58)</f>
        <v/>
      </c>
      <c r="U59" s="268"/>
      <c r="V59" s="271"/>
    </row>
    <row r="60" spans="1:26" ht="29.45" customHeight="1" x14ac:dyDescent="0.25">
      <c r="A60" s="254" t="str">
        <f>'[9]2 CONTEXTO E IDENTIFICACIÓN'!A22</f>
        <v>R14</v>
      </c>
      <c r="B60" s="257" t="str">
        <f>+'[9]2 CONTEXTO E IDENTIFICACIÓN'!F22</f>
        <v xml:space="preserve">  </v>
      </c>
      <c r="C60" s="260" t="str">
        <f>+'[9]3 PROBABIL E IMPACTO INHERENTE'!E22</f>
        <v/>
      </c>
      <c r="D60" s="263" t="str">
        <f>+'[9]3 PROBABIL E IMPACTO INHERENTE'!M22</f>
        <v/>
      </c>
      <c r="E60" s="167">
        <v>1</v>
      </c>
      <c r="F60" s="73"/>
      <c r="G60" s="73"/>
      <c r="H60" s="73"/>
      <c r="I60" s="169" t="str">
        <f t="shared" si="0"/>
        <v xml:space="preserve">  </v>
      </c>
      <c r="J60" s="170"/>
      <c r="K60" s="171" t="str">
        <f>+IF(J60='[9]11 FORMULAS'!$E$4,'[9]11 FORMULAS'!$F$4,IF(J60='[9]11 FORMULAS'!$E$5,'[9]11 FORMULAS'!$F$5,IF(J60='[9]11 FORMULAS'!$E$6,'[9]11 FORMULAS'!$F$6,"")))</f>
        <v/>
      </c>
      <c r="L60" s="171" t="str">
        <f>+IF(OR(J60='[9]11 FORMULAS'!$O$4,J60='[9]11 FORMULAS'!$O$5),'[9]11 FORMULAS'!$P$5,IF(J60='[9]11 FORMULAS'!$O$6,'[9]11 FORMULAS'!$P$6,""))</f>
        <v/>
      </c>
      <c r="M60" s="170"/>
      <c r="N60" s="171" t="str">
        <f>+IF(M60='[9]11 FORMULAS'!$H$4,'[9]11 FORMULAS'!$I$4,IF(M60='[9]11 FORMULAS'!$H$5,'[9]11 FORMULAS'!$I$5,""))</f>
        <v/>
      </c>
      <c r="O60" s="172"/>
      <c r="P60" s="172"/>
      <c r="Q60" s="172"/>
      <c r="R60" s="171" t="str">
        <f>+IFERROR(K60+N60,"")</f>
        <v/>
      </c>
      <c r="S60" s="171" t="str">
        <f>IF(L60='[9]11 FORMULAS'!$P$5,C60-(C60*R60),C60)</f>
        <v/>
      </c>
      <c r="T60" s="171" t="str">
        <f>IF(L60='[9]11 FORMULAS'!$P$6,D60-(D60*R60),D60)</f>
        <v/>
      </c>
      <c r="U60" s="266" t="str">
        <f>+IF(S63="","",S63)</f>
        <v/>
      </c>
      <c r="V60" s="269" t="str">
        <f>+IF(T63="","",T63)</f>
        <v/>
      </c>
      <c r="X60" s="191"/>
      <c r="Y60" s="192"/>
      <c r="Z60" s="192"/>
    </row>
    <row r="61" spans="1:26" ht="29.45" customHeight="1" x14ac:dyDescent="0.25">
      <c r="A61" s="255"/>
      <c r="B61" s="258"/>
      <c r="C61" s="261"/>
      <c r="D61" s="264"/>
      <c r="E61" s="174">
        <v>2</v>
      </c>
      <c r="F61" s="175"/>
      <c r="G61" s="175"/>
      <c r="H61" s="175"/>
      <c r="I61" s="176" t="str">
        <f t="shared" si="0"/>
        <v xml:space="preserve">  </v>
      </c>
      <c r="J61" s="177"/>
      <c r="K61" s="178" t="str">
        <f>+IF(J61='[9]11 FORMULAS'!$E$4,'[9]11 FORMULAS'!$F$4,IF(J61='[9]11 FORMULAS'!$E$5,'[9]11 FORMULAS'!$F$5,IF(J61='[9]11 FORMULAS'!$E$6,'[9]11 FORMULAS'!$F$6,"")))</f>
        <v/>
      </c>
      <c r="L61" s="178" t="str">
        <f>+IF(OR(J61='[9]11 FORMULAS'!$O$4,J61='[9]11 FORMULAS'!$O$5),'[9]11 FORMULAS'!$P$5,IF(J61='[9]11 FORMULAS'!$O$6,'[9]11 FORMULAS'!$P$6,""))</f>
        <v/>
      </c>
      <c r="M61" s="177"/>
      <c r="N61" s="178" t="str">
        <f>+IF(M61='[9]11 FORMULAS'!$H$4,'[9]11 FORMULAS'!$I$4,IF(M61='[9]11 FORMULAS'!$H$5,'[9]11 FORMULAS'!$I$5,""))</f>
        <v/>
      </c>
      <c r="O61" s="179"/>
      <c r="P61" s="179"/>
      <c r="Q61" s="179"/>
      <c r="R61" s="178" t="str">
        <f t="shared" ref="R61" si="26">+IFERROR(K61+N61,"")</f>
        <v/>
      </c>
      <c r="S61" s="178" t="str">
        <f>IF(L61='[9]11 FORMULAS'!$P$5,S60-(S60*R61),S60)</f>
        <v/>
      </c>
      <c r="T61" s="178" t="str">
        <f>IF(L61='[9]11 FORMULAS'!$P$6,T60-(T60*R61),T60)</f>
        <v/>
      </c>
      <c r="U61" s="267"/>
      <c r="V61" s="270"/>
      <c r="X61" s="191"/>
      <c r="Y61" s="192"/>
      <c r="Z61" s="192"/>
    </row>
    <row r="62" spans="1:26" ht="29.45" customHeight="1" x14ac:dyDescent="0.25">
      <c r="A62" s="255"/>
      <c r="B62" s="258"/>
      <c r="C62" s="261"/>
      <c r="D62" s="264"/>
      <c r="E62" s="174">
        <v>3</v>
      </c>
      <c r="F62" s="175"/>
      <c r="G62" s="175"/>
      <c r="H62" s="175"/>
      <c r="I62" s="176" t="str">
        <f t="shared" si="0"/>
        <v xml:space="preserve">  </v>
      </c>
      <c r="J62" s="177"/>
      <c r="K62" s="178" t="str">
        <f>+IF(J62='[9]11 FORMULAS'!$E$4,'[9]11 FORMULAS'!$F$4,IF(J62='[9]11 FORMULAS'!$E$5,'[9]11 FORMULAS'!$F$5,IF(J62='[9]11 FORMULAS'!$E$6,'[9]11 FORMULAS'!$F$6,"")))</f>
        <v/>
      </c>
      <c r="L62" s="178" t="str">
        <f>+IF(OR(J62='[9]11 FORMULAS'!$O$4,J62='[9]11 FORMULAS'!$O$5),'[9]11 FORMULAS'!$P$5,IF(J62='[9]11 FORMULAS'!$O$6,'[9]11 FORMULAS'!$P$6,""))</f>
        <v/>
      </c>
      <c r="M62" s="177"/>
      <c r="N62" s="178" t="str">
        <f>+IF(M62='[9]11 FORMULAS'!$H$4,'[9]11 FORMULAS'!$I$4,IF(M62='[9]11 FORMULAS'!$H$5,'[9]11 FORMULAS'!$I$5,""))</f>
        <v/>
      </c>
      <c r="O62" s="179"/>
      <c r="P62" s="179"/>
      <c r="Q62" s="179"/>
      <c r="R62" s="178" t="str">
        <f>+IFERROR(K62+N62,"")</f>
        <v/>
      </c>
      <c r="S62" s="178" t="str">
        <f>IF(L62='[9]11 FORMULAS'!$P$5,S61-(S61*R62),S61)</f>
        <v/>
      </c>
      <c r="T62" s="178" t="str">
        <f>IF(L62='[9]11 FORMULAS'!$P$6,T61-(T61*R62),T61)</f>
        <v/>
      </c>
      <c r="U62" s="267"/>
      <c r="V62" s="270"/>
      <c r="X62" s="191"/>
      <c r="Y62" s="192"/>
      <c r="Z62" s="192"/>
    </row>
    <row r="63" spans="1:26" ht="29.45" customHeight="1" thickBot="1" x14ac:dyDescent="0.3">
      <c r="A63" s="256"/>
      <c r="B63" s="259"/>
      <c r="C63" s="262"/>
      <c r="D63" s="265"/>
      <c r="E63" s="182">
        <v>4</v>
      </c>
      <c r="F63" s="183"/>
      <c r="G63" s="183"/>
      <c r="H63" s="183"/>
      <c r="I63" s="184" t="str">
        <f t="shared" si="0"/>
        <v xml:space="preserve">  </v>
      </c>
      <c r="J63" s="185"/>
      <c r="K63" s="186" t="str">
        <f>+IF(J63='[9]11 FORMULAS'!$E$4,'[9]11 FORMULAS'!$F$4,IF(J63='[9]11 FORMULAS'!$E$5,'[9]11 FORMULAS'!$F$5,IF(J63='[9]11 FORMULAS'!$E$6,'[9]11 FORMULAS'!$F$6,"")))</f>
        <v/>
      </c>
      <c r="L63" s="186" t="str">
        <f>+IF(OR(J63='[9]11 FORMULAS'!$O$4,J63='[9]11 FORMULAS'!$O$5),'[9]11 FORMULAS'!$P$5,IF(J63='[9]11 FORMULAS'!$O$6,'[9]11 FORMULAS'!$P$6,""))</f>
        <v/>
      </c>
      <c r="M63" s="185"/>
      <c r="N63" s="186" t="str">
        <f>+IF(M63='[9]11 FORMULAS'!$H$4,'[9]11 FORMULAS'!$I$4,IF(M63='[9]11 FORMULAS'!$H$5,'[9]11 FORMULAS'!$I$5,""))</f>
        <v/>
      </c>
      <c r="O63" s="187"/>
      <c r="P63" s="187"/>
      <c r="Q63" s="187"/>
      <c r="R63" s="186" t="str">
        <f t="shared" ref="R63" si="27">+IFERROR(K63+N63,"")</f>
        <v/>
      </c>
      <c r="S63" s="186" t="str">
        <f>IF(L63='[9]11 FORMULAS'!$P$5,S62-(S62*R63),S62)</f>
        <v/>
      </c>
      <c r="T63" s="186" t="str">
        <f>IF(L63='[9]11 FORMULAS'!$P$6,T62-(T62*R63),T62)</f>
        <v/>
      </c>
      <c r="U63" s="268"/>
      <c r="V63" s="271"/>
    </row>
    <row r="64" spans="1:26" ht="29.45" customHeight="1" x14ac:dyDescent="0.25">
      <c r="A64" s="254" t="str">
        <f>'[9]2 CONTEXTO E IDENTIFICACIÓN'!A23</f>
        <v>R15</v>
      </c>
      <c r="B64" s="257" t="str">
        <f>+'[9]2 CONTEXTO E IDENTIFICACIÓN'!F23</f>
        <v xml:space="preserve">  </v>
      </c>
      <c r="C64" s="260" t="str">
        <f>+'[9]3 PROBABIL E IMPACTO INHERENTE'!E23</f>
        <v/>
      </c>
      <c r="D64" s="263" t="str">
        <f>+'[9]3 PROBABIL E IMPACTO INHERENTE'!M23</f>
        <v/>
      </c>
      <c r="E64" s="167">
        <v>1</v>
      </c>
      <c r="F64" s="73"/>
      <c r="G64" s="73"/>
      <c r="H64" s="73"/>
      <c r="I64" s="169" t="str">
        <f t="shared" si="0"/>
        <v xml:space="preserve">  </v>
      </c>
      <c r="J64" s="170"/>
      <c r="K64" s="171" t="str">
        <f>+IF(J64='[9]11 FORMULAS'!$E$4,'[9]11 FORMULAS'!$F$4,IF(J64='[9]11 FORMULAS'!$E$5,'[9]11 FORMULAS'!$F$5,IF(J64='[9]11 FORMULAS'!$E$6,'[9]11 FORMULAS'!$F$6,"")))</f>
        <v/>
      </c>
      <c r="L64" s="171" t="str">
        <f>+IF(OR(J64='[9]11 FORMULAS'!$O$4,J64='[9]11 FORMULAS'!$O$5),'[9]11 FORMULAS'!$P$5,IF(J64='[9]11 FORMULAS'!$O$6,'[9]11 FORMULAS'!$P$6,""))</f>
        <v/>
      </c>
      <c r="M64" s="170"/>
      <c r="N64" s="171" t="str">
        <f>+IF(M64='[9]11 FORMULAS'!$H$4,'[9]11 FORMULAS'!$I$4,IF(M64='[9]11 FORMULAS'!$H$5,'[9]11 FORMULAS'!$I$5,""))</f>
        <v/>
      </c>
      <c r="O64" s="172"/>
      <c r="P64" s="172"/>
      <c r="Q64" s="172"/>
      <c r="R64" s="171" t="str">
        <f>+IFERROR(K64+N64,"")</f>
        <v/>
      </c>
      <c r="S64" s="171" t="str">
        <f>IF(L64='[9]11 FORMULAS'!$P$5,C64-(C64*R64),C64)</f>
        <v/>
      </c>
      <c r="T64" s="171" t="str">
        <f>IF(L64='[9]11 FORMULAS'!$P$6,D64-(D64*R64),D64)</f>
        <v/>
      </c>
      <c r="U64" s="266" t="str">
        <f>+IF(S67="","",S67)</f>
        <v/>
      </c>
      <c r="V64" s="269" t="str">
        <f>+IF(T67="","",T67)</f>
        <v/>
      </c>
      <c r="X64" s="191"/>
      <c r="Y64" s="192"/>
      <c r="Z64" s="192"/>
    </row>
    <row r="65" spans="1:26" ht="29.45" customHeight="1" x14ac:dyDescent="0.25">
      <c r="A65" s="255"/>
      <c r="B65" s="258"/>
      <c r="C65" s="261"/>
      <c r="D65" s="264"/>
      <c r="E65" s="174">
        <v>2</v>
      </c>
      <c r="F65" s="175"/>
      <c r="G65" s="175"/>
      <c r="H65" s="175"/>
      <c r="I65" s="176" t="str">
        <f t="shared" si="0"/>
        <v xml:space="preserve">  </v>
      </c>
      <c r="J65" s="177"/>
      <c r="K65" s="178" t="str">
        <f>+IF(J65='[9]11 FORMULAS'!$E$4,'[9]11 FORMULAS'!$F$4,IF(J65='[9]11 FORMULAS'!$E$5,'[9]11 FORMULAS'!$F$5,IF(J65='[9]11 FORMULAS'!$E$6,'[9]11 FORMULAS'!$F$6,"")))</f>
        <v/>
      </c>
      <c r="L65" s="178" t="str">
        <f>+IF(OR(J65='[9]11 FORMULAS'!$O$4,J65='[9]11 FORMULAS'!$O$5),'[9]11 FORMULAS'!$P$5,IF(J65='[9]11 FORMULAS'!$O$6,'[9]11 FORMULAS'!$P$6,""))</f>
        <v/>
      </c>
      <c r="M65" s="177"/>
      <c r="N65" s="178" t="str">
        <f>+IF(M65='[9]11 FORMULAS'!$H$4,'[9]11 FORMULAS'!$I$4,IF(M65='[9]11 FORMULAS'!$H$5,'[9]11 FORMULAS'!$I$5,""))</f>
        <v/>
      </c>
      <c r="O65" s="179"/>
      <c r="P65" s="179"/>
      <c r="Q65" s="179"/>
      <c r="R65" s="178" t="str">
        <f t="shared" ref="R65" si="28">+IFERROR(K65+N65,"")</f>
        <v/>
      </c>
      <c r="S65" s="178" t="str">
        <f>IF(L65='[9]11 FORMULAS'!$P$5,S64-(S64*R65),S64)</f>
        <v/>
      </c>
      <c r="T65" s="178" t="str">
        <f>IF(L65='[9]11 FORMULAS'!$P$6,T64-(T64*R65),T64)</f>
        <v/>
      </c>
      <c r="U65" s="267"/>
      <c r="V65" s="270"/>
      <c r="X65" s="191"/>
      <c r="Y65" s="192"/>
      <c r="Z65" s="192"/>
    </row>
    <row r="66" spans="1:26" ht="29.45" customHeight="1" x14ac:dyDescent="0.25">
      <c r="A66" s="255"/>
      <c r="B66" s="258"/>
      <c r="C66" s="261"/>
      <c r="D66" s="264"/>
      <c r="E66" s="174">
        <v>3</v>
      </c>
      <c r="F66" s="175"/>
      <c r="G66" s="175"/>
      <c r="H66" s="175"/>
      <c r="I66" s="176" t="str">
        <f t="shared" si="0"/>
        <v xml:space="preserve">  </v>
      </c>
      <c r="J66" s="177"/>
      <c r="K66" s="178" t="str">
        <f>+IF(J66='[9]11 FORMULAS'!$E$4,'[9]11 FORMULAS'!$F$4,IF(J66='[9]11 FORMULAS'!$E$5,'[9]11 FORMULAS'!$F$5,IF(J66='[9]11 FORMULAS'!$E$6,'[9]11 FORMULAS'!$F$6,"")))</f>
        <v/>
      </c>
      <c r="L66" s="178" t="str">
        <f>+IF(OR(J66='[9]11 FORMULAS'!$O$4,J66='[9]11 FORMULAS'!$O$5),'[9]11 FORMULAS'!$P$5,IF(J66='[9]11 FORMULAS'!$O$6,'[9]11 FORMULAS'!$P$6,""))</f>
        <v/>
      </c>
      <c r="M66" s="177"/>
      <c r="N66" s="178" t="str">
        <f>+IF(M66='[9]11 FORMULAS'!$H$4,'[9]11 FORMULAS'!$I$4,IF(M66='[9]11 FORMULAS'!$H$5,'[9]11 FORMULAS'!$I$5,""))</f>
        <v/>
      </c>
      <c r="O66" s="179"/>
      <c r="P66" s="179"/>
      <c r="Q66" s="179"/>
      <c r="R66" s="178" t="str">
        <f>+IFERROR(K66+N66,"")</f>
        <v/>
      </c>
      <c r="S66" s="178" t="str">
        <f>IF(L66='[9]11 FORMULAS'!$P$5,S65-(S65*R66),S65)</f>
        <v/>
      </c>
      <c r="T66" s="178" t="str">
        <f>IF(L66='[9]11 FORMULAS'!$P$6,T65-(T65*R66),T65)</f>
        <v/>
      </c>
      <c r="U66" s="267"/>
      <c r="V66" s="270"/>
      <c r="X66" s="191"/>
      <c r="Y66" s="192"/>
      <c r="Z66" s="192"/>
    </row>
    <row r="67" spans="1:26" ht="29.45" customHeight="1" thickBot="1" x14ac:dyDescent="0.3">
      <c r="A67" s="256"/>
      <c r="B67" s="259"/>
      <c r="C67" s="262"/>
      <c r="D67" s="265"/>
      <c r="E67" s="182">
        <v>4</v>
      </c>
      <c r="F67" s="183"/>
      <c r="G67" s="183"/>
      <c r="H67" s="183"/>
      <c r="I67" s="184" t="str">
        <f t="shared" si="0"/>
        <v xml:space="preserve">  </v>
      </c>
      <c r="J67" s="185"/>
      <c r="K67" s="186" t="str">
        <f>+IF(J67='[9]11 FORMULAS'!$E$4,'[9]11 FORMULAS'!$F$4,IF(J67='[9]11 FORMULAS'!$E$5,'[9]11 FORMULAS'!$F$5,IF(J67='[9]11 FORMULAS'!$E$6,'[9]11 FORMULAS'!$F$6,"")))</f>
        <v/>
      </c>
      <c r="L67" s="186" t="str">
        <f>+IF(OR(J67='[9]11 FORMULAS'!$O$4,J67='[9]11 FORMULAS'!$O$5),'[9]11 FORMULAS'!$P$5,IF(J67='[9]11 FORMULAS'!$O$6,'[9]11 FORMULAS'!$P$6,""))</f>
        <v/>
      </c>
      <c r="M67" s="185"/>
      <c r="N67" s="186" t="str">
        <f>+IF(M67='[9]11 FORMULAS'!$H$4,'[9]11 FORMULAS'!$I$4,IF(M67='[9]11 FORMULAS'!$H$5,'[9]11 FORMULAS'!$I$5,""))</f>
        <v/>
      </c>
      <c r="O67" s="187"/>
      <c r="P67" s="187"/>
      <c r="Q67" s="187"/>
      <c r="R67" s="186" t="str">
        <f t="shared" ref="R67" si="29">+IFERROR(K67+N67,"")</f>
        <v/>
      </c>
      <c r="S67" s="186" t="str">
        <f>IF(L67='[9]11 FORMULAS'!$P$5,S66-(S66*R67),S66)</f>
        <v/>
      </c>
      <c r="T67" s="186" t="str">
        <f>IF(L67='[9]11 FORMULAS'!$P$6,T66-(T66*R67),T66)</f>
        <v/>
      </c>
      <c r="U67" s="268"/>
      <c r="V67" s="271"/>
    </row>
    <row r="68" spans="1:26" ht="29.45" customHeight="1" x14ac:dyDescent="0.25">
      <c r="A68" s="254" t="str">
        <f>'[9]2 CONTEXTO E IDENTIFICACIÓN'!A24</f>
        <v>R16</v>
      </c>
      <c r="B68" s="257" t="str">
        <f>+'[9]2 CONTEXTO E IDENTIFICACIÓN'!F24</f>
        <v xml:space="preserve">  </v>
      </c>
      <c r="C68" s="260" t="str">
        <f>+'[9]3 PROBABIL E IMPACTO INHERENTE'!E24</f>
        <v/>
      </c>
      <c r="D68" s="263" t="str">
        <f>+'[9]3 PROBABIL E IMPACTO INHERENTE'!M24</f>
        <v/>
      </c>
      <c r="E68" s="167">
        <v>1</v>
      </c>
      <c r="F68" s="73"/>
      <c r="G68" s="73"/>
      <c r="H68" s="73"/>
      <c r="I68" s="169" t="str">
        <f t="shared" si="0"/>
        <v xml:space="preserve">  </v>
      </c>
      <c r="J68" s="170"/>
      <c r="K68" s="171" t="str">
        <f>+IF(J68='[9]11 FORMULAS'!$E$4,'[9]11 FORMULAS'!$F$4,IF(J68='[9]11 FORMULAS'!$E$5,'[9]11 FORMULAS'!$F$5,IF(J68='[9]11 FORMULAS'!$E$6,'[9]11 FORMULAS'!$F$6,"")))</f>
        <v/>
      </c>
      <c r="L68" s="171" t="str">
        <f>+IF(OR(J68='[9]11 FORMULAS'!$O$4,J68='[9]11 FORMULAS'!$O$5),'[9]11 FORMULAS'!$P$5,IF(J68='[9]11 FORMULAS'!$O$6,'[9]11 FORMULAS'!$P$6,""))</f>
        <v/>
      </c>
      <c r="M68" s="170"/>
      <c r="N68" s="171" t="str">
        <f>+IF(M68='[9]11 FORMULAS'!$H$4,'[9]11 FORMULAS'!$I$4,IF(M68='[9]11 FORMULAS'!$H$5,'[9]11 FORMULAS'!$I$5,""))</f>
        <v/>
      </c>
      <c r="O68" s="172"/>
      <c r="P68" s="172"/>
      <c r="Q68" s="172"/>
      <c r="R68" s="171" t="str">
        <f>+IFERROR(K68+N68,"")</f>
        <v/>
      </c>
      <c r="S68" s="171" t="str">
        <f>IF(L68='[9]11 FORMULAS'!$P$5,C68-(C68*R68),C68)</f>
        <v/>
      </c>
      <c r="T68" s="171" t="str">
        <f>IF(L68='[9]11 FORMULAS'!$P$6,D68-(D68*R68),D68)</f>
        <v/>
      </c>
      <c r="U68" s="266" t="str">
        <f>+IF(S71="","",S71)</f>
        <v/>
      </c>
      <c r="V68" s="269" t="str">
        <f>+IF(T71="","",T71)</f>
        <v/>
      </c>
      <c r="X68" s="191"/>
      <c r="Y68" s="192"/>
      <c r="Z68" s="192"/>
    </row>
    <row r="69" spans="1:26" ht="29.45" customHeight="1" x14ac:dyDescent="0.25">
      <c r="A69" s="255"/>
      <c r="B69" s="258"/>
      <c r="C69" s="261"/>
      <c r="D69" s="264"/>
      <c r="E69" s="174">
        <v>2</v>
      </c>
      <c r="F69" s="175"/>
      <c r="G69" s="175"/>
      <c r="H69" s="175"/>
      <c r="I69" s="176" t="str">
        <f t="shared" si="0"/>
        <v xml:space="preserve">  </v>
      </c>
      <c r="J69" s="177"/>
      <c r="K69" s="178" t="str">
        <f>+IF(J69='[9]11 FORMULAS'!$E$4,'[9]11 FORMULAS'!$F$4,IF(J69='[9]11 FORMULAS'!$E$5,'[9]11 FORMULAS'!$F$5,IF(J69='[9]11 FORMULAS'!$E$6,'[9]11 FORMULAS'!$F$6,"")))</f>
        <v/>
      </c>
      <c r="L69" s="178" t="str">
        <f>+IF(OR(J69='[9]11 FORMULAS'!$O$4,J69='[9]11 FORMULAS'!$O$5),'[9]11 FORMULAS'!$P$5,IF(J69='[9]11 FORMULAS'!$O$6,'[9]11 FORMULAS'!$P$6,""))</f>
        <v/>
      </c>
      <c r="M69" s="177"/>
      <c r="N69" s="178" t="str">
        <f>+IF(M69='[9]11 FORMULAS'!$H$4,'[9]11 FORMULAS'!$I$4,IF(M69='[9]11 FORMULAS'!$H$5,'[9]11 FORMULAS'!$I$5,""))</f>
        <v/>
      </c>
      <c r="O69" s="179"/>
      <c r="P69" s="179"/>
      <c r="Q69" s="179"/>
      <c r="R69" s="178" t="str">
        <f t="shared" ref="R69" si="30">+IFERROR(K69+N69,"")</f>
        <v/>
      </c>
      <c r="S69" s="178" t="str">
        <f>IF(L69='[9]11 FORMULAS'!$P$5,S68-(S68*R69),S68)</f>
        <v/>
      </c>
      <c r="T69" s="178" t="str">
        <f>IF(L69='[9]11 FORMULAS'!$P$6,T68-(T68*R69),T68)</f>
        <v/>
      </c>
      <c r="U69" s="267"/>
      <c r="V69" s="270"/>
      <c r="X69" s="191"/>
      <c r="Y69" s="192"/>
      <c r="Z69" s="192"/>
    </row>
    <row r="70" spans="1:26" ht="29.45" customHeight="1" x14ac:dyDescent="0.25">
      <c r="A70" s="255"/>
      <c r="B70" s="258"/>
      <c r="C70" s="261"/>
      <c r="D70" s="264"/>
      <c r="E70" s="174">
        <v>3</v>
      </c>
      <c r="F70" s="175"/>
      <c r="G70" s="175"/>
      <c r="H70" s="175"/>
      <c r="I70" s="176" t="str">
        <f t="shared" si="0"/>
        <v xml:space="preserve">  </v>
      </c>
      <c r="J70" s="177"/>
      <c r="K70" s="178" t="str">
        <f>+IF(J70='[9]11 FORMULAS'!$E$4,'[9]11 FORMULAS'!$F$4,IF(J70='[9]11 FORMULAS'!$E$5,'[9]11 FORMULAS'!$F$5,IF(J70='[9]11 FORMULAS'!$E$6,'[9]11 FORMULAS'!$F$6,"")))</f>
        <v/>
      </c>
      <c r="L70" s="178" t="str">
        <f>+IF(OR(J70='[9]11 FORMULAS'!$O$4,J70='[9]11 FORMULAS'!$O$5),'[9]11 FORMULAS'!$P$5,IF(J70='[9]11 FORMULAS'!$O$6,'[9]11 FORMULAS'!$P$6,""))</f>
        <v/>
      </c>
      <c r="M70" s="177"/>
      <c r="N70" s="178" t="str">
        <f>+IF(M70='[9]11 FORMULAS'!$H$4,'[9]11 FORMULAS'!$I$4,IF(M70='[9]11 FORMULAS'!$H$5,'[9]11 FORMULAS'!$I$5,""))</f>
        <v/>
      </c>
      <c r="O70" s="179"/>
      <c r="P70" s="179"/>
      <c r="Q70" s="179"/>
      <c r="R70" s="178" t="str">
        <f>+IFERROR(K70+N70,"")</f>
        <v/>
      </c>
      <c r="S70" s="178" t="str">
        <f>IF(L70='[9]11 FORMULAS'!$P$5,S69-(S69*R70),S69)</f>
        <v/>
      </c>
      <c r="T70" s="178" t="str">
        <f>IF(L70='[9]11 FORMULAS'!$P$6,T69-(T69*R70),T69)</f>
        <v/>
      </c>
      <c r="U70" s="267"/>
      <c r="V70" s="270"/>
      <c r="X70" s="191"/>
      <c r="Y70" s="192"/>
      <c r="Z70" s="192"/>
    </row>
    <row r="71" spans="1:26" ht="29.45" customHeight="1" thickBot="1" x14ac:dyDescent="0.3">
      <c r="A71" s="256"/>
      <c r="B71" s="259"/>
      <c r="C71" s="262"/>
      <c r="D71" s="265"/>
      <c r="E71" s="182">
        <v>4</v>
      </c>
      <c r="F71" s="183"/>
      <c r="G71" s="183"/>
      <c r="H71" s="183"/>
      <c r="I71" s="184" t="str">
        <f t="shared" si="0"/>
        <v xml:space="preserve">  </v>
      </c>
      <c r="J71" s="185"/>
      <c r="K71" s="186" t="str">
        <f>+IF(J71='[9]11 FORMULAS'!$E$4,'[9]11 FORMULAS'!$F$4,IF(J71='[9]11 FORMULAS'!$E$5,'[9]11 FORMULAS'!$F$5,IF(J71='[9]11 FORMULAS'!$E$6,'[9]11 FORMULAS'!$F$6,"")))</f>
        <v/>
      </c>
      <c r="L71" s="186" t="str">
        <f>+IF(OR(J71='[9]11 FORMULAS'!$O$4,J71='[9]11 FORMULAS'!$O$5),'[9]11 FORMULAS'!$P$5,IF(J71='[9]11 FORMULAS'!$O$6,'[9]11 FORMULAS'!$P$6,""))</f>
        <v/>
      </c>
      <c r="M71" s="185"/>
      <c r="N71" s="186" t="str">
        <f>+IF(M71='[9]11 FORMULAS'!$H$4,'[9]11 FORMULAS'!$I$4,IF(M71='[9]11 FORMULAS'!$H$5,'[9]11 FORMULAS'!$I$5,""))</f>
        <v/>
      </c>
      <c r="O71" s="187"/>
      <c r="P71" s="187"/>
      <c r="Q71" s="187"/>
      <c r="R71" s="186" t="str">
        <f t="shared" ref="R71" si="31">+IFERROR(K71+N71,"")</f>
        <v/>
      </c>
      <c r="S71" s="186" t="str">
        <f>IF(L71='[9]11 FORMULAS'!$P$5,S70-(S70*R71),S70)</f>
        <v/>
      </c>
      <c r="T71" s="186" t="str">
        <f>IF(L71='[9]11 FORMULAS'!$P$6,T70-(T70*R71),T70)</f>
        <v/>
      </c>
      <c r="U71" s="268"/>
      <c r="V71" s="271"/>
    </row>
    <row r="72" spans="1:26" ht="29.45" customHeight="1" x14ac:dyDescent="0.25">
      <c r="A72" s="254" t="str">
        <f>'[9]2 CONTEXTO E IDENTIFICACIÓN'!A25</f>
        <v>R17</v>
      </c>
      <c r="B72" s="257" t="str">
        <f>+'[9]2 CONTEXTO E IDENTIFICACIÓN'!F25</f>
        <v xml:space="preserve">  </v>
      </c>
      <c r="C72" s="260" t="str">
        <f>+'[9]3 PROBABIL E IMPACTO INHERENTE'!E25</f>
        <v/>
      </c>
      <c r="D72" s="263" t="str">
        <f>+'[9]3 PROBABIL E IMPACTO INHERENTE'!M25</f>
        <v/>
      </c>
      <c r="E72" s="167">
        <v>1</v>
      </c>
      <c r="F72" s="73"/>
      <c r="G72" s="73"/>
      <c r="H72" s="73"/>
      <c r="I72" s="169" t="str">
        <f t="shared" ref="I72:I87" si="32">+CONCATENATE(F72," ",G72," ",H72)</f>
        <v xml:space="preserve">  </v>
      </c>
      <c r="J72" s="170"/>
      <c r="K72" s="171" t="str">
        <f>+IF(J72='[9]11 FORMULAS'!$E$4,'[9]11 FORMULAS'!$F$4,IF(J72='[9]11 FORMULAS'!$E$5,'[9]11 FORMULAS'!$F$5,IF(J72='[9]11 FORMULAS'!$E$6,'[9]11 FORMULAS'!$F$6,"")))</f>
        <v/>
      </c>
      <c r="L72" s="171" t="str">
        <f>+IF(OR(J72='[9]11 FORMULAS'!$O$4,J72='[9]11 FORMULAS'!$O$5),'[9]11 FORMULAS'!$P$5,IF(J72='[9]11 FORMULAS'!$O$6,'[9]11 FORMULAS'!$P$6,""))</f>
        <v/>
      </c>
      <c r="M72" s="170"/>
      <c r="N72" s="171" t="str">
        <f>+IF(M72='[9]11 FORMULAS'!$H$4,'[9]11 FORMULAS'!$I$4,IF(M72='[9]11 FORMULAS'!$H$5,'[9]11 FORMULAS'!$I$5,""))</f>
        <v/>
      </c>
      <c r="O72" s="172"/>
      <c r="P72" s="172"/>
      <c r="Q72" s="172"/>
      <c r="R72" s="171" t="str">
        <f>+IFERROR(K72+N72,"")</f>
        <v/>
      </c>
      <c r="S72" s="171" t="str">
        <f>IF(L72='[9]11 FORMULAS'!$P$5,C72-(C72*R72),C72)</f>
        <v/>
      </c>
      <c r="T72" s="171" t="str">
        <f>IF(L72='[9]11 FORMULAS'!$P$6,D72-(D72*R72),D72)</f>
        <v/>
      </c>
      <c r="U72" s="266" t="str">
        <f>+IF(S75="","",S75)</f>
        <v/>
      </c>
      <c r="V72" s="269" t="str">
        <f>+IF(T75="","",T75)</f>
        <v/>
      </c>
      <c r="X72" s="191"/>
      <c r="Y72" s="192"/>
      <c r="Z72" s="192"/>
    </row>
    <row r="73" spans="1:26" ht="29.45" customHeight="1" x14ac:dyDescent="0.25">
      <c r="A73" s="255"/>
      <c r="B73" s="258"/>
      <c r="C73" s="261"/>
      <c r="D73" s="264"/>
      <c r="E73" s="174">
        <v>2</v>
      </c>
      <c r="F73" s="175"/>
      <c r="G73" s="175"/>
      <c r="H73" s="175"/>
      <c r="I73" s="176" t="str">
        <f t="shared" si="32"/>
        <v xml:space="preserve">  </v>
      </c>
      <c r="J73" s="177"/>
      <c r="K73" s="178" t="str">
        <f>+IF(J73='[9]11 FORMULAS'!$E$4,'[9]11 FORMULAS'!$F$4,IF(J73='[9]11 FORMULAS'!$E$5,'[9]11 FORMULAS'!$F$5,IF(J73='[9]11 FORMULAS'!$E$6,'[9]11 FORMULAS'!$F$6,"")))</f>
        <v/>
      </c>
      <c r="L73" s="178" t="str">
        <f>+IF(OR(J73='[9]11 FORMULAS'!$O$4,J73='[9]11 FORMULAS'!$O$5),'[9]11 FORMULAS'!$P$5,IF(J73='[9]11 FORMULAS'!$O$6,'[9]11 FORMULAS'!$P$6,""))</f>
        <v/>
      </c>
      <c r="M73" s="177"/>
      <c r="N73" s="178" t="str">
        <f>+IF(M73='[9]11 FORMULAS'!$H$4,'[9]11 FORMULAS'!$I$4,IF(M73='[9]11 FORMULAS'!$H$5,'[9]11 FORMULAS'!$I$5,""))</f>
        <v/>
      </c>
      <c r="O73" s="179"/>
      <c r="P73" s="179"/>
      <c r="Q73" s="179"/>
      <c r="R73" s="178" t="str">
        <f t="shared" ref="R73" si="33">+IFERROR(K73+N73,"")</f>
        <v/>
      </c>
      <c r="S73" s="178" t="str">
        <f>IF(L73='[9]11 FORMULAS'!$P$5,S72-(S72*R73),S72)</f>
        <v/>
      </c>
      <c r="T73" s="178" t="str">
        <f>IF(L73='[9]11 FORMULAS'!$P$6,T72-(T72*R73),T72)</f>
        <v/>
      </c>
      <c r="U73" s="267"/>
      <c r="V73" s="270"/>
      <c r="X73" s="191"/>
      <c r="Y73" s="192"/>
      <c r="Z73" s="192"/>
    </row>
    <row r="74" spans="1:26" ht="29.45" customHeight="1" x14ac:dyDescent="0.25">
      <c r="A74" s="255"/>
      <c r="B74" s="258"/>
      <c r="C74" s="261"/>
      <c r="D74" s="264"/>
      <c r="E74" s="174">
        <v>3</v>
      </c>
      <c r="F74" s="175"/>
      <c r="G74" s="175"/>
      <c r="H74" s="175"/>
      <c r="I74" s="176" t="str">
        <f t="shared" si="32"/>
        <v xml:space="preserve">  </v>
      </c>
      <c r="J74" s="177"/>
      <c r="K74" s="178" t="str">
        <f>+IF(J74='[9]11 FORMULAS'!$E$4,'[9]11 FORMULAS'!$F$4,IF(J74='[9]11 FORMULAS'!$E$5,'[9]11 FORMULAS'!$F$5,IF(J74='[9]11 FORMULAS'!$E$6,'[9]11 FORMULAS'!$F$6,"")))</f>
        <v/>
      </c>
      <c r="L74" s="178" t="str">
        <f>+IF(OR(J74='[9]11 FORMULAS'!$O$4,J74='[9]11 FORMULAS'!$O$5),'[9]11 FORMULAS'!$P$5,IF(J74='[9]11 FORMULAS'!$O$6,'[9]11 FORMULAS'!$P$6,""))</f>
        <v/>
      </c>
      <c r="M74" s="177"/>
      <c r="N74" s="178" t="str">
        <f>+IF(M74='[9]11 FORMULAS'!$H$4,'[9]11 FORMULAS'!$I$4,IF(M74='[9]11 FORMULAS'!$H$5,'[9]11 FORMULAS'!$I$5,""))</f>
        <v/>
      </c>
      <c r="O74" s="179"/>
      <c r="P74" s="179"/>
      <c r="Q74" s="179"/>
      <c r="R74" s="178" t="str">
        <f>+IFERROR(K74+N74,"")</f>
        <v/>
      </c>
      <c r="S74" s="178" t="str">
        <f>IF(L74='[9]11 FORMULAS'!$P$5,S73-(S73*R74),S73)</f>
        <v/>
      </c>
      <c r="T74" s="178" t="str">
        <f>IF(L74='[9]11 FORMULAS'!$P$6,T73-(T73*R74),T73)</f>
        <v/>
      </c>
      <c r="U74" s="267"/>
      <c r="V74" s="270"/>
      <c r="X74" s="191"/>
      <c r="Y74" s="192"/>
      <c r="Z74" s="192"/>
    </row>
    <row r="75" spans="1:26" ht="29.45" customHeight="1" thickBot="1" x14ac:dyDescent="0.3">
      <c r="A75" s="256"/>
      <c r="B75" s="259"/>
      <c r="C75" s="262"/>
      <c r="D75" s="265"/>
      <c r="E75" s="182">
        <v>4</v>
      </c>
      <c r="F75" s="183"/>
      <c r="G75" s="183"/>
      <c r="H75" s="183"/>
      <c r="I75" s="184" t="str">
        <f t="shared" si="32"/>
        <v xml:space="preserve">  </v>
      </c>
      <c r="J75" s="185"/>
      <c r="K75" s="186" t="str">
        <f>+IF(J75='[9]11 FORMULAS'!$E$4,'[9]11 FORMULAS'!$F$4,IF(J75='[9]11 FORMULAS'!$E$5,'[9]11 FORMULAS'!$F$5,IF(J75='[9]11 FORMULAS'!$E$6,'[9]11 FORMULAS'!$F$6,"")))</f>
        <v/>
      </c>
      <c r="L75" s="186" t="str">
        <f>+IF(OR(J75='[9]11 FORMULAS'!$O$4,J75='[9]11 FORMULAS'!$O$5),'[9]11 FORMULAS'!$P$5,IF(J75='[9]11 FORMULAS'!$O$6,'[9]11 FORMULAS'!$P$6,""))</f>
        <v/>
      </c>
      <c r="M75" s="185"/>
      <c r="N75" s="186" t="str">
        <f>+IF(M75='[9]11 FORMULAS'!$H$4,'[9]11 FORMULAS'!$I$4,IF(M75='[9]11 FORMULAS'!$H$5,'[9]11 FORMULAS'!$I$5,""))</f>
        <v/>
      </c>
      <c r="O75" s="187"/>
      <c r="P75" s="187"/>
      <c r="Q75" s="187"/>
      <c r="R75" s="186" t="str">
        <f t="shared" ref="R75" si="34">+IFERROR(K75+N75,"")</f>
        <v/>
      </c>
      <c r="S75" s="186" t="str">
        <f>IF(L75='[9]11 FORMULAS'!$P$5,S74-(S74*R75),S74)</f>
        <v/>
      </c>
      <c r="T75" s="186" t="str">
        <f>IF(L75='[9]11 FORMULAS'!$P$6,T74-(T74*R75),T74)</f>
        <v/>
      </c>
      <c r="U75" s="268"/>
      <c r="V75" s="271"/>
    </row>
    <row r="76" spans="1:26" ht="29.45" customHeight="1" x14ac:dyDescent="0.25">
      <c r="A76" s="254" t="str">
        <f>'[9]2 CONTEXTO E IDENTIFICACIÓN'!A26</f>
        <v>R18</v>
      </c>
      <c r="B76" s="257" t="str">
        <f>+'[9]2 CONTEXTO E IDENTIFICACIÓN'!F26</f>
        <v xml:space="preserve">  </v>
      </c>
      <c r="C76" s="260" t="str">
        <f>+'[9]3 PROBABIL E IMPACTO INHERENTE'!E26</f>
        <v/>
      </c>
      <c r="D76" s="263" t="str">
        <f>+'[9]3 PROBABIL E IMPACTO INHERENTE'!M26</f>
        <v/>
      </c>
      <c r="E76" s="167">
        <v>1</v>
      </c>
      <c r="F76" s="73"/>
      <c r="G76" s="73"/>
      <c r="H76" s="73"/>
      <c r="I76" s="169" t="str">
        <f t="shared" si="32"/>
        <v xml:space="preserve">  </v>
      </c>
      <c r="J76" s="170"/>
      <c r="K76" s="171" t="str">
        <f>+IF(J76='[9]11 FORMULAS'!$E$4,'[9]11 FORMULAS'!$F$4,IF(J76='[9]11 FORMULAS'!$E$5,'[9]11 FORMULAS'!$F$5,IF(J76='[9]11 FORMULAS'!$E$6,'[9]11 FORMULAS'!$F$6,"")))</f>
        <v/>
      </c>
      <c r="L76" s="171" t="str">
        <f>+IF(OR(J76='[9]11 FORMULAS'!$O$4,J76='[9]11 FORMULAS'!$O$5),'[9]11 FORMULAS'!$P$5,IF(J76='[9]11 FORMULAS'!$O$6,'[9]11 FORMULAS'!$P$6,""))</f>
        <v/>
      </c>
      <c r="M76" s="170"/>
      <c r="N76" s="171" t="str">
        <f>+IF(M76='[9]11 FORMULAS'!$H$4,'[9]11 FORMULAS'!$I$4,IF(M76='[9]11 FORMULAS'!$H$5,'[9]11 FORMULAS'!$I$5,""))</f>
        <v/>
      </c>
      <c r="O76" s="172"/>
      <c r="P76" s="172"/>
      <c r="Q76" s="172"/>
      <c r="R76" s="171" t="str">
        <f>+IFERROR(K76+N76,"")</f>
        <v/>
      </c>
      <c r="S76" s="171" t="str">
        <f>IF(L76='[9]11 FORMULAS'!$P$5,C76-(C76*R76),C76)</f>
        <v/>
      </c>
      <c r="T76" s="171" t="str">
        <f>IF(L76='[9]11 FORMULAS'!$P$6,D76-(D76*R76),D76)</f>
        <v/>
      </c>
      <c r="U76" s="266" t="str">
        <f>+IF(S79="","",S79)</f>
        <v/>
      </c>
      <c r="V76" s="269" t="str">
        <f>+IF(T79="","",T79)</f>
        <v/>
      </c>
      <c r="X76" s="191"/>
      <c r="Y76" s="192"/>
      <c r="Z76" s="192"/>
    </row>
    <row r="77" spans="1:26" ht="29.45" customHeight="1" x14ac:dyDescent="0.25">
      <c r="A77" s="255"/>
      <c r="B77" s="258"/>
      <c r="C77" s="261"/>
      <c r="D77" s="264"/>
      <c r="E77" s="174">
        <v>2</v>
      </c>
      <c r="F77" s="175"/>
      <c r="G77" s="175"/>
      <c r="H77" s="175"/>
      <c r="I77" s="176" t="str">
        <f t="shared" si="32"/>
        <v xml:space="preserve">  </v>
      </c>
      <c r="J77" s="177"/>
      <c r="K77" s="178" t="str">
        <f>+IF(J77='[9]11 FORMULAS'!$E$4,'[9]11 FORMULAS'!$F$4,IF(J77='[9]11 FORMULAS'!$E$5,'[9]11 FORMULAS'!$F$5,IF(J77='[9]11 FORMULAS'!$E$6,'[9]11 FORMULAS'!$F$6,"")))</f>
        <v/>
      </c>
      <c r="L77" s="178" t="str">
        <f>+IF(OR(J77='[9]11 FORMULAS'!$O$4,J77='[9]11 FORMULAS'!$O$5),'[9]11 FORMULAS'!$P$5,IF(J77='[9]11 FORMULAS'!$O$6,'[9]11 FORMULAS'!$P$6,""))</f>
        <v/>
      </c>
      <c r="M77" s="177"/>
      <c r="N77" s="178" t="str">
        <f>+IF(M77='[9]11 FORMULAS'!$H$4,'[9]11 FORMULAS'!$I$4,IF(M77='[9]11 FORMULAS'!$H$5,'[9]11 FORMULAS'!$I$5,""))</f>
        <v/>
      </c>
      <c r="O77" s="179"/>
      <c r="P77" s="179"/>
      <c r="Q77" s="179"/>
      <c r="R77" s="178" t="str">
        <f t="shared" ref="R77" si="35">+IFERROR(K77+N77,"")</f>
        <v/>
      </c>
      <c r="S77" s="178" t="str">
        <f>IF(L77='[9]11 FORMULAS'!$P$5,S76-(S76*R77),S76)</f>
        <v/>
      </c>
      <c r="T77" s="178" t="str">
        <f>IF(L77='[9]11 FORMULAS'!$P$6,T76-(T76*R77),T76)</f>
        <v/>
      </c>
      <c r="U77" s="267"/>
      <c r="V77" s="270"/>
      <c r="X77" s="191"/>
      <c r="Y77" s="192"/>
      <c r="Z77" s="192"/>
    </row>
    <row r="78" spans="1:26" ht="29.45" customHeight="1" x14ac:dyDescent="0.25">
      <c r="A78" s="255"/>
      <c r="B78" s="258"/>
      <c r="C78" s="261"/>
      <c r="D78" s="264"/>
      <c r="E78" s="174">
        <v>3</v>
      </c>
      <c r="F78" s="175"/>
      <c r="G78" s="175"/>
      <c r="H78" s="175"/>
      <c r="I78" s="176" t="str">
        <f t="shared" si="32"/>
        <v xml:space="preserve">  </v>
      </c>
      <c r="J78" s="177"/>
      <c r="K78" s="178" t="str">
        <f>+IF(J78='[9]11 FORMULAS'!$E$4,'[9]11 FORMULAS'!$F$4,IF(J78='[9]11 FORMULAS'!$E$5,'[9]11 FORMULAS'!$F$5,IF(J78='[9]11 FORMULAS'!$E$6,'[9]11 FORMULAS'!$F$6,"")))</f>
        <v/>
      </c>
      <c r="L78" s="178" t="str">
        <f>+IF(OR(J78='[9]11 FORMULAS'!$O$4,J78='[9]11 FORMULAS'!$O$5),'[9]11 FORMULAS'!$P$5,IF(J78='[9]11 FORMULAS'!$O$6,'[9]11 FORMULAS'!$P$6,""))</f>
        <v/>
      </c>
      <c r="M78" s="177"/>
      <c r="N78" s="178" t="str">
        <f>+IF(M78='[9]11 FORMULAS'!$H$4,'[9]11 FORMULAS'!$I$4,IF(M78='[9]11 FORMULAS'!$H$5,'[9]11 FORMULAS'!$I$5,""))</f>
        <v/>
      </c>
      <c r="O78" s="179"/>
      <c r="P78" s="179"/>
      <c r="Q78" s="179"/>
      <c r="R78" s="178" t="str">
        <f>+IFERROR(K78+N78,"")</f>
        <v/>
      </c>
      <c r="S78" s="178" t="str">
        <f>IF(L78='[9]11 FORMULAS'!$P$5,S77-(S77*R78),S77)</f>
        <v/>
      </c>
      <c r="T78" s="178" t="str">
        <f>IF(L78='[9]11 FORMULAS'!$P$6,T77-(T77*R78),T77)</f>
        <v/>
      </c>
      <c r="U78" s="267"/>
      <c r="V78" s="270"/>
      <c r="X78" s="191"/>
      <c r="Y78" s="192"/>
      <c r="Z78" s="192"/>
    </row>
    <row r="79" spans="1:26" ht="29.45" customHeight="1" thickBot="1" x14ac:dyDescent="0.3">
      <c r="A79" s="256"/>
      <c r="B79" s="259"/>
      <c r="C79" s="262"/>
      <c r="D79" s="265"/>
      <c r="E79" s="182">
        <v>4</v>
      </c>
      <c r="F79" s="183"/>
      <c r="G79" s="183"/>
      <c r="H79" s="183"/>
      <c r="I79" s="184" t="str">
        <f t="shared" si="32"/>
        <v xml:space="preserve">  </v>
      </c>
      <c r="J79" s="185"/>
      <c r="K79" s="186" t="str">
        <f>+IF(J79='[9]11 FORMULAS'!$E$4,'[9]11 FORMULAS'!$F$4,IF(J79='[9]11 FORMULAS'!$E$5,'[9]11 FORMULAS'!$F$5,IF(J79='[9]11 FORMULAS'!$E$6,'[9]11 FORMULAS'!$F$6,"")))</f>
        <v/>
      </c>
      <c r="L79" s="186" t="str">
        <f>+IF(OR(J79='[9]11 FORMULAS'!$O$4,J79='[9]11 FORMULAS'!$O$5),'[9]11 FORMULAS'!$P$5,IF(J79='[9]11 FORMULAS'!$O$6,'[9]11 FORMULAS'!$P$6,""))</f>
        <v/>
      </c>
      <c r="M79" s="185"/>
      <c r="N79" s="186" t="str">
        <f>+IF(M79='[9]11 FORMULAS'!$H$4,'[9]11 FORMULAS'!$I$4,IF(M79='[9]11 FORMULAS'!$H$5,'[9]11 FORMULAS'!$I$5,""))</f>
        <v/>
      </c>
      <c r="O79" s="187"/>
      <c r="P79" s="187"/>
      <c r="Q79" s="187"/>
      <c r="R79" s="186" t="str">
        <f t="shared" ref="R79" si="36">+IFERROR(K79+N79,"")</f>
        <v/>
      </c>
      <c r="S79" s="186" t="str">
        <f>IF(L79='[9]11 FORMULAS'!$P$5,S78-(S78*R79),S78)</f>
        <v/>
      </c>
      <c r="T79" s="186" t="str">
        <f>IF(L79='[9]11 FORMULAS'!$P$6,T78-(T78*R79),T78)</f>
        <v/>
      </c>
      <c r="U79" s="268"/>
      <c r="V79" s="271"/>
    </row>
    <row r="80" spans="1:26" ht="29.45" customHeight="1" x14ac:dyDescent="0.25">
      <c r="A80" s="254" t="str">
        <f>'[9]2 CONTEXTO E IDENTIFICACIÓN'!A27</f>
        <v>R19</v>
      </c>
      <c r="B80" s="257" t="str">
        <f>+'[9]2 CONTEXTO E IDENTIFICACIÓN'!F27</f>
        <v xml:space="preserve">  </v>
      </c>
      <c r="C80" s="260" t="str">
        <f>+'[9]3 PROBABIL E IMPACTO INHERENTE'!E27</f>
        <v/>
      </c>
      <c r="D80" s="263" t="str">
        <f>+'[9]3 PROBABIL E IMPACTO INHERENTE'!M27</f>
        <v/>
      </c>
      <c r="E80" s="167">
        <v>1</v>
      </c>
      <c r="F80" s="73"/>
      <c r="G80" s="73"/>
      <c r="H80" s="73"/>
      <c r="I80" s="169" t="str">
        <f t="shared" si="32"/>
        <v xml:space="preserve">  </v>
      </c>
      <c r="J80" s="170"/>
      <c r="K80" s="171" t="str">
        <f>+IF(J80='[9]11 FORMULAS'!$E$4,'[9]11 FORMULAS'!$F$4,IF(J80='[9]11 FORMULAS'!$E$5,'[9]11 FORMULAS'!$F$5,IF(J80='[9]11 FORMULAS'!$E$6,'[9]11 FORMULAS'!$F$6,"")))</f>
        <v/>
      </c>
      <c r="L80" s="171" t="str">
        <f>+IF(OR(J80='[9]11 FORMULAS'!$O$4,J80='[9]11 FORMULAS'!$O$5),'[9]11 FORMULAS'!$P$5,IF(J80='[9]11 FORMULAS'!$O$6,'[9]11 FORMULAS'!$P$6,""))</f>
        <v/>
      </c>
      <c r="M80" s="170"/>
      <c r="N80" s="171" t="str">
        <f>+IF(M80='[9]11 FORMULAS'!$H$4,'[9]11 FORMULAS'!$I$4,IF(M80='[9]11 FORMULAS'!$H$5,'[9]11 FORMULAS'!$I$5,""))</f>
        <v/>
      </c>
      <c r="O80" s="172"/>
      <c r="P80" s="172"/>
      <c r="Q80" s="172"/>
      <c r="R80" s="171" t="str">
        <f>+IFERROR(K80+N80,"")</f>
        <v/>
      </c>
      <c r="S80" s="171" t="str">
        <f>IF(L80='[9]11 FORMULAS'!$P$5,C80-(C80*R80),C80)</f>
        <v/>
      </c>
      <c r="T80" s="171" t="str">
        <f>IF(L80='[9]11 FORMULAS'!$P$6,D80-(D80*R80),D80)</f>
        <v/>
      </c>
      <c r="U80" s="266" t="str">
        <f>+IF(S83="","",S83)</f>
        <v/>
      </c>
      <c r="V80" s="269" t="str">
        <f>+IF(T83="","",T83)</f>
        <v/>
      </c>
      <c r="X80" s="191"/>
      <c r="Y80" s="192"/>
      <c r="Z80" s="192"/>
    </row>
    <row r="81" spans="1:26" ht="29.45" customHeight="1" x14ac:dyDescent="0.25">
      <c r="A81" s="255"/>
      <c r="B81" s="258"/>
      <c r="C81" s="261"/>
      <c r="D81" s="264"/>
      <c r="E81" s="174">
        <v>2</v>
      </c>
      <c r="F81" s="175"/>
      <c r="G81" s="175"/>
      <c r="H81" s="175"/>
      <c r="I81" s="176" t="str">
        <f t="shared" si="32"/>
        <v xml:space="preserve">  </v>
      </c>
      <c r="J81" s="177"/>
      <c r="K81" s="178" t="str">
        <f>+IF(J81='[9]11 FORMULAS'!$E$4,'[9]11 FORMULAS'!$F$4,IF(J81='[9]11 FORMULAS'!$E$5,'[9]11 FORMULAS'!$F$5,IF(J81='[9]11 FORMULAS'!$E$6,'[9]11 FORMULAS'!$F$6,"")))</f>
        <v/>
      </c>
      <c r="L81" s="178" t="str">
        <f>+IF(OR(J81='[9]11 FORMULAS'!$O$4,J81='[9]11 FORMULAS'!$O$5),'[9]11 FORMULAS'!$P$5,IF(J81='[9]11 FORMULAS'!$O$6,'[9]11 FORMULAS'!$P$6,""))</f>
        <v/>
      </c>
      <c r="M81" s="177"/>
      <c r="N81" s="178" t="str">
        <f>+IF(M81='[9]11 FORMULAS'!$H$4,'[9]11 FORMULAS'!$I$4,IF(M81='[9]11 FORMULAS'!$H$5,'[9]11 FORMULAS'!$I$5,""))</f>
        <v/>
      </c>
      <c r="O81" s="179"/>
      <c r="P81" s="179"/>
      <c r="Q81" s="179"/>
      <c r="R81" s="178" t="str">
        <f t="shared" ref="R81" si="37">+IFERROR(K81+N81,"")</f>
        <v/>
      </c>
      <c r="S81" s="178" t="str">
        <f>IF(L81='[9]11 FORMULAS'!$P$5,S80-(S80*R81),S80)</f>
        <v/>
      </c>
      <c r="T81" s="178" t="str">
        <f>IF(L81='[9]11 FORMULAS'!$P$6,T80-(T80*R81),T80)</f>
        <v/>
      </c>
      <c r="U81" s="267"/>
      <c r="V81" s="270"/>
      <c r="X81" s="191"/>
      <c r="Y81" s="192"/>
      <c r="Z81" s="192"/>
    </row>
    <row r="82" spans="1:26" ht="29.45" customHeight="1" x14ac:dyDescent="0.25">
      <c r="A82" s="255"/>
      <c r="B82" s="258"/>
      <c r="C82" s="261"/>
      <c r="D82" s="264"/>
      <c r="E82" s="174">
        <v>3</v>
      </c>
      <c r="F82" s="175"/>
      <c r="G82" s="175"/>
      <c r="H82" s="175"/>
      <c r="I82" s="176" t="str">
        <f t="shared" si="32"/>
        <v xml:space="preserve">  </v>
      </c>
      <c r="J82" s="177"/>
      <c r="K82" s="178" t="str">
        <f>+IF(J82='[9]11 FORMULAS'!$E$4,'[9]11 FORMULAS'!$F$4,IF(J82='[9]11 FORMULAS'!$E$5,'[9]11 FORMULAS'!$F$5,IF(J82='[9]11 FORMULAS'!$E$6,'[9]11 FORMULAS'!$F$6,"")))</f>
        <v/>
      </c>
      <c r="L82" s="178" t="str">
        <f>+IF(OR(J82='[9]11 FORMULAS'!$O$4,J82='[9]11 FORMULAS'!$O$5),'[9]11 FORMULAS'!$P$5,IF(J82='[9]11 FORMULAS'!$O$6,'[9]11 FORMULAS'!$P$6,""))</f>
        <v/>
      </c>
      <c r="M82" s="177"/>
      <c r="N82" s="178" t="str">
        <f>+IF(M82='[9]11 FORMULAS'!$H$4,'[9]11 FORMULAS'!$I$4,IF(M82='[9]11 FORMULAS'!$H$5,'[9]11 FORMULAS'!$I$5,""))</f>
        <v/>
      </c>
      <c r="O82" s="179"/>
      <c r="P82" s="179"/>
      <c r="Q82" s="179"/>
      <c r="R82" s="178" t="str">
        <f>+IFERROR(K82+N82,"")</f>
        <v/>
      </c>
      <c r="S82" s="178" t="str">
        <f>IF(L82='[9]11 FORMULAS'!$P$5,S81-(S81*R82),S81)</f>
        <v/>
      </c>
      <c r="T82" s="178" t="str">
        <f>IF(L82='[9]11 FORMULAS'!$P$6,T81-(T81*R82),T81)</f>
        <v/>
      </c>
      <c r="U82" s="267"/>
      <c r="V82" s="270"/>
      <c r="X82" s="191"/>
      <c r="Y82" s="192"/>
      <c r="Z82" s="192"/>
    </row>
    <row r="83" spans="1:26" ht="29.45" customHeight="1" thickBot="1" x14ac:dyDescent="0.3">
      <c r="A83" s="256"/>
      <c r="B83" s="259"/>
      <c r="C83" s="262"/>
      <c r="D83" s="265"/>
      <c r="E83" s="182">
        <v>4</v>
      </c>
      <c r="F83" s="183"/>
      <c r="G83" s="183"/>
      <c r="H83" s="183"/>
      <c r="I83" s="184" t="str">
        <f t="shared" si="32"/>
        <v xml:space="preserve">  </v>
      </c>
      <c r="J83" s="185"/>
      <c r="K83" s="186" t="str">
        <f>+IF(J83='[9]11 FORMULAS'!$E$4,'[9]11 FORMULAS'!$F$4,IF(J83='[9]11 FORMULAS'!$E$5,'[9]11 FORMULAS'!$F$5,IF(J83='[9]11 FORMULAS'!$E$6,'[9]11 FORMULAS'!$F$6,"")))</f>
        <v/>
      </c>
      <c r="L83" s="186" t="str">
        <f>+IF(OR(J83='[9]11 FORMULAS'!$O$4,J83='[9]11 FORMULAS'!$O$5),'[9]11 FORMULAS'!$P$5,IF(J83='[9]11 FORMULAS'!$O$6,'[9]11 FORMULAS'!$P$6,""))</f>
        <v/>
      </c>
      <c r="M83" s="185"/>
      <c r="N83" s="186" t="str">
        <f>+IF(M83='[9]11 FORMULAS'!$H$4,'[9]11 FORMULAS'!$I$4,IF(M83='[9]11 FORMULAS'!$H$5,'[9]11 FORMULAS'!$I$5,""))</f>
        <v/>
      </c>
      <c r="O83" s="187"/>
      <c r="P83" s="187"/>
      <c r="Q83" s="187"/>
      <c r="R83" s="186" t="str">
        <f t="shared" ref="R83" si="38">+IFERROR(K83+N83,"")</f>
        <v/>
      </c>
      <c r="S83" s="186" t="str">
        <f>IF(L83='[9]11 FORMULAS'!$P$5,S82-(S82*R83),S82)</f>
        <v/>
      </c>
      <c r="T83" s="186" t="str">
        <f>IF(L83='[9]11 FORMULAS'!$P$6,T82-(T82*R83),T82)</f>
        <v/>
      </c>
      <c r="U83" s="268"/>
      <c r="V83" s="271"/>
    </row>
    <row r="84" spans="1:26" ht="29.45" customHeight="1" x14ac:dyDescent="0.25">
      <c r="A84" s="254" t="str">
        <f>'[9]2 CONTEXTO E IDENTIFICACIÓN'!A28</f>
        <v>R20</v>
      </c>
      <c r="B84" s="257" t="str">
        <f>+'[9]2 CONTEXTO E IDENTIFICACIÓN'!F28</f>
        <v xml:space="preserve">  </v>
      </c>
      <c r="C84" s="260" t="str">
        <f>+'[9]3 PROBABIL E IMPACTO INHERENTE'!E28</f>
        <v/>
      </c>
      <c r="D84" s="263" t="str">
        <f>+'[9]3 PROBABIL E IMPACTO INHERENTE'!M28</f>
        <v/>
      </c>
      <c r="E84" s="167">
        <v>1</v>
      </c>
      <c r="F84" s="73"/>
      <c r="G84" s="73"/>
      <c r="H84" s="73"/>
      <c r="I84" s="169" t="str">
        <f t="shared" si="32"/>
        <v xml:space="preserve">  </v>
      </c>
      <c r="J84" s="170"/>
      <c r="K84" s="171" t="str">
        <f>+IF(J84='[9]11 FORMULAS'!$E$4,'[9]11 FORMULAS'!$F$4,IF(J84='[9]11 FORMULAS'!$E$5,'[9]11 FORMULAS'!$F$5,IF(J84='[9]11 FORMULAS'!$E$6,'[9]11 FORMULAS'!$F$6,"")))</f>
        <v/>
      </c>
      <c r="L84" s="171" t="str">
        <f>+IF(OR(J84='[9]11 FORMULAS'!$O$4,J84='[9]11 FORMULAS'!$O$5),'[9]11 FORMULAS'!$P$5,IF(J84='[9]11 FORMULAS'!$O$6,'[9]11 FORMULAS'!$P$6,""))</f>
        <v/>
      </c>
      <c r="M84" s="170"/>
      <c r="N84" s="171" t="str">
        <f>+IF(M84='[9]11 FORMULAS'!$H$4,'[9]11 FORMULAS'!$I$4,IF(M84='[9]11 FORMULAS'!$H$5,'[9]11 FORMULAS'!$I$5,""))</f>
        <v/>
      </c>
      <c r="O84" s="172"/>
      <c r="P84" s="172"/>
      <c r="Q84" s="172"/>
      <c r="R84" s="171" t="str">
        <f>+IFERROR(K84+N84,"")</f>
        <v/>
      </c>
      <c r="S84" s="171" t="str">
        <f>IF(L84='[9]11 FORMULAS'!$P$5,C84-(C84*R84),C84)</f>
        <v/>
      </c>
      <c r="T84" s="171" t="str">
        <f>IF(L84='[9]11 FORMULAS'!$P$6,D84-(D84*R84),D84)</f>
        <v/>
      </c>
      <c r="U84" s="266" t="str">
        <f>+IF(S87="","",S87)</f>
        <v/>
      </c>
      <c r="V84" s="269" t="str">
        <f>+IF(T87="","",T87)</f>
        <v/>
      </c>
      <c r="X84" s="191"/>
      <c r="Y84" s="192"/>
      <c r="Z84" s="192"/>
    </row>
    <row r="85" spans="1:26" ht="29.45" customHeight="1" x14ac:dyDescent="0.25">
      <c r="A85" s="255"/>
      <c r="B85" s="258"/>
      <c r="C85" s="261"/>
      <c r="D85" s="264"/>
      <c r="E85" s="174">
        <v>2</v>
      </c>
      <c r="F85" s="175"/>
      <c r="G85" s="175"/>
      <c r="H85" s="175"/>
      <c r="I85" s="176" t="str">
        <f t="shared" si="32"/>
        <v xml:space="preserve">  </v>
      </c>
      <c r="J85" s="177"/>
      <c r="K85" s="178" t="str">
        <f>+IF(J85='[9]11 FORMULAS'!$E$4,'[9]11 FORMULAS'!$F$4,IF(J85='[9]11 FORMULAS'!$E$5,'[9]11 FORMULAS'!$F$5,IF(J85='[9]11 FORMULAS'!$E$6,'[9]11 FORMULAS'!$F$6,"")))</f>
        <v/>
      </c>
      <c r="L85" s="178" t="str">
        <f>+IF(OR(J85='[9]11 FORMULAS'!$O$4,J85='[9]11 FORMULAS'!$O$5),'[9]11 FORMULAS'!$P$5,IF(J85='[9]11 FORMULAS'!$O$6,'[9]11 FORMULAS'!$P$6,""))</f>
        <v/>
      </c>
      <c r="M85" s="177"/>
      <c r="N85" s="178" t="str">
        <f>+IF(M85='[9]11 FORMULAS'!$H$4,'[9]11 FORMULAS'!$I$4,IF(M85='[9]11 FORMULAS'!$H$5,'[9]11 FORMULAS'!$I$5,""))</f>
        <v/>
      </c>
      <c r="O85" s="179"/>
      <c r="P85" s="179"/>
      <c r="Q85" s="179"/>
      <c r="R85" s="178" t="str">
        <f t="shared" ref="R85" si="39">+IFERROR(K85+N85,"")</f>
        <v/>
      </c>
      <c r="S85" s="178" t="str">
        <f>IF(L85='[9]11 FORMULAS'!$P$5,S84-(S84*R85),S84)</f>
        <v/>
      </c>
      <c r="T85" s="178" t="str">
        <f>IF(L85='[9]11 FORMULAS'!$P$6,T84-(T84*R85),T84)</f>
        <v/>
      </c>
      <c r="U85" s="267"/>
      <c r="V85" s="270"/>
      <c r="X85" s="191"/>
      <c r="Y85" s="192"/>
      <c r="Z85" s="192"/>
    </row>
    <row r="86" spans="1:26" ht="29.45" customHeight="1" x14ac:dyDescent="0.25">
      <c r="A86" s="255"/>
      <c r="B86" s="258"/>
      <c r="C86" s="261"/>
      <c r="D86" s="264"/>
      <c r="E86" s="174">
        <v>3</v>
      </c>
      <c r="F86" s="175"/>
      <c r="G86" s="175"/>
      <c r="H86" s="175"/>
      <c r="I86" s="176" t="str">
        <f t="shared" si="32"/>
        <v xml:space="preserve">  </v>
      </c>
      <c r="J86" s="177"/>
      <c r="K86" s="178" t="str">
        <f>+IF(J86='[9]11 FORMULAS'!$E$4,'[9]11 FORMULAS'!$F$4,IF(J86='[9]11 FORMULAS'!$E$5,'[9]11 FORMULAS'!$F$5,IF(J86='[9]11 FORMULAS'!$E$6,'[9]11 FORMULAS'!$F$6,"")))</f>
        <v/>
      </c>
      <c r="L86" s="178" t="str">
        <f>+IF(OR(J86='[9]11 FORMULAS'!$O$4,J86='[9]11 FORMULAS'!$O$5),'[9]11 FORMULAS'!$P$5,IF(J86='[9]11 FORMULAS'!$O$6,'[9]11 FORMULAS'!$P$6,""))</f>
        <v/>
      </c>
      <c r="M86" s="177"/>
      <c r="N86" s="178" t="str">
        <f>+IF(M86='[9]11 FORMULAS'!$H$4,'[9]11 FORMULAS'!$I$4,IF(M86='[9]11 FORMULAS'!$H$5,'[9]11 FORMULAS'!$I$5,""))</f>
        <v/>
      </c>
      <c r="O86" s="179"/>
      <c r="P86" s="179"/>
      <c r="Q86" s="179"/>
      <c r="R86" s="178" t="str">
        <f>+IFERROR(K86+N86,"")</f>
        <v/>
      </c>
      <c r="S86" s="178" t="str">
        <f>IF(L86='[9]11 FORMULAS'!$P$5,S85-(S85*R86),S85)</f>
        <v/>
      </c>
      <c r="T86" s="178" t="str">
        <f>IF(L86='[9]11 FORMULAS'!$P$6,T85-(T85*R86),T85)</f>
        <v/>
      </c>
      <c r="U86" s="267"/>
      <c r="V86" s="270"/>
      <c r="X86" s="191"/>
      <c r="Y86" s="192"/>
      <c r="Z86" s="192"/>
    </row>
    <row r="87" spans="1:26" ht="29.45" customHeight="1" thickBot="1" x14ac:dyDescent="0.3">
      <c r="A87" s="256"/>
      <c r="B87" s="259"/>
      <c r="C87" s="262"/>
      <c r="D87" s="265"/>
      <c r="E87" s="182">
        <v>4</v>
      </c>
      <c r="F87" s="183"/>
      <c r="G87" s="183"/>
      <c r="H87" s="183"/>
      <c r="I87" s="184" t="str">
        <f t="shared" si="32"/>
        <v xml:space="preserve">  </v>
      </c>
      <c r="J87" s="185"/>
      <c r="K87" s="186" t="str">
        <f>+IF(J87='[9]11 FORMULAS'!$E$4,'[9]11 FORMULAS'!$F$4,IF(J87='[9]11 FORMULAS'!$E$5,'[9]11 FORMULAS'!$F$5,IF(J87='[9]11 FORMULAS'!$E$6,'[9]11 FORMULAS'!$F$6,"")))</f>
        <v/>
      </c>
      <c r="L87" s="186" t="str">
        <f>+IF(OR(J87='[9]11 FORMULAS'!$O$4,J87='[9]11 FORMULAS'!$O$5),'[9]11 FORMULAS'!$P$5,IF(J87='[9]11 FORMULAS'!$O$6,'[9]11 FORMULAS'!$P$6,""))</f>
        <v/>
      </c>
      <c r="M87" s="185"/>
      <c r="N87" s="186" t="str">
        <f>+IF(M87='[9]11 FORMULAS'!$H$4,'[9]11 FORMULAS'!$I$4,IF(M87='[9]11 FORMULAS'!$H$5,'[9]11 FORMULAS'!$I$5,""))</f>
        <v/>
      </c>
      <c r="O87" s="187"/>
      <c r="P87" s="187"/>
      <c r="Q87" s="187"/>
      <c r="R87" s="186" t="str">
        <f t="shared" ref="R87" si="40">+IFERROR(K87+N87,"")</f>
        <v/>
      </c>
      <c r="S87" s="186" t="str">
        <f>IF(L87='[9]11 FORMULAS'!$P$5,S86-(S86*R87),S86)</f>
        <v/>
      </c>
      <c r="T87" s="186" t="str">
        <f>IF(L87='[9]11 FORMULAS'!$P$6,T86-(T86*R87),T86)</f>
        <v/>
      </c>
      <c r="U87" s="268"/>
      <c r="V87" s="271"/>
    </row>
  </sheetData>
  <mergeCells count="137">
    <mergeCell ref="A1:A2"/>
    <mergeCell ref="B1:B2"/>
    <mergeCell ref="B3:D3"/>
    <mergeCell ref="B4:D4"/>
    <mergeCell ref="R4:R6"/>
    <mergeCell ref="S4:S6"/>
    <mergeCell ref="O6:Q6"/>
    <mergeCell ref="T4:T6"/>
    <mergeCell ref="X4:Z4"/>
    <mergeCell ref="J5:Q5"/>
    <mergeCell ref="A6:A7"/>
    <mergeCell ref="B6:B7"/>
    <mergeCell ref="C6:C7"/>
    <mergeCell ref="D6:D7"/>
    <mergeCell ref="E6:E7"/>
    <mergeCell ref="F6:H6"/>
    <mergeCell ref="J6:N6"/>
    <mergeCell ref="A12:A15"/>
    <mergeCell ref="B12:B15"/>
    <mergeCell ref="C12:C15"/>
    <mergeCell ref="D12:D15"/>
    <mergeCell ref="U12:U15"/>
    <mergeCell ref="V12:V15"/>
    <mergeCell ref="A8:A11"/>
    <mergeCell ref="B8:B11"/>
    <mergeCell ref="C8:C11"/>
    <mergeCell ref="D8:D11"/>
    <mergeCell ref="U8:U11"/>
    <mergeCell ref="V8:V11"/>
    <mergeCell ref="A20:A23"/>
    <mergeCell ref="B20:B23"/>
    <mergeCell ref="C20:C23"/>
    <mergeCell ref="D20:D23"/>
    <mergeCell ref="U20:U23"/>
    <mergeCell ref="V20:V23"/>
    <mergeCell ref="A16:A19"/>
    <mergeCell ref="B16:B19"/>
    <mergeCell ref="C16:C19"/>
    <mergeCell ref="D16:D19"/>
    <mergeCell ref="U16:U19"/>
    <mergeCell ref="V16:V19"/>
    <mergeCell ref="A28:A31"/>
    <mergeCell ref="B28:B31"/>
    <mergeCell ref="C28:C31"/>
    <mergeCell ref="D28:D31"/>
    <mergeCell ref="U28:U31"/>
    <mergeCell ref="V28:V31"/>
    <mergeCell ref="A24:A27"/>
    <mergeCell ref="B24:B27"/>
    <mergeCell ref="C24:C27"/>
    <mergeCell ref="D24:D27"/>
    <mergeCell ref="U24:U27"/>
    <mergeCell ref="V24:V27"/>
    <mergeCell ref="A36:A39"/>
    <mergeCell ref="B36:B39"/>
    <mergeCell ref="C36:C39"/>
    <mergeCell ref="D36:D39"/>
    <mergeCell ref="U36:U39"/>
    <mergeCell ref="V36:V39"/>
    <mergeCell ref="A32:A35"/>
    <mergeCell ref="B32:B35"/>
    <mergeCell ref="C32:C35"/>
    <mergeCell ref="D32:D35"/>
    <mergeCell ref="U32:U35"/>
    <mergeCell ref="V32:V35"/>
    <mergeCell ref="A44:A47"/>
    <mergeCell ref="B44:B47"/>
    <mergeCell ref="C44:C47"/>
    <mergeCell ref="D44:D47"/>
    <mergeCell ref="U44:U47"/>
    <mergeCell ref="V44:V47"/>
    <mergeCell ref="A40:A43"/>
    <mergeCell ref="B40:B43"/>
    <mergeCell ref="C40:C43"/>
    <mergeCell ref="D40:D43"/>
    <mergeCell ref="U40:U43"/>
    <mergeCell ref="V40:V43"/>
    <mergeCell ref="A52:A55"/>
    <mergeCell ref="B52:B55"/>
    <mergeCell ref="C52:C55"/>
    <mergeCell ref="D52:D55"/>
    <mergeCell ref="U52:U55"/>
    <mergeCell ref="V52:V55"/>
    <mergeCell ref="A48:A51"/>
    <mergeCell ref="B48:B51"/>
    <mergeCell ref="C48:C51"/>
    <mergeCell ref="D48:D51"/>
    <mergeCell ref="U48:U51"/>
    <mergeCell ref="V48:V51"/>
    <mergeCell ref="A60:A63"/>
    <mergeCell ref="B60:B63"/>
    <mergeCell ref="C60:C63"/>
    <mergeCell ref="D60:D63"/>
    <mergeCell ref="U60:U63"/>
    <mergeCell ref="V60:V63"/>
    <mergeCell ref="A56:A59"/>
    <mergeCell ref="B56:B59"/>
    <mergeCell ref="C56:C59"/>
    <mergeCell ref="D56:D59"/>
    <mergeCell ref="U56:U59"/>
    <mergeCell ref="V56:V59"/>
    <mergeCell ref="A68:A71"/>
    <mergeCell ref="B68:B71"/>
    <mergeCell ref="C68:C71"/>
    <mergeCell ref="D68:D71"/>
    <mergeCell ref="U68:U71"/>
    <mergeCell ref="V68:V71"/>
    <mergeCell ref="A64:A67"/>
    <mergeCell ref="B64:B67"/>
    <mergeCell ref="C64:C67"/>
    <mergeCell ref="D64:D67"/>
    <mergeCell ref="U64:U67"/>
    <mergeCell ref="V64:V67"/>
    <mergeCell ref="A76:A79"/>
    <mergeCell ref="B76:B79"/>
    <mergeCell ref="C76:C79"/>
    <mergeCell ref="D76:D79"/>
    <mergeCell ref="U76:U79"/>
    <mergeCell ref="V76:V79"/>
    <mergeCell ref="A72:A75"/>
    <mergeCell ref="B72:B75"/>
    <mergeCell ref="C72:C75"/>
    <mergeCell ref="D72:D75"/>
    <mergeCell ref="U72:U75"/>
    <mergeCell ref="V72:V75"/>
    <mergeCell ref="A84:A87"/>
    <mergeCell ref="B84:B87"/>
    <mergeCell ref="C84:C87"/>
    <mergeCell ref="D84:D87"/>
    <mergeCell ref="U84:U87"/>
    <mergeCell ref="V84:V87"/>
    <mergeCell ref="A80:A83"/>
    <mergeCell ref="B80:B83"/>
    <mergeCell ref="C80:C83"/>
    <mergeCell ref="D80:D83"/>
    <mergeCell ref="U80:U83"/>
    <mergeCell ref="V80:V83"/>
  </mergeCells>
  <conditionalFormatting sqref="C8:D8 U8:V8 C12:D12 C16:D16 C20:D20 C24:D24 C28:D28 C32:D32 C36:D36 C40:D40 C44:D44 C48:D48 C52:D52 C56:D56 C60:D60 C64:D64 C68:D68 C72:D72 C76:D76 C80:D80 C84:D84">
    <cfRule type="cellIs" dxfId="239" priority="100" operator="between">
      <formula>$Y$10</formula>
      <formula>$Z$10</formula>
    </cfRule>
    <cfRule type="cellIs" dxfId="238" priority="99" operator="between">
      <formula>$Y$9</formula>
      <formula>$Z$9</formula>
    </cfRule>
    <cfRule type="cellIs" dxfId="237" priority="98" operator="between">
      <formula>$Y$8</formula>
      <formula>$Z$8</formula>
    </cfRule>
    <cfRule type="cellIs" dxfId="236" priority="97" operator="between">
      <formula>$Y$7</formula>
      <formula>$Z$7</formula>
    </cfRule>
    <cfRule type="cellIs" dxfId="235" priority="96" operator="between">
      <formula>$Y$6</formula>
      <formula>$Z$6</formula>
    </cfRule>
  </conditionalFormatting>
  <conditionalFormatting sqref="U12:V12">
    <cfRule type="cellIs" dxfId="234" priority="95" operator="between">
      <formula>$Y$10</formula>
      <formula>$Z$10</formula>
    </cfRule>
    <cfRule type="cellIs" dxfId="233" priority="94" operator="between">
      <formula>$Y$9</formula>
      <formula>$Z$9</formula>
    </cfRule>
    <cfRule type="cellIs" dxfId="232" priority="93" operator="between">
      <formula>$Y$8</formula>
      <formula>$Z$8</formula>
    </cfRule>
    <cfRule type="cellIs" dxfId="231" priority="92" operator="between">
      <formula>$Y$7</formula>
      <formula>$Z$7</formula>
    </cfRule>
    <cfRule type="cellIs" dxfId="230" priority="91" operator="between">
      <formula>$Y$6</formula>
      <formula>$Z$6</formula>
    </cfRule>
  </conditionalFormatting>
  <conditionalFormatting sqref="U16:V16">
    <cfRule type="cellIs" dxfId="229" priority="88" operator="between">
      <formula>$Y$8</formula>
      <formula>$Z$8</formula>
    </cfRule>
    <cfRule type="cellIs" dxfId="228" priority="90" operator="between">
      <formula>$Y$10</formula>
      <formula>$Z$10</formula>
    </cfRule>
    <cfRule type="cellIs" dxfId="227" priority="89" operator="between">
      <formula>$Y$9</formula>
      <formula>$Z$9</formula>
    </cfRule>
    <cfRule type="cellIs" dxfId="226" priority="87" operator="between">
      <formula>$Y$7</formula>
      <formula>$Z$7</formula>
    </cfRule>
    <cfRule type="cellIs" dxfId="225" priority="86" operator="between">
      <formula>$Y$6</formula>
      <formula>$Z$6</formula>
    </cfRule>
  </conditionalFormatting>
  <conditionalFormatting sqref="U20:V20">
    <cfRule type="cellIs" dxfId="224" priority="85" operator="between">
      <formula>$Y$10</formula>
      <formula>$Z$10</formula>
    </cfRule>
    <cfRule type="cellIs" dxfId="223" priority="84" operator="between">
      <formula>$Y$9</formula>
      <formula>$Z$9</formula>
    </cfRule>
    <cfRule type="cellIs" dxfId="222" priority="81" operator="between">
      <formula>$Y$6</formula>
      <formula>$Z$6</formula>
    </cfRule>
    <cfRule type="cellIs" dxfId="221" priority="83" operator="between">
      <formula>$Y$8</formula>
      <formula>$Z$8</formula>
    </cfRule>
    <cfRule type="cellIs" dxfId="220" priority="82" operator="between">
      <formula>$Y$7</formula>
      <formula>$Z$7</formula>
    </cfRule>
  </conditionalFormatting>
  <conditionalFormatting sqref="U24:V24">
    <cfRule type="cellIs" dxfId="219" priority="78" operator="between">
      <formula>$Y$8</formula>
      <formula>$Z$8</formula>
    </cfRule>
    <cfRule type="cellIs" dxfId="218" priority="77" operator="between">
      <formula>$Y$7</formula>
      <formula>$Z$7</formula>
    </cfRule>
    <cfRule type="cellIs" dxfId="217" priority="76" operator="between">
      <formula>$Y$6</formula>
      <formula>$Z$6</formula>
    </cfRule>
    <cfRule type="cellIs" dxfId="216" priority="80" operator="between">
      <formula>$Y$10</formula>
      <formula>$Z$10</formula>
    </cfRule>
    <cfRule type="cellIs" dxfId="215" priority="79" operator="between">
      <formula>$Y$9</formula>
      <formula>$Z$9</formula>
    </cfRule>
  </conditionalFormatting>
  <conditionalFormatting sqref="U28:V28">
    <cfRule type="cellIs" dxfId="214" priority="75" operator="between">
      <formula>$Y$10</formula>
      <formula>$Z$10</formula>
    </cfRule>
    <cfRule type="cellIs" dxfId="213" priority="74" operator="between">
      <formula>$Y$9</formula>
      <formula>$Z$9</formula>
    </cfRule>
    <cfRule type="cellIs" dxfId="212" priority="73" operator="between">
      <formula>$Y$8</formula>
      <formula>$Z$8</formula>
    </cfRule>
    <cfRule type="cellIs" dxfId="211" priority="72" operator="between">
      <formula>$Y$7</formula>
      <formula>$Z$7</formula>
    </cfRule>
    <cfRule type="cellIs" dxfId="210" priority="71" operator="between">
      <formula>$Y$6</formula>
      <formula>$Z$6</formula>
    </cfRule>
  </conditionalFormatting>
  <conditionalFormatting sqref="U32:V32">
    <cfRule type="cellIs" dxfId="209" priority="70" operator="between">
      <formula>$Y$10</formula>
      <formula>$Z$10</formula>
    </cfRule>
    <cfRule type="cellIs" dxfId="208" priority="69" operator="between">
      <formula>$Y$9</formula>
      <formula>$Z$9</formula>
    </cfRule>
    <cfRule type="cellIs" dxfId="207" priority="68" operator="between">
      <formula>$Y$8</formula>
      <formula>$Z$8</formula>
    </cfRule>
    <cfRule type="cellIs" dxfId="206" priority="67" operator="between">
      <formula>$Y$7</formula>
      <formula>$Z$7</formula>
    </cfRule>
    <cfRule type="cellIs" dxfId="205" priority="66" operator="between">
      <formula>$Y$6</formula>
      <formula>$Z$6</formula>
    </cfRule>
  </conditionalFormatting>
  <conditionalFormatting sqref="U36:V36">
    <cfRule type="cellIs" dxfId="204" priority="63" operator="between">
      <formula>$Y$8</formula>
      <formula>$Z$8</formula>
    </cfRule>
    <cfRule type="cellIs" dxfId="203" priority="65" operator="between">
      <formula>$Y$10</formula>
      <formula>$Z$10</formula>
    </cfRule>
    <cfRule type="cellIs" dxfId="202" priority="64" operator="between">
      <formula>$Y$9</formula>
      <formula>$Z$9</formula>
    </cfRule>
    <cfRule type="cellIs" dxfId="201" priority="62" operator="between">
      <formula>$Y$7</formula>
      <formula>$Z$7</formula>
    </cfRule>
    <cfRule type="cellIs" dxfId="200" priority="61" operator="between">
      <formula>$Y$6</formula>
      <formula>$Z$6</formula>
    </cfRule>
  </conditionalFormatting>
  <conditionalFormatting sqref="U40:V40">
    <cfRule type="cellIs" dxfId="199" priority="59" operator="between">
      <formula>$Y$9</formula>
      <formula>$Z$9</formula>
    </cfRule>
    <cfRule type="cellIs" dxfId="198" priority="58" operator="between">
      <formula>$Y$8</formula>
      <formula>$Z$8</formula>
    </cfRule>
    <cfRule type="cellIs" dxfId="197" priority="60" operator="between">
      <formula>$Y$10</formula>
      <formula>$Z$10</formula>
    </cfRule>
    <cfRule type="cellIs" dxfId="196" priority="56" operator="between">
      <formula>$Y$6</formula>
      <formula>$Z$6</formula>
    </cfRule>
    <cfRule type="cellIs" dxfId="195" priority="57" operator="between">
      <formula>$Y$7</formula>
      <formula>$Z$7</formula>
    </cfRule>
  </conditionalFormatting>
  <conditionalFormatting sqref="U44:V44">
    <cfRule type="cellIs" dxfId="194" priority="51" operator="between">
      <formula>$Y$6</formula>
      <formula>$Z$6</formula>
    </cfRule>
    <cfRule type="cellIs" dxfId="193" priority="52" operator="between">
      <formula>$Y$7</formula>
      <formula>$Z$7</formula>
    </cfRule>
    <cfRule type="cellIs" dxfId="192" priority="53" operator="between">
      <formula>$Y$8</formula>
      <formula>$Z$8</formula>
    </cfRule>
    <cfRule type="cellIs" dxfId="191" priority="54" operator="between">
      <formula>$Y$9</formula>
      <formula>$Z$9</formula>
    </cfRule>
    <cfRule type="cellIs" dxfId="190" priority="55" operator="between">
      <formula>$Y$10</formula>
      <formula>$Z$10</formula>
    </cfRule>
  </conditionalFormatting>
  <conditionalFormatting sqref="U48:V48">
    <cfRule type="cellIs" dxfId="189" priority="49" operator="between">
      <formula>$Y$9</formula>
      <formula>$Z$9</formula>
    </cfRule>
    <cfRule type="cellIs" dxfId="188" priority="50" operator="between">
      <formula>$Y$10</formula>
      <formula>$Z$10</formula>
    </cfRule>
    <cfRule type="cellIs" dxfId="187" priority="48" operator="between">
      <formula>$Y$8</formula>
      <formula>$Z$8</formula>
    </cfRule>
    <cfRule type="cellIs" dxfId="186" priority="47" operator="between">
      <formula>$Y$7</formula>
      <formula>$Z$7</formula>
    </cfRule>
    <cfRule type="cellIs" dxfId="185" priority="46" operator="between">
      <formula>$Y$6</formula>
      <formula>$Z$6</formula>
    </cfRule>
  </conditionalFormatting>
  <conditionalFormatting sqref="U52:V52">
    <cfRule type="cellIs" dxfId="184" priority="45" operator="between">
      <formula>$Y$10</formula>
      <formula>$Z$10</formula>
    </cfRule>
    <cfRule type="cellIs" dxfId="183" priority="44" operator="between">
      <formula>$Y$9</formula>
      <formula>$Z$9</formula>
    </cfRule>
    <cfRule type="cellIs" dxfId="182" priority="43" operator="between">
      <formula>$Y$8</formula>
      <formula>$Z$8</formula>
    </cfRule>
    <cfRule type="cellIs" dxfId="181" priority="42" operator="between">
      <formula>$Y$7</formula>
      <formula>$Z$7</formula>
    </cfRule>
    <cfRule type="cellIs" dxfId="180" priority="41" operator="between">
      <formula>$Y$6</formula>
      <formula>$Z$6</formula>
    </cfRule>
  </conditionalFormatting>
  <conditionalFormatting sqref="U56:V56">
    <cfRule type="cellIs" dxfId="179" priority="39" operator="between">
      <formula>$Y$9</formula>
      <formula>$Z$9</formula>
    </cfRule>
    <cfRule type="cellIs" dxfId="178" priority="40" operator="between">
      <formula>$Y$10</formula>
      <formula>$Z$10</formula>
    </cfRule>
    <cfRule type="cellIs" dxfId="177" priority="38" operator="between">
      <formula>$Y$8</formula>
      <formula>$Z$8</formula>
    </cfRule>
    <cfRule type="cellIs" dxfId="176" priority="37" operator="between">
      <formula>$Y$7</formula>
      <formula>$Z$7</formula>
    </cfRule>
    <cfRule type="cellIs" dxfId="175" priority="36" operator="between">
      <formula>$Y$6</formula>
      <formula>$Z$6</formula>
    </cfRule>
  </conditionalFormatting>
  <conditionalFormatting sqref="U60:V60">
    <cfRule type="cellIs" dxfId="174" priority="35" operator="between">
      <formula>$Y$10</formula>
      <formula>$Z$10</formula>
    </cfRule>
    <cfRule type="cellIs" dxfId="173" priority="34" operator="between">
      <formula>$Y$9</formula>
      <formula>$Z$9</formula>
    </cfRule>
    <cfRule type="cellIs" dxfId="172" priority="33" operator="between">
      <formula>$Y$8</formula>
      <formula>$Z$8</formula>
    </cfRule>
    <cfRule type="cellIs" dxfId="171" priority="32" operator="between">
      <formula>$Y$7</formula>
      <formula>$Z$7</formula>
    </cfRule>
    <cfRule type="cellIs" dxfId="170" priority="31" operator="between">
      <formula>$Y$6</formula>
      <formula>$Z$6</formula>
    </cfRule>
  </conditionalFormatting>
  <conditionalFormatting sqref="U64:V64">
    <cfRule type="cellIs" dxfId="169" priority="30" operator="between">
      <formula>$Y$10</formula>
      <formula>$Z$10</formula>
    </cfRule>
    <cfRule type="cellIs" dxfId="168" priority="29" operator="between">
      <formula>$Y$9</formula>
      <formula>$Z$9</formula>
    </cfRule>
    <cfRule type="cellIs" dxfId="167" priority="28" operator="between">
      <formula>$Y$8</formula>
      <formula>$Z$8</formula>
    </cfRule>
    <cfRule type="cellIs" dxfId="166" priority="27" operator="between">
      <formula>$Y$7</formula>
      <formula>$Z$7</formula>
    </cfRule>
    <cfRule type="cellIs" dxfId="165" priority="26" operator="between">
      <formula>$Y$6</formula>
      <formula>$Z$6</formula>
    </cfRule>
  </conditionalFormatting>
  <conditionalFormatting sqref="U68:V68">
    <cfRule type="cellIs" dxfId="164" priority="25" operator="between">
      <formula>$Y$10</formula>
      <formula>$Z$10</formula>
    </cfRule>
    <cfRule type="cellIs" dxfId="163" priority="24" operator="between">
      <formula>$Y$9</formula>
      <formula>$Z$9</formula>
    </cfRule>
    <cfRule type="cellIs" dxfId="162" priority="23" operator="between">
      <formula>$Y$8</formula>
      <formula>$Z$8</formula>
    </cfRule>
    <cfRule type="cellIs" dxfId="161" priority="22" operator="between">
      <formula>$Y$7</formula>
      <formula>$Z$7</formula>
    </cfRule>
    <cfRule type="cellIs" dxfId="160" priority="21" operator="between">
      <formula>$Y$6</formula>
      <formula>$Z$6</formula>
    </cfRule>
  </conditionalFormatting>
  <conditionalFormatting sqref="U72:V72">
    <cfRule type="cellIs" dxfId="159" priority="20" operator="between">
      <formula>$Y$10</formula>
      <formula>$Z$10</formula>
    </cfRule>
    <cfRule type="cellIs" dxfId="158" priority="19" operator="between">
      <formula>$Y$9</formula>
      <formula>$Z$9</formula>
    </cfRule>
    <cfRule type="cellIs" dxfId="157" priority="18" operator="between">
      <formula>$Y$8</formula>
      <formula>$Z$8</formula>
    </cfRule>
    <cfRule type="cellIs" dxfId="156" priority="17" operator="between">
      <formula>$Y$7</formula>
      <formula>$Z$7</formula>
    </cfRule>
    <cfRule type="cellIs" dxfId="155" priority="16" operator="between">
      <formula>$Y$6</formula>
      <formula>$Z$6</formula>
    </cfRule>
  </conditionalFormatting>
  <conditionalFormatting sqref="U76:V76">
    <cfRule type="cellIs" dxfId="154" priority="13" operator="between">
      <formula>$Y$8</formula>
      <formula>$Z$8</formula>
    </cfRule>
    <cfRule type="cellIs" dxfId="153" priority="15" operator="between">
      <formula>$Y$10</formula>
      <formula>$Z$10</formula>
    </cfRule>
    <cfRule type="cellIs" dxfId="152" priority="14" operator="between">
      <formula>$Y$9</formula>
      <formula>$Z$9</formula>
    </cfRule>
    <cfRule type="cellIs" dxfId="151" priority="12" operator="between">
      <formula>$Y$7</formula>
      <formula>$Z$7</formula>
    </cfRule>
    <cfRule type="cellIs" dxfId="150" priority="11" operator="between">
      <formula>$Y$6</formula>
      <formula>$Z$6</formula>
    </cfRule>
  </conditionalFormatting>
  <conditionalFormatting sqref="U80:V80">
    <cfRule type="cellIs" dxfId="149" priority="10" operator="between">
      <formula>$Y$10</formula>
      <formula>$Z$10</formula>
    </cfRule>
    <cfRule type="cellIs" dxfId="148" priority="9" operator="between">
      <formula>$Y$9</formula>
      <formula>$Z$9</formula>
    </cfRule>
    <cfRule type="cellIs" dxfId="147" priority="8" operator="between">
      <formula>$Y$8</formula>
      <formula>$Z$8</formula>
    </cfRule>
    <cfRule type="cellIs" dxfId="146" priority="7" operator="between">
      <formula>$Y$7</formula>
      <formula>$Z$7</formula>
    </cfRule>
    <cfRule type="cellIs" dxfId="145" priority="6" operator="between">
      <formula>$Y$6</formula>
      <formula>$Z$6</formula>
    </cfRule>
  </conditionalFormatting>
  <conditionalFormatting sqref="U84:V84">
    <cfRule type="cellIs" dxfId="144" priority="2" operator="between">
      <formula>$Y$7</formula>
      <formula>$Z$7</formula>
    </cfRule>
    <cfRule type="cellIs" dxfId="143" priority="3" operator="between">
      <formula>$Y$8</formula>
      <formula>$Z$8</formula>
    </cfRule>
    <cfRule type="cellIs" dxfId="142" priority="4" operator="between">
      <formula>$Y$9</formula>
      <formula>$Z$9</formula>
    </cfRule>
    <cfRule type="cellIs" dxfId="141" priority="5" operator="between">
      <formula>$Y$10</formula>
      <formula>$Z$10</formula>
    </cfRule>
    <cfRule type="cellIs" dxfId="140" priority="1" operator="between">
      <formula>$Y$6</formula>
      <formula>$Z$6</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D7E49-F633-4436-B73D-0062FFD94098}">
  <dimension ref="A1:AX35"/>
  <sheetViews>
    <sheetView tabSelected="1" workbookViewId="0">
      <selection activeCell="L11" sqref="L11"/>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+'[13]2 CONTEXTO E IDENTIFICACIÓN'!C1</f>
        <v>MAPA DE RIESGOS</v>
      </c>
      <c r="C1" s="1" t="str">
        <f>+'[13]2 CONTEXTO E IDENTIFICACIÓN'!D1</f>
        <v>CÓDIGO:</v>
      </c>
      <c r="D1" s="2">
        <f>+'[13]2 CONTEXTO E IDENTIFICACIÓN'!E1</f>
        <v>0</v>
      </c>
      <c r="E1" s="3"/>
      <c r="F1" s="4" t="str">
        <f>+'[13]2 CONTEXTO E IDENTIFICACIÓN'!$G$4</f>
        <v>Elaboración o Actualización:</v>
      </c>
      <c r="G1" s="5" t="str">
        <f>+IF('[13]2 CONTEXTO E IDENTIFICACIÓN'!$H$4="","",'[13]2 CONTEXTO E IDENTIFICACIÓN'!$H$4)</f>
        <v/>
      </c>
      <c r="H1" s="6"/>
      <c r="I1" s="6"/>
      <c r="U1" s="8"/>
      <c r="V1" s="8"/>
      <c r="AR1" s="9"/>
      <c r="AS1" s="9"/>
      <c r="AT1" s="9"/>
      <c r="AU1" s="9"/>
      <c r="AV1" s="9"/>
    </row>
    <row r="2" spans="1:50" s="7" customFormat="1" x14ac:dyDescent="0.2">
      <c r="A2" s="197"/>
      <c r="B2" s="198"/>
      <c r="C2" s="1" t="str">
        <f>+'[13]2 CONTEXTO E IDENTIFICACIÓN'!D2</f>
        <v>VERSIÓN:</v>
      </c>
      <c r="D2" s="2">
        <f>+'[13]2 CONTEXTO E IDENTIFICACIÓN'!E2</f>
        <v>0</v>
      </c>
      <c r="E2" s="3"/>
      <c r="F2" s="10" t="str">
        <f>+'[13]2 CONTEXTO E IDENTIFICACIÓN'!$E$5</f>
        <v>Vigencia del:</v>
      </c>
      <c r="G2" s="11" t="str">
        <f>+IF('[13]2 CONTEXTO E IDENTIFICACIÓN'!$F$5="","",'[13]2 CONTEXTO E IDENTIFICACIÓN'!$F$5)</f>
        <v/>
      </c>
      <c r="H2" s="12" t="s">
        <v>0</v>
      </c>
      <c r="I2" s="13" t="str">
        <f>+IF('[13]2 CONTEXTO E IDENTIFICACIÓN'!$H$5="","",'[13]2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+IF('[13]2 CONTEXTO E IDENTIFICACIÓN'!$C$4="","",'[13]2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+IF('[13]2 CONTEXTO E IDENTIFICACIÓN'!$E$4="","",'[13]2 CONTEXTO E IDENTIFICACIÓN'!$E$4)</f>
        <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65.75" x14ac:dyDescent="0.2">
      <c r="A9" s="45" t="str">
        <f>'[13]2 CONTEXTO E IDENTIFICACIÓN'!A9</f>
        <v>R1</v>
      </c>
      <c r="B9" s="46" t="str">
        <f>+'[13]2 CONTEXTO E IDENTIFICACIÓN'!F9</f>
        <v>Posibilidad de pérdida económica y reputacional Por Manipulación de la información en plataformas Y Cargar evidencias de ejecución no verificadas en la plataforma Y Por No cargar documentos clave para evitar auditorías. debido a Modificar el estado de ejecución de un proyecto para aparentar avances inexistentes.</v>
      </c>
      <c r="C9" s="47">
        <f>+'[13]3 PROBABIL E IMPACTO INHERENTE'!E9</f>
        <v>0.6</v>
      </c>
      <c r="D9" s="47">
        <f>+'[13]3 PROBABIL E IMPACTO INHERENTE'!M9</f>
        <v>1</v>
      </c>
      <c r="E9" s="48" t="str">
        <f>+'[13]4 MAPA CALOR INHERENTE'!C9</f>
        <v>Media</v>
      </c>
      <c r="F9" s="48" t="str">
        <f>+'[13]4 MAPA CALOR INHERENTE'!D9</f>
        <v>Catastrófico</v>
      </c>
      <c r="G9" s="46" t="str">
        <f>+'[13]4 MAPA CALOR INHERENTE'!E9</f>
        <v>Extremo</v>
      </c>
      <c r="H9" s="49">
        <f>+'[13]6 MAPA CALOR RESIDUAL'!C9</f>
        <v>0.36</v>
      </c>
      <c r="I9" s="50">
        <f>+'[13]6 MAPA CALOR RESIDUAL'!D9</f>
        <v>1</v>
      </c>
      <c r="J9" s="48" t="str">
        <f>+'[13]6 MAPA CALOR RESIDUAL'!E9</f>
        <v>Baja</v>
      </c>
      <c r="K9" s="48" t="str">
        <f>+'[13]6 MAPA CALOR RESIDUAL'!F9</f>
        <v>Catastrófico</v>
      </c>
      <c r="L9" s="46" t="str">
        <f>+'[13]6 MAPA CALOR RESIDUAL'!G9</f>
        <v>Extremo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328</v>
      </c>
      <c r="R9" s="51" t="s">
        <v>329</v>
      </c>
      <c r="S9" s="52"/>
      <c r="T9" s="52"/>
      <c r="U9" s="52">
        <v>45777</v>
      </c>
      <c r="V9" s="52">
        <v>45900</v>
      </c>
      <c r="W9" s="52">
        <v>46022</v>
      </c>
      <c r="X9" s="51"/>
      <c r="Y9" s="51"/>
      <c r="Z9" s="51"/>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102" x14ac:dyDescent="0.2">
      <c r="A10" s="45" t="str">
        <f>'[13]2 CONTEXTO E IDENTIFICACIÓN'!A10</f>
        <v>R2</v>
      </c>
      <c r="B10" s="46" t="str">
        <f>+'[13]2 CONTEXTO E IDENTIFICACIÓN'!F10</f>
        <v>Posibilidad de pérdida económica y reputacional Por Priorización discrecional de proyectos debido a Inclusion de  proyectos para favorecer intereses particulares, políticos o personales.</v>
      </c>
      <c r="C10" s="47">
        <f>+'[13]3 PROBABIL E IMPACTO INHERENTE'!E10</f>
        <v>0.8</v>
      </c>
      <c r="D10" s="47">
        <f>+'[13]3 PROBABIL E IMPACTO INHERENTE'!M10</f>
        <v>0.8</v>
      </c>
      <c r="E10" s="48" t="str">
        <f>+'[13]4 MAPA CALOR INHERENTE'!C10</f>
        <v>Alta</v>
      </c>
      <c r="F10" s="48" t="str">
        <f>+'[13]4 MAPA CALOR INHERENTE'!D10</f>
        <v>Mayor</v>
      </c>
      <c r="G10" s="46" t="str">
        <f>+'[13]4 MAPA CALOR INHERENTE'!E10</f>
        <v>Alto</v>
      </c>
      <c r="H10" s="49">
        <f>+'[13]5 VALORACIÓN DEL CONTROL'!S15</f>
        <v>0.48</v>
      </c>
      <c r="I10" s="50">
        <f>+'[13]5 VALORACIÓN DEL CONTROL'!T15</f>
        <v>0.8</v>
      </c>
      <c r="J10" s="48" t="str">
        <f t="shared" ref="J10:J28" si="3">+IF(H10=0,"",IF(H10&lt;=$AD$13,$AE$13,IF(H10&lt;=$AD$12,$AE$12,IF(H10&lt;=$AD$11,$AE$11,IF(H10&lt;=$AD$10,$AE$10,IF(H10&lt;=$AD$9,$AE$9,""))))))</f>
        <v>Media</v>
      </c>
      <c r="K10" s="48" t="str">
        <f t="shared" ref="K10:K28" si="4">+IF(I10=0,"",IF(I10&lt;=$AF$7,$AF$8,IF(I10&lt;=$AG$7,$AG$8,IF(I10&lt;=$AH$7,$AH$8,IF(I10&lt;=$AI$7,$AI$8,IF(I10&lt;=$AJ$7,$AJ$8,""))))))</f>
        <v>Mayor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Alto</v>
      </c>
      <c r="M10" s="46" t="str">
        <f t="shared" si="0"/>
        <v>Requiere Plan de Acción</v>
      </c>
      <c r="N10" s="46" t="str">
        <f t="shared" si="1"/>
        <v>Reducir_mitigar_Transferir_Evitar</v>
      </c>
      <c r="O10" s="51" t="s">
        <v>36</v>
      </c>
      <c r="P10" s="46" t="str">
        <f t="shared" si="2"/>
        <v>Reducir_Mitigar</v>
      </c>
      <c r="Q10" s="51" t="s">
        <v>330</v>
      </c>
      <c r="R10" s="51" t="s">
        <v>329</v>
      </c>
      <c r="S10" s="52"/>
      <c r="T10" s="52"/>
      <c r="U10" s="52">
        <v>45777</v>
      </c>
      <c r="V10" s="52">
        <v>45900</v>
      </c>
      <c r="W10" s="52">
        <v>46022</v>
      </c>
      <c r="X10" s="51"/>
      <c r="Y10" s="51"/>
      <c r="Z10" s="51"/>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114.75" x14ac:dyDescent="0.2">
      <c r="A11" s="45" t="str">
        <f>'[13]2 CONTEXTO E IDENTIFICACIÓN'!A11</f>
        <v>R3</v>
      </c>
      <c r="B11" s="46" t="str">
        <f>+'[13]2 CONTEXTO E IDENTIFICACIÓN'!F11</f>
        <v>Posibilidad de pérdida económica y reputacional Por Manipulación en la contratación de estudios técnicos de los proyectos  a causa del  Ajustes en los pliegos de contratación para beneficiar a una empresa o contratista.</v>
      </c>
      <c r="C11" s="47">
        <f>+'[13]3 PROBABIL E IMPACTO INHERENTE'!E11</f>
        <v>0.6</v>
      </c>
      <c r="D11" s="47">
        <f>+'[13]3 PROBABIL E IMPACTO INHERENTE'!M11</f>
        <v>1</v>
      </c>
      <c r="E11" s="48" t="str">
        <f>+'[13]4 MAPA CALOR INHERENTE'!C11</f>
        <v>Media</v>
      </c>
      <c r="F11" s="48" t="str">
        <f>+'[13]4 MAPA CALOR INHERENTE'!D11</f>
        <v>Catastrófico</v>
      </c>
      <c r="G11" s="46" t="str">
        <f>+'[13]4 MAPA CALOR INHERENTE'!E11</f>
        <v>Extremo</v>
      </c>
      <c r="H11" s="49">
        <f>+'[13]5 VALORACIÓN DEL CONTROL'!S19</f>
        <v>0.36</v>
      </c>
      <c r="I11" s="50">
        <f>+'[13]5 VALORACIÓN DEL CONTROL'!T19</f>
        <v>1</v>
      </c>
      <c r="J11" s="48" t="str">
        <f t="shared" si="3"/>
        <v>Baja</v>
      </c>
      <c r="K11" s="48" t="str">
        <f t="shared" si="4"/>
        <v>Catastrófico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46" t="str">
        <f t="shared" si="0"/>
        <v>Requiere Plan de Acción</v>
      </c>
      <c r="N11" s="46" t="str">
        <f t="shared" si="1"/>
        <v>Reducir_mitigar_Transferir_Evitar</v>
      </c>
      <c r="O11" s="51" t="s">
        <v>36</v>
      </c>
      <c r="P11" s="46" t="str">
        <f t="shared" si="2"/>
        <v>Reducir_Mitigar</v>
      </c>
      <c r="Q11" s="51" t="s">
        <v>331</v>
      </c>
      <c r="R11" s="51" t="s">
        <v>329</v>
      </c>
      <c r="S11" s="52"/>
      <c r="T11" s="52"/>
      <c r="U11" s="52">
        <v>45777</v>
      </c>
      <c r="V11" s="52">
        <v>45900</v>
      </c>
      <c r="W11" s="52">
        <v>46022</v>
      </c>
      <c r="X11" s="51"/>
      <c r="Y11" s="51"/>
      <c r="Z11" s="51"/>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114.75" x14ac:dyDescent="0.2">
      <c r="A12" s="45" t="str">
        <f>'[13]2 CONTEXTO E IDENTIFICACIÓN'!A12</f>
        <v>R4</v>
      </c>
      <c r="B12" s="46" t="str">
        <f>+'[13]2 CONTEXTO E IDENTIFICACIÓN'!F12</f>
        <v>Posibilidad de pérdida económica y reputacional Por Tráfico de influencias en procesos en la toma de decisiones  debido a Inclusion de  proyectos por presión política sin el cumplimiento de los criterios técnicos.</v>
      </c>
      <c r="C12" s="47">
        <f>+'[13]3 PROBABIL E IMPACTO INHERENTE'!E12</f>
        <v>0.6</v>
      </c>
      <c r="D12" s="47">
        <f>+'[13]3 PROBABIL E IMPACTO INHERENTE'!M12</f>
        <v>0.8</v>
      </c>
      <c r="E12" s="48" t="str">
        <f>+'[13]4 MAPA CALOR INHERENTE'!C12</f>
        <v>Media</v>
      </c>
      <c r="F12" s="48" t="str">
        <f>+'[13]4 MAPA CALOR INHERENTE'!D12</f>
        <v>Mayor</v>
      </c>
      <c r="G12" s="46" t="str">
        <f>+'[13]4 MAPA CALOR INHERENTE'!E12</f>
        <v>Alto</v>
      </c>
      <c r="H12" s="49">
        <f>+'[13]5 VALORACIÓN DEL CONTROL'!S23</f>
        <v>0.3</v>
      </c>
      <c r="I12" s="50">
        <f>+'[13]5 VALORACIÓN DEL CONTROL'!T23</f>
        <v>0.8</v>
      </c>
      <c r="J12" s="48" t="str">
        <f t="shared" si="3"/>
        <v>Baja</v>
      </c>
      <c r="K12" s="48" t="str">
        <f t="shared" si="4"/>
        <v>Mayor</v>
      </c>
      <c r="L12" s="46" t="str">
        <f t="shared" si="5"/>
        <v>Alto</v>
      </c>
      <c r="M12" s="46" t="str">
        <f t="shared" si="0"/>
        <v>Requiere Plan de Acción</v>
      </c>
      <c r="N12" s="46" t="str">
        <f t="shared" si="1"/>
        <v>Reducir_mitigar_Transferir_Evitar</v>
      </c>
      <c r="O12" s="51" t="s">
        <v>36</v>
      </c>
      <c r="P12" s="46" t="str">
        <f t="shared" si="2"/>
        <v>Reducir_Mitigar</v>
      </c>
      <c r="Q12" s="51" t="s">
        <v>332</v>
      </c>
      <c r="R12" s="51" t="s">
        <v>329</v>
      </c>
      <c r="S12" s="52"/>
      <c r="T12" s="52"/>
      <c r="U12" s="52">
        <v>45777</v>
      </c>
      <c r="V12" s="52">
        <v>45900</v>
      </c>
      <c r="W12" s="52">
        <v>46022</v>
      </c>
      <c r="X12" s="51"/>
      <c r="Y12" s="51"/>
      <c r="Z12" s="51"/>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115.5" thickBot="1" x14ac:dyDescent="0.25">
      <c r="A13" s="45" t="str">
        <f>'[13]2 CONTEXTO E IDENTIFICACIÓN'!A13</f>
        <v>R5</v>
      </c>
      <c r="B13" s="46" t="str">
        <f>+'[13]2 CONTEXTO E IDENTIFICACIÓN'!F13</f>
        <v>Posibilidad de pérdida económica y reputacional por Asignar formulaciones o evaluaciones de proyectos a funcionarios con vínculos con proponentes. debido a la existencia Conflicto de intereses en la formulación o evaluación de los proyectos</v>
      </c>
      <c r="C13" s="47">
        <f>+'[13]3 PROBABIL E IMPACTO INHERENTE'!E13</f>
        <v>0.6</v>
      </c>
      <c r="D13" s="47">
        <f>+'[13]3 PROBABIL E IMPACTO INHERENTE'!M13</f>
        <v>1</v>
      </c>
      <c r="E13" s="48" t="str">
        <f>+'[13]4 MAPA CALOR INHERENTE'!C13</f>
        <v>Media</v>
      </c>
      <c r="F13" s="48" t="str">
        <f>+'[13]4 MAPA CALOR INHERENTE'!D13</f>
        <v>Catastrófico</v>
      </c>
      <c r="G13" s="46" t="str">
        <f>+'[13]4 MAPA CALOR INHERENTE'!E13</f>
        <v>Extremo</v>
      </c>
      <c r="H13" s="49">
        <f>+'[13]5 VALORACIÓN DEL CONTROL'!S27</f>
        <v>0.3</v>
      </c>
      <c r="I13" s="50">
        <f>+'[13]5 VALORACIÓN DEL CONTROL'!T27</f>
        <v>1</v>
      </c>
      <c r="J13" s="48" t="str">
        <f t="shared" si="3"/>
        <v>Baja</v>
      </c>
      <c r="K13" s="48" t="str">
        <f t="shared" si="4"/>
        <v>Catastrófico</v>
      </c>
      <c r="L13" s="46" t="str">
        <f t="shared" si="5"/>
        <v>Extremo</v>
      </c>
      <c r="M13" s="46" t="str">
        <f t="shared" si="0"/>
        <v>Requiere Plan de Acción</v>
      </c>
      <c r="N13" s="46" t="str">
        <f t="shared" si="1"/>
        <v>Reducir_mitigar_Transferir_Evitar</v>
      </c>
      <c r="O13" s="51" t="s">
        <v>36</v>
      </c>
      <c r="P13" s="46" t="str">
        <f t="shared" si="2"/>
        <v>Reducir_Mitigar</v>
      </c>
      <c r="Q13" s="51" t="s">
        <v>328</v>
      </c>
      <c r="R13" s="51" t="s">
        <v>329</v>
      </c>
      <c r="S13" s="52"/>
      <c r="T13" s="52"/>
      <c r="U13" s="52">
        <v>45777</v>
      </c>
      <c r="V13" s="52">
        <v>45900</v>
      </c>
      <c r="W13" s="52">
        <v>46022</v>
      </c>
      <c r="X13" s="51"/>
      <c r="Y13" s="51"/>
      <c r="Z13" s="51"/>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76.5" x14ac:dyDescent="0.2">
      <c r="A14" s="45" t="str">
        <f>'[13]2 CONTEXTO E IDENTIFICACIÓN'!A14</f>
        <v>R6</v>
      </c>
      <c r="B14" s="46" t="str">
        <f>+'[13]2 CONTEXTO E IDENTIFICACIÓN'!F14</f>
        <v>Posibilidad de pérdida económica y reputacional Por Fragmentación artificial de proyectos A cuasas de Fraccionar contratos para evitar licitación.</v>
      </c>
      <c r="C14" s="47">
        <f>+'[13]3 PROBABIL E IMPACTO INHERENTE'!E14</f>
        <v>0.8</v>
      </c>
      <c r="D14" s="47">
        <f>+'[13]3 PROBABIL E IMPACTO INHERENTE'!M14</f>
        <v>0.8</v>
      </c>
      <c r="E14" s="48" t="str">
        <f>+'[13]4 MAPA CALOR INHERENTE'!C14</f>
        <v>Alta</v>
      </c>
      <c r="F14" s="48" t="str">
        <f>+'[13]4 MAPA CALOR INHERENTE'!D14</f>
        <v>Mayor</v>
      </c>
      <c r="G14" s="46" t="str">
        <f>+'[13]4 MAPA CALOR INHERENTE'!E14</f>
        <v>Alto</v>
      </c>
      <c r="H14" s="49">
        <f>+'[13]5 VALORACIÓN DEL CONTROL'!S31</f>
        <v>0.4</v>
      </c>
      <c r="I14" s="50">
        <f>+'[13]5 VALORACIÓN DEL CONTROL'!T31</f>
        <v>0.8</v>
      </c>
      <c r="J14" s="48" t="str">
        <f t="shared" si="3"/>
        <v>Baja</v>
      </c>
      <c r="K14" s="48" t="str">
        <f t="shared" si="4"/>
        <v>Mayor</v>
      </c>
      <c r="L14" s="46" t="str">
        <f t="shared" si="5"/>
        <v>Alto</v>
      </c>
      <c r="M14" s="46" t="str">
        <f t="shared" si="0"/>
        <v>Requiere Plan de Acción</v>
      </c>
      <c r="N14" s="46" t="str">
        <f t="shared" si="1"/>
        <v>Reducir_mitigar_Transferir_Evitar</v>
      </c>
      <c r="O14" s="51" t="s">
        <v>36</v>
      </c>
      <c r="P14" s="46" t="str">
        <f t="shared" si="2"/>
        <v>Reducir_Mitigar</v>
      </c>
      <c r="Q14" s="51" t="s">
        <v>330</v>
      </c>
      <c r="R14" s="51" t="s">
        <v>329</v>
      </c>
      <c r="S14" s="52"/>
      <c r="T14" s="52"/>
      <c r="U14" s="52">
        <v>45777</v>
      </c>
      <c r="V14" s="52">
        <v>45900</v>
      </c>
      <c r="W14" s="52">
        <v>46022</v>
      </c>
      <c r="X14" s="51"/>
      <c r="Y14" s="51"/>
      <c r="Z14" s="51"/>
      <c r="AA14" s="53"/>
      <c r="AB14" s="53"/>
      <c r="AM14" s="37"/>
      <c r="AN14" s="37"/>
      <c r="AO14" s="44"/>
      <c r="AP14" s="59"/>
      <c r="AQ14" s="60"/>
      <c r="AR14" s="57"/>
      <c r="AS14" s="57"/>
      <c r="AT14" s="57"/>
      <c r="AU14" s="57"/>
      <c r="AV14" s="57"/>
      <c r="AW14" s="44"/>
      <c r="AX14" s="44"/>
    </row>
    <row r="15" spans="1:50" ht="89.25" x14ac:dyDescent="0.2">
      <c r="A15" s="45" t="str">
        <f>'[13]2 CONTEXTO E IDENTIFICACIÓN'!A15</f>
        <v>R7</v>
      </c>
      <c r="B15" s="46" t="str">
        <f>+'[13]2 CONTEXTO E IDENTIFICACIÓN'!F15</f>
        <v>Posibilidad de pérdida económica y reputacional Por Filtrar cambios de uso del suelo para favorecer negociaciones de predios. Debido a Uso indebido de datos territoriales</v>
      </c>
      <c r="C15" s="47">
        <f>+'[13]3 PROBABIL E IMPACTO INHERENTE'!E15</f>
        <v>0.8</v>
      </c>
      <c r="D15" s="47">
        <f>+'[13]3 PROBABIL E IMPACTO INHERENTE'!M15</f>
        <v>0.8</v>
      </c>
      <c r="E15" s="48" t="str">
        <f>+'[13]4 MAPA CALOR INHERENTE'!C15</f>
        <v>Alta</v>
      </c>
      <c r="F15" s="48" t="str">
        <f>+'[13]4 MAPA CALOR INHERENTE'!D15</f>
        <v>Mayor</v>
      </c>
      <c r="G15" s="46" t="str">
        <f>+'[13]4 MAPA CALOR INHERENTE'!E15</f>
        <v>Alto</v>
      </c>
      <c r="H15" s="49">
        <f>+'[13]5 VALORACIÓN DEL CONTROL'!S35</f>
        <v>0.48</v>
      </c>
      <c r="I15" s="50">
        <f>+'[13]5 VALORACIÓN DEL CONTROL'!T35</f>
        <v>0.8</v>
      </c>
      <c r="J15" s="48" t="str">
        <f t="shared" si="3"/>
        <v>Media</v>
      </c>
      <c r="K15" s="48" t="str">
        <f t="shared" si="4"/>
        <v>Mayor</v>
      </c>
      <c r="L15" s="46" t="str">
        <f t="shared" si="5"/>
        <v>Alto</v>
      </c>
      <c r="M15" s="46" t="str">
        <f t="shared" si="0"/>
        <v>Requiere Plan de Acción</v>
      </c>
      <c r="N15" s="46" t="str">
        <f t="shared" si="1"/>
        <v>Reducir_mitigar_Transferir_Evitar</v>
      </c>
      <c r="O15" s="51" t="s">
        <v>36</v>
      </c>
      <c r="P15" s="46" t="str">
        <f t="shared" si="2"/>
        <v>Reducir_Mitigar</v>
      </c>
      <c r="Q15" s="51" t="s">
        <v>331</v>
      </c>
      <c r="R15" s="51" t="s">
        <v>329</v>
      </c>
      <c r="S15" s="52"/>
      <c r="T15" s="52"/>
      <c r="U15" s="52">
        <v>45777</v>
      </c>
      <c r="V15" s="52">
        <v>45900</v>
      </c>
      <c r="W15" s="52">
        <v>46022</v>
      </c>
      <c r="X15" s="51"/>
      <c r="Y15" s="51"/>
      <c r="Z15" s="51"/>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140.25" x14ac:dyDescent="0.2">
      <c r="A16" s="45" t="str">
        <f>'[13]2 CONTEXTO E IDENTIFICACIÓN'!A16</f>
        <v>R8</v>
      </c>
      <c r="B16" s="46" t="str">
        <f>+'[13]2 CONTEXTO E IDENTIFICACIÓN'!F16</f>
        <v xml:space="preserve">Posibilidad de pérdida económica y reputacional Por Compartir las claves de plataformas institucionales  con personal no auntorizado, con el fin de  modificar información y favorecer a terceros. debido a tener un acceso privilegiado o indebido a plataformas institucionales </v>
      </c>
      <c r="C16" s="47">
        <f>+'[13]3 PROBABIL E IMPACTO INHERENTE'!E16</f>
        <v>0.8</v>
      </c>
      <c r="D16" s="47">
        <f>+'[13]3 PROBABIL E IMPACTO INHERENTE'!M16</f>
        <v>0.8</v>
      </c>
      <c r="E16" s="48" t="str">
        <f>+'[13]4 MAPA CALOR INHERENTE'!C16</f>
        <v>Alta</v>
      </c>
      <c r="F16" s="48" t="str">
        <f>+'[13]4 MAPA CALOR INHERENTE'!D16</f>
        <v>Mayor</v>
      </c>
      <c r="G16" s="46" t="str">
        <f>+'[13]4 MAPA CALOR INHERENTE'!E16</f>
        <v>Alto</v>
      </c>
      <c r="H16" s="49">
        <f>+'[13]5 VALORACIÓN DEL CONTROL'!S39</f>
        <v>0.4</v>
      </c>
      <c r="I16" s="50">
        <f>+'[13]5 VALORACIÓN DEL CONTROL'!T39</f>
        <v>0.8</v>
      </c>
      <c r="J16" s="48" t="str">
        <f t="shared" si="3"/>
        <v>Baja</v>
      </c>
      <c r="K16" s="48" t="str">
        <f t="shared" si="4"/>
        <v>Mayor</v>
      </c>
      <c r="L16" s="46" t="str">
        <f t="shared" si="5"/>
        <v>Alto</v>
      </c>
      <c r="M16" s="46" t="str">
        <f t="shared" si="0"/>
        <v>Requiere Plan de Acción</v>
      </c>
      <c r="N16" s="46" t="str">
        <f t="shared" si="1"/>
        <v>Reducir_mitigar_Transferir_Evitar</v>
      </c>
      <c r="O16" s="51" t="s">
        <v>36</v>
      </c>
      <c r="P16" s="46" t="str">
        <f t="shared" si="2"/>
        <v>Reducir_Mitigar</v>
      </c>
      <c r="Q16" s="51" t="s">
        <v>332</v>
      </c>
      <c r="R16" s="51" t="s">
        <v>329</v>
      </c>
      <c r="S16" s="52"/>
      <c r="T16" s="52"/>
      <c r="U16" s="52">
        <v>45777</v>
      </c>
      <c r="V16" s="52">
        <v>45900</v>
      </c>
      <c r="W16" s="52">
        <v>46022</v>
      </c>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127.5" x14ac:dyDescent="0.2">
      <c r="A17" s="45" t="str">
        <f>'[13]2 CONTEXTO E IDENTIFICACIÓN'!A17</f>
        <v>R9</v>
      </c>
      <c r="B17" s="46" t="str">
        <f>+'[13]2 CONTEXTO E IDENTIFICACIÓN'!F17</f>
        <v>Posibilidad de pérdida económica y reputacional Por Presupuestar sobrecostos en las actividades de los proyectos de inversión para favorecer intereses privados Debido a Interes de obtener recursos de la entiddad  por parte de terceros.</v>
      </c>
      <c r="C17" s="47">
        <f>+'[13]3 PROBABIL E IMPACTO INHERENTE'!E17</f>
        <v>0.8</v>
      </c>
      <c r="D17" s="47">
        <f>+'[13]3 PROBABIL E IMPACTO INHERENTE'!M17</f>
        <v>0.6</v>
      </c>
      <c r="E17" s="48" t="str">
        <f>+'[13]4 MAPA CALOR INHERENTE'!C17</f>
        <v>Alta</v>
      </c>
      <c r="F17" s="48" t="str">
        <f>+'[13]4 MAPA CALOR INHERENTE'!D17</f>
        <v>Moderado</v>
      </c>
      <c r="G17" s="46" t="str">
        <f>+'[13]4 MAPA CALOR INHERENTE'!E17</f>
        <v>Alto</v>
      </c>
      <c r="H17" s="49">
        <f>+'[13]5 VALORACIÓN DEL CONTROL'!S43</f>
        <v>0.4</v>
      </c>
      <c r="I17" s="50">
        <f>+'[13]5 VALORACIÓN DEL CONTROL'!T43</f>
        <v>0.6</v>
      </c>
      <c r="J17" s="48" t="str">
        <f t="shared" si="3"/>
        <v>Baja</v>
      </c>
      <c r="K17" s="48" t="str">
        <f t="shared" si="4"/>
        <v>Moderado</v>
      </c>
      <c r="L17" s="46" t="str">
        <f t="shared" si="5"/>
        <v>Moderado</v>
      </c>
      <c r="M17" s="46" t="str">
        <f t="shared" si="0"/>
        <v>Requiere Plan de Acción</v>
      </c>
      <c r="N17" s="46" t="str">
        <f t="shared" si="1"/>
        <v>Reducir_mitigar_Transferir_Evitar</v>
      </c>
      <c r="O17" s="51" t="s">
        <v>36</v>
      </c>
      <c r="P17" s="46" t="str">
        <f t="shared" si="2"/>
        <v>Reducir_Mitigar</v>
      </c>
      <c r="Q17" s="51" t="s">
        <v>328</v>
      </c>
      <c r="R17" s="51" t="s">
        <v>329</v>
      </c>
      <c r="S17" s="52"/>
      <c r="T17" s="52"/>
      <c r="U17" s="52">
        <v>45777</v>
      </c>
      <c r="V17" s="52">
        <v>45900</v>
      </c>
      <c r="W17" s="52">
        <v>46022</v>
      </c>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178.5" x14ac:dyDescent="0.2">
      <c r="A18" s="45" t="str">
        <f>'[13]2 CONTEXTO E IDENTIFICACIÓN'!A18</f>
        <v>R10</v>
      </c>
      <c r="B18" s="46" t="str">
        <f>+'[13]2 CONTEXTO E IDENTIFICACIÓN'!F18</f>
        <v>Posibilidad de pérdida económica y reputacional Por Recibir dadivas para la viabilizacion de proyectos sin el cumplimiento de requisitos a causa de la Aprobacion  de  proyectos sin el cumplimeinto de los requisitos de acuerdo a la normAprobacion  de  proyectos sin el cumplimeinto de los requisitos de acuerdo a la norma</v>
      </c>
      <c r="C18" s="47">
        <f>+'[13]3 PROBABIL E IMPACTO INHERENTE'!E18</f>
        <v>0.8</v>
      </c>
      <c r="D18" s="47">
        <f>+'[13]3 PROBABIL E IMPACTO INHERENTE'!M18</f>
        <v>0.6</v>
      </c>
      <c r="E18" s="48" t="str">
        <f>+'[13]4 MAPA CALOR INHERENTE'!C18</f>
        <v>Alta</v>
      </c>
      <c r="F18" s="48" t="str">
        <f>+'[13]4 MAPA CALOR INHERENTE'!D18</f>
        <v>Moderado</v>
      </c>
      <c r="G18" s="46" t="str">
        <f>+'[13]4 MAPA CALOR INHERENTE'!E18</f>
        <v>Alto</v>
      </c>
      <c r="H18" s="49">
        <f>+'[13]5 VALORACIÓN DEL CONTROL'!S47</f>
        <v>0.4</v>
      </c>
      <c r="I18" s="50">
        <f>+'[13]5 VALORACIÓN DEL CONTROL'!T47</f>
        <v>0.6</v>
      </c>
      <c r="J18" s="48" t="str">
        <f t="shared" si="3"/>
        <v>Baja</v>
      </c>
      <c r="K18" s="48" t="str">
        <f t="shared" si="4"/>
        <v>Moderado</v>
      </c>
      <c r="L18" s="46" t="str">
        <f t="shared" si="5"/>
        <v>Moderado</v>
      </c>
      <c r="M18" s="46" t="str">
        <f t="shared" si="0"/>
        <v>Requiere Plan de Acción</v>
      </c>
      <c r="N18" s="46" t="str">
        <f t="shared" si="1"/>
        <v>Reducir_mitigar_Transferir_Evitar</v>
      </c>
      <c r="O18" s="51" t="s">
        <v>36</v>
      </c>
      <c r="P18" s="46" t="str">
        <f t="shared" si="2"/>
        <v>Reducir_Mitigar</v>
      </c>
      <c r="Q18" s="51" t="s">
        <v>330</v>
      </c>
      <c r="R18" s="51" t="s">
        <v>329</v>
      </c>
      <c r="S18" s="52"/>
      <c r="T18" s="52"/>
      <c r="U18" s="52">
        <v>45777</v>
      </c>
      <c r="V18" s="52">
        <v>45900</v>
      </c>
      <c r="W18" s="52">
        <v>46022</v>
      </c>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63.75" x14ac:dyDescent="0.2">
      <c r="A19" s="45" t="str">
        <f>'[13]2 CONTEXTO E IDENTIFICACIÓN'!A19</f>
        <v>R11</v>
      </c>
      <c r="B19" s="46" t="str">
        <f>+'[13]2 CONTEXTO E IDENTIFICACIÓN'!F19</f>
        <v xml:space="preserve">Posibilidad de pérdida económica y reputacional Por Entregar dadivas para ser favorecido en la selecion  de convenios presentados  </v>
      </c>
      <c r="C19" s="47">
        <f>+'[13]3 PROBABIL E IMPACTO INHERENTE'!E19</f>
        <v>0.8</v>
      </c>
      <c r="D19" s="47">
        <f>+'[13]3 PROBABIL E IMPACTO INHERENTE'!M19</f>
        <v>0.8</v>
      </c>
      <c r="E19" s="48" t="str">
        <f>+'[13]4 MAPA CALOR INHERENTE'!C19</f>
        <v>Alta</v>
      </c>
      <c r="F19" s="48" t="str">
        <f>+'[13]4 MAPA CALOR INHERENTE'!D19</f>
        <v>Mayor</v>
      </c>
      <c r="G19" s="46" t="str">
        <f>+'[13]4 MAPA CALOR INHERENTE'!E19</f>
        <v>Alto</v>
      </c>
      <c r="H19" s="49">
        <f>+'[13]5 VALORACIÓN DEL CONTROL'!S51</f>
        <v>0.4</v>
      </c>
      <c r="I19" s="50">
        <f>+'[13]5 VALORACIÓN DEL CONTROL'!T51</f>
        <v>0.8</v>
      </c>
      <c r="J19" s="48" t="str">
        <f t="shared" si="3"/>
        <v>Baja</v>
      </c>
      <c r="K19" s="48" t="str">
        <f t="shared" si="4"/>
        <v>Mayor</v>
      </c>
      <c r="L19" s="46" t="str">
        <f t="shared" si="5"/>
        <v>Alto</v>
      </c>
      <c r="M19" s="46" t="str">
        <f t="shared" si="0"/>
        <v>Requiere Plan de Acción</v>
      </c>
      <c r="N19" s="46" t="str">
        <f t="shared" si="1"/>
        <v>Reducir_mitigar_Transferir_Evitar</v>
      </c>
      <c r="O19" s="51" t="s">
        <v>36</v>
      </c>
      <c r="P19" s="46" t="str">
        <f t="shared" si="2"/>
        <v>Reducir_Mitigar</v>
      </c>
      <c r="Q19" s="51" t="s">
        <v>331</v>
      </c>
      <c r="R19" s="51" t="s">
        <v>329</v>
      </c>
      <c r="S19" s="52"/>
      <c r="T19" s="52"/>
      <c r="U19" s="52">
        <v>45777</v>
      </c>
      <c r="V19" s="52">
        <v>45900</v>
      </c>
      <c r="W19" s="52">
        <v>46022</v>
      </c>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ht="102" x14ac:dyDescent="0.2">
      <c r="A20" s="45" t="str">
        <f>'[13]2 CONTEXTO E IDENTIFICACIÓN'!A20</f>
        <v>R12</v>
      </c>
      <c r="B20" s="46" t="str">
        <f>+'[13]2 CONTEXTO E IDENTIFICACIÓN'!F20</f>
        <v xml:space="preserve">Posibilidad de pérdida económica y reputacional Por Comprometerse con dar participacion en los proyectos con fin lucrativo a terceros, por la celebracion de convenios inter institucionales  </v>
      </c>
      <c r="C20" s="47">
        <f>+'[13]3 PROBABIL E IMPACTO INHERENTE'!E20</f>
        <v>0.8</v>
      </c>
      <c r="D20" s="47">
        <f>+'[13]3 PROBABIL E IMPACTO INHERENTE'!M20</f>
        <v>1</v>
      </c>
      <c r="E20" s="48" t="str">
        <f>+'[13]4 MAPA CALOR INHERENTE'!C20</f>
        <v>Alta</v>
      </c>
      <c r="F20" s="48" t="str">
        <f>+'[13]4 MAPA CALOR INHERENTE'!D20</f>
        <v>Catastrófico</v>
      </c>
      <c r="G20" s="46" t="str">
        <f>+'[13]4 MAPA CALOR INHERENTE'!E20</f>
        <v>Extremo</v>
      </c>
      <c r="H20" s="49">
        <f>+'[13]5 VALORACIÓN DEL CONTROL'!S55</f>
        <v>0.4</v>
      </c>
      <c r="I20" s="50">
        <f>+'[13]5 VALORACIÓN DEL CONTROL'!T55</f>
        <v>1</v>
      </c>
      <c r="J20" s="48" t="str">
        <f t="shared" si="3"/>
        <v>Baja</v>
      </c>
      <c r="K20" s="48" t="str">
        <f t="shared" si="4"/>
        <v>Catastrófico</v>
      </c>
      <c r="L20" s="46" t="str">
        <f t="shared" si="5"/>
        <v>Extremo</v>
      </c>
      <c r="M20" s="46" t="str">
        <f t="shared" si="0"/>
        <v>Requiere Plan de Acción</v>
      </c>
      <c r="N20" s="46" t="str">
        <f t="shared" si="1"/>
        <v>Reducir_mitigar_Transferir_Evitar</v>
      </c>
      <c r="O20" s="51" t="s">
        <v>36</v>
      </c>
      <c r="P20" s="46" t="str">
        <f t="shared" si="2"/>
        <v>Reducir_Mitigar</v>
      </c>
      <c r="Q20" s="51" t="s">
        <v>332</v>
      </c>
      <c r="R20" s="51" t="s">
        <v>329</v>
      </c>
      <c r="S20" s="52"/>
      <c r="T20" s="52"/>
      <c r="U20" s="52">
        <v>45777</v>
      </c>
      <c r="V20" s="52">
        <v>45900</v>
      </c>
      <c r="W20" s="52">
        <v>46022</v>
      </c>
      <c r="X20" s="51"/>
      <c r="Y20" s="51"/>
      <c r="Z20" s="51"/>
      <c r="AA20" s="53"/>
      <c r="AB20" s="53"/>
      <c r="AC20" s="76"/>
      <c r="AD20" s="76"/>
      <c r="AE20" s="74"/>
      <c r="AF20" s="77"/>
      <c r="AM20" s="74"/>
      <c r="AN20" s="74"/>
      <c r="AO20" s="44"/>
      <c r="AP20" s="44"/>
      <c r="AQ20" s="44"/>
      <c r="AR20" s="57"/>
      <c r="AS20" s="57"/>
      <c r="AT20" s="57"/>
      <c r="AU20" s="57"/>
      <c r="AV20" s="57"/>
      <c r="AW20" s="44"/>
      <c r="AX20" s="44"/>
    </row>
    <row r="21" spans="1:50" ht="102" x14ac:dyDescent="0.2">
      <c r="A21" s="45" t="str">
        <f>'[13]2 CONTEXTO E IDENTIFICACIÓN'!A21</f>
        <v>R13</v>
      </c>
      <c r="B21" s="46" t="str">
        <f>+'[13]2 CONTEXTO E IDENTIFICACIÓN'!F21</f>
        <v xml:space="preserve">Posibilidad de pérdida económica y reputacional Por Solicitar dinero o beneficios a cambio de brindar acompañamiento , ascesoria y omitir el seguimiento a los proyectos en ejecucion  de la direccion </v>
      </c>
      <c r="C21" s="47">
        <f>+'[13]3 PROBABIL E IMPACTO INHERENTE'!E21</f>
        <v>0.8</v>
      </c>
      <c r="D21" s="47">
        <f>+'[13]3 PROBABIL E IMPACTO INHERENTE'!M21</f>
        <v>0.8</v>
      </c>
      <c r="E21" s="48" t="str">
        <f>+'[13]4 MAPA CALOR INHERENTE'!C21</f>
        <v>Alta</v>
      </c>
      <c r="F21" s="48" t="str">
        <f>+'[13]4 MAPA CALOR INHERENTE'!D21</f>
        <v>Mayor</v>
      </c>
      <c r="G21" s="46" t="str">
        <f>+'[13]4 MAPA CALOR INHERENTE'!E21</f>
        <v>Alto</v>
      </c>
      <c r="H21" s="49">
        <f>+'[13]5 VALORACIÓN DEL CONTROL'!S59</f>
        <v>0.4</v>
      </c>
      <c r="I21" s="50">
        <f>+'[13]5 VALORACIÓN DEL CONTROL'!T59</f>
        <v>0.8</v>
      </c>
      <c r="J21" s="48" t="str">
        <f t="shared" si="3"/>
        <v>Baja</v>
      </c>
      <c r="K21" s="48" t="str">
        <f t="shared" si="4"/>
        <v>Mayor</v>
      </c>
      <c r="L21" s="46" t="str">
        <f t="shared" si="5"/>
        <v>Alto</v>
      </c>
      <c r="M21" s="46" t="str">
        <f t="shared" si="0"/>
        <v>Requiere Plan de Acción</v>
      </c>
      <c r="N21" s="46" t="str">
        <f t="shared" si="1"/>
        <v>Reducir_mitigar_Transferir_Evitar</v>
      </c>
      <c r="O21" s="51" t="s">
        <v>36</v>
      </c>
      <c r="P21" s="46" t="str">
        <f t="shared" si="2"/>
        <v>Reducir_Mitigar</v>
      </c>
      <c r="Q21" s="51" t="s">
        <v>328</v>
      </c>
      <c r="R21" s="51" t="s">
        <v>329</v>
      </c>
      <c r="S21" s="52"/>
      <c r="T21" s="52"/>
      <c r="U21" s="52">
        <v>45777</v>
      </c>
      <c r="V21" s="52">
        <v>45900</v>
      </c>
      <c r="W21" s="52">
        <v>46022</v>
      </c>
      <c r="X21" s="51"/>
      <c r="Y21" s="51"/>
      <c r="Z21" s="51"/>
      <c r="AA21" s="53"/>
      <c r="AB21" s="53"/>
      <c r="AC21" s="76"/>
      <c r="AD21" s="76"/>
      <c r="AE21" s="78"/>
      <c r="AM21" s="74"/>
      <c r="AN21" s="74"/>
      <c r="AO21" s="44"/>
      <c r="AP21" s="70"/>
      <c r="AQ21" s="70"/>
      <c r="AR21" s="70"/>
      <c r="AS21" s="70"/>
      <c r="AT21" s="70"/>
      <c r="AU21" s="70"/>
      <c r="AV21" s="57"/>
      <c r="AW21" s="44"/>
      <c r="AX21" s="44"/>
    </row>
    <row r="22" spans="1:50" ht="89.25" x14ac:dyDescent="0.2">
      <c r="A22" s="45" t="str">
        <f>'[13]2 CONTEXTO E IDENTIFICACIÓN'!A22</f>
        <v>R14</v>
      </c>
      <c r="B22" s="46" t="str">
        <f>+'[13]2 CONTEXTO E IDENTIFICACIÓN'!F22</f>
        <v xml:space="preserve">Posibilidad de pérdida económica y reputacional Por Formular politicas publiacas que favorezcan a privado con fines de apropacion de dineros de los proyectos. </v>
      </c>
      <c r="C22" s="47">
        <f>+'[13]3 PROBABIL E IMPACTO INHERENTE'!E22</f>
        <v>1</v>
      </c>
      <c r="D22" s="47">
        <f>+'[13]3 PROBABIL E IMPACTO INHERENTE'!M22</f>
        <v>1</v>
      </c>
      <c r="E22" s="48" t="str">
        <f>+'[13]4 MAPA CALOR INHERENTE'!C22</f>
        <v>Muy Alta</v>
      </c>
      <c r="F22" s="48" t="str">
        <f>+'[13]4 MAPA CALOR INHERENTE'!D22</f>
        <v>Catastrófico</v>
      </c>
      <c r="G22" s="46" t="str">
        <f>+'[13]4 MAPA CALOR INHERENTE'!E22</f>
        <v>Extremo</v>
      </c>
      <c r="H22" s="49">
        <f>+'[13]5 VALORACIÓN DEL CONTROL'!S63</f>
        <v>0.5</v>
      </c>
      <c r="I22" s="50">
        <f>+'[13]5 VALORACIÓN DEL CONTROL'!T63</f>
        <v>1</v>
      </c>
      <c r="J22" s="48" t="str">
        <f t="shared" si="3"/>
        <v>Media</v>
      </c>
      <c r="K22" s="48" t="str">
        <f t="shared" si="4"/>
        <v>Catastrófico</v>
      </c>
      <c r="L22" s="46" t="str">
        <f t="shared" si="5"/>
        <v>Extremo</v>
      </c>
      <c r="M22" s="46" t="str">
        <f t="shared" si="0"/>
        <v>Requiere Plan de Acción</v>
      </c>
      <c r="N22" s="46" t="str">
        <f t="shared" si="1"/>
        <v>Reducir_mitigar_Transferir_Evitar</v>
      </c>
      <c r="O22" s="51" t="s">
        <v>36</v>
      </c>
      <c r="P22" s="46" t="str">
        <f t="shared" si="2"/>
        <v>Reducir_Mitigar</v>
      </c>
      <c r="Q22" s="51" t="s">
        <v>330</v>
      </c>
      <c r="R22" s="51" t="s">
        <v>329</v>
      </c>
      <c r="S22" s="52"/>
      <c r="T22" s="52"/>
      <c r="U22" s="52">
        <v>45777</v>
      </c>
      <c r="V22" s="52">
        <v>45900</v>
      </c>
      <c r="W22" s="52">
        <v>46022</v>
      </c>
      <c r="X22" s="51"/>
      <c r="Y22" s="51"/>
      <c r="Z22" s="51"/>
      <c r="AA22" s="53"/>
      <c r="AB22" s="53"/>
      <c r="AC22" s="76"/>
      <c r="AD22" s="76"/>
      <c r="AO22" s="44"/>
      <c r="AP22" s="79"/>
      <c r="AQ22" s="79"/>
      <c r="AR22" s="79"/>
      <c r="AS22" s="79"/>
      <c r="AT22" s="79"/>
      <c r="AU22" s="79"/>
      <c r="AV22" s="57"/>
      <c r="AW22" s="44"/>
      <c r="AX22" s="44"/>
    </row>
    <row r="23" spans="1:50" ht="76.5" x14ac:dyDescent="0.2">
      <c r="A23" s="45" t="str">
        <f>'[13]2 CONTEXTO E IDENTIFICACIÓN'!A23</f>
        <v>R15</v>
      </c>
      <c r="B23" s="46" t="str">
        <f>+'[13]2 CONTEXTO E IDENTIFICACIÓN'!F23</f>
        <v xml:space="preserve">Posibilidad de pérdida económica y reputacional Por Utilizar recursos de la direccion para realizacion de los programas y no desarrollar tal objetivo. </v>
      </c>
      <c r="C23" s="47">
        <f>+'[13]3 PROBABIL E IMPACTO INHERENTE'!E23</f>
        <v>1</v>
      </c>
      <c r="D23" s="47">
        <f>+'[13]3 PROBABIL E IMPACTO INHERENTE'!M23</f>
        <v>0.6</v>
      </c>
      <c r="E23" s="48" t="str">
        <f>+'[13]4 MAPA CALOR INHERENTE'!C23</f>
        <v>Muy Alta</v>
      </c>
      <c r="F23" s="48" t="str">
        <f>+'[13]4 MAPA CALOR INHERENTE'!D23</f>
        <v>Moderado</v>
      </c>
      <c r="G23" s="46" t="str">
        <f>+'[13]4 MAPA CALOR INHERENTE'!E23</f>
        <v>Alto</v>
      </c>
      <c r="H23" s="49">
        <f>+'[13]5 VALORACIÓN DEL CONTROL'!S67</f>
        <v>0.5</v>
      </c>
      <c r="I23" s="50">
        <f>+'[13]5 VALORACIÓN DEL CONTROL'!T67</f>
        <v>0.6</v>
      </c>
      <c r="J23" s="48" t="str">
        <f t="shared" si="3"/>
        <v>Media</v>
      </c>
      <c r="K23" s="48" t="str">
        <f t="shared" si="4"/>
        <v>Moderado</v>
      </c>
      <c r="L23" s="46" t="str">
        <f t="shared" si="5"/>
        <v>Moderado</v>
      </c>
      <c r="M23" s="46" t="str">
        <f t="shared" si="0"/>
        <v>Requiere Plan de Acción</v>
      </c>
      <c r="N23" s="46" t="str">
        <f t="shared" si="1"/>
        <v>Reducir_mitigar_Transferir_Evitar</v>
      </c>
      <c r="O23" s="51" t="s">
        <v>36</v>
      </c>
      <c r="P23" s="46" t="str">
        <f t="shared" si="2"/>
        <v>Reducir_Mitigar</v>
      </c>
      <c r="Q23" s="51" t="s">
        <v>328</v>
      </c>
      <c r="R23" s="51" t="s">
        <v>329</v>
      </c>
      <c r="S23" s="52"/>
      <c r="T23" s="52"/>
      <c r="U23" s="52">
        <v>45777</v>
      </c>
      <c r="V23" s="52">
        <v>45900</v>
      </c>
      <c r="W23" s="52">
        <v>46022</v>
      </c>
      <c r="X23" s="51"/>
      <c r="Y23" s="51"/>
      <c r="Z23" s="51"/>
      <c r="AA23" s="53"/>
      <c r="AB23" s="53"/>
      <c r="AC23" s="76"/>
      <c r="AD23" s="76"/>
      <c r="AO23" s="44"/>
      <c r="AP23" s="70"/>
      <c r="AQ23" s="70"/>
      <c r="AR23" s="70"/>
      <c r="AS23" s="70"/>
      <c r="AT23" s="70"/>
      <c r="AU23" s="70"/>
      <c r="AV23" s="57"/>
      <c r="AW23" s="44"/>
      <c r="AX23" s="44"/>
    </row>
    <row r="24" spans="1:50" ht="153" x14ac:dyDescent="0.2">
      <c r="A24" s="45" t="str">
        <f>'[13]2 CONTEXTO E IDENTIFICACIÓN'!A24</f>
        <v>R16</v>
      </c>
      <c r="B24" s="46" t="str">
        <f>+'[13]2 CONTEXTO E IDENTIFICACIÓN'!F24</f>
        <v>Posibilidad de pérdida económica y reputacional Por Utilizar recursos de la direccion para realizacion de los programas y no desarrollar tal objetivo. Acausa de Insuficiente supervisión y control interno en la entrega de información confidencial y debido a Falta de controles de acceso y seguridad</v>
      </c>
      <c r="C24" s="47">
        <f>+'[13]3 PROBABIL E IMPACTO INHERENTE'!E24</f>
        <v>0.8</v>
      </c>
      <c r="D24" s="47">
        <f>+'[13]3 PROBABIL E IMPACTO INHERENTE'!M24</f>
        <v>0.8</v>
      </c>
      <c r="E24" s="48" t="str">
        <f>+'[13]4 MAPA CALOR INHERENTE'!C24</f>
        <v>Alta</v>
      </c>
      <c r="F24" s="48" t="str">
        <f>+'[13]4 MAPA CALOR INHERENTE'!D24</f>
        <v>Mayor</v>
      </c>
      <c r="G24" s="46" t="str">
        <f>+'[13]4 MAPA CALOR INHERENTE'!E24</f>
        <v>Alto</v>
      </c>
      <c r="H24" s="49">
        <f>+'[13]5 VALORACIÓN DEL CONTROL'!S71</f>
        <v>0.4</v>
      </c>
      <c r="I24" s="50">
        <f>+'[13]5 VALORACIÓN DEL CONTROL'!T71</f>
        <v>0.8</v>
      </c>
      <c r="J24" s="48" t="str">
        <f t="shared" si="3"/>
        <v>Baja</v>
      </c>
      <c r="K24" s="48" t="str">
        <f t="shared" si="4"/>
        <v>Mayor</v>
      </c>
      <c r="L24" s="46" t="str">
        <f t="shared" si="5"/>
        <v>Alto</v>
      </c>
      <c r="M24" s="46" t="str">
        <f t="shared" si="0"/>
        <v>Requiere Plan de Acción</v>
      </c>
      <c r="N24" s="46" t="str">
        <f t="shared" si="1"/>
        <v>Reducir_mitigar_Transferir_Evitar</v>
      </c>
      <c r="O24" s="51" t="s">
        <v>36</v>
      </c>
      <c r="P24" s="46" t="str">
        <f t="shared" si="2"/>
        <v>Reducir_Mitigar</v>
      </c>
      <c r="Q24" s="51" t="s">
        <v>330</v>
      </c>
      <c r="R24" s="51" t="s">
        <v>329</v>
      </c>
      <c r="S24" s="52"/>
      <c r="T24" s="52"/>
      <c r="U24" s="52">
        <v>45777</v>
      </c>
      <c r="V24" s="52">
        <v>45900</v>
      </c>
      <c r="W24" s="52">
        <v>46022</v>
      </c>
      <c r="X24" s="51"/>
      <c r="Y24" s="51"/>
      <c r="Z24" s="51"/>
      <c r="AA24" s="53"/>
      <c r="AB24" s="53"/>
      <c r="AO24" s="44"/>
      <c r="AP24" s="70"/>
      <c r="AQ24" s="70"/>
      <c r="AR24" s="70"/>
      <c r="AS24" s="70"/>
      <c r="AT24" s="70"/>
      <c r="AU24" s="70"/>
      <c r="AV24" s="57"/>
      <c r="AW24" s="44"/>
      <c r="AX24" s="44"/>
    </row>
    <row r="25" spans="1:50" ht="25.5" x14ac:dyDescent="0.25">
      <c r="A25" s="45" t="str">
        <f>'[13]2 CONTEXTO E IDENTIFICACIÓN'!A25</f>
        <v>R17</v>
      </c>
      <c r="B25" s="46" t="str">
        <f>+'[13]2 CONTEXTO E IDENTIFICACIÓN'!F25</f>
        <v xml:space="preserve">Posibilidad de pérdida económica y reputacional  </v>
      </c>
      <c r="C25" s="47" t="str">
        <f>+'[13]3 PROBABIL E IMPACTO INHERENTE'!E25</f>
        <v/>
      </c>
      <c r="D25" s="47" t="str">
        <f>+'[13]3 PROBABIL E IMPACTO INHERENTE'!M25</f>
        <v/>
      </c>
      <c r="E25" s="48" t="str">
        <f>+'[13]4 MAPA CALOR INHERENTE'!C25</f>
        <v/>
      </c>
      <c r="F25" s="48" t="str">
        <f>+'[13]4 MAPA CALOR INHERENTE'!D25</f>
        <v/>
      </c>
      <c r="G25" s="46" t="str">
        <f>+'[13]4 MAPA CALOR INHERENTE'!E25</f>
        <v/>
      </c>
      <c r="H25" s="49" t="str">
        <f>+'[13]5 VALORACIÓN DEL CONTROL'!S75</f>
        <v/>
      </c>
      <c r="I25" s="50" t="str">
        <f>+'[13]5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'[13]2 CONTEXTO E IDENTIFICACIÓN'!A26</f>
        <v>R18</v>
      </c>
      <c r="B26" s="46" t="str">
        <f>+'[13]2 CONTEXTO E IDENTIFICACIÓN'!F26</f>
        <v xml:space="preserve">  </v>
      </c>
      <c r="C26" s="47" t="str">
        <f>+'[13]3 PROBABIL E IMPACTO INHERENTE'!E26</f>
        <v/>
      </c>
      <c r="D26" s="47" t="str">
        <f>+'[13]3 PROBABIL E IMPACTO INHERENTE'!M26</f>
        <v/>
      </c>
      <c r="E26" s="48" t="str">
        <f>+'[13]4 MAPA CALOR INHERENTE'!C26</f>
        <v/>
      </c>
      <c r="F26" s="48" t="str">
        <f>+'[13]4 MAPA CALOR INHERENTE'!D26</f>
        <v/>
      </c>
      <c r="G26" s="46" t="str">
        <f>+'[13]4 MAPA CALOR INHERENTE'!E26</f>
        <v/>
      </c>
      <c r="H26" s="49" t="str">
        <f>+'[13]5 VALORACIÓN DEL CONTROL'!S79</f>
        <v/>
      </c>
      <c r="I26" s="50" t="str">
        <f>+'[13]5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'[13]2 CONTEXTO E IDENTIFICACIÓN'!A27</f>
        <v>R19</v>
      </c>
      <c r="B27" s="46" t="str">
        <f>+'[13]2 CONTEXTO E IDENTIFICACIÓN'!F27</f>
        <v xml:space="preserve">  </v>
      </c>
      <c r="C27" s="47" t="str">
        <f>+'[13]3 PROBABIL E IMPACTO INHERENTE'!E27</f>
        <v/>
      </c>
      <c r="D27" s="47" t="str">
        <f>+'[13]3 PROBABIL E IMPACTO INHERENTE'!M27</f>
        <v/>
      </c>
      <c r="E27" s="48" t="str">
        <f>+'[13]4 MAPA CALOR INHERENTE'!C27</f>
        <v/>
      </c>
      <c r="F27" s="48" t="str">
        <f>+'[13]4 MAPA CALOR INHERENTE'!D27</f>
        <v/>
      </c>
      <c r="G27" s="46" t="str">
        <f>+'[13]4 MAPA CALOR INHERENTE'!E27</f>
        <v/>
      </c>
      <c r="H27" s="49" t="str">
        <f>+'[13]5 VALORACIÓN DEL CONTROL'!S83</f>
        <v/>
      </c>
      <c r="I27" s="50" t="str">
        <f>+'[13]5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'[13]2 CONTEXTO E IDENTIFICACIÓN'!A28</f>
        <v>R20</v>
      </c>
      <c r="B28" s="46" t="str">
        <f>+'[13]2 CONTEXTO E IDENTIFICACIÓN'!F28</f>
        <v xml:space="preserve">  </v>
      </c>
      <c r="C28" s="47" t="str">
        <f>+'[13]3 PROBABIL E IMPACTO INHERENTE'!E28</f>
        <v/>
      </c>
      <c r="D28" s="47" t="str">
        <f>+'[13]3 PROBABIL E IMPACTO INHERENTE'!M28</f>
        <v/>
      </c>
      <c r="E28" s="48" t="str">
        <f>+'[13]4 MAPA CALOR INHERENTE'!C28</f>
        <v/>
      </c>
      <c r="F28" s="48" t="str">
        <f>+'[13]4 MAPA CALOR INHERENTE'!D28</f>
        <v/>
      </c>
      <c r="G28" s="46" t="str">
        <f>+'[13]4 MAPA CALOR INHERENTE'!E28</f>
        <v/>
      </c>
      <c r="H28" s="49" t="str">
        <f>+'[13]5 VALORACIÓN DEL CONTROL'!S87</f>
        <v/>
      </c>
      <c r="I28" s="50" t="str">
        <f>+'[13]5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27" priority="6" operator="equal">
      <formula>$AE$13</formula>
    </cfRule>
    <cfRule type="cellIs" dxfId="26" priority="7" operator="equal">
      <formula>$AE$12</formula>
    </cfRule>
    <cfRule type="cellIs" dxfId="25" priority="8" operator="equal">
      <formula>$AE$11</formula>
    </cfRule>
    <cfRule type="cellIs" dxfId="24" priority="9" operator="equal">
      <formula>$AE$10</formula>
    </cfRule>
    <cfRule type="cellIs" dxfId="23" priority="10" operator="equal">
      <formula>$AE$9</formula>
    </cfRule>
  </conditionalFormatting>
  <conditionalFormatting sqref="F9:F28">
    <cfRule type="cellIs" dxfId="22" priority="1" operator="equal">
      <formula>$AF$8</formula>
    </cfRule>
    <cfRule type="cellIs" dxfId="21" priority="2" operator="equal">
      <formula>$AG$8</formula>
    </cfRule>
    <cfRule type="cellIs" dxfId="20" priority="3" operator="equal">
      <formula>$AH$8</formula>
    </cfRule>
    <cfRule type="cellIs" dxfId="19" priority="4" operator="equal">
      <formula>$AI$8</formula>
    </cfRule>
    <cfRule type="cellIs" dxfId="18" priority="5" operator="equal">
      <formula>$AJ$8</formula>
    </cfRule>
  </conditionalFormatting>
  <conditionalFormatting sqref="G9:G28">
    <cfRule type="cellIs" dxfId="17" priority="11" operator="equal">
      <formula>$AF$16</formula>
    </cfRule>
    <cfRule type="cellIs" dxfId="16" priority="12" operator="equal">
      <formula>$AF$17</formula>
    </cfRule>
    <cfRule type="cellIs" dxfId="15" priority="13" operator="equal">
      <formula>$AF$18</formula>
    </cfRule>
    <cfRule type="cellIs" dxfId="14" priority="14" operator="equal">
      <formula>$AF$19</formula>
    </cfRule>
  </conditionalFormatting>
  <conditionalFormatting sqref="I9:J28">
    <cfRule type="cellIs" dxfId="13" priority="15" operator="equal">
      <formula>$AE$13</formula>
    </cfRule>
    <cfRule type="cellIs" dxfId="12" priority="16" operator="equal">
      <formula>$AE$12</formula>
    </cfRule>
    <cfRule type="cellIs" dxfId="11" priority="17" operator="equal">
      <formula>$AE$11</formula>
    </cfRule>
    <cfRule type="cellIs" dxfId="10" priority="18" operator="equal">
      <formula>$AE$10</formula>
    </cfRule>
    <cfRule type="cellIs" dxfId="9" priority="19" operator="equal">
      <formula>$AE$9</formula>
    </cfRule>
  </conditionalFormatting>
  <conditionalFormatting sqref="K9:K28">
    <cfRule type="cellIs" dxfId="8" priority="20" operator="equal">
      <formula>$AF$8</formula>
    </cfRule>
    <cfRule type="cellIs" dxfId="7" priority="21" operator="equal">
      <formula>$AG$8</formula>
    </cfRule>
    <cfRule type="cellIs" dxfId="6" priority="22" operator="equal">
      <formula>$AH$8</formula>
    </cfRule>
    <cfRule type="cellIs" dxfId="5" priority="23" operator="equal">
      <formula>$AI$8</formula>
    </cfRule>
    <cfRule type="cellIs" dxfId="4" priority="24" operator="equal">
      <formula>$AJ$8</formula>
    </cfRule>
  </conditionalFormatting>
  <conditionalFormatting sqref="L9:L28">
    <cfRule type="cellIs" dxfId="3" priority="25" operator="equal">
      <formula>$AF$16</formula>
    </cfRule>
    <cfRule type="cellIs" dxfId="2" priority="26" operator="equal">
      <formula>$AF$17</formula>
    </cfRule>
    <cfRule type="cellIs" dxfId="1" priority="27" operator="equal">
      <formula>$AF$18</formula>
    </cfRule>
    <cfRule type="cellIs" dxfId="0" priority="28" operator="equal">
      <formula>$AF$19</formula>
    </cfRule>
  </conditionalFormatting>
  <dataValidations count="4">
    <dataValidation type="list" allowBlank="1" showInputMessage="1" showErrorMessage="1" sqref="O9:O28" xr:uid="{98B92008-C40B-4183-A106-24FA9D6B1D48}">
      <formula1>INDIRECT($N9)</formula1>
    </dataValidation>
    <dataValidation allowBlank="1" showInputMessage="1" showErrorMessage="1" prompt="Es la materialización del riesgo y las consecuencias de su aparición. Su escala es: 5 bajo impacto, 10 medio, 20 alto impacto._x000a_" sqref="JP8:JV8" xr:uid="{0FF35B94-BB6F-4EB4-A2C0-8EFEB8462EB7}"/>
    <dataValidation allowBlank="1" showInputMessage="1" showErrorMessage="1" prompt="La probabilidad se encuentra determinada por una escala de 1 a 3, siendo 1 la menor probabilidad de ocurrencia del riesgo y 3 la mayor probabilidad de  ocurrencia." sqref="JO8" xr:uid="{F10C5741-7DEB-4AF3-8556-024F0B4AA8DF}"/>
    <dataValidation type="list" allowBlank="1" showInputMessage="1" showErrorMessage="1" sqref="JP9:JV16" xr:uid="{CDE0AF3B-432D-498D-84C6-5FF79F99FFCC}">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FD41D-32FF-445C-852C-EA85396D955B}">
  <dimension ref="A1:AX35"/>
  <sheetViews>
    <sheetView workbookViewId="0">
      <selection activeCell="J11" sqref="J11"/>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+'[10]2 CONTEXTO E IDENTIFICACIÓN'!C1</f>
        <v>MAPA DE RIESGOS</v>
      </c>
      <c r="C1" s="1" t="str">
        <f>+'[10]2 CONTEXTO E IDENTIFICACIÓN'!D1</f>
        <v>CÓDIGO:</v>
      </c>
      <c r="D1" s="2">
        <f>+'[10]2 CONTEXTO E IDENTIFICACIÓN'!E1</f>
        <v>0</v>
      </c>
      <c r="E1" s="3"/>
      <c r="F1" s="4" t="str">
        <f>+'[10]2 CONTEXTO E IDENTIFICACIÓN'!$G$4</f>
        <v>Elaboración o Actualización:</v>
      </c>
      <c r="G1" s="5">
        <f>+IF('[10]2 CONTEXTO E IDENTIFICACIÓN'!$H$4="","",'[10]2 CONTEXTO E IDENTIFICACIÓN'!$H$4)</f>
        <v>46017</v>
      </c>
      <c r="H1" s="6"/>
      <c r="I1" s="6"/>
      <c r="U1" s="8"/>
      <c r="V1" s="8"/>
      <c r="AR1" s="9"/>
      <c r="AS1" s="9"/>
      <c r="AT1" s="9"/>
      <c r="AU1" s="9"/>
      <c r="AV1" s="9"/>
    </row>
    <row r="2" spans="1:50" s="7" customFormat="1" x14ac:dyDescent="0.2">
      <c r="A2" s="197"/>
      <c r="B2" s="198"/>
      <c r="C2" s="1" t="str">
        <f>+'[10]2 CONTEXTO E IDENTIFICACIÓN'!D2</f>
        <v>VERSIÓN:</v>
      </c>
      <c r="D2" s="2">
        <f>+'[10]2 CONTEXTO E IDENTIFICACIÓN'!E2</f>
        <v>0</v>
      </c>
      <c r="E2" s="3"/>
      <c r="F2" s="10" t="str">
        <f>+'[10]2 CONTEXTO E IDENTIFICACIÓN'!$E$5</f>
        <v>Vigencia del:</v>
      </c>
      <c r="G2" s="11">
        <f>+IF('[10]2 CONTEXTO E IDENTIFICACIÓN'!$F$5="","",'[10]2 CONTEXTO E IDENTIFICACIÓN'!$F$5)</f>
        <v>45901</v>
      </c>
      <c r="H2" s="12" t="s">
        <v>0</v>
      </c>
      <c r="I2" s="13">
        <f>+IF('[10]2 CONTEXTO E IDENTIFICACIÓN'!$H$5="","",'[10]2 CONTEXTO E IDENTIFICACIÓN'!$H$5)</f>
        <v>46022</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+IF('[10]2 CONTEXTO E IDENTIFICACIÓN'!$C$4="","",'[10]2 CONTEXTO E IDENTIFICACIÓN'!$C$4)</f>
        <v>GOBERNACION DE BOLIVAR</v>
      </c>
      <c r="C4" s="199"/>
      <c r="D4" s="199"/>
      <c r="E4" s="19"/>
      <c r="F4" s="19"/>
      <c r="G4" s="19"/>
      <c r="H4" s="19"/>
      <c r="I4" s="19"/>
      <c r="J4" s="19"/>
      <c r="K4" s="20"/>
      <c r="S4" s="8"/>
      <c r="T4" s="8"/>
      <c r="AR4" s="9"/>
      <c r="AS4" s="9"/>
      <c r="AT4" s="9"/>
      <c r="AU4" s="9"/>
      <c r="AV4" s="9"/>
    </row>
    <row r="5" spans="1:50" s="7" customFormat="1" ht="30" x14ac:dyDescent="0.2">
      <c r="A5" s="18" t="s">
        <v>2</v>
      </c>
      <c r="B5" s="199" t="str">
        <f>+IF('[10]2 CONTEXTO E IDENTIFICACIÓN'!$E$4="","",'[10]2 CONTEXTO E IDENTIFICACIÓN'!$E$4)</f>
        <v>SECRETARÍA DE SERVICIOS PÚBLICOS</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40.25" x14ac:dyDescent="0.2">
      <c r="A9" s="45" t="str">
        <f>'[10]2 CONTEXTO E IDENTIFICACIÓN'!A9</f>
        <v>R1</v>
      </c>
      <c r="B9" s="46" t="str">
        <f>+'[10]2 CONTEXTO E IDENTIFICACIÓN'!F9</f>
        <v>Posibilidad de pérdida reputacional Por manipulación de los procesos de contratación con el fin de favorecer a un funcionario, particular o un grupo con intereses privados A causa de estudios previos superficiales y manipulados por personal interesado en el proceso de contratación</v>
      </c>
      <c r="C9" s="47">
        <f>+'[10]3 PROBABIL E IMPACTO INHERENTE'!E9</f>
        <v>0.6</v>
      </c>
      <c r="D9" s="47">
        <f>+'[10]3 PROBABIL E IMPACTO INHERENTE'!M9</f>
        <v>0.6</v>
      </c>
      <c r="E9" s="48" t="str">
        <f>+'[10]4 MAPA CALOR INHERENTE'!C9</f>
        <v>Media</v>
      </c>
      <c r="F9" s="48" t="str">
        <f>+'[10]4 MAPA CALOR INHERENTE'!D9</f>
        <v>Moderado</v>
      </c>
      <c r="G9" s="46" t="str">
        <f>+'[10]4 MAPA CALOR INHERENTE'!E9</f>
        <v>Moderado</v>
      </c>
      <c r="H9" s="49">
        <f>+'[10]6 MAPA CALOR RESIDUAL'!C9</f>
        <v>0.36</v>
      </c>
      <c r="I9" s="50">
        <f>+'[10]6 MAPA CALOR RESIDUAL'!D9</f>
        <v>0.44999999999999996</v>
      </c>
      <c r="J9" s="48" t="str">
        <f>+'[10]6 MAPA CALOR RESIDUAL'!E9</f>
        <v>Baja</v>
      </c>
      <c r="K9" s="48" t="str">
        <f>+'[10]6 MAPA CALOR RESIDUAL'!F9</f>
        <v>Moderado</v>
      </c>
      <c r="L9" s="46" t="str">
        <f>+'[10]6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116" t="s">
        <v>314</v>
      </c>
      <c r="R9" s="51" t="s">
        <v>315</v>
      </c>
      <c r="S9" s="52"/>
      <c r="T9" s="52"/>
      <c r="U9" s="51"/>
      <c r="V9" s="51"/>
      <c r="W9" s="51"/>
      <c r="X9" s="51"/>
      <c r="Y9" s="51"/>
      <c r="Z9" s="51"/>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114.75" x14ac:dyDescent="0.2">
      <c r="A10" s="45" t="str">
        <f>'[10]2 CONTEXTO E IDENTIFICACIÓN'!A10</f>
        <v>R2</v>
      </c>
      <c r="B10" s="46" t="str">
        <f>+'[10]2 CONTEXTO E IDENTIFICACIÓN'!F10</f>
        <v>Posibilidad de pérdida reputacional Por adulterar u ocultar información de interés y naturaleza pública con el fin de saisfacer intereses particulares debido a sistemas de información susceptibles de manipulación o adulteración</v>
      </c>
      <c r="C10" s="47">
        <f>+'[10]3 PROBABIL E IMPACTO INHERENTE'!E10</f>
        <v>0.4</v>
      </c>
      <c r="D10" s="47">
        <f>+'[10]3 PROBABIL E IMPACTO INHERENTE'!M10</f>
        <v>0.4</v>
      </c>
      <c r="E10" s="48" t="str">
        <f>+'[10]4 MAPA CALOR INHERENTE'!C10</f>
        <v>Baja</v>
      </c>
      <c r="F10" s="48" t="str">
        <f>+'[10]4 MAPA CALOR INHERENTE'!D10</f>
        <v>Menor</v>
      </c>
      <c r="G10" s="46" t="str">
        <f>+'[10]4 MAPA CALOR INHERENTE'!E10</f>
        <v>Moderado</v>
      </c>
      <c r="H10" s="49">
        <f>+'[10]5 VALORACIÓN DEL CONTROL'!S13</f>
        <v>0.16800000000000001</v>
      </c>
      <c r="I10" s="50">
        <f>+'[10]5 VALORACIÓN DEL CONTROL'!T13</f>
        <v>0.4</v>
      </c>
      <c r="J10" s="48" t="str">
        <f t="shared" ref="J10:J28" si="3">+IF(H10=0,"",IF(H10&lt;=$AD$13,$AE$13,IF(H10&lt;=$AD$12,$AE$12,IF(H10&lt;=$AD$11,$AE$11,IF(H10&lt;=$AD$10,$AE$10,IF(H10&lt;=$AD$9,$AE$9,""))))))</f>
        <v>Muy 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46" t="str">
        <f t="shared" si="0"/>
        <v>No requiere Plan de Acción</v>
      </c>
      <c r="N10" s="46" t="str">
        <f t="shared" si="1"/>
        <v>Aceptar</v>
      </c>
      <c r="O10" s="51" t="s">
        <v>36</v>
      </c>
      <c r="P10" s="46" t="str">
        <f t="shared" si="2"/>
        <v>Aceptar</v>
      </c>
      <c r="Q10" s="116" t="s">
        <v>316</v>
      </c>
      <c r="R10" s="51" t="s">
        <v>315</v>
      </c>
      <c r="S10" s="52"/>
      <c r="T10" s="52"/>
      <c r="U10" s="52"/>
      <c r="V10" s="52"/>
      <c r="W10" s="52"/>
      <c r="X10" s="51"/>
      <c r="Y10" s="51"/>
      <c r="Z10" s="51"/>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63.75" customHeight="1" x14ac:dyDescent="0.2">
      <c r="A11" s="45" t="str">
        <f>'[10]2 CONTEXTO E IDENTIFICACIÓN'!A11</f>
        <v>R3</v>
      </c>
      <c r="B11" s="46">
        <f>+'[10]2 CONTEXTO E IDENTIFICACIÓN'!F11</f>
        <v>0</v>
      </c>
      <c r="C11" s="47" t="str">
        <f>+'[10]3 PROBABIL E IMPACTO INHERENTE'!E11</f>
        <v/>
      </c>
      <c r="D11" s="47"/>
      <c r="E11" s="48" t="str">
        <f>+'[10]4 MAPA CALOR INHERENTE'!C11</f>
        <v/>
      </c>
      <c r="F11" s="48"/>
      <c r="G11" s="46"/>
      <c r="H11" s="49"/>
      <c r="I11" s="50"/>
      <c r="J11" s="48"/>
      <c r="K11" s="48"/>
      <c r="L11" s="46"/>
      <c r="M11" s="46"/>
      <c r="N11" s="46"/>
      <c r="O11" s="51"/>
      <c r="P11" s="46"/>
      <c r="Q11" s="116"/>
      <c r="R11" s="51"/>
      <c r="S11" s="52"/>
      <c r="T11" s="52"/>
      <c r="U11" s="52"/>
      <c r="V11" s="52"/>
      <c r="W11" s="52"/>
      <c r="X11" s="51"/>
      <c r="Y11" s="51"/>
      <c r="Z11" s="51"/>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75" x14ac:dyDescent="0.2">
      <c r="A12" s="45" t="str">
        <f>'[10]2 CONTEXTO E IDENTIFICACIÓN'!A12</f>
        <v>R4</v>
      </c>
      <c r="B12" s="46">
        <f>+'[10]2 CONTEXTO E IDENTIFICACIÓN'!F12</f>
        <v>0</v>
      </c>
      <c r="C12" s="47" t="str">
        <f>+'[10]3 PROBABIL E IMPACTO INHERENTE'!E12</f>
        <v/>
      </c>
      <c r="D12" s="47"/>
      <c r="E12" s="48" t="str">
        <f>+'[10]4 MAPA CALOR INHERENTE'!C12</f>
        <v/>
      </c>
      <c r="F12" s="48"/>
      <c r="G12" s="46" t="str">
        <f>+'[10]4 MAPA CALOR INHERENTE'!E12</f>
        <v/>
      </c>
      <c r="H12" s="49"/>
      <c r="I12" s="50"/>
      <c r="J12" s="48" t="str">
        <f t="shared" si="3"/>
        <v/>
      </c>
      <c r="K12" s="48" t="str">
        <f t="shared" si="4"/>
        <v/>
      </c>
      <c r="L12" s="46" t="str">
        <f t="shared" si="5"/>
        <v/>
      </c>
      <c r="M12" s="46" t="str">
        <f t="shared" si="0"/>
        <v/>
      </c>
      <c r="N12" s="46" t="str">
        <f t="shared" si="1"/>
        <v/>
      </c>
      <c r="O12" s="51" t="s">
        <v>75</v>
      </c>
      <c r="P12" s="46" t="str">
        <f t="shared" si="2"/>
        <v/>
      </c>
      <c r="Q12" s="116" t="s">
        <v>317</v>
      </c>
      <c r="R12" s="51" t="s">
        <v>315</v>
      </c>
      <c r="S12" s="52"/>
      <c r="T12" s="52"/>
      <c r="U12" s="52"/>
      <c r="V12" s="52"/>
      <c r="W12" s="52"/>
      <c r="X12" s="51"/>
      <c r="Y12" s="51"/>
      <c r="Z12" s="51"/>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15.75" thickBot="1" x14ac:dyDescent="0.25">
      <c r="A13" s="45" t="str">
        <f>'[10]2 CONTEXTO E IDENTIFICACIÓN'!A13</f>
        <v>R5</v>
      </c>
      <c r="B13" s="46">
        <f>+'[10]2 CONTEXTO E IDENTIFICACIÓN'!F13</f>
        <v>0</v>
      </c>
      <c r="C13" s="47" t="str">
        <f>+'[10]3 PROBABIL E IMPACTO INHERENTE'!E13</f>
        <v/>
      </c>
      <c r="D13" s="47" t="str">
        <f>+'[10]3 PROBABIL E IMPACTO INHERENTE'!M13</f>
        <v/>
      </c>
      <c r="E13" s="48" t="str">
        <f>+'[10]4 MAPA CALOR INHERENTE'!C13</f>
        <v/>
      </c>
      <c r="F13" s="48" t="str">
        <f>+'[10]4 MAPA CALOR INHERENTE'!D13</f>
        <v/>
      </c>
      <c r="G13" s="46" t="str">
        <f>+'[10]4 MAPA CALOR INHERENTE'!E13</f>
        <v/>
      </c>
      <c r="H13" s="49" t="str">
        <f>+'[10]5 VALORACIÓN DEL CONTROL'!S27</f>
        <v/>
      </c>
      <c r="I13" s="50" t="str">
        <f>+'[10]5 VALORACIÓN DEL CONTROL'!T27</f>
        <v/>
      </c>
      <c r="J13" s="48" t="str">
        <f t="shared" si="3"/>
        <v/>
      </c>
      <c r="K13" s="48" t="str">
        <f t="shared" si="4"/>
        <v/>
      </c>
      <c r="L13" s="46" t="str">
        <f t="shared" si="5"/>
        <v/>
      </c>
      <c r="M13" s="46" t="str">
        <f t="shared" si="0"/>
        <v/>
      </c>
      <c r="N13" s="46" t="str">
        <f t="shared" si="1"/>
        <v/>
      </c>
      <c r="O13" s="51"/>
      <c r="P13" s="46"/>
      <c r="Q13" s="116"/>
      <c r="R13" s="51"/>
      <c r="S13" s="52"/>
      <c r="T13" s="52"/>
      <c r="U13" s="52"/>
      <c r="V13" s="52"/>
      <c r="W13" s="52"/>
      <c r="X13" s="51"/>
      <c r="Y13" s="51"/>
      <c r="Z13" s="51"/>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x14ac:dyDescent="0.2">
      <c r="A14" s="45" t="str">
        <f>'[10]2 CONTEXTO E IDENTIFICACIÓN'!A14</f>
        <v>R6</v>
      </c>
      <c r="B14" s="46">
        <f>+'[10]2 CONTEXTO E IDENTIFICACIÓN'!F14</f>
        <v>0</v>
      </c>
      <c r="C14" s="47" t="str">
        <f>+'[10]3 PROBABIL E IMPACTO INHERENTE'!E14</f>
        <v/>
      </c>
      <c r="D14" s="47" t="str">
        <f>+'[10]3 PROBABIL E IMPACTO INHERENTE'!M14</f>
        <v/>
      </c>
      <c r="E14" s="48" t="str">
        <f>+'[10]4 MAPA CALOR INHERENTE'!C14</f>
        <v/>
      </c>
      <c r="F14" s="48" t="str">
        <f>+'[10]4 MAPA CALOR INHERENTE'!D14</f>
        <v/>
      </c>
      <c r="G14" s="46" t="str">
        <f>+'[10]4 MAPA CALOR INHERENTE'!E14</f>
        <v/>
      </c>
      <c r="H14" s="49" t="str">
        <f>+'[10]5 VALORACIÓN DEL CONTROL'!S31</f>
        <v/>
      </c>
      <c r="I14" s="50" t="str">
        <f>+'[10]5 VALORACIÓN DEL CONTROL'!T31</f>
        <v/>
      </c>
      <c r="J14" s="48" t="str">
        <f t="shared" si="3"/>
        <v/>
      </c>
      <c r="K14" s="48" t="str">
        <f t="shared" si="4"/>
        <v/>
      </c>
      <c r="L14" s="46" t="str">
        <f t="shared" si="5"/>
        <v/>
      </c>
      <c r="M14" s="46" t="str">
        <f t="shared" si="0"/>
        <v/>
      </c>
      <c r="N14" s="46" t="str">
        <f t="shared" si="1"/>
        <v/>
      </c>
      <c r="O14" s="51"/>
      <c r="P14" s="46"/>
      <c r="Q14" s="117"/>
      <c r="R14" s="51"/>
      <c r="S14" s="52"/>
      <c r="T14" s="52"/>
      <c r="U14" s="52"/>
      <c r="V14" s="52"/>
      <c r="W14" s="52"/>
      <c r="X14" s="51"/>
      <c r="Y14" s="51"/>
      <c r="Z14" s="51"/>
      <c r="AA14" s="53"/>
      <c r="AB14" s="53"/>
      <c r="AM14" s="37"/>
      <c r="AN14" s="37"/>
      <c r="AO14" s="44"/>
      <c r="AP14" s="59"/>
      <c r="AQ14" s="60"/>
      <c r="AR14" s="57"/>
      <c r="AS14" s="57"/>
      <c r="AT14" s="57"/>
      <c r="AU14" s="57"/>
      <c r="AV14" s="57"/>
      <c r="AW14" s="44"/>
      <c r="AX14" s="44"/>
    </row>
    <row r="15" spans="1:50" ht="38.25" x14ac:dyDescent="0.2">
      <c r="A15" s="45" t="str">
        <f>'[10]2 CONTEXTO E IDENTIFICACIÓN'!A15</f>
        <v>R7</v>
      </c>
      <c r="B15" s="46">
        <f>+'[10]2 CONTEXTO E IDENTIFICACIÓN'!F15</f>
        <v>0</v>
      </c>
      <c r="C15" s="47" t="str">
        <f>+'[10]3 PROBABIL E IMPACTO INHERENTE'!E15</f>
        <v/>
      </c>
      <c r="D15" s="47" t="str">
        <f>+'[10]3 PROBABIL E IMPACTO INHERENTE'!M15</f>
        <v/>
      </c>
      <c r="E15" s="48" t="str">
        <f>+'[10]4 MAPA CALOR INHERENTE'!C15</f>
        <v/>
      </c>
      <c r="F15" s="48" t="str">
        <f>+'[10]4 MAPA CALOR INHERENTE'!D15</f>
        <v/>
      </c>
      <c r="G15" s="46" t="str">
        <f>+'[10]4 MAPA CALOR INHERENTE'!E15</f>
        <v/>
      </c>
      <c r="H15" s="49" t="str">
        <f>+'[10]5 VALORACIÓN DEL CONTROL'!S35</f>
        <v/>
      </c>
      <c r="I15" s="50" t="str">
        <f>+'[10]5 VALORACIÓN DEL CONTROL'!T35</f>
        <v/>
      </c>
      <c r="J15" s="48" t="str">
        <f t="shared" si="3"/>
        <v/>
      </c>
      <c r="K15" s="48" t="str">
        <f t="shared" si="4"/>
        <v/>
      </c>
      <c r="L15" s="46" t="str">
        <f t="shared" si="5"/>
        <v/>
      </c>
      <c r="M15" s="46" t="str">
        <f t="shared" si="0"/>
        <v/>
      </c>
      <c r="N15" s="46" t="str">
        <f t="shared" si="1"/>
        <v/>
      </c>
      <c r="O15" s="51"/>
      <c r="P15" s="46"/>
      <c r="Q15" s="117"/>
      <c r="R15" s="51"/>
      <c r="S15" s="52"/>
      <c r="T15" s="52"/>
      <c r="U15" s="52"/>
      <c r="V15" s="52"/>
      <c r="W15" s="52"/>
      <c r="X15" s="51"/>
      <c r="Y15" s="51"/>
      <c r="Z15" s="51"/>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25.5" x14ac:dyDescent="0.2">
      <c r="A16" s="45" t="str">
        <f>'[10]2 CONTEXTO E IDENTIFICACIÓN'!A16</f>
        <v>R8</v>
      </c>
      <c r="B16" s="46">
        <f>+'[10]2 CONTEXTO E IDENTIFICACIÓN'!F16</f>
        <v>0</v>
      </c>
      <c r="C16" s="47" t="str">
        <f>+'[10]3 PROBABIL E IMPACTO INHERENTE'!E16</f>
        <v/>
      </c>
      <c r="D16" s="47" t="str">
        <f>+'[10]3 PROBABIL E IMPACTO INHERENTE'!M16</f>
        <v/>
      </c>
      <c r="E16" s="48" t="str">
        <f>+'[10]4 MAPA CALOR INHERENTE'!C16</f>
        <v/>
      </c>
      <c r="F16" s="48" t="str">
        <f>+'[10]4 MAPA CALOR INHERENTE'!D16</f>
        <v/>
      </c>
      <c r="G16" s="46" t="str">
        <f>+'[10]4 MAPA CALOR INHERENTE'!E16</f>
        <v/>
      </c>
      <c r="H16" s="49" t="str">
        <f>+'[10]5 VALORACIÓN DEL CONTROL'!S39</f>
        <v/>
      </c>
      <c r="I16" s="50" t="str">
        <f>+'[10]5 VALORACIÓN DEL CONTROL'!T39</f>
        <v/>
      </c>
      <c r="J16" s="48" t="str">
        <f t="shared" si="3"/>
        <v/>
      </c>
      <c r="K16" s="48" t="str">
        <f t="shared" si="4"/>
        <v/>
      </c>
      <c r="L16" s="46" t="str">
        <f t="shared" si="5"/>
        <v/>
      </c>
      <c r="M16" s="46" t="str">
        <f t="shared" si="0"/>
        <v/>
      </c>
      <c r="N16" s="46" t="str">
        <f t="shared" si="1"/>
        <v/>
      </c>
      <c r="O16" s="51"/>
      <c r="P16" s="46"/>
      <c r="Q16" s="117"/>
      <c r="R16" s="51"/>
      <c r="S16" s="52"/>
      <c r="T16" s="52"/>
      <c r="U16" s="52"/>
      <c r="V16" s="52"/>
      <c r="W16" s="52"/>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25.5" x14ac:dyDescent="0.2">
      <c r="A17" s="45" t="str">
        <f>'[10]2 CONTEXTO E IDENTIFICACIÓN'!A17</f>
        <v>R9</v>
      </c>
      <c r="B17" s="46">
        <f>+'[10]2 CONTEXTO E IDENTIFICACIÓN'!F17</f>
        <v>0</v>
      </c>
      <c r="C17" s="47" t="str">
        <f>+'[10]3 PROBABIL E IMPACTO INHERENTE'!E17</f>
        <v/>
      </c>
      <c r="D17" s="47" t="str">
        <f>+'[10]3 PROBABIL E IMPACTO INHERENTE'!M17</f>
        <v/>
      </c>
      <c r="E17" s="48" t="str">
        <f>+'[10]4 MAPA CALOR INHERENTE'!C17</f>
        <v/>
      </c>
      <c r="F17" s="48" t="str">
        <f>+'[10]4 MAPA CALOR INHERENTE'!D17</f>
        <v/>
      </c>
      <c r="G17" s="46" t="str">
        <f>+'[10]4 MAPA CALOR INHERENTE'!E17</f>
        <v/>
      </c>
      <c r="H17" s="49" t="str">
        <f>+'[10]5 VALORACIÓN DEL CONTROL'!S43</f>
        <v/>
      </c>
      <c r="I17" s="50" t="str">
        <f>+'[10]5 VALORACIÓN DEL CONTROL'!T43</f>
        <v/>
      </c>
      <c r="J17" s="48" t="str">
        <f t="shared" si="3"/>
        <v/>
      </c>
      <c r="K17" s="48" t="str">
        <f t="shared" si="4"/>
        <v/>
      </c>
      <c r="L17" s="46" t="str">
        <f t="shared" si="5"/>
        <v/>
      </c>
      <c r="M17" s="46" t="str">
        <f t="shared" si="0"/>
        <v/>
      </c>
      <c r="N17" s="46" t="str">
        <f t="shared" si="1"/>
        <v/>
      </c>
      <c r="O17" s="51"/>
      <c r="P17" s="46"/>
      <c r="Q17" s="51"/>
      <c r="R17" s="51"/>
      <c r="S17" s="52"/>
      <c r="T17" s="52"/>
      <c r="U17" s="51"/>
      <c r="V17" s="52"/>
      <c r="W17" s="51"/>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25.5" x14ac:dyDescent="0.2">
      <c r="A18" s="45" t="str">
        <f>'[10]2 CONTEXTO E IDENTIFICACIÓN'!A18</f>
        <v>R10</v>
      </c>
      <c r="B18" s="46">
        <f>+'[10]2 CONTEXTO E IDENTIFICACIÓN'!F18</f>
        <v>0</v>
      </c>
      <c r="C18" s="47" t="str">
        <f>+'[10]3 PROBABIL E IMPACTO INHERENTE'!E18</f>
        <v/>
      </c>
      <c r="D18" s="47" t="str">
        <f>+'[10]3 PROBABIL E IMPACTO INHERENTE'!M18</f>
        <v/>
      </c>
      <c r="E18" s="48" t="str">
        <f>+'[10]4 MAPA CALOR INHERENTE'!C18</f>
        <v/>
      </c>
      <c r="F18" s="48" t="str">
        <f>+'[10]4 MAPA CALOR INHERENTE'!D18</f>
        <v/>
      </c>
      <c r="G18" s="46" t="str">
        <f>+'[10]4 MAPA CALOR INHERENTE'!E18</f>
        <v/>
      </c>
      <c r="H18" s="49" t="str">
        <f>+'[10]5 VALORACIÓN DEL CONTROL'!S47</f>
        <v/>
      </c>
      <c r="I18" s="50" t="str">
        <f>+'[10]5 VALORACIÓN DEL CONTROL'!T47</f>
        <v/>
      </c>
      <c r="J18" s="48" t="str">
        <f t="shared" si="3"/>
        <v/>
      </c>
      <c r="K18" s="48" t="str">
        <f t="shared" si="4"/>
        <v/>
      </c>
      <c r="L18" s="46" t="str">
        <f t="shared" si="5"/>
        <v/>
      </c>
      <c r="M18" s="46" t="str">
        <f t="shared" si="0"/>
        <v/>
      </c>
      <c r="N18" s="46" t="str">
        <f t="shared" si="1"/>
        <v/>
      </c>
      <c r="O18" s="51"/>
      <c r="P18" s="46"/>
      <c r="Q18" s="51"/>
      <c r="R18" s="51"/>
      <c r="S18" s="52"/>
      <c r="T18" s="52"/>
      <c r="U18" s="51"/>
      <c r="V18" s="52"/>
      <c r="W18" s="51"/>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'[10]2 CONTEXTO E IDENTIFICACIÓN'!A19</f>
        <v>R11</v>
      </c>
      <c r="B19" s="46">
        <f>+'[10]2 CONTEXTO E IDENTIFICACIÓN'!F19</f>
        <v>0</v>
      </c>
      <c r="C19" s="47" t="str">
        <f>+'[10]3 PROBABIL E IMPACTO INHERENTE'!E19</f>
        <v/>
      </c>
      <c r="D19" s="47" t="str">
        <f>+'[10]3 PROBABIL E IMPACTO INHERENTE'!M19</f>
        <v/>
      </c>
      <c r="E19" s="48" t="str">
        <f>+'[10]4 MAPA CALOR INHERENTE'!C19</f>
        <v/>
      </c>
      <c r="F19" s="48" t="str">
        <f>+'[10]4 MAPA CALOR INHERENTE'!D19</f>
        <v/>
      </c>
      <c r="G19" s="46" t="str">
        <f>+'[10]4 MAPA CALOR INHERENTE'!E19</f>
        <v/>
      </c>
      <c r="H19" s="49" t="str">
        <f>+'[10]5 VALORACIÓN DEL CONTROL'!S51</f>
        <v/>
      </c>
      <c r="I19" s="50" t="str">
        <f>+'[10]5 VALORACIÓN DEL CONTROL'!T51</f>
        <v/>
      </c>
      <c r="J19" s="48" t="str">
        <f t="shared" si="3"/>
        <v/>
      </c>
      <c r="K19" s="48" t="str">
        <f t="shared" si="4"/>
        <v/>
      </c>
      <c r="L19" s="46" t="str">
        <f t="shared" si="5"/>
        <v/>
      </c>
      <c r="M19" s="46" t="str">
        <f t="shared" si="0"/>
        <v/>
      </c>
      <c r="N19" s="46" t="str">
        <f t="shared" si="1"/>
        <v/>
      </c>
      <c r="O19" s="51"/>
      <c r="P19" s="46"/>
      <c r="Q19" s="117"/>
      <c r="R19" s="51"/>
      <c r="S19" s="52"/>
      <c r="T19" s="52"/>
      <c r="U19" s="52"/>
      <c r="V19" s="52"/>
      <c r="W19" s="52"/>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'[10]2 CONTEXTO E IDENTIFICACIÓN'!A20</f>
        <v>R12</v>
      </c>
      <c r="B20" s="46">
        <f>+'[10]2 CONTEXTO E IDENTIFICACIÓN'!F20</f>
        <v>0</v>
      </c>
      <c r="C20" s="47" t="str">
        <f>+'[10]3 PROBABIL E IMPACTO INHERENTE'!E20</f>
        <v/>
      </c>
      <c r="D20" s="47" t="str">
        <f>+'[10]3 PROBABIL E IMPACTO INHERENTE'!M20</f>
        <v/>
      </c>
      <c r="E20" s="48" t="str">
        <f>+'[10]4 MAPA CALOR INHERENTE'!C20</f>
        <v/>
      </c>
      <c r="F20" s="48" t="str">
        <f>+'[10]4 MAPA CALOR INHERENTE'!D20</f>
        <v/>
      </c>
      <c r="G20" s="46" t="str">
        <f>+'[10]4 MAPA CALOR INHERENTE'!E20</f>
        <v/>
      </c>
      <c r="H20" s="49" t="str">
        <f>+'[10]5 VALORACIÓN DEL CONTROL'!S55</f>
        <v/>
      </c>
      <c r="I20" s="50" t="str">
        <f>+'[10]5 VALORACIÓN DEL CONTROL'!T55</f>
        <v/>
      </c>
      <c r="J20" s="48" t="str">
        <f t="shared" si="3"/>
        <v/>
      </c>
      <c r="K20" s="48" t="str">
        <f t="shared" si="4"/>
        <v/>
      </c>
      <c r="L20" s="46" t="str">
        <f t="shared" si="5"/>
        <v/>
      </c>
      <c r="M20" s="46" t="str">
        <f t="shared" si="0"/>
        <v/>
      </c>
      <c r="N20" s="46" t="str">
        <f t="shared" si="1"/>
        <v/>
      </c>
      <c r="O20" s="51"/>
      <c r="P20" s="46"/>
      <c r="Q20" s="51"/>
      <c r="R20" s="51"/>
      <c r="S20" s="52"/>
      <c r="T20" s="52"/>
      <c r="U20" s="51"/>
      <c r="V20" s="51"/>
      <c r="W20" s="51"/>
      <c r="X20" s="51"/>
      <c r="Y20" s="51"/>
      <c r="Z20" s="51"/>
      <c r="AA20" s="53"/>
      <c r="AB20" s="53"/>
      <c r="AC20" s="76"/>
      <c r="AD20" s="76"/>
      <c r="AE20" s="74"/>
      <c r="AF20" s="77"/>
      <c r="AM20" s="74"/>
      <c r="AN20" s="74"/>
      <c r="AO20" s="44"/>
      <c r="AP20" s="44"/>
      <c r="AQ20" s="44"/>
      <c r="AR20" s="57"/>
      <c r="AS20" s="57"/>
      <c r="AT20" s="57"/>
      <c r="AU20" s="57"/>
      <c r="AV20" s="57"/>
      <c r="AW20" s="44"/>
      <c r="AX20" s="44"/>
    </row>
    <row r="21" spans="1:50" x14ac:dyDescent="0.2">
      <c r="A21" s="45" t="str">
        <f>'[10]2 CONTEXTO E IDENTIFICACIÓN'!A21</f>
        <v>R13</v>
      </c>
      <c r="B21" s="46">
        <f>+'[10]2 CONTEXTO E IDENTIFICACIÓN'!F21</f>
        <v>0</v>
      </c>
      <c r="C21" s="47" t="str">
        <f>+'[10]3 PROBABIL E IMPACTO INHERENTE'!E21</f>
        <v/>
      </c>
      <c r="D21" s="47" t="str">
        <f>+'[10]3 PROBABIL E IMPACTO INHERENTE'!M21</f>
        <v/>
      </c>
      <c r="E21" s="48" t="str">
        <f>+'[10]4 MAPA CALOR INHERENTE'!C21</f>
        <v/>
      </c>
      <c r="F21" s="48" t="str">
        <f>+'[10]4 MAPA CALOR INHERENTE'!D21</f>
        <v/>
      </c>
      <c r="G21" s="46" t="str">
        <f>+'[10]4 MAPA CALOR INHERENTE'!E21</f>
        <v/>
      </c>
      <c r="H21" s="49" t="str">
        <f>+'[10]5 VALORACIÓN DEL CONTROL'!S59</f>
        <v/>
      </c>
      <c r="I21" s="50" t="str">
        <f>+'[10]5 VALORACIÓN DEL CONTROL'!T59</f>
        <v/>
      </c>
      <c r="J21" s="48" t="str">
        <f t="shared" si="3"/>
        <v/>
      </c>
      <c r="K21" s="48" t="str">
        <f t="shared" si="4"/>
        <v/>
      </c>
      <c r="L21" s="46" t="str">
        <f t="shared" si="5"/>
        <v/>
      </c>
      <c r="M21" s="46" t="str">
        <f t="shared" si="0"/>
        <v/>
      </c>
      <c r="N21" s="46" t="str">
        <f t="shared" si="1"/>
        <v/>
      </c>
      <c r="O21" s="51"/>
      <c r="P21" s="46"/>
      <c r="Q21" s="51"/>
      <c r="R21" s="51"/>
      <c r="S21" s="52"/>
      <c r="T21" s="52"/>
      <c r="U21" s="51"/>
      <c r="V21" s="51"/>
      <c r="W21" s="51"/>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'[10]2 CONTEXTO E IDENTIFICACIÓN'!A22</f>
        <v>R14</v>
      </c>
      <c r="B22" s="46" t="str">
        <f>+'[10]2 CONTEXTO E IDENTIFICACIÓN'!F22</f>
        <v xml:space="preserve">  </v>
      </c>
      <c r="C22" s="47" t="str">
        <f>+'[10]3 PROBABIL E IMPACTO INHERENTE'!E22</f>
        <v/>
      </c>
      <c r="D22" s="47" t="str">
        <f>+'[10]3 PROBABIL E IMPACTO INHERENTE'!M22</f>
        <v/>
      </c>
      <c r="E22" s="48" t="str">
        <f>+'[10]4 MAPA CALOR INHERENTE'!C22</f>
        <v/>
      </c>
      <c r="F22" s="48" t="str">
        <f>+'[10]4 MAPA CALOR INHERENTE'!D22</f>
        <v/>
      </c>
      <c r="G22" s="46" t="str">
        <f>+'[10]4 MAPA CALOR INHERENTE'!E22</f>
        <v/>
      </c>
      <c r="H22" s="49" t="str">
        <f>+'[10]5 VALORACIÓN DEL CONTROL'!S63</f>
        <v/>
      </c>
      <c r="I22" s="50" t="str">
        <f>+'[10]5 VALORACIÓN DEL CONTROL'!T63</f>
        <v/>
      </c>
      <c r="J22" s="48" t="str">
        <f t="shared" si="3"/>
        <v/>
      </c>
      <c r="K22" s="48" t="str">
        <f t="shared" si="4"/>
        <v/>
      </c>
      <c r="L22" s="46" t="str">
        <f t="shared" si="5"/>
        <v/>
      </c>
      <c r="M22" s="46" t="str">
        <f t="shared" si="0"/>
        <v/>
      </c>
      <c r="N22" s="46" t="str">
        <f t="shared" si="1"/>
        <v/>
      </c>
      <c r="O22" s="51"/>
      <c r="P22" s="46"/>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'[10]2 CONTEXTO E IDENTIFICACIÓN'!A23</f>
        <v>R15</v>
      </c>
      <c r="B23" s="46" t="str">
        <f>+'[10]2 CONTEXTO E IDENTIFICACIÓN'!F23</f>
        <v xml:space="preserve">  </v>
      </c>
      <c r="C23" s="47" t="str">
        <f>+'[10]3 PROBABIL E IMPACTO INHERENTE'!E23</f>
        <v/>
      </c>
      <c r="D23" s="47" t="str">
        <f>+'[10]3 PROBABIL E IMPACTO INHERENTE'!M23</f>
        <v/>
      </c>
      <c r="E23" s="48" t="str">
        <f>+'[10]4 MAPA CALOR INHERENTE'!C23</f>
        <v/>
      </c>
      <c r="F23" s="48" t="str">
        <f>+'[10]4 MAPA CALOR INHERENTE'!D23</f>
        <v/>
      </c>
      <c r="G23" s="46" t="str">
        <f>+'[10]4 MAPA CALOR INHERENTE'!E23</f>
        <v/>
      </c>
      <c r="H23" s="49" t="str">
        <f>+'[10]5 VALORACIÓN DEL CONTROL'!S67</f>
        <v/>
      </c>
      <c r="I23" s="50" t="str">
        <f>+'[10]5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'[10]2 CONTEXTO E IDENTIFICACIÓN'!A24</f>
        <v>R16</v>
      </c>
      <c r="B24" s="46" t="str">
        <f>+'[10]2 CONTEXTO E IDENTIFICACIÓN'!F24</f>
        <v xml:space="preserve">  </v>
      </c>
      <c r="C24" s="47" t="str">
        <f>+'[10]3 PROBABIL E IMPACTO INHERENTE'!E24</f>
        <v/>
      </c>
      <c r="D24" s="47" t="str">
        <f>+'[10]3 PROBABIL E IMPACTO INHERENTE'!M24</f>
        <v/>
      </c>
      <c r="E24" s="48" t="str">
        <f>+'[10]4 MAPA CALOR INHERENTE'!C24</f>
        <v/>
      </c>
      <c r="F24" s="48" t="str">
        <f>+'[10]4 MAPA CALOR INHERENTE'!D24</f>
        <v/>
      </c>
      <c r="G24" s="46" t="str">
        <f>+'[10]4 MAPA CALOR INHERENTE'!E24</f>
        <v/>
      </c>
      <c r="H24" s="49" t="str">
        <f>+'[10]5 VALORACIÓN DEL CONTROL'!S71</f>
        <v/>
      </c>
      <c r="I24" s="50" t="str">
        <f>+'[10]5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'[10]2 CONTEXTO E IDENTIFICACIÓN'!A25</f>
        <v>R17</v>
      </c>
      <c r="B25" s="46" t="str">
        <f>+'[10]2 CONTEXTO E IDENTIFICACIÓN'!F25</f>
        <v xml:space="preserve">  </v>
      </c>
      <c r="C25" s="47" t="str">
        <f>+'[10]3 PROBABIL E IMPACTO INHERENTE'!E25</f>
        <v/>
      </c>
      <c r="D25" s="47" t="str">
        <f>+'[10]3 PROBABIL E IMPACTO INHERENTE'!M25</f>
        <v/>
      </c>
      <c r="E25" s="48" t="str">
        <f>+'[10]4 MAPA CALOR INHERENTE'!C25</f>
        <v/>
      </c>
      <c r="F25" s="48" t="str">
        <f>+'[10]4 MAPA CALOR INHERENTE'!D25</f>
        <v/>
      </c>
      <c r="G25" s="46" t="str">
        <f>+'[10]4 MAPA CALOR INHERENTE'!E25</f>
        <v/>
      </c>
      <c r="H25" s="49" t="str">
        <f>+'[10]5 VALORACIÓN DEL CONTROL'!S75</f>
        <v/>
      </c>
      <c r="I25" s="50" t="str">
        <f>+'[10]5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'[10]2 CONTEXTO E IDENTIFICACIÓN'!A26</f>
        <v>R18</v>
      </c>
      <c r="B26" s="46" t="str">
        <f>+'[10]2 CONTEXTO E IDENTIFICACIÓN'!F26</f>
        <v xml:space="preserve">  </v>
      </c>
      <c r="C26" s="47" t="str">
        <f>+'[10]3 PROBABIL E IMPACTO INHERENTE'!E26</f>
        <v/>
      </c>
      <c r="D26" s="47" t="str">
        <f>+'[10]3 PROBABIL E IMPACTO INHERENTE'!M26</f>
        <v/>
      </c>
      <c r="E26" s="48" t="str">
        <f>+'[10]4 MAPA CALOR INHERENTE'!C26</f>
        <v/>
      </c>
      <c r="F26" s="48" t="str">
        <f>+'[10]4 MAPA CALOR INHERENTE'!D26</f>
        <v/>
      </c>
      <c r="G26" s="46" t="str">
        <f>+'[10]4 MAPA CALOR INHERENTE'!E26</f>
        <v/>
      </c>
      <c r="H26" s="49" t="str">
        <f>+'[10]5 VALORACIÓN DEL CONTROL'!S79</f>
        <v/>
      </c>
      <c r="I26" s="50" t="str">
        <f>+'[10]5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'[10]2 CONTEXTO E IDENTIFICACIÓN'!A27</f>
        <v>R19</v>
      </c>
      <c r="B27" s="46" t="str">
        <f>+'[10]2 CONTEXTO E IDENTIFICACIÓN'!F27</f>
        <v xml:space="preserve">  </v>
      </c>
      <c r="C27" s="47" t="str">
        <f>+'[10]3 PROBABIL E IMPACTO INHERENTE'!E27</f>
        <v/>
      </c>
      <c r="D27" s="47" t="str">
        <f>+'[10]3 PROBABIL E IMPACTO INHERENTE'!M27</f>
        <v/>
      </c>
      <c r="E27" s="48" t="str">
        <f>+'[10]4 MAPA CALOR INHERENTE'!C27</f>
        <v/>
      </c>
      <c r="F27" s="48" t="str">
        <f>+'[10]4 MAPA CALOR INHERENTE'!D27</f>
        <v/>
      </c>
      <c r="G27" s="46" t="str">
        <f>+'[10]4 MAPA CALOR INHERENTE'!E27</f>
        <v/>
      </c>
      <c r="H27" s="49" t="str">
        <f>+'[10]5 VALORACIÓN DEL CONTROL'!S83</f>
        <v/>
      </c>
      <c r="I27" s="50" t="str">
        <f>+'[10]5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'[10]2 CONTEXTO E IDENTIFICACIÓN'!A28</f>
        <v>R20</v>
      </c>
      <c r="B28" s="46" t="str">
        <f>+'[10]2 CONTEXTO E IDENTIFICACIÓN'!F28</f>
        <v xml:space="preserve">  </v>
      </c>
      <c r="C28" s="47" t="str">
        <f>+'[10]3 PROBABIL E IMPACTO INHERENTE'!E28</f>
        <v/>
      </c>
      <c r="D28" s="47" t="str">
        <f>+'[10]3 PROBABIL E IMPACTO INHERENTE'!M28</f>
        <v/>
      </c>
      <c r="E28" s="48" t="str">
        <f>+'[10]4 MAPA CALOR INHERENTE'!C28</f>
        <v/>
      </c>
      <c r="F28" s="48" t="str">
        <f>+'[10]4 MAPA CALOR INHERENTE'!D28</f>
        <v/>
      </c>
      <c r="G28" s="46" t="str">
        <f>+'[10]4 MAPA CALOR INHERENTE'!E28</f>
        <v/>
      </c>
      <c r="H28" s="49" t="str">
        <f>+'[10]5 VALORACIÓN DEL CONTROL'!S87</f>
        <v/>
      </c>
      <c r="I28" s="50" t="str">
        <f>+'[10]5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139" priority="6" operator="equal">
      <formula>$AE$13</formula>
    </cfRule>
    <cfRule type="cellIs" dxfId="138" priority="7" operator="equal">
      <formula>$AE$12</formula>
    </cfRule>
    <cfRule type="cellIs" dxfId="137" priority="8" operator="equal">
      <formula>$AE$11</formula>
    </cfRule>
    <cfRule type="cellIs" dxfId="136" priority="9" operator="equal">
      <formula>$AE$10</formula>
    </cfRule>
    <cfRule type="cellIs" dxfId="135" priority="10" operator="equal">
      <formula>$AE$9</formula>
    </cfRule>
  </conditionalFormatting>
  <conditionalFormatting sqref="F9:F28">
    <cfRule type="cellIs" dxfId="134" priority="1" operator="equal">
      <formula>$AF$8</formula>
    </cfRule>
    <cfRule type="cellIs" dxfId="133" priority="2" operator="equal">
      <formula>$AG$8</formula>
    </cfRule>
    <cfRule type="cellIs" dxfId="132" priority="3" operator="equal">
      <formula>$AH$8</formula>
    </cfRule>
    <cfRule type="cellIs" dxfId="131" priority="4" operator="equal">
      <formula>$AI$8</formula>
    </cfRule>
    <cfRule type="cellIs" dxfId="130" priority="5" operator="equal">
      <formula>$AJ$8</formula>
    </cfRule>
  </conditionalFormatting>
  <conditionalFormatting sqref="G9:G28">
    <cfRule type="cellIs" dxfId="129" priority="11" operator="equal">
      <formula>$AF$16</formula>
    </cfRule>
    <cfRule type="cellIs" dxfId="128" priority="12" operator="equal">
      <formula>$AF$17</formula>
    </cfRule>
    <cfRule type="cellIs" dxfId="127" priority="13" operator="equal">
      <formula>$AF$18</formula>
    </cfRule>
    <cfRule type="cellIs" dxfId="126" priority="14" operator="equal">
      <formula>$AF$19</formula>
    </cfRule>
  </conditionalFormatting>
  <conditionalFormatting sqref="I9:J28">
    <cfRule type="cellIs" dxfId="125" priority="15" operator="equal">
      <formula>$AE$13</formula>
    </cfRule>
    <cfRule type="cellIs" dxfId="124" priority="16" operator="equal">
      <formula>$AE$12</formula>
    </cfRule>
    <cfRule type="cellIs" dxfId="123" priority="17" operator="equal">
      <formula>$AE$11</formula>
    </cfRule>
    <cfRule type="cellIs" dxfId="122" priority="18" operator="equal">
      <formula>$AE$10</formula>
    </cfRule>
    <cfRule type="cellIs" dxfId="121" priority="19" operator="equal">
      <formula>$AE$9</formula>
    </cfRule>
  </conditionalFormatting>
  <conditionalFormatting sqref="K9:K28">
    <cfRule type="cellIs" dxfId="120" priority="20" operator="equal">
      <formula>$AF$8</formula>
    </cfRule>
    <cfRule type="cellIs" dxfId="119" priority="21" operator="equal">
      <formula>$AG$8</formula>
    </cfRule>
    <cfRule type="cellIs" dxfId="118" priority="22" operator="equal">
      <formula>$AH$8</formula>
    </cfRule>
    <cfRule type="cellIs" dxfId="117" priority="23" operator="equal">
      <formula>$AI$8</formula>
    </cfRule>
    <cfRule type="cellIs" dxfId="116" priority="24" operator="equal">
      <formula>$AJ$8</formula>
    </cfRule>
  </conditionalFormatting>
  <conditionalFormatting sqref="L9:L28">
    <cfRule type="cellIs" dxfId="115" priority="25" operator="equal">
      <formula>$AF$16</formula>
    </cfRule>
    <cfRule type="cellIs" dxfId="114" priority="26" operator="equal">
      <formula>$AF$17</formula>
    </cfRule>
    <cfRule type="cellIs" dxfId="113" priority="27" operator="equal">
      <formula>$AF$18</formula>
    </cfRule>
    <cfRule type="cellIs" dxfId="112" priority="28" operator="equal">
      <formula>$AF$19</formula>
    </cfRule>
  </conditionalFormatting>
  <dataValidations count="4">
    <dataValidation type="list" allowBlank="1" showInputMessage="1" showErrorMessage="1" sqref="O9:O28" xr:uid="{FF7C64E3-64B3-491E-9191-159FD15EC386}">
      <formula1>INDIRECT($N9)</formula1>
    </dataValidation>
    <dataValidation allowBlank="1" showInputMessage="1" showErrorMessage="1" prompt="Es la materialización del riesgo y las consecuencias de su aparición. Su escala es: 5 bajo impacto, 10 medio, 20 alto impacto._x000a_" sqref="JP8:JV8" xr:uid="{F8196256-EEC0-4EB1-AC78-BCB14B795296}"/>
    <dataValidation allowBlank="1" showInputMessage="1" showErrorMessage="1" prompt="La probabilidad se encuentra determinada por una escala de 1 a 3, siendo 1 la menor probabilidad de ocurrencia del riesgo y 3 la mayor probabilidad de  ocurrencia." sqref="JO8" xr:uid="{7D412839-E151-4AE2-A5EA-DA44D17F1209}"/>
    <dataValidation type="list" allowBlank="1" showInputMessage="1" showErrorMessage="1" sqref="JP9:JV16" xr:uid="{90DE4469-9B3C-443B-9D2D-1025D99A0ACF}">
      <formula1>#REF!</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D948-E784-459C-9FE0-18D5121A0861}">
  <dimension ref="A1:AX35"/>
  <sheetViews>
    <sheetView topLeftCell="A12" workbookViewId="0">
      <selection activeCell="K32" sqref="K32"/>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+'[11]2 CONTEXTO E IDENTIFICACIÓN'!C1</f>
        <v>MAPA DE RIESGOS</v>
      </c>
      <c r="C1" s="1" t="str">
        <f>+'[11]2 CONTEXTO E IDENTIFICACIÓN'!D1</f>
        <v>CÓDIGO:</v>
      </c>
      <c r="D1" s="2">
        <f>+'[11]2 CONTEXTO E IDENTIFICACIÓN'!E1</f>
        <v>0</v>
      </c>
      <c r="E1" s="3"/>
      <c r="F1" s="4" t="str">
        <f>+'[11]2 CONTEXTO E IDENTIFICACIÓN'!$G$4</f>
        <v>Elaboración o Actualización:</v>
      </c>
      <c r="G1" s="5" t="str">
        <f>+IF('[11]2 CONTEXTO E IDENTIFICACIÓN'!$H$4="","",'[11]2 CONTEXTO E IDENTIFICACIÓN'!$H$4)</f>
        <v/>
      </c>
      <c r="H1" s="6"/>
      <c r="I1" s="6"/>
      <c r="U1" s="8"/>
      <c r="V1" s="8"/>
      <c r="AR1" s="9"/>
      <c r="AS1" s="9"/>
      <c r="AT1" s="9"/>
      <c r="AU1" s="9"/>
      <c r="AV1" s="9"/>
    </row>
    <row r="2" spans="1:50" s="7" customFormat="1" x14ac:dyDescent="0.2">
      <c r="A2" s="197"/>
      <c r="B2" s="198"/>
      <c r="C2" s="1" t="str">
        <f>+'[11]2 CONTEXTO E IDENTIFICACIÓN'!D2</f>
        <v>VERSIÓN:</v>
      </c>
      <c r="D2" s="2">
        <f>+'[11]2 CONTEXTO E IDENTIFICACIÓN'!E2</f>
        <v>0</v>
      </c>
      <c r="E2" s="3"/>
      <c r="F2" s="10" t="str">
        <f>+'[11]2 CONTEXTO E IDENTIFICACIÓN'!$E$5</f>
        <v>Vigencia del:</v>
      </c>
      <c r="G2" s="11" t="str">
        <f>+IF('[11]2 CONTEXTO E IDENTIFICACIÓN'!$F$5="","",'[11]2 CONTEXTO E IDENTIFICACIÓN'!$F$5)</f>
        <v/>
      </c>
      <c r="H2" s="12" t="s">
        <v>0</v>
      </c>
      <c r="I2" s="13" t="str">
        <f>+IF('[11]2 CONTEXTO E IDENTIFICACIÓN'!$H$5="","",'[11]2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+IF('[11]2 CONTEXTO E IDENTIFICACIÓN'!$C$4="","",'[11]2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+IF('[11]2 CONTEXTO E IDENTIFICACIÓN'!$E$4="","",'[11]2 CONTEXTO E IDENTIFICACIÓN'!$E$4)</f>
        <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255" x14ac:dyDescent="0.2">
      <c r="A9" s="45" t="str">
        <f>'[11]2 CONTEXTO E IDENTIFICACIÓN'!A9</f>
        <v>R1</v>
      </c>
      <c r="B9" s="46" t="str">
        <f>+'[11]2 CONTEXTO E IDENTIFICACIÓN'!F9</f>
        <v>Posibilidad de pérdida económica y reputacional Por ocultar o no reportar información en el seguimiento de las metas del Plan de Acción de la Secretaría de Agricultura y Desarrollo Rural en concordancia con el Plan de Desarrollo Departamental, para beneficiarse a nombre propio o a favor de un tercero. Debido a baja gestión para la obtención de la información a tiempo con el fin de consolidar los datos del cumplimiento del Plan de Acción de la Secretaría de Agricultura y Desarrollo Rural</v>
      </c>
      <c r="C9" s="47">
        <f>+'[11]3 PROBABIL E IMPACTO INHERENTE'!E9</f>
        <v>0.4</v>
      </c>
      <c r="D9" s="47">
        <f>+'[11]3 PROBABIL E IMPACTO INHERENTE'!M9</f>
        <v>0.4</v>
      </c>
      <c r="E9" s="48" t="str">
        <f>+'[11]4 MAPA CALOR INHERENTE'!C9</f>
        <v>Baja</v>
      </c>
      <c r="F9" s="48" t="str">
        <f>+'[11]4 MAPA CALOR INHERENTE'!D9</f>
        <v>Menor</v>
      </c>
      <c r="G9" s="46" t="str">
        <f>+'[11]4 MAPA CALOR INHERENTE'!E9</f>
        <v>Moderado</v>
      </c>
      <c r="H9" s="49">
        <f>+'[11]6 MAPA CALOR RESIDUAL'!C9</f>
        <v>5.183999999999999E-2</v>
      </c>
      <c r="I9" s="50">
        <f>+'[11]6 MAPA CALOR RESIDUAL'!D9</f>
        <v>0.4</v>
      </c>
      <c r="J9" s="48" t="str">
        <f>+'[11]6 MAPA CALOR RESIDUAL'!E9</f>
        <v>Muy Baja</v>
      </c>
      <c r="K9" s="48" t="str">
        <f>+'[11]6 MAPA CALOR RESIDUAL'!F9</f>
        <v>Menor</v>
      </c>
      <c r="L9" s="46" t="str">
        <f>+'[11]6 MAPA CALOR RESIDUAL'!G9</f>
        <v>Bajo</v>
      </c>
      <c r="M9" s="46" t="str">
        <f t="shared" ref="M9:M28" si="0">+IF($N9="","",IF($N9=$AG$16,$AH$16,IF($N9=$AG$19,$AH$19)))</f>
        <v>No requiere Plan de Acción</v>
      </c>
      <c r="N9" s="46" t="str">
        <f t="shared" ref="N9:N28" si="1">+IF(L9="","",IF(OR(L9=$AF$16,L9=$AF$17,L9=$AF$18),$AG$16,IF(L9=$AF$19,$AG$19)))</f>
        <v>Aceptar</v>
      </c>
      <c r="O9" s="51"/>
      <c r="P9" s="46" t="str">
        <f t="shared" ref="P9:P28" si="2">+IF($M9="","",IF($M9=$AH$19,$AG$19,$O9))</f>
        <v>Aceptar</v>
      </c>
      <c r="Q9" s="51"/>
      <c r="R9" s="51"/>
      <c r="S9" s="52"/>
      <c r="T9" s="52"/>
      <c r="U9" s="51"/>
      <c r="V9" s="51"/>
      <c r="W9" s="51"/>
      <c r="X9" s="51"/>
      <c r="Y9" s="51"/>
      <c r="Z9" s="51"/>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216.75" x14ac:dyDescent="0.2">
      <c r="A10" s="45" t="str">
        <f>'[11]2 CONTEXTO E IDENTIFICACIÓN'!A10</f>
        <v>R2</v>
      </c>
      <c r="B10" s="46" t="str">
        <f>+'[11]2 CONTEXTO E IDENTIFICACIÓN'!F10</f>
        <v>Posibilidad de pérdida económica y reputacional Por ocultar o no reportar información en el seguimiento de las estrategias y metas contenidas en el Plan Departamental de Extensión Agropecuaria - PDEA, para beneficiarse a nombre propio o a favor de un tercero. Debido a baja gestión para la consolidación de forma adecuada frente al cumplimiento de las estrategias y metas del PDEA</v>
      </c>
      <c r="C10" s="47">
        <f>+'[11]3 PROBABIL E IMPACTO INHERENTE'!E10</f>
        <v>0.4</v>
      </c>
      <c r="D10" s="47">
        <f>+'[11]3 PROBABIL E IMPACTO INHERENTE'!M10</f>
        <v>0.4</v>
      </c>
      <c r="E10" s="48" t="str">
        <f>+'[11]4 MAPA CALOR INHERENTE'!C10</f>
        <v>Baja</v>
      </c>
      <c r="F10" s="48" t="str">
        <f>+'[11]4 MAPA CALOR INHERENTE'!D10</f>
        <v>Menor</v>
      </c>
      <c r="G10" s="46" t="str">
        <f>+'[11]4 MAPA CALOR INHERENTE'!E10</f>
        <v>Moderado</v>
      </c>
      <c r="H10" s="49">
        <f>+'[11]5 VALORACIÓN DEL CONTROL'!S15</f>
        <v>5.183999999999999E-2</v>
      </c>
      <c r="I10" s="50">
        <f>+'[11]5 VALORACIÓN DEL CONTROL'!T15</f>
        <v>0.4</v>
      </c>
      <c r="J10" s="48" t="str">
        <f t="shared" ref="J10:J28" si="3">+IF(H10=0,"",IF(H10&lt;=$AD$13,$AE$13,IF(H10&lt;=$AD$12,$AE$12,IF(H10&lt;=$AD$11,$AE$11,IF(H10&lt;=$AD$10,$AE$10,IF(H10&lt;=$AD$9,$AE$9,""))))))</f>
        <v>Muy 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46" t="str">
        <f t="shared" si="0"/>
        <v>No requiere Plan de Acción</v>
      </c>
      <c r="N10" s="46" t="str">
        <f t="shared" si="1"/>
        <v>Aceptar</v>
      </c>
      <c r="O10" s="51" t="s">
        <v>36</v>
      </c>
      <c r="P10" s="46" t="str">
        <f t="shared" si="2"/>
        <v>Aceptar</v>
      </c>
      <c r="Q10" s="51"/>
      <c r="R10" s="51"/>
      <c r="S10" s="52"/>
      <c r="T10" s="52"/>
      <c r="U10" s="51"/>
      <c r="V10" s="51"/>
      <c r="W10" s="51"/>
      <c r="X10" s="51"/>
      <c r="Y10" s="51"/>
      <c r="Z10" s="51"/>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229.5" x14ac:dyDescent="0.2">
      <c r="A11" s="45" t="str">
        <f>'[11]2 CONTEXTO E IDENTIFICACIÓN'!A11</f>
        <v>R3</v>
      </c>
      <c r="B11" s="46" t="str">
        <f>+'[11]2 CONTEXTO E IDENTIFICACIÓN'!F11</f>
        <v>Posibilidad de pérdida económica y reputacional Por cobro indebido de dinero o dádivas así como la generación de inoportunidad frente al cargue de información de la contratación en SECOP II en el marco de la ejecución y el desarrollo de la contratación de proyectos de inversión pública de la Dependencia. Debido a presiones externas para la ejecución y supervisión de proyectos de inversión pública desarrollados por la Dependencia</v>
      </c>
      <c r="C11" s="47">
        <f>+'[11]3 PROBABIL E IMPACTO INHERENTE'!E11</f>
        <v>0.4</v>
      </c>
      <c r="D11" s="47">
        <f>+'[11]3 PROBABIL E IMPACTO INHERENTE'!M11</f>
        <v>0.4</v>
      </c>
      <c r="E11" s="48" t="str">
        <f>+'[11]4 MAPA CALOR INHERENTE'!C11</f>
        <v>Baja</v>
      </c>
      <c r="F11" s="48" t="str">
        <f>+'[11]4 MAPA CALOR INHERENTE'!D11</f>
        <v>Menor</v>
      </c>
      <c r="G11" s="46" t="str">
        <f>+'[11]4 MAPA CALOR INHERENTE'!E11</f>
        <v>Moderado</v>
      </c>
      <c r="H11" s="49">
        <f>+'[11]5 VALORACIÓN DEL CONTROL'!S19</f>
        <v>5.183999999999999E-2</v>
      </c>
      <c r="I11" s="50">
        <f>+'[11]5 VALORACIÓN DEL CONTROL'!T19</f>
        <v>0.4</v>
      </c>
      <c r="J11" s="48" t="str">
        <f t="shared" si="3"/>
        <v>Muy Baja</v>
      </c>
      <c r="K11" s="48" t="str">
        <f t="shared" si="4"/>
        <v>Menor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Bajo</v>
      </c>
      <c r="M11" s="46" t="str">
        <f t="shared" si="0"/>
        <v>No requiere Plan de Acción</v>
      </c>
      <c r="N11" s="46" t="str">
        <f t="shared" si="1"/>
        <v>Aceptar</v>
      </c>
      <c r="O11" s="51" t="s">
        <v>82</v>
      </c>
      <c r="P11" s="46" t="str">
        <f t="shared" si="2"/>
        <v>Aceptar</v>
      </c>
      <c r="Q11" s="51"/>
      <c r="R11" s="51"/>
      <c r="S11" s="52"/>
      <c r="T11" s="52"/>
      <c r="U11" s="51"/>
      <c r="V11" s="51"/>
      <c r="W11" s="51"/>
      <c r="X11" s="51"/>
      <c r="Y11" s="51"/>
      <c r="Z11" s="51"/>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127.5" x14ac:dyDescent="0.2">
      <c r="A12" s="45" t="str">
        <f>'[11]2 CONTEXTO E IDENTIFICACIÓN'!A12</f>
        <v>R4</v>
      </c>
      <c r="B12" s="46" t="str">
        <f>+'[11]2 CONTEXTO E IDENTIFICACIÓN'!F12</f>
        <v>Posibilidad de pérdida económica y reputacional Por presupuestar sobrecostos en las actividades de los proyectos de inversión para favorecer intereses privados. Debido a interes de obtener recursos del erario por parte de terceros</v>
      </c>
      <c r="C12" s="47">
        <f>+'[11]3 PROBABIL E IMPACTO INHERENTE'!E12</f>
        <v>0.4</v>
      </c>
      <c r="D12" s="47">
        <f>+'[11]3 PROBABIL E IMPACTO INHERENTE'!M12</f>
        <v>0.4</v>
      </c>
      <c r="E12" s="48" t="str">
        <f>+'[11]4 MAPA CALOR INHERENTE'!C12</f>
        <v>Baja</v>
      </c>
      <c r="F12" s="48" t="str">
        <f>+'[11]4 MAPA CALOR INHERENTE'!D12</f>
        <v>Menor</v>
      </c>
      <c r="G12" s="46" t="str">
        <f>+'[11]4 MAPA CALOR INHERENTE'!E12</f>
        <v>Moderado</v>
      </c>
      <c r="H12" s="49">
        <f>+'[11]5 VALORACIÓN DEL CONTROL'!S23</f>
        <v>5.183999999999999E-2</v>
      </c>
      <c r="I12" s="50">
        <f>+'[11]5 VALORACIÓN DEL CONTROL'!T23</f>
        <v>0.4</v>
      </c>
      <c r="J12" s="48" t="str">
        <f t="shared" si="3"/>
        <v>Muy Baja</v>
      </c>
      <c r="K12" s="48" t="str">
        <f t="shared" si="4"/>
        <v>Menor</v>
      </c>
      <c r="L12" s="46" t="str">
        <f t="shared" si="5"/>
        <v>Bajo</v>
      </c>
      <c r="M12" s="46" t="str">
        <f t="shared" si="0"/>
        <v>No requiere Plan de Acción</v>
      </c>
      <c r="N12" s="46" t="str">
        <f t="shared" si="1"/>
        <v>Aceptar</v>
      </c>
      <c r="O12" s="51" t="s">
        <v>82</v>
      </c>
      <c r="P12" s="46" t="str">
        <f t="shared" si="2"/>
        <v>Aceptar</v>
      </c>
      <c r="Q12" s="51"/>
      <c r="R12" s="51"/>
      <c r="S12" s="52"/>
      <c r="T12" s="52"/>
      <c r="U12" s="51"/>
      <c r="V12" s="51"/>
      <c r="W12" s="51"/>
      <c r="X12" s="51"/>
      <c r="Y12" s="51"/>
      <c r="Z12" s="51"/>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13.5" thickBot="1" x14ac:dyDescent="0.25">
      <c r="A13" s="45" t="str">
        <f>'[11]2 CONTEXTO E IDENTIFICACIÓN'!A13</f>
        <v>R5</v>
      </c>
      <c r="B13" s="46" t="str">
        <f>+'[11]2 CONTEXTO E IDENTIFICACIÓN'!F13</f>
        <v xml:space="preserve">  </v>
      </c>
      <c r="C13" s="47" t="str">
        <f>+'[11]3 PROBABIL E IMPACTO INHERENTE'!E13</f>
        <v/>
      </c>
      <c r="D13" s="47" t="str">
        <f>+'[11]3 PROBABIL E IMPACTO INHERENTE'!M13</f>
        <v/>
      </c>
      <c r="E13" s="48" t="str">
        <f>+'[11]4 MAPA CALOR INHERENTE'!C13</f>
        <v/>
      </c>
      <c r="F13" s="48" t="str">
        <f>+'[11]4 MAPA CALOR INHERENTE'!D13</f>
        <v/>
      </c>
      <c r="G13" s="46" t="str">
        <f>+'[11]4 MAPA CALOR INHERENTE'!E13</f>
        <v/>
      </c>
      <c r="H13" s="49" t="str">
        <f>+'[11]5 VALORACIÓN DEL CONTROL'!S27</f>
        <v/>
      </c>
      <c r="I13" s="50" t="str">
        <f>+'[11]5 VALORACIÓN DEL CONTROL'!T27</f>
        <v/>
      </c>
      <c r="J13" s="48" t="str">
        <f t="shared" si="3"/>
        <v/>
      </c>
      <c r="K13" s="48" t="str">
        <f t="shared" si="4"/>
        <v/>
      </c>
      <c r="L13" s="46" t="str">
        <f t="shared" si="5"/>
        <v/>
      </c>
      <c r="M13" s="46" t="str">
        <f t="shared" si="0"/>
        <v/>
      </c>
      <c r="N13" s="46" t="str">
        <f t="shared" si="1"/>
        <v/>
      </c>
      <c r="O13" s="51"/>
      <c r="P13" s="46" t="str">
        <f t="shared" si="2"/>
        <v/>
      </c>
      <c r="Q13" s="51"/>
      <c r="R13" s="51"/>
      <c r="S13" s="52"/>
      <c r="T13" s="52"/>
      <c r="U13" s="51"/>
      <c r="V13" s="51"/>
      <c r="W13" s="51"/>
      <c r="X13" s="51"/>
      <c r="Y13" s="51"/>
      <c r="Z13" s="51"/>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x14ac:dyDescent="0.2">
      <c r="A14" s="45" t="str">
        <f>'[11]2 CONTEXTO E IDENTIFICACIÓN'!A14</f>
        <v>R6</v>
      </c>
      <c r="B14" s="46" t="str">
        <f>+'[11]2 CONTEXTO E IDENTIFICACIÓN'!F14</f>
        <v xml:space="preserve">  </v>
      </c>
      <c r="C14" s="47" t="str">
        <f>+'[11]3 PROBABIL E IMPACTO INHERENTE'!E14</f>
        <v/>
      </c>
      <c r="D14" s="47" t="str">
        <f>+'[11]3 PROBABIL E IMPACTO INHERENTE'!M14</f>
        <v/>
      </c>
      <c r="E14" s="48" t="str">
        <f>+'[11]4 MAPA CALOR INHERENTE'!C14</f>
        <v/>
      </c>
      <c r="F14" s="48" t="str">
        <f>+'[11]4 MAPA CALOR INHERENTE'!D14</f>
        <v/>
      </c>
      <c r="G14" s="46" t="str">
        <f>+'[11]4 MAPA CALOR INHERENTE'!E14</f>
        <v/>
      </c>
      <c r="H14" s="49" t="str">
        <f>+'[11]5 VALORACIÓN DEL CONTROL'!S31</f>
        <v/>
      </c>
      <c r="I14" s="50" t="str">
        <f>+'[11]5 VALORACIÓN DEL CONTROL'!T31</f>
        <v/>
      </c>
      <c r="J14" s="48" t="str">
        <f t="shared" si="3"/>
        <v/>
      </c>
      <c r="K14" s="48" t="str">
        <f t="shared" si="4"/>
        <v/>
      </c>
      <c r="L14" s="46" t="str">
        <f t="shared" si="5"/>
        <v/>
      </c>
      <c r="M14" s="46" t="str">
        <f t="shared" si="0"/>
        <v/>
      </c>
      <c r="N14" s="46" t="str">
        <f t="shared" si="1"/>
        <v/>
      </c>
      <c r="O14" s="51"/>
      <c r="P14" s="46" t="str">
        <f t="shared" si="2"/>
        <v/>
      </c>
      <c r="Q14" s="51"/>
      <c r="R14" s="51"/>
      <c r="S14" s="52"/>
      <c r="T14" s="52"/>
      <c r="U14" s="51"/>
      <c r="V14" s="51"/>
      <c r="W14" s="51"/>
      <c r="X14" s="51"/>
      <c r="Y14" s="51"/>
      <c r="Z14" s="51"/>
      <c r="AA14" s="53"/>
      <c r="AB14" s="53"/>
      <c r="AM14" s="37"/>
      <c r="AN14" s="37"/>
      <c r="AO14" s="44"/>
      <c r="AP14" s="59"/>
      <c r="AQ14" s="60"/>
      <c r="AR14" s="57"/>
      <c r="AS14" s="57"/>
      <c r="AT14" s="57"/>
      <c r="AU14" s="57"/>
      <c r="AV14" s="57"/>
      <c r="AW14" s="44"/>
      <c r="AX14" s="44"/>
    </row>
    <row r="15" spans="1:50" ht="38.25" x14ac:dyDescent="0.2">
      <c r="A15" s="45" t="str">
        <f>'[11]2 CONTEXTO E IDENTIFICACIÓN'!A15</f>
        <v>R7</v>
      </c>
      <c r="B15" s="46" t="str">
        <f>+'[11]2 CONTEXTO E IDENTIFICACIÓN'!F15</f>
        <v xml:space="preserve">  </v>
      </c>
      <c r="C15" s="47" t="str">
        <f>+'[11]3 PROBABIL E IMPACTO INHERENTE'!E15</f>
        <v/>
      </c>
      <c r="D15" s="47" t="str">
        <f>+'[11]3 PROBABIL E IMPACTO INHERENTE'!M15</f>
        <v/>
      </c>
      <c r="E15" s="48" t="str">
        <f>+'[11]4 MAPA CALOR INHERENTE'!C15</f>
        <v/>
      </c>
      <c r="F15" s="48" t="str">
        <f>+'[11]4 MAPA CALOR INHERENTE'!D15</f>
        <v/>
      </c>
      <c r="G15" s="46" t="str">
        <f>+'[11]4 MAPA CALOR INHERENTE'!E15</f>
        <v/>
      </c>
      <c r="H15" s="49" t="str">
        <f>+'[11]5 VALORACIÓN DEL CONTROL'!S35</f>
        <v/>
      </c>
      <c r="I15" s="50" t="str">
        <f>+'[11]5 VALORACIÓN DEL CONTROL'!T35</f>
        <v/>
      </c>
      <c r="J15" s="48" t="str">
        <f t="shared" si="3"/>
        <v/>
      </c>
      <c r="K15" s="48" t="str">
        <f t="shared" si="4"/>
        <v/>
      </c>
      <c r="L15" s="46" t="str">
        <f t="shared" si="5"/>
        <v/>
      </c>
      <c r="M15" s="46" t="str">
        <f t="shared" si="0"/>
        <v/>
      </c>
      <c r="N15" s="46" t="str">
        <f t="shared" si="1"/>
        <v/>
      </c>
      <c r="O15" s="51"/>
      <c r="P15" s="46" t="str">
        <f t="shared" si="2"/>
        <v/>
      </c>
      <c r="Q15" s="51"/>
      <c r="R15" s="51"/>
      <c r="S15" s="52"/>
      <c r="T15" s="52"/>
      <c r="U15" s="51"/>
      <c r="V15" s="51"/>
      <c r="W15" s="51"/>
      <c r="X15" s="51"/>
      <c r="Y15" s="51"/>
      <c r="Z15" s="51"/>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25.5" x14ac:dyDescent="0.2">
      <c r="A16" s="45" t="str">
        <f>'[11]2 CONTEXTO E IDENTIFICACIÓN'!A16</f>
        <v>R8</v>
      </c>
      <c r="B16" s="46" t="str">
        <f>+'[11]2 CONTEXTO E IDENTIFICACIÓN'!F16</f>
        <v xml:space="preserve">  </v>
      </c>
      <c r="C16" s="47" t="str">
        <f>+'[11]3 PROBABIL E IMPACTO INHERENTE'!E16</f>
        <v/>
      </c>
      <c r="D16" s="47" t="str">
        <f>+'[11]3 PROBABIL E IMPACTO INHERENTE'!M16</f>
        <v/>
      </c>
      <c r="E16" s="48" t="str">
        <f>+'[11]4 MAPA CALOR INHERENTE'!C16</f>
        <v/>
      </c>
      <c r="F16" s="48" t="str">
        <f>+'[11]4 MAPA CALOR INHERENTE'!D16</f>
        <v/>
      </c>
      <c r="G16" s="46" t="str">
        <f>+'[11]4 MAPA CALOR INHERENTE'!E16</f>
        <v/>
      </c>
      <c r="H16" s="49" t="str">
        <f>+'[11]5 VALORACIÓN DEL CONTROL'!S39</f>
        <v/>
      </c>
      <c r="I16" s="50" t="str">
        <f>+'[11]5 VALORACIÓN DEL CONTROL'!T39</f>
        <v/>
      </c>
      <c r="J16" s="48" t="str">
        <f t="shared" si="3"/>
        <v/>
      </c>
      <c r="K16" s="48" t="str">
        <f t="shared" si="4"/>
        <v/>
      </c>
      <c r="L16" s="46" t="str">
        <f t="shared" si="5"/>
        <v/>
      </c>
      <c r="M16" s="46" t="str">
        <f t="shared" si="0"/>
        <v/>
      </c>
      <c r="N16" s="46" t="str">
        <f t="shared" si="1"/>
        <v/>
      </c>
      <c r="O16" s="51"/>
      <c r="P16" s="46" t="str">
        <f t="shared" si="2"/>
        <v/>
      </c>
      <c r="Q16" s="51"/>
      <c r="R16" s="51"/>
      <c r="S16" s="52"/>
      <c r="T16" s="52"/>
      <c r="U16" s="51"/>
      <c r="V16" s="51"/>
      <c r="W16" s="51"/>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25.5" x14ac:dyDescent="0.2">
      <c r="A17" s="45" t="str">
        <f>'[11]2 CONTEXTO E IDENTIFICACIÓN'!A17</f>
        <v>R9</v>
      </c>
      <c r="B17" s="46" t="str">
        <f>+'[11]2 CONTEXTO E IDENTIFICACIÓN'!F17</f>
        <v xml:space="preserve">  </v>
      </c>
      <c r="C17" s="47" t="str">
        <f>+'[11]3 PROBABIL E IMPACTO INHERENTE'!E17</f>
        <v/>
      </c>
      <c r="D17" s="47" t="str">
        <f>+'[11]3 PROBABIL E IMPACTO INHERENTE'!M17</f>
        <v/>
      </c>
      <c r="E17" s="48" t="str">
        <f>+'[11]4 MAPA CALOR INHERENTE'!C17</f>
        <v/>
      </c>
      <c r="F17" s="48" t="str">
        <f>+'[11]4 MAPA CALOR INHERENTE'!D17</f>
        <v/>
      </c>
      <c r="G17" s="46" t="str">
        <f>+'[11]4 MAPA CALOR INHERENTE'!E17</f>
        <v/>
      </c>
      <c r="H17" s="49" t="str">
        <f>+'[11]5 VALORACIÓN DEL CONTROL'!S43</f>
        <v/>
      </c>
      <c r="I17" s="50" t="str">
        <f>+'[11]5 VALORACIÓN DEL CONTROL'!T43</f>
        <v/>
      </c>
      <c r="J17" s="48" t="str">
        <f t="shared" si="3"/>
        <v/>
      </c>
      <c r="K17" s="48" t="str">
        <f t="shared" si="4"/>
        <v/>
      </c>
      <c r="L17" s="46" t="str">
        <f t="shared" si="5"/>
        <v/>
      </c>
      <c r="M17" s="46" t="str">
        <f t="shared" si="0"/>
        <v/>
      </c>
      <c r="N17" s="46" t="str">
        <f t="shared" si="1"/>
        <v/>
      </c>
      <c r="O17" s="51"/>
      <c r="P17" s="46" t="str">
        <f t="shared" si="2"/>
        <v/>
      </c>
      <c r="Q17" s="51"/>
      <c r="R17" s="51"/>
      <c r="S17" s="52"/>
      <c r="T17" s="52"/>
      <c r="U17" s="51"/>
      <c r="V17" s="51"/>
      <c r="W17" s="51"/>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25.5" x14ac:dyDescent="0.2">
      <c r="A18" s="45" t="str">
        <f>'[11]2 CONTEXTO E IDENTIFICACIÓN'!A18</f>
        <v>R10</v>
      </c>
      <c r="B18" s="46" t="str">
        <f>+'[11]2 CONTEXTO E IDENTIFICACIÓN'!F18</f>
        <v xml:space="preserve">  </v>
      </c>
      <c r="C18" s="47" t="str">
        <f>+'[11]3 PROBABIL E IMPACTO INHERENTE'!E18</f>
        <v/>
      </c>
      <c r="D18" s="47" t="str">
        <f>+'[11]3 PROBABIL E IMPACTO INHERENTE'!M18</f>
        <v/>
      </c>
      <c r="E18" s="48" t="str">
        <f>+'[11]4 MAPA CALOR INHERENTE'!C18</f>
        <v/>
      </c>
      <c r="F18" s="48" t="str">
        <f>+'[11]4 MAPA CALOR INHERENTE'!D18</f>
        <v/>
      </c>
      <c r="G18" s="46" t="str">
        <f>+'[11]4 MAPA CALOR INHERENTE'!E18</f>
        <v/>
      </c>
      <c r="H18" s="49" t="str">
        <f>+'[11]5 VALORACIÓN DEL CONTROL'!S47</f>
        <v/>
      </c>
      <c r="I18" s="50" t="str">
        <f>+'[11]5 VALORACIÓN DEL CONTROL'!T47</f>
        <v/>
      </c>
      <c r="J18" s="48" t="str">
        <f t="shared" si="3"/>
        <v/>
      </c>
      <c r="K18" s="48" t="str">
        <f t="shared" si="4"/>
        <v/>
      </c>
      <c r="L18" s="46" t="str">
        <f t="shared" si="5"/>
        <v/>
      </c>
      <c r="M18" s="46" t="str">
        <f t="shared" si="0"/>
        <v/>
      </c>
      <c r="N18" s="46" t="str">
        <f t="shared" si="1"/>
        <v/>
      </c>
      <c r="O18" s="51"/>
      <c r="P18" s="46" t="str">
        <f t="shared" si="2"/>
        <v/>
      </c>
      <c r="Q18" s="51"/>
      <c r="R18" s="51"/>
      <c r="S18" s="52"/>
      <c r="T18" s="52"/>
      <c r="U18" s="51"/>
      <c r="V18" s="51"/>
      <c r="W18" s="51"/>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'[11]2 CONTEXTO E IDENTIFICACIÓN'!A19</f>
        <v>R11</v>
      </c>
      <c r="B19" s="46" t="str">
        <f>+'[11]2 CONTEXTO E IDENTIFICACIÓN'!F19</f>
        <v xml:space="preserve">  </v>
      </c>
      <c r="C19" s="47" t="str">
        <f>+'[11]3 PROBABIL E IMPACTO INHERENTE'!E19</f>
        <v/>
      </c>
      <c r="D19" s="47" t="str">
        <f>+'[11]3 PROBABIL E IMPACTO INHERENTE'!M19</f>
        <v/>
      </c>
      <c r="E19" s="48" t="str">
        <f>+'[11]4 MAPA CALOR INHERENTE'!C19</f>
        <v/>
      </c>
      <c r="F19" s="48" t="str">
        <f>+'[11]4 MAPA CALOR INHERENTE'!D19</f>
        <v/>
      </c>
      <c r="G19" s="46" t="str">
        <f>+'[11]4 MAPA CALOR INHERENTE'!E19</f>
        <v/>
      </c>
      <c r="H19" s="49" t="str">
        <f>+'[11]5 VALORACIÓN DEL CONTROL'!S51</f>
        <v/>
      </c>
      <c r="I19" s="50" t="str">
        <f>+'[11]5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1"/>
      <c r="V19" s="51"/>
      <c r="W19" s="51"/>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'[11]2 CONTEXTO E IDENTIFICACIÓN'!A20</f>
        <v>R12</v>
      </c>
      <c r="B20" s="46" t="str">
        <f>+'[11]2 CONTEXTO E IDENTIFICACIÓN'!F20</f>
        <v xml:space="preserve">  </v>
      </c>
      <c r="C20" s="47" t="str">
        <f>+'[11]3 PROBABIL E IMPACTO INHERENTE'!E20</f>
        <v/>
      </c>
      <c r="D20" s="47" t="str">
        <f>+'[11]3 PROBABIL E IMPACTO INHERENTE'!M20</f>
        <v/>
      </c>
      <c r="E20" s="48" t="str">
        <f>+'[11]4 MAPA CALOR INHERENTE'!C20</f>
        <v/>
      </c>
      <c r="F20" s="48" t="str">
        <f>+'[11]4 MAPA CALOR INHERENTE'!D20</f>
        <v/>
      </c>
      <c r="G20" s="46" t="str">
        <f>+'[11]4 MAPA CALOR INHERENTE'!E20</f>
        <v/>
      </c>
      <c r="H20" s="49" t="str">
        <f>+'[11]5 VALORACIÓN DEL CONTROL'!S55</f>
        <v/>
      </c>
      <c r="I20" s="50" t="str">
        <f>+'[11]5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6"/>
      <c r="AD20" s="76"/>
      <c r="AE20" s="74"/>
      <c r="AF20" s="77"/>
      <c r="AM20" s="74"/>
      <c r="AN20" s="74"/>
      <c r="AO20" s="44"/>
      <c r="AP20" s="44"/>
      <c r="AQ20" s="44"/>
      <c r="AR20" s="57"/>
      <c r="AS20" s="57"/>
      <c r="AT20" s="57"/>
      <c r="AU20" s="57"/>
      <c r="AV20" s="57"/>
      <c r="AW20" s="44"/>
      <c r="AX20" s="44"/>
    </row>
    <row r="21" spans="1:50" x14ac:dyDescent="0.2">
      <c r="A21" s="45" t="str">
        <f>'[11]2 CONTEXTO E IDENTIFICACIÓN'!A21</f>
        <v>R13</v>
      </c>
      <c r="B21" s="46" t="str">
        <f>+'[11]2 CONTEXTO E IDENTIFICACIÓN'!F21</f>
        <v xml:space="preserve">  </v>
      </c>
      <c r="C21" s="47" t="str">
        <f>+'[11]3 PROBABIL E IMPACTO INHERENTE'!E21</f>
        <v/>
      </c>
      <c r="D21" s="47" t="str">
        <f>+'[11]3 PROBABIL E IMPACTO INHERENTE'!M21</f>
        <v/>
      </c>
      <c r="E21" s="48" t="str">
        <f>+'[11]4 MAPA CALOR INHERENTE'!C21</f>
        <v/>
      </c>
      <c r="F21" s="48" t="str">
        <f>+'[11]4 MAPA CALOR INHERENTE'!D21</f>
        <v/>
      </c>
      <c r="G21" s="46" t="str">
        <f>+'[11]4 MAPA CALOR INHERENTE'!E21</f>
        <v/>
      </c>
      <c r="H21" s="49" t="str">
        <f>+'[11]5 VALORACIÓN DEL CONTROL'!S59</f>
        <v/>
      </c>
      <c r="I21" s="50" t="str">
        <f>+'[11]5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'[11]2 CONTEXTO E IDENTIFICACIÓN'!A22</f>
        <v>R14</v>
      </c>
      <c r="B22" s="46" t="str">
        <f>+'[11]2 CONTEXTO E IDENTIFICACIÓN'!F22</f>
        <v xml:space="preserve">  </v>
      </c>
      <c r="C22" s="47" t="str">
        <f>+'[11]3 PROBABIL E IMPACTO INHERENTE'!E22</f>
        <v/>
      </c>
      <c r="D22" s="47" t="str">
        <f>+'[11]3 PROBABIL E IMPACTO INHERENTE'!M22</f>
        <v/>
      </c>
      <c r="E22" s="48" t="str">
        <f>+'[11]4 MAPA CALOR INHERENTE'!C22</f>
        <v/>
      </c>
      <c r="F22" s="48" t="str">
        <f>+'[11]4 MAPA CALOR INHERENTE'!D22</f>
        <v/>
      </c>
      <c r="G22" s="46" t="str">
        <f>+'[11]4 MAPA CALOR INHERENTE'!E22</f>
        <v/>
      </c>
      <c r="H22" s="49" t="str">
        <f>+'[11]5 VALORACIÓN DEL CONTROL'!S63</f>
        <v/>
      </c>
      <c r="I22" s="50" t="str">
        <f>+'[11]5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'[11]2 CONTEXTO E IDENTIFICACIÓN'!A23</f>
        <v>R15</v>
      </c>
      <c r="B23" s="46" t="str">
        <f>+'[11]2 CONTEXTO E IDENTIFICACIÓN'!F23</f>
        <v xml:space="preserve">  </v>
      </c>
      <c r="C23" s="47" t="str">
        <f>+'[11]3 PROBABIL E IMPACTO INHERENTE'!E23</f>
        <v/>
      </c>
      <c r="D23" s="47" t="str">
        <f>+'[11]3 PROBABIL E IMPACTO INHERENTE'!M23</f>
        <v/>
      </c>
      <c r="E23" s="48" t="str">
        <f>+'[11]4 MAPA CALOR INHERENTE'!C23</f>
        <v/>
      </c>
      <c r="F23" s="48" t="str">
        <f>+'[11]4 MAPA CALOR INHERENTE'!D23</f>
        <v/>
      </c>
      <c r="G23" s="46" t="str">
        <f>+'[11]4 MAPA CALOR INHERENTE'!E23</f>
        <v/>
      </c>
      <c r="H23" s="49" t="str">
        <f>+'[11]5 VALORACIÓN DEL CONTROL'!S67</f>
        <v/>
      </c>
      <c r="I23" s="50" t="str">
        <f>+'[11]5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'[11]2 CONTEXTO E IDENTIFICACIÓN'!A24</f>
        <v>R16</v>
      </c>
      <c r="B24" s="46" t="str">
        <f>+'[11]2 CONTEXTO E IDENTIFICACIÓN'!F24</f>
        <v xml:space="preserve">  </v>
      </c>
      <c r="C24" s="47" t="str">
        <f>+'[11]3 PROBABIL E IMPACTO INHERENTE'!E24</f>
        <v/>
      </c>
      <c r="D24" s="47" t="str">
        <f>+'[11]3 PROBABIL E IMPACTO INHERENTE'!M24</f>
        <v/>
      </c>
      <c r="E24" s="48" t="str">
        <f>+'[11]4 MAPA CALOR INHERENTE'!C24</f>
        <v/>
      </c>
      <c r="F24" s="48" t="str">
        <f>+'[11]4 MAPA CALOR INHERENTE'!D24</f>
        <v/>
      </c>
      <c r="G24" s="46" t="str">
        <f>+'[11]4 MAPA CALOR INHERENTE'!E24</f>
        <v/>
      </c>
      <c r="H24" s="49" t="str">
        <f>+'[11]5 VALORACIÓN DEL CONTROL'!S71</f>
        <v/>
      </c>
      <c r="I24" s="50" t="str">
        <f>+'[11]5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'[11]2 CONTEXTO E IDENTIFICACIÓN'!A25</f>
        <v>R17</v>
      </c>
      <c r="B25" s="46" t="str">
        <f>+'[11]2 CONTEXTO E IDENTIFICACIÓN'!F25</f>
        <v xml:space="preserve">  </v>
      </c>
      <c r="C25" s="47" t="str">
        <f>+'[11]3 PROBABIL E IMPACTO INHERENTE'!E25</f>
        <v/>
      </c>
      <c r="D25" s="47" t="str">
        <f>+'[11]3 PROBABIL E IMPACTO INHERENTE'!M25</f>
        <v/>
      </c>
      <c r="E25" s="48" t="str">
        <f>+'[11]4 MAPA CALOR INHERENTE'!C25</f>
        <v/>
      </c>
      <c r="F25" s="48" t="str">
        <f>+'[11]4 MAPA CALOR INHERENTE'!D25</f>
        <v/>
      </c>
      <c r="G25" s="46" t="str">
        <f>+'[11]4 MAPA CALOR INHERENTE'!E25</f>
        <v/>
      </c>
      <c r="H25" s="49" t="str">
        <f>+'[11]5 VALORACIÓN DEL CONTROL'!S75</f>
        <v/>
      </c>
      <c r="I25" s="50" t="str">
        <f>+'[11]5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'[11]2 CONTEXTO E IDENTIFICACIÓN'!A26</f>
        <v>R18</v>
      </c>
      <c r="B26" s="46" t="str">
        <f>+'[11]2 CONTEXTO E IDENTIFICACIÓN'!F26</f>
        <v xml:space="preserve">  </v>
      </c>
      <c r="C26" s="47" t="str">
        <f>+'[11]3 PROBABIL E IMPACTO INHERENTE'!E26</f>
        <v/>
      </c>
      <c r="D26" s="47" t="str">
        <f>+'[11]3 PROBABIL E IMPACTO INHERENTE'!M26</f>
        <v/>
      </c>
      <c r="E26" s="48" t="str">
        <f>+'[11]4 MAPA CALOR INHERENTE'!C26</f>
        <v/>
      </c>
      <c r="F26" s="48" t="str">
        <f>+'[11]4 MAPA CALOR INHERENTE'!D26</f>
        <v/>
      </c>
      <c r="G26" s="46" t="str">
        <f>+'[11]4 MAPA CALOR INHERENTE'!E26</f>
        <v/>
      </c>
      <c r="H26" s="49" t="str">
        <f>+'[11]5 VALORACIÓN DEL CONTROL'!S79</f>
        <v/>
      </c>
      <c r="I26" s="50" t="str">
        <f>+'[11]5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'[11]2 CONTEXTO E IDENTIFICACIÓN'!A27</f>
        <v>R19</v>
      </c>
      <c r="B27" s="46" t="str">
        <f>+'[11]2 CONTEXTO E IDENTIFICACIÓN'!F27</f>
        <v xml:space="preserve">  </v>
      </c>
      <c r="C27" s="47" t="str">
        <f>+'[11]3 PROBABIL E IMPACTO INHERENTE'!E27</f>
        <v/>
      </c>
      <c r="D27" s="47" t="str">
        <f>+'[11]3 PROBABIL E IMPACTO INHERENTE'!M27</f>
        <v/>
      </c>
      <c r="E27" s="48" t="str">
        <f>+'[11]4 MAPA CALOR INHERENTE'!C27</f>
        <v/>
      </c>
      <c r="F27" s="48" t="str">
        <f>+'[11]4 MAPA CALOR INHERENTE'!D27</f>
        <v/>
      </c>
      <c r="G27" s="46" t="str">
        <f>+'[11]4 MAPA CALOR INHERENTE'!E27</f>
        <v/>
      </c>
      <c r="H27" s="49" t="str">
        <f>+'[11]5 VALORACIÓN DEL CONTROL'!S83</f>
        <v/>
      </c>
      <c r="I27" s="50" t="str">
        <f>+'[11]5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'[11]2 CONTEXTO E IDENTIFICACIÓN'!A28</f>
        <v>R20</v>
      </c>
      <c r="B28" s="46" t="str">
        <f>+'[11]2 CONTEXTO E IDENTIFICACIÓN'!F28</f>
        <v xml:space="preserve">  </v>
      </c>
      <c r="C28" s="47" t="str">
        <f>+'[11]3 PROBABIL E IMPACTO INHERENTE'!E28</f>
        <v/>
      </c>
      <c r="D28" s="47" t="str">
        <f>+'[11]3 PROBABIL E IMPACTO INHERENTE'!M28</f>
        <v/>
      </c>
      <c r="E28" s="48" t="str">
        <f>+'[11]4 MAPA CALOR INHERENTE'!C28</f>
        <v/>
      </c>
      <c r="F28" s="48" t="str">
        <f>+'[11]4 MAPA CALOR INHERENTE'!D28</f>
        <v/>
      </c>
      <c r="G28" s="46" t="str">
        <f>+'[11]4 MAPA CALOR INHERENTE'!E28</f>
        <v/>
      </c>
      <c r="H28" s="49" t="str">
        <f>+'[11]5 VALORACIÓN DEL CONTROL'!S87</f>
        <v/>
      </c>
      <c r="I28" s="50" t="str">
        <f>+'[11]5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111" priority="6" operator="equal">
      <formula>$AE$13</formula>
    </cfRule>
    <cfRule type="cellIs" dxfId="110" priority="7" operator="equal">
      <formula>$AE$12</formula>
    </cfRule>
    <cfRule type="cellIs" dxfId="109" priority="8" operator="equal">
      <formula>$AE$11</formula>
    </cfRule>
    <cfRule type="cellIs" dxfId="108" priority="9" operator="equal">
      <formula>$AE$10</formula>
    </cfRule>
    <cfRule type="cellIs" dxfId="107" priority="10" operator="equal">
      <formula>$AE$9</formula>
    </cfRule>
  </conditionalFormatting>
  <conditionalFormatting sqref="F9:F28">
    <cfRule type="cellIs" dxfId="106" priority="1" operator="equal">
      <formula>$AF$8</formula>
    </cfRule>
    <cfRule type="cellIs" dxfId="105" priority="2" operator="equal">
      <formula>$AG$8</formula>
    </cfRule>
    <cfRule type="cellIs" dxfId="104" priority="3" operator="equal">
      <formula>$AH$8</formula>
    </cfRule>
    <cfRule type="cellIs" dxfId="103" priority="4" operator="equal">
      <formula>$AI$8</formula>
    </cfRule>
    <cfRule type="cellIs" dxfId="102" priority="5" operator="equal">
      <formula>$AJ$8</formula>
    </cfRule>
  </conditionalFormatting>
  <conditionalFormatting sqref="G9:G28">
    <cfRule type="cellIs" dxfId="101" priority="11" operator="equal">
      <formula>$AF$16</formula>
    </cfRule>
    <cfRule type="cellIs" dxfId="100" priority="12" operator="equal">
      <formula>$AF$17</formula>
    </cfRule>
    <cfRule type="cellIs" dxfId="99" priority="13" operator="equal">
      <formula>$AF$18</formula>
    </cfRule>
    <cfRule type="cellIs" dxfId="98" priority="14" operator="equal">
      <formula>$AF$19</formula>
    </cfRule>
  </conditionalFormatting>
  <conditionalFormatting sqref="I9:J28">
    <cfRule type="cellIs" dxfId="97" priority="15" operator="equal">
      <formula>$AE$13</formula>
    </cfRule>
    <cfRule type="cellIs" dxfId="96" priority="16" operator="equal">
      <formula>$AE$12</formula>
    </cfRule>
    <cfRule type="cellIs" dxfId="95" priority="17" operator="equal">
      <formula>$AE$11</formula>
    </cfRule>
    <cfRule type="cellIs" dxfId="94" priority="18" operator="equal">
      <formula>$AE$10</formula>
    </cfRule>
    <cfRule type="cellIs" dxfId="93" priority="19" operator="equal">
      <formula>$AE$9</formula>
    </cfRule>
  </conditionalFormatting>
  <conditionalFormatting sqref="K9:K28">
    <cfRule type="cellIs" dxfId="92" priority="20" operator="equal">
      <formula>$AF$8</formula>
    </cfRule>
    <cfRule type="cellIs" dxfId="91" priority="21" operator="equal">
      <formula>$AG$8</formula>
    </cfRule>
    <cfRule type="cellIs" dxfId="90" priority="22" operator="equal">
      <formula>$AH$8</formula>
    </cfRule>
    <cfRule type="cellIs" dxfId="89" priority="23" operator="equal">
      <formula>$AI$8</formula>
    </cfRule>
    <cfRule type="cellIs" dxfId="88" priority="24" operator="equal">
      <formula>$AJ$8</formula>
    </cfRule>
  </conditionalFormatting>
  <conditionalFormatting sqref="L9:L28">
    <cfRule type="cellIs" dxfId="87" priority="25" operator="equal">
      <formula>$AF$16</formula>
    </cfRule>
    <cfRule type="cellIs" dxfId="86" priority="26" operator="equal">
      <formula>$AF$17</formula>
    </cfRule>
    <cfRule type="cellIs" dxfId="85" priority="27" operator="equal">
      <formula>$AF$18</formula>
    </cfRule>
    <cfRule type="cellIs" dxfId="84" priority="28" operator="equal">
      <formula>$AF$19</formula>
    </cfRule>
  </conditionalFormatting>
  <dataValidations count="4">
    <dataValidation type="list" allowBlank="1" showInputMessage="1" showErrorMessage="1" sqref="O9:O28" xr:uid="{65180BA1-115B-401D-97CC-A55A26971760}">
      <formula1>INDIRECT($N9)</formula1>
    </dataValidation>
    <dataValidation allowBlank="1" showInputMessage="1" showErrorMessage="1" prompt="Es la materialización del riesgo y las consecuencias de su aparición. Su escala es: 5 bajo impacto, 10 medio, 20 alto impacto._x000a_" sqref="JP8:JV8" xr:uid="{C8E9A656-A039-4201-A942-916D631402FE}"/>
    <dataValidation allowBlank="1" showInputMessage="1" showErrorMessage="1" prompt="La probabilidad se encuentra determinada por una escala de 1 a 3, siendo 1 la menor probabilidad de ocurrencia del riesgo y 3 la mayor probabilidad de  ocurrencia." sqref="JO8" xr:uid="{8004F355-C404-46D2-AFCE-D64B26C7819C}"/>
    <dataValidation type="list" allowBlank="1" showInputMessage="1" showErrorMessage="1" sqref="JP9:JV16" xr:uid="{7B282780-4F21-4CC8-94AD-A41997C212D4}">
      <formula1>#REF!</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D5C0-ECB7-472A-8431-E8C430283F40}">
  <dimension ref="A1:AX35"/>
  <sheetViews>
    <sheetView topLeftCell="A13" workbookViewId="0">
      <selection activeCell="K16" sqref="K16"/>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1"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+'[12]2 CONTEXTO E IDENTIFICACIÓN'!C1</f>
        <v>MAPA DE RIESGOS</v>
      </c>
      <c r="C1" s="1" t="str">
        <f>+'[12]2 CONTEXTO E IDENTIFICACIÓN'!D1</f>
        <v>CÓDIGO:</v>
      </c>
      <c r="D1" s="2">
        <f>+'[12]2 CONTEXTO E IDENTIFICACIÓN'!E1</f>
        <v>1</v>
      </c>
      <c r="E1" s="3"/>
      <c r="F1" s="4" t="str">
        <f>+'[12]2 CONTEXTO E IDENTIFICACIÓN'!$G$4</f>
        <v>Elaboración o Actualización:</v>
      </c>
      <c r="G1" s="5" t="str">
        <f>+IF('[12]2 CONTEXTO E IDENTIFICACIÓN'!$H$4="","",'[12]2 CONTEXTO E IDENTIFICACIÓN'!$H$4)</f>
        <v>Elaboracion</v>
      </c>
      <c r="H1" s="6"/>
      <c r="I1" s="6"/>
      <c r="U1" s="8"/>
      <c r="V1" s="8"/>
      <c r="AR1" s="9"/>
      <c r="AS1" s="9"/>
      <c r="AT1" s="9"/>
      <c r="AU1" s="9"/>
      <c r="AV1" s="9"/>
    </row>
    <row r="2" spans="1:50" s="7" customFormat="1" ht="38.25" x14ac:dyDescent="0.2">
      <c r="A2" s="197"/>
      <c r="B2" s="198"/>
      <c r="C2" s="1" t="str">
        <f>+'[12]2 CONTEXTO E IDENTIFICACIÓN'!D2</f>
        <v>VERSIÓN:</v>
      </c>
      <c r="D2" s="2" t="str">
        <f>+'[12]2 CONTEXTO E IDENTIFICACIÓN'!E2</f>
        <v>01</v>
      </c>
      <c r="E2" s="3"/>
      <c r="F2" s="10" t="str">
        <f>+'[12]2 CONTEXTO E IDENTIFICACIÓN'!$E$5</f>
        <v>Vigencia del:</v>
      </c>
      <c r="G2" s="11" t="str">
        <f>+IF('[12]2 CONTEXTO E IDENTIFICACIÓN'!$F$5="","",'[12]2 CONTEXTO E IDENTIFICACIÓN'!$F$5)</f>
        <v>primer cuatrimestre 2026</v>
      </c>
      <c r="H2" s="12" t="s">
        <v>0</v>
      </c>
      <c r="I2" s="13">
        <f>+IF('[12]2 CONTEXTO E IDENTIFICACIÓN'!$H$5="","",'[12]2 CONTEXTO E IDENTIFICACIÓN'!$H$5)</f>
        <v>46029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+IF('[12]2 CONTEXTO E IDENTIFICACIÓN'!$C$4="","",'[12]2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+IF('[12]2 CONTEXTO E IDENTIFICACIÓN'!$E$4="","",'[12]2 CONTEXTO E IDENTIFICACIÓN'!$E$4)</f>
        <v>GESTION DE LA INFORMACIÓN Y LAS COMUNICACIONES</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89.25" x14ac:dyDescent="0.2">
      <c r="A9" s="45" t="str">
        <f>'[12]2 CONTEXTO E IDENTIFICACIÓN'!A9</f>
        <v>R1</v>
      </c>
      <c r="B9" s="46" t="str">
        <f>+'[12]2 CONTEXTO E IDENTIFICACIÓN'!F9</f>
        <v>Pérdida de credibilidad e imagen institucional negativa</v>
      </c>
      <c r="C9" s="47">
        <f>+'[12]3 PROBABIL E IMPACTO INHERENTE'!E9</f>
        <v>0.6</v>
      </c>
      <c r="D9" s="47">
        <f>+'[12]3 PROBABIL E IMPACTO INHERENTE'!M9</f>
        <v>0.4</v>
      </c>
      <c r="E9" s="48" t="str">
        <f>+'[12]4 MAPA CALOR INHERENTE'!C9</f>
        <v>Media</v>
      </c>
      <c r="F9" s="48" t="str">
        <f>+'[12]4 MAPA CALOR INHERENTE'!D9</f>
        <v>Menor</v>
      </c>
      <c r="G9" s="46" t="str">
        <f>+'[12]4 MAPA CALOR INHERENTE'!E9</f>
        <v>Moderado</v>
      </c>
      <c r="H9" s="49">
        <f>+'[12]6 MAPA CALOR RESIDUAL'!C9</f>
        <v>0.36</v>
      </c>
      <c r="I9" s="50">
        <f>+'[12]6 MAPA CALOR RESIDUAL'!D9</f>
        <v>0.4</v>
      </c>
      <c r="J9" s="48" t="str">
        <f>+'[12]6 MAPA CALOR RESIDUAL'!E9</f>
        <v>Baja</v>
      </c>
      <c r="K9" s="48" t="str">
        <f>+'[12]6 MAPA CALOR RESIDUAL'!F9</f>
        <v>Menor</v>
      </c>
      <c r="L9" s="46" t="str">
        <f>+'[12]6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318</v>
      </c>
      <c r="R9" s="51" t="s">
        <v>319</v>
      </c>
      <c r="S9" s="52" t="s">
        <v>320</v>
      </c>
      <c r="T9" s="52" t="s">
        <v>321</v>
      </c>
      <c r="U9" s="52">
        <v>46142</v>
      </c>
      <c r="V9" s="51"/>
      <c r="W9" s="52"/>
      <c r="X9" s="51"/>
      <c r="Y9" s="51"/>
      <c r="Z9" s="51" t="s">
        <v>44</v>
      </c>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102" x14ac:dyDescent="0.2">
      <c r="A10" s="45" t="str">
        <f>'[12]2 CONTEXTO E IDENTIFICACIÓN'!A10</f>
        <v>R2</v>
      </c>
      <c r="B10" s="46" t="str">
        <f>+'[12]2 CONTEXTO E IDENTIFICACIÓN'!F10</f>
        <v>Posibilidad de pérdida reputacional Circulación de rumores y desinformación interna dentro de la entidad. falta de comunicación clara, oportuna y oficial y la usencia de canales internos definidos y confiables.</v>
      </c>
      <c r="C10" s="47">
        <f>+'[12]3 PROBABIL E IMPACTO INHERENTE'!E10</f>
        <v>0.6</v>
      </c>
      <c r="D10" s="47">
        <f>+'[12]3 PROBABIL E IMPACTO INHERENTE'!M10</f>
        <v>0.4</v>
      </c>
      <c r="E10" s="48" t="str">
        <f>+'[12]4 MAPA CALOR INHERENTE'!C10</f>
        <v>Media</v>
      </c>
      <c r="F10" s="48" t="str">
        <f>+'[12]4 MAPA CALOR INHERENTE'!D10</f>
        <v>Menor</v>
      </c>
      <c r="G10" s="46" t="str">
        <f>+'[12]4 MAPA CALOR INHERENTE'!E10</f>
        <v>Moderado</v>
      </c>
      <c r="H10" s="49">
        <f>+'[12]5 VALORACIÓN DEL CONTROL'!S15</f>
        <v>0.36</v>
      </c>
      <c r="I10" s="50">
        <f>+'[12]5 VALORACIÓN DEL CONTROL'!T15</f>
        <v>0.4</v>
      </c>
      <c r="J10" s="48" t="str">
        <f t="shared" ref="J10:J28" si="3">+IF(H10=0,"",IF(H10&lt;=$AD$13,$AE$13,IF(H10&lt;=$AD$12,$AE$12,IF(H10&lt;=$AD$11,$AE$11,IF(H10&lt;=$AD$10,$AE$10,IF(H10&lt;=$AD$9,$AE$9,""))))))</f>
        <v>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51" t="s">
        <v>322</v>
      </c>
      <c r="R10" s="51" t="s">
        <v>319</v>
      </c>
      <c r="S10" s="52" t="s">
        <v>320</v>
      </c>
      <c r="T10" s="52" t="s">
        <v>321</v>
      </c>
      <c r="U10" s="52">
        <v>46142</v>
      </c>
      <c r="V10" s="51"/>
      <c r="W10" s="52"/>
      <c r="X10" s="51"/>
      <c r="Y10" s="51"/>
      <c r="Z10" s="51" t="s">
        <v>44</v>
      </c>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165.75" x14ac:dyDescent="0.2">
      <c r="A11" s="45" t="str">
        <f>'[12]2 CONTEXTO E IDENTIFICACIÓN'!A11</f>
        <v>R3</v>
      </c>
      <c r="B11" s="46" t="str">
        <f>+'[12]2 CONTEXTO E IDENTIFICACIÓN'!F11</f>
        <v>Posibilidad de pérdida reputacional Incumplimiento de los procedimientos establecidos por el proceso de comunicaciones  Debido a coerción, presión indebida o influencia externa/interna con el fin de favorecer intereses particulares, comprometiendo la legalidad, imparcialidad y transparencia del procedimiento.</v>
      </c>
      <c r="C11" s="47">
        <f>+'[12]3 PROBABIL E IMPACTO INHERENTE'!E11</f>
        <v>0.6</v>
      </c>
      <c r="D11" s="47">
        <f>+'[12]3 PROBABIL E IMPACTO INHERENTE'!M11</f>
        <v>0.4</v>
      </c>
      <c r="E11" s="48" t="str">
        <f>+'[12]4 MAPA CALOR INHERENTE'!C11</f>
        <v>Media</v>
      </c>
      <c r="F11" s="48" t="str">
        <f>+'[12]4 MAPA CALOR INHERENTE'!D11</f>
        <v>Menor</v>
      </c>
      <c r="G11" s="46" t="str">
        <f>+'[12]4 MAPA CALOR INHERENTE'!E11</f>
        <v>Moderado</v>
      </c>
      <c r="H11" s="49">
        <f>+'[12]5 VALORACIÓN DEL CONTROL'!S19</f>
        <v>0.36</v>
      </c>
      <c r="I11" s="50">
        <f>+'[12]5 VALORACIÓN DEL CONTROL'!T19</f>
        <v>0.4</v>
      </c>
      <c r="J11" s="48" t="str">
        <f t="shared" si="3"/>
        <v>Baja</v>
      </c>
      <c r="K11" s="48" t="str">
        <f t="shared" si="4"/>
        <v>Menor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46" t="str">
        <f t="shared" si="0"/>
        <v>Requiere Plan de Acción</v>
      </c>
      <c r="N11" s="46" t="str">
        <f t="shared" si="1"/>
        <v>Reducir_mitigar_Transferir_Evitar</v>
      </c>
      <c r="O11" s="51" t="s">
        <v>36</v>
      </c>
      <c r="P11" s="46" t="str">
        <f t="shared" si="2"/>
        <v>Reducir_Mitigar</v>
      </c>
      <c r="Q11" s="51" t="s">
        <v>323</v>
      </c>
      <c r="R11" s="51" t="s">
        <v>319</v>
      </c>
      <c r="S11" s="52" t="s">
        <v>320</v>
      </c>
      <c r="T11" s="52" t="s">
        <v>321</v>
      </c>
      <c r="U11" s="52">
        <v>46386</v>
      </c>
      <c r="V11" s="51"/>
      <c r="W11" s="52"/>
      <c r="X11" s="51"/>
      <c r="Y11" s="51"/>
      <c r="Z11" s="51" t="s">
        <v>44</v>
      </c>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216.75" x14ac:dyDescent="0.2">
      <c r="A12" s="45" t="str">
        <f>'[12]2 CONTEXTO E IDENTIFICACIÓN'!A12</f>
        <v>R4</v>
      </c>
      <c r="B12" s="46" t="str">
        <f>+'[12]2 CONTEXTO E IDENTIFICACIÓN'!F12</f>
        <v>Posibilidad  de efecto dañoso sobre el interes patrimonial Manipular cifras, inversiones y obras de interes público en los distintos canales de comunicación de la entidad. Cuando existe presión por mostrar resultados positivos. En contextos de evaluación pública, rendición de cuentas o control político, algunas áreas pueden verse tentadas a presentar cifras maquilladas o parciales para proyectar una gestión más favorable.</v>
      </c>
      <c r="C12" s="47">
        <f>+'[12]3 PROBABIL E IMPACTO INHERENTE'!E12</f>
        <v>0.6</v>
      </c>
      <c r="D12" s="47">
        <f>+'[12]3 PROBABIL E IMPACTO INHERENTE'!M12</f>
        <v>0.4</v>
      </c>
      <c r="E12" s="48" t="str">
        <f>+'[12]4 MAPA CALOR INHERENTE'!C12</f>
        <v>Media</v>
      </c>
      <c r="F12" s="48" t="str">
        <f>+'[12]4 MAPA CALOR INHERENTE'!D12</f>
        <v>Menor</v>
      </c>
      <c r="G12" s="46" t="str">
        <f>+'[12]4 MAPA CALOR INHERENTE'!E12</f>
        <v>Moderado</v>
      </c>
      <c r="H12" s="49">
        <f>+'[12]5 VALORACIÓN DEL CONTROL'!S23</f>
        <v>0.36</v>
      </c>
      <c r="I12" s="50">
        <f>+'[12]5 VALORACIÓN DEL CONTROL'!T23</f>
        <v>0.4</v>
      </c>
      <c r="J12" s="48" t="str">
        <f t="shared" si="3"/>
        <v>Baja</v>
      </c>
      <c r="K12" s="48" t="str">
        <f t="shared" si="4"/>
        <v>Menor</v>
      </c>
      <c r="L12" s="46" t="str">
        <f t="shared" si="5"/>
        <v>Moderado</v>
      </c>
      <c r="M12" s="46" t="str">
        <f t="shared" si="0"/>
        <v>Requiere Plan de Acción</v>
      </c>
      <c r="N12" s="46" t="str">
        <f t="shared" si="1"/>
        <v>Reducir_mitigar_Transferir_Evitar</v>
      </c>
      <c r="O12" s="51" t="s">
        <v>36</v>
      </c>
      <c r="P12" s="46" t="str">
        <f t="shared" si="2"/>
        <v>Reducir_Mitigar</v>
      </c>
      <c r="Q12" s="51" t="s">
        <v>324</v>
      </c>
      <c r="R12" s="51" t="s">
        <v>319</v>
      </c>
      <c r="S12" s="52" t="s">
        <v>320</v>
      </c>
      <c r="T12" s="52" t="s">
        <v>321</v>
      </c>
      <c r="U12" s="52">
        <v>46142</v>
      </c>
      <c r="V12" s="51"/>
      <c r="W12" s="52"/>
      <c r="X12" s="51"/>
      <c r="Y12" s="51"/>
      <c r="Z12" s="51" t="s">
        <v>44</v>
      </c>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192" thickBot="1" x14ac:dyDescent="0.25">
      <c r="A13" s="45" t="str">
        <f>'[12]2 CONTEXTO E IDENTIFICACIÓN'!A13</f>
        <v>R5</v>
      </c>
      <c r="B13" s="46" t="str">
        <f>+'[12]2 CONTEXTO E IDENTIFICACIÓN'!F13</f>
        <v>Posibilidad de pérdida económica y reputacional Cubrir eventos de forma inadecuada y sin los elementos necesariios para un registro optimo. Falta de planificación y lineamientos claros. Cuando no existen protocolos definidos sobre qué cubrir, cómo hacerlo, con qué enfoque y a través de qué canales, los cubrimientos resultan incompletos, desordenados o poco pertinentes.</v>
      </c>
      <c r="C13" s="47">
        <f>+'[12]3 PROBABIL E IMPACTO INHERENTE'!E13</f>
        <v>0.6</v>
      </c>
      <c r="D13" s="47">
        <f>+'[12]3 PROBABIL E IMPACTO INHERENTE'!M13</f>
        <v>0.8</v>
      </c>
      <c r="E13" s="48" t="str">
        <f>+'[12]4 MAPA CALOR INHERENTE'!C13</f>
        <v>Media</v>
      </c>
      <c r="F13" s="48" t="str">
        <f>+'[12]4 MAPA CALOR INHERENTE'!D13</f>
        <v>Mayor</v>
      </c>
      <c r="G13" s="46" t="str">
        <f>+'[12]4 MAPA CALOR INHERENTE'!E13</f>
        <v>Alto</v>
      </c>
      <c r="H13" s="49">
        <f>+'[12]5 VALORACIÓN DEL CONTROL'!S27</f>
        <v>0.36</v>
      </c>
      <c r="I13" s="50">
        <f>+'[12]5 VALORACIÓN DEL CONTROL'!T27</f>
        <v>0.8</v>
      </c>
      <c r="J13" s="48" t="str">
        <f t="shared" si="3"/>
        <v>Baja</v>
      </c>
      <c r="K13" s="48" t="str">
        <f t="shared" si="4"/>
        <v>Mayor</v>
      </c>
      <c r="L13" s="46" t="str">
        <f t="shared" si="5"/>
        <v>Alto</v>
      </c>
      <c r="M13" s="46" t="str">
        <f t="shared" si="0"/>
        <v>Requiere Plan de Acción</v>
      </c>
      <c r="N13" s="46" t="str">
        <f t="shared" si="1"/>
        <v>Reducir_mitigar_Transferir_Evitar</v>
      </c>
      <c r="O13" s="51" t="s">
        <v>36</v>
      </c>
      <c r="P13" s="46" t="str">
        <f t="shared" si="2"/>
        <v>Reducir_Mitigar</v>
      </c>
      <c r="Q13" s="51" t="s">
        <v>325</v>
      </c>
      <c r="R13" s="63" t="s">
        <v>319</v>
      </c>
      <c r="S13" s="52" t="s">
        <v>39</v>
      </c>
      <c r="T13" s="52" t="s">
        <v>40</v>
      </c>
      <c r="U13" s="52">
        <v>46142</v>
      </c>
      <c r="V13" s="52"/>
      <c r="W13" s="52"/>
      <c r="X13" s="51"/>
      <c r="Y13" s="51"/>
      <c r="Z13" s="51" t="s">
        <v>44</v>
      </c>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242.25" x14ac:dyDescent="0.2">
      <c r="A14" s="45" t="str">
        <f>'[12]2 CONTEXTO E IDENTIFICACIÓN'!A14</f>
        <v>R6</v>
      </c>
      <c r="B14" s="46" t="str">
        <f>+'[12]2 CONTEXTO E IDENTIFICACIÓN'!F14</f>
        <v>Posibilidad  de efecto dañoso sobre bienes de uso público No realizar seguimiento al prestamo de equipos audiovisuales y de edición adquiridos a través del presupuesto de la Gobernación de Bolívar. ausencia de un procedimiento formal de control y seguimiento del préstamo de equipos audiovisuales. Si no existen registros, formatos de entrega–recepción, responsables asignados ni cronogramas de devolución, los equipos pueden quedar sin trazabilidad.</v>
      </c>
      <c r="C14" s="47">
        <f>+'[12]3 PROBABIL E IMPACTO INHERENTE'!E14</f>
        <v>0.6</v>
      </c>
      <c r="D14" s="47">
        <f>+'[12]3 PROBABIL E IMPACTO INHERENTE'!M14</f>
        <v>0.8</v>
      </c>
      <c r="E14" s="48" t="str">
        <f>+'[12]4 MAPA CALOR INHERENTE'!C14</f>
        <v>Media</v>
      </c>
      <c r="F14" s="48" t="str">
        <f>+'[12]4 MAPA CALOR INHERENTE'!D14</f>
        <v>Mayor</v>
      </c>
      <c r="G14" s="46" t="str">
        <f>+'[12]4 MAPA CALOR INHERENTE'!E14</f>
        <v>Alto</v>
      </c>
      <c r="H14" s="49">
        <f>+'[12]5 VALORACIÓN DEL CONTROL'!S31</f>
        <v>0.36</v>
      </c>
      <c r="I14" s="50">
        <f>+'[12]5 VALORACIÓN DEL CONTROL'!T31</f>
        <v>0.8</v>
      </c>
      <c r="J14" s="48" t="str">
        <f t="shared" si="3"/>
        <v>Baja</v>
      </c>
      <c r="K14" s="48" t="str">
        <f t="shared" si="4"/>
        <v>Mayor</v>
      </c>
      <c r="L14" s="46" t="str">
        <f t="shared" si="5"/>
        <v>Alto</v>
      </c>
      <c r="M14" s="46" t="str">
        <f t="shared" si="0"/>
        <v>Requiere Plan de Acción</v>
      </c>
      <c r="N14" s="46" t="str">
        <f t="shared" si="1"/>
        <v>Reducir_mitigar_Transferir_Evitar</v>
      </c>
      <c r="O14" s="51" t="s">
        <v>36</v>
      </c>
      <c r="P14" s="46" t="str">
        <f t="shared" si="2"/>
        <v>Reducir_Mitigar</v>
      </c>
      <c r="Q14" s="51" t="s">
        <v>326</v>
      </c>
      <c r="R14" s="63" t="s">
        <v>319</v>
      </c>
      <c r="S14" s="52" t="s">
        <v>327</v>
      </c>
      <c r="T14" s="52" t="s">
        <v>321</v>
      </c>
      <c r="U14" s="52">
        <v>46142</v>
      </c>
      <c r="V14" s="52"/>
      <c r="W14" s="52"/>
      <c r="X14" s="51"/>
      <c r="Y14" s="51"/>
      <c r="Z14" s="51" t="s">
        <v>44</v>
      </c>
      <c r="AA14" s="53"/>
      <c r="AB14" s="53"/>
      <c r="AM14" s="37"/>
      <c r="AN14" s="37"/>
      <c r="AO14" s="44"/>
      <c r="AP14" s="59"/>
      <c r="AQ14" s="60"/>
      <c r="AR14" s="57"/>
      <c r="AS14" s="57"/>
      <c r="AT14" s="57"/>
      <c r="AU14" s="57"/>
      <c r="AV14" s="57"/>
      <c r="AW14" s="44"/>
      <c r="AX14" s="44"/>
    </row>
    <row r="15" spans="1:50" ht="38.25" x14ac:dyDescent="0.2">
      <c r="A15" s="45" t="str">
        <f>'[12]2 CONTEXTO E IDENTIFICACIÓN'!A15</f>
        <v>R7</v>
      </c>
      <c r="B15" s="46">
        <f>+'[12]2 CONTEXTO E IDENTIFICACIÓN'!F15</f>
        <v>0</v>
      </c>
      <c r="C15" s="47" t="str">
        <f>+'[12]3 PROBABIL E IMPACTO INHERENTE'!E15</f>
        <v/>
      </c>
      <c r="D15" s="47" t="str">
        <f>+'[12]3 PROBABIL E IMPACTO INHERENTE'!M15</f>
        <v/>
      </c>
      <c r="E15" s="48" t="str">
        <f>+'[12]4 MAPA CALOR INHERENTE'!C15</f>
        <v/>
      </c>
      <c r="F15" s="48" t="str">
        <f>+'[12]4 MAPA CALOR INHERENTE'!D15</f>
        <v/>
      </c>
      <c r="G15" s="46" t="str">
        <f>+'[12]4 MAPA CALOR INHERENTE'!E15</f>
        <v/>
      </c>
      <c r="H15" s="49" t="str">
        <f>+'[12]5 VALORACIÓN DEL CONTROL'!S35</f>
        <v/>
      </c>
      <c r="I15" s="50" t="str">
        <f>+'[12]5 VALORACIÓN DEL CONTROL'!T35</f>
        <v/>
      </c>
      <c r="J15" s="48" t="str">
        <f t="shared" si="3"/>
        <v/>
      </c>
      <c r="K15" s="48" t="str">
        <f t="shared" si="4"/>
        <v/>
      </c>
      <c r="L15" s="46" t="str">
        <f t="shared" si="5"/>
        <v/>
      </c>
      <c r="M15" s="46" t="str">
        <f t="shared" si="0"/>
        <v/>
      </c>
      <c r="N15" s="46" t="str">
        <f t="shared" si="1"/>
        <v/>
      </c>
      <c r="O15" s="51"/>
      <c r="P15" s="46" t="str">
        <f t="shared" si="2"/>
        <v/>
      </c>
      <c r="Q15" s="51"/>
      <c r="R15" s="51"/>
      <c r="S15" s="52"/>
      <c r="T15" s="52"/>
      <c r="U15" s="52"/>
      <c r="V15" s="52"/>
      <c r="W15" s="52"/>
      <c r="X15" s="51"/>
      <c r="Y15" s="51"/>
      <c r="Z15" s="51" t="s">
        <v>44</v>
      </c>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26.25" thickBot="1" x14ac:dyDescent="0.25">
      <c r="A16" s="45" t="str">
        <f>'[12]2 CONTEXTO E IDENTIFICACIÓN'!A16</f>
        <v>R8</v>
      </c>
      <c r="B16" s="46" t="str">
        <f>+'[12]2 CONTEXTO E IDENTIFICACIÓN'!F16</f>
        <v xml:space="preserve">  </v>
      </c>
      <c r="C16" s="47" t="str">
        <f>+'[12]3 PROBABIL E IMPACTO INHERENTE'!E16</f>
        <v/>
      </c>
      <c r="D16" s="47" t="str">
        <f>+'[12]3 PROBABIL E IMPACTO INHERENTE'!M16</f>
        <v/>
      </c>
      <c r="E16" s="48" t="str">
        <f>+'[12]4 MAPA CALOR INHERENTE'!C16</f>
        <v/>
      </c>
      <c r="F16" s="48" t="str">
        <f>+'[12]4 MAPA CALOR INHERENTE'!D16</f>
        <v/>
      </c>
      <c r="G16" s="46" t="str">
        <f>+'[12]4 MAPA CALOR INHERENTE'!E16</f>
        <v/>
      </c>
      <c r="H16" s="49" t="str">
        <f>+'[12]5 VALORACIÓN DEL CONTROL'!S39</f>
        <v/>
      </c>
      <c r="I16" s="50" t="str">
        <f>+'[12]5 VALORACIÓN DEL CONTROL'!T39</f>
        <v/>
      </c>
      <c r="J16" s="48" t="str">
        <f t="shared" si="3"/>
        <v/>
      </c>
      <c r="K16" s="48" t="str">
        <f t="shared" si="4"/>
        <v/>
      </c>
      <c r="L16" s="46" t="str">
        <f t="shared" si="5"/>
        <v/>
      </c>
      <c r="M16" s="46" t="str">
        <f t="shared" si="0"/>
        <v/>
      </c>
      <c r="N16" s="46" t="str">
        <f t="shared" si="1"/>
        <v/>
      </c>
      <c r="O16" s="51"/>
      <c r="P16" s="46" t="str">
        <f t="shared" si="2"/>
        <v/>
      </c>
      <c r="Q16" s="51"/>
      <c r="R16" s="51"/>
      <c r="S16" s="52"/>
      <c r="T16" s="52"/>
      <c r="U16" s="52"/>
      <c r="V16" s="52"/>
      <c r="W16" s="52"/>
      <c r="X16" s="51"/>
      <c r="Y16" s="51"/>
      <c r="Z16" s="51" t="s">
        <v>44</v>
      </c>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25.5" x14ac:dyDescent="0.2">
      <c r="A17" s="45" t="str">
        <f>'[12]2 CONTEXTO E IDENTIFICACIÓN'!A17</f>
        <v>R9</v>
      </c>
      <c r="B17" s="46">
        <f>+'[12]2 CONTEXTO E IDENTIFICACIÓN'!F17</f>
        <v>0</v>
      </c>
      <c r="C17" s="47" t="str">
        <f>+'[12]3 PROBABIL E IMPACTO INHERENTE'!E17</f>
        <v/>
      </c>
      <c r="D17" s="47" t="str">
        <f>+'[12]3 PROBABIL E IMPACTO INHERENTE'!M17</f>
        <v/>
      </c>
      <c r="E17" s="48" t="str">
        <f>+'[12]4 MAPA CALOR INHERENTE'!C17</f>
        <v/>
      </c>
      <c r="F17" s="48" t="str">
        <f>+'[12]4 MAPA CALOR INHERENTE'!D17</f>
        <v/>
      </c>
      <c r="G17" s="46" t="str">
        <f>+'[12]4 MAPA CALOR INHERENTE'!E17</f>
        <v/>
      </c>
      <c r="H17" s="49" t="str">
        <f>+'[12]5 VALORACIÓN DEL CONTROL'!S43</f>
        <v/>
      </c>
      <c r="I17" s="50" t="str">
        <f>+'[12]5 VALORACIÓN DEL CONTROL'!T43</f>
        <v/>
      </c>
      <c r="J17" s="48" t="str">
        <f t="shared" si="3"/>
        <v/>
      </c>
      <c r="K17" s="48" t="str">
        <f t="shared" si="4"/>
        <v/>
      </c>
      <c r="L17" s="46" t="str">
        <f t="shared" si="5"/>
        <v/>
      </c>
      <c r="M17" s="46" t="str">
        <f t="shared" si="0"/>
        <v/>
      </c>
      <c r="N17" s="46" t="str">
        <f t="shared" si="1"/>
        <v/>
      </c>
      <c r="O17" s="51"/>
      <c r="P17" s="46" t="str">
        <f t="shared" si="2"/>
        <v/>
      </c>
      <c r="Q17" s="51"/>
      <c r="R17" s="73"/>
      <c r="S17" s="52"/>
      <c r="T17" s="52"/>
      <c r="U17" s="52"/>
      <c r="V17" s="52"/>
      <c r="W17" s="52"/>
      <c r="X17" s="51"/>
      <c r="Y17" s="51"/>
      <c r="Z17" s="51" t="s">
        <v>44</v>
      </c>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25.5" x14ac:dyDescent="0.2">
      <c r="A18" s="45" t="str">
        <f>'[12]2 CONTEXTO E IDENTIFICACIÓN'!A18</f>
        <v>R10</v>
      </c>
      <c r="B18" s="46" t="str">
        <f>+'[12]2 CONTEXTO E IDENTIFICACIÓN'!F18</f>
        <v xml:space="preserve">  </v>
      </c>
      <c r="C18" s="47" t="str">
        <f>+'[12]3 PROBABIL E IMPACTO INHERENTE'!E18</f>
        <v/>
      </c>
      <c r="D18" s="47" t="str">
        <f>+'[12]3 PROBABIL E IMPACTO INHERENTE'!M18</f>
        <v/>
      </c>
      <c r="E18" s="48" t="str">
        <f>+'[12]4 MAPA CALOR INHERENTE'!C18</f>
        <v/>
      </c>
      <c r="F18" s="48" t="str">
        <f>+'[12]4 MAPA CALOR INHERENTE'!D18</f>
        <v/>
      </c>
      <c r="G18" s="46" t="str">
        <f>+'[12]4 MAPA CALOR INHERENTE'!E18</f>
        <v/>
      </c>
      <c r="H18" s="49">
        <f>+'[12]5 VALORACIÓN DEL CONTROL'!S47</f>
        <v>0</v>
      </c>
      <c r="I18" s="50" t="str">
        <f>+'[12]5 VALORACIÓN DEL CONTROL'!T47</f>
        <v/>
      </c>
      <c r="J18" s="48" t="str">
        <f t="shared" si="3"/>
        <v/>
      </c>
      <c r="K18" s="48" t="str">
        <f t="shared" si="4"/>
        <v/>
      </c>
      <c r="L18" s="46" t="str">
        <f t="shared" si="5"/>
        <v/>
      </c>
      <c r="M18" s="46" t="str">
        <f t="shared" si="0"/>
        <v/>
      </c>
      <c r="N18" s="46" t="str">
        <f t="shared" si="1"/>
        <v/>
      </c>
      <c r="O18" s="51"/>
      <c r="P18" s="46" t="str">
        <f t="shared" si="2"/>
        <v/>
      </c>
      <c r="Q18" s="51"/>
      <c r="R18" s="52"/>
      <c r="S18" s="52"/>
      <c r="T18" s="52"/>
      <c r="U18" s="52"/>
      <c r="V18" s="52"/>
      <c r="W18" s="52"/>
      <c r="X18" s="51"/>
      <c r="Y18" s="51"/>
      <c r="Z18" s="51" t="s">
        <v>44</v>
      </c>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'[12]2 CONTEXTO E IDENTIFICACIÓN'!A19</f>
        <v>R11</v>
      </c>
      <c r="B19" s="46" t="str">
        <f>+'[12]2 CONTEXTO E IDENTIFICACIÓN'!F19</f>
        <v xml:space="preserve">  </v>
      </c>
      <c r="C19" s="47" t="str">
        <f>+'[12]3 PROBABIL E IMPACTO INHERENTE'!E19</f>
        <v/>
      </c>
      <c r="D19" s="47" t="str">
        <f>+'[12]3 PROBABIL E IMPACTO INHERENTE'!M19</f>
        <v/>
      </c>
      <c r="E19" s="48" t="str">
        <f>+'[12]4 MAPA CALOR INHERENTE'!C19</f>
        <v/>
      </c>
      <c r="F19" s="48" t="str">
        <f>+'[12]4 MAPA CALOR INHERENTE'!D19</f>
        <v/>
      </c>
      <c r="G19" s="46" t="str">
        <f>+'[12]4 MAPA CALOR INHERENTE'!E19</f>
        <v/>
      </c>
      <c r="H19" s="49">
        <f>+'[12]5 VALORACIÓN DEL CONTROL'!S51</f>
        <v>0</v>
      </c>
      <c r="I19" s="50" t="str">
        <f>+'[12]5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2"/>
      <c r="V19" s="52"/>
      <c r="W19" s="52"/>
      <c r="X19" s="51"/>
      <c r="Y19" s="51"/>
      <c r="Z19" s="51" t="s">
        <v>44</v>
      </c>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'[12]2 CONTEXTO E IDENTIFICACIÓN'!A20</f>
        <v>R12</v>
      </c>
      <c r="B20" s="46" t="str">
        <f>+'[12]2 CONTEXTO E IDENTIFICACIÓN'!F20</f>
        <v xml:space="preserve">  </v>
      </c>
      <c r="C20" s="47" t="str">
        <f>+'[12]3 PROBABIL E IMPACTO INHERENTE'!E20</f>
        <v/>
      </c>
      <c r="D20" s="47" t="str">
        <f>+'[12]3 PROBABIL E IMPACTO INHERENTE'!M20</f>
        <v/>
      </c>
      <c r="E20" s="48" t="str">
        <f>+'[12]4 MAPA CALOR INHERENTE'!C20</f>
        <v/>
      </c>
      <c r="F20" s="48" t="str">
        <f>+'[12]4 MAPA CALOR INHERENTE'!D20</f>
        <v/>
      </c>
      <c r="G20" s="46" t="str">
        <f>+'[12]4 MAPA CALOR INHERENTE'!E20</f>
        <v/>
      </c>
      <c r="H20" s="49">
        <f>+'[12]5 VALORACIÓN DEL CONTROL'!S55</f>
        <v>0</v>
      </c>
      <c r="I20" s="50" t="str">
        <f>+'[12]5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2"/>
      <c r="V20" s="52"/>
      <c r="W20" s="52"/>
      <c r="X20" s="51"/>
      <c r="Y20" s="51"/>
      <c r="Z20" s="51" t="s">
        <v>44</v>
      </c>
      <c r="AA20" s="53"/>
      <c r="AB20" s="53"/>
      <c r="AC20" s="76"/>
      <c r="AD20" s="76"/>
      <c r="AE20" s="74"/>
      <c r="AF20" s="77"/>
      <c r="AM20" s="74"/>
      <c r="AN20" s="74"/>
      <c r="AO20" s="44"/>
      <c r="AP20" s="44"/>
      <c r="AQ20" s="44"/>
      <c r="AR20" s="57"/>
      <c r="AS20" s="57"/>
      <c r="AT20" s="57"/>
      <c r="AU20" s="57"/>
      <c r="AV20" s="57"/>
      <c r="AW20" s="44"/>
      <c r="AX20" s="44"/>
    </row>
    <row r="21" spans="1:50" x14ac:dyDescent="0.2">
      <c r="A21" s="45" t="str">
        <f>'[12]2 CONTEXTO E IDENTIFICACIÓN'!A21</f>
        <v>R13</v>
      </c>
      <c r="B21" s="46" t="str">
        <f>+'[12]2 CONTEXTO E IDENTIFICACIÓN'!F21</f>
        <v xml:space="preserve">  </v>
      </c>
      <c r="C21" s="47" t="str">
        <f>+'[12]3 PROBABIL E IMPACTO INHERENTE'!E21</f>
        <v/>
      </c>
      <c r="D21" s="47" t="str">
        <f>+'[12]3 PROBABIL E IMPACTO INHERENTE'!M21</f>
        <v/>
      </c>
      <c r="E21" s="48" t="str">
        <f>+'[12]4 MAPA CALOR INHERENTE'!C21</f>
        <v/>
      </c>
      <c r="F21" s="48" t="str">
        <f>+'[12]4 MAPA CALOR INHERENTE'!D21</f>
        <v/>
      </c>
      <c r="G21" s="46" t="str">
        <f>+'[12]4 MAPA CALOR INHERENTE'!E21</f>
        <v/>
      </c>
      <c r="H21" s="49" t="str">
        <f>+'[12]5 VALORACIÓN DEL CONTROL'!S59</f>
        <v/>
      </c>
      <c r="I21" s="50" t="str">
        <f>+'[12]5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2"/>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'[12]2 CONTEXTO E IDENTIFICACIÓN'!A22</f>
        <v>R14</v>
      </c>
      <c r="B22" s="46" t="str">
        <f>+'[12]2 CONTEXTO E IDENTIFICACIÓN'!F22</f>
        <v xml:space="preserve">  </v>
      </c>
      <c r="C22" s="47" t="str">
        <f>+'[12]3 PROBABIL E IMPACTO INHERENTE'!E22</f>
        <v/>
      </c>
      <c r="D22" s="47" t="str">
        <f>+'[12]3 PROBABIL E IMPACTO INHERENTE'!M22</f>
        <v/>
      </c>
      <c r="E22" s="48" t="str">
        <f>+'[12]4 MAPA CALOR INHERENTE'!C22</f>
        <v/>
      </c>
      <c r="F22" s="48" t="str">
        <f>+'[12]4 MAPA CALOR INHERENTE'!D22</f>
        <v/>
      </c>
      <c r="G22" s="46" t="str">
        <f>+'[12]4 MAPA CALOR INHERENTE'!E22</f>
        <v/>
      </c>
      <c r="H22" s="49" t="str">
        <f>+'[12]5 VALORACIÓN DEL CONTROL'!S63</f>
        <v/>
      </c>
      <c r="I22" s="50" t="str">
        <f>+'[12]5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'[12]2 CONTEXTO E IDENTIFICACIÓN'!A23</f>
        <v>R15</v>
      </c>
      <c r="B23" s="46" t="str">
        <f>+'[12]2 CONTEXTO E IDENTIFICACIÓN'!F23</f>
        <v xml:space="preserve">  </v>
      </c>
      <c r="C23" s="47" t="str">
        <f>+'[12]3 PROBABIL E IMPACTO INHERENTE'!E23</f>
        <v/>
      </c>
      <c r="D23" s="47" t="str">
        <f>+'[12]3 PROBABIL E IMPACTO INHERENTE'!M23</f>
        <v/>
      </c>
      <c r="E23" s="48" t="str">
        <f>+'[12]4 MAPA CALOR INHERENTE'!C23</f>
        <v/>
      </c>
      <c r="F23" s="48" t="str">
        <f>+'[12]4 MAPA CALOR INHERENTE'!D23</f>
        <v/>
      </c>
      <c r="G23" s="46" t="str">
        <f>+'[12]4 MAPA CALOR INHERENTE'!E23</f>
        <v/>
      </c>
      <c r="H23" s="49" t="str">
        <f>+'[12]5 VALORACIÓN DEL CONTROL'!S67</f>
        <v/>
      </c>
      <c r="I23" s="50" t="str">
        <f>+'[12]5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'[12]2 CONTEXTO E IDENTIFICACIÓN'!A24</f>
        <v>R16</v>
      </c>
      <c r="B24" s="46" t="str">
        <f>+'[12]2 CONTEXTO E IDENTIFICACIÓN'!F24</f>
        <v xml:space="preserve">  </v>
      </c>
      <c r="C24" s="47" t="str">
        <f>+'[12]3 PROBABIL E IMPACTO INHERENTE'!E24</f>
        <v/>
      </c>
      <c r="D24" s="47" t="str">
        <f>+'[12]3 PROBABIL E IMPACTO INHERENTE'!M24</f>
        <v/>
      </c>
      <c r="E24" s="48" t="str">
        <f>+'[12]4 MAPA CALOR INHERENTE'!C24</f>
        <v/>
      </c>
      <c r="F24" s="48" t="str">
        <f>+'[12]4 MAPA CALOR INHERENTE'!D24</f>
        <v/>
      </c>
      <c r="G24" s="46" t="str">
        <f>+'[12]4 MAPA CALOR INHERENTE'!E24</f>
        <v/>
      </c>
      <c r="H24" s="49" t="str">
        <f>+'[12]5 VALORACIÓN DEL CONTROL'!S71</f>
        <v/>
      </c>
      <c r="I24" s="50" t="str">
        <f>+'[12]5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'[12]2 CONTEXTO E IDENTIFICACIÓN'!A25</f>
        <v>R17</v>
      </c>
      <c r="B25" s="46" t="str">
        <f>+'[12]2 CONTEXTO E IDENTIFICACIÓN'!F25</f>
        <v xml:space="preserve">  </v>
      </c>
      <c r="C25" s="47" t="str">
        <f>+'[12]3 PROBABIL E IMPACTO INHERENTE'!E25</f>
        <v/>
      </c>
      <c r="D25" s="47" t="str">
        <f>+'[12]3 PROBABIL E IMPACTO INHERENTE'!M25</f>
        <v/>
      </c>
      <c r="E25" s="48" t="str">
        <f>+'[12]4 MAPA CALOR INHERENTE'!C25</f>
        <v/>
      </c>
      <c r="F25" s="48" t="str">
        <f>+'[12]4 MAPA CALOR INHERENTE'!D25</f>
        <v/>
      </c>
      <c r="G25" s="46" t="str">
        <f>+'[12]4 MAPA CALOR INHERENTE'!E25</f>
        <v/>
      </c>
      <c r="H25" s="49" t="str">
        <f>+'[12]5 VALORACIÓN DEL CONTROL'!S75</f>
        <v/>
      </c>
      <c r="I25" s="50" t="str">
        <f>+'[12]5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'[12]2 CONTEXTO E IDENTIFICACIÓN'!A26</f>
        <v>R18</v>
      </c>
      <c r="B26" s="46" t="str">
        <f>+'[12]2 CONTEXTO E IDENTIFICACIÓN'!F26</f>
        <v xml:space="preserve">  </v>
      </c>
      <c r="C26" s="47" t="str">
        <f>+'[12]3 PROBABIL E IMPACTO INHERENTE'!E26</f>
        <v/>
      </c>
      <c r="D26" s="47" t="str">
        <f>+'[12]3 PROBABIL E IMPACTO INHERENTE'!M26</f>
        <v/>
      </c>
      <c r="E26" s="48" t="str">
        <f>+'[12]4 MAPA CALOR INHERENTE'!C26</f>
        <v/>
      </c>
      <c r="F26" s="48" t="str">
        <f>+'[12]4 MAPA CALOR INHERENTE'!D26</f>
        <v/>
      </c>
      <c r="G26" s="46" t="str">
        <f>+'[12]4 MAPA CALOR INHERENTE'!E26</f>
        <v/>
      </c>
      <c r="H26" s="49" t="str">
        <f>+'[12]5 VALORACIÓN DEL CONTROL'!S79</f>
        <v/>
      </c>
      <c r="I26" s="50" t="str">
        <f>+'[12]5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'[12]2 CONTEXTO E IDENTIFICACIÓN'!A27</f>
        <v>R19</v>
      </c>
      <c r="B27" s="46" t="str">
        <f>+'[12]2 CONTEXTO E IDENTIFICACIÓN'!F27</f>
        <v xml:space="preserve">  </v>
      </c>
      <c r="C27" s="47" t="str">
        <f>+'[12]3 PROBABIL E IMPACTO INHERENTE'!E27</f>
        <v/>
      </c>
      <c r="D27" s="47" t="str">
        <f>+'[12]3 PROBABIL E IMPACTO INHERENTE'!M27</f>
        <v/>
      </c>
      <c r="E27" s="48" t="str">
        <f>+'[12]4 MAPA CALOR INHERENTE'!C27</f>
        <v/>
      </c>
      <c r="F27" s="48" t="str">
        <f>+'[12]4 MAPA CALOR INHERENTE'!D27</f>
        <v/>
      </c>
      <c r="G27" s="46" t="str">
        <f>+'[12]4 MAPA CALOR INHERENTE'!E27</f>
        <v/>
      </c>
      <c r="H27" s="49" t="str">
        <f>+'[12]5 VALORACIÓN DEL CONTROL'!S83</f>
        <v/>
      </c>
      <c r="I27" s="50" t="str">
        <f>+'[12]5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'[12]2 CONTEXTO E IDENTIFICACIÓN'!A28</f>
        <v>R20</v>
      </c>
      <c r="B28" s="46" t="str">
        <f>+'[12]2 CONTEXTO E IDENTIFICACIÓN'!F28</f>
        <v xml:space="preserve">  </v>
      </c>
      <c r="C28" s="47" t="str">
        <f>+'[12]3 PROBABIL E IMPACTO INHERENTE'!E28</f>
        <v/>
      </c>
      <c r="D28" s="47" t="str">
        <f>+'[12]3 PROBABIL E IMPACTO INHERENTE'!M28</f>
        <v/>
      </c>
      <c r="E28" s="48" t="str">
        <f>+'[12]4 MAPA CALOR INHERENTE'!C28</f>
        <v/>
      </c>
      <c r="F28" s="48" t="str">
        <f>+'[12]4 MAPA CALOR INHERENTE'!D28</f>
        <v/>
      </c>
      <c r="G28" s="46" t="str">
        <f>+'[12]4 MAPA CALOR INHERENTE'!E28</f>
        <v/>
      </c>
      <c r="H28" s="49" t="str">
        <f>+'[12]5 VALORACIÓN DEL CONTROL'!S87</f>
        <v/>
      </c>
      <c r="I28" s="50" t="str">
        <f>+'[12]5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83" priority="6" operator="equal">
      <formula>$AE$13</formula>
    </cfRule>
    <cfRule type="cellIs" dxfId="82" priority="7" operator="equal">
      <formula>$AE$12</formula>
    </cfRule>
    <cfRule type="cellIs" dxfId="81" priority="8" operator="equal">
      <formula>$AE$11</formula>
    </cfRule>
    <cfRule type="cellIs" dxfId="80" priority="9" operator="equal">
      <formula>$AE$10</formula>
    </cfRule>
    <cfRule type="cellIs" dxfId="79" priority="10" operator="equal">
      <formula>$AE$9</formula>
    </cfRule>
  </conditionalFormatting>
  <conditionalFormatting sqref="F9:F28">
    <cfRule type="cellIs" dxfId="78" priority="1" operator="equal">
      <formula>$AF$8</formula>
    </cfRule>
    <cfRule type="cellIs" dxfId="77" priority="2" operator="equal">
      <formula>$AG$8</formula>
    </cfRule>
    <cfRule type="cellIs" dxfId="76" priority="3" operator="equal">
      <formula>$AH$8</formula>
    </cfRule>
    <cfRule type="cellIs" dxfId="75" priority="4" operator="equal">
      <formula>$AI$8</formula>
    </cfRule>
    <cfRule type="cellIs" dxfId="74" priority="5" operator="equal">
      <formula>$AJ$8</formula>
    </cfRule>
  </conditionalFormatting>
  <conditionalFormatting sqref="G9:G28">
    <cfRule type="cellIs" dxfId="73" priority="11" operator="equal">
      <formula>$AF$16</formula>
    </cfRule>
    <cfRule type="cellIs" dxfId="72" priority="12" operator="equal">
      <formula>$AF$17</formula>
    </cfRule>
    <cfRule type="cellIs" dxfId="71" priority="13" operator="equal">
      <formula>$AF$18</formula>
    </cfRule>
    <cfRule type="cellIs" dxfId="70" priority="14" operator="equal">
      <formula>$AF$19</formula>
    </cfRule>
  </conditionalFormatting>
  <conditionalFormatting sqref="I9:J28">
    <cfRule type="cellIs" dxfId="69" priority="15" operator="equal">
      <formula>$AE$13</formula>
    </cfRule>
    <cfRule type="cellIs" dxfId="68" priority="16" operator="equal">
      <formula>$AE$12</formula>
    </cfRule>
    <cfRule type="cellIs" dxfId="67" priority="17" operator="equal">
      <formula>$AE$11</formula>
    </cfRule>
    <cfRule type="cellIs" dxfId="66" priority="18" operator="equal">
      <formula>$AE$10</formula>
    </cfRule>
    <cfRule type="cellIs" dxfId="65" priority="19" operator="equal">
      <formula>$AE$9</formula>
    </cfRule>
  </conditionalFormatting>
  <conditionalFormatting sqref="K9:K28">
    <cfRule type="cellIs" dxfId="64" priority="20" operator="equal">
      <formula>$AF$8</formula>
    </cfRule>
    <cfRule type="cellIs" dxfId="63" priority="21" operator="equal">
      <formula>$AG$8</formula>
    </cfRule>
    <cfRule type="cellIs" dxfId="62" priority="22" operator="equal">
      <formula>$AH$8</formula>
    </cfRule>
    <cfRule type="cellIs" dxfId="61" priority="23" operator="equal">
      <formula>$AI$8</formula>
    </cfRule>
    <cfRule type="cellIs" dxfId="60" priority="24" operator="equal">
      <formula>$AJ$8</formula>
    </cfRule>
  </conditionalFormatting>
  <conditionalFormatting sqref="L9:L28">
    <cfRule type="cellIs" dxfId="59" priority="25" operator="equal">
      <formula>$AF$16</formula>
    </cfRule>
    <cfRule type="cellIs" dxfId="58" priority="26" operator="equal">
      <formula>$AF$17</formula>
    </cfRule>
    <cfRule type="cellIs" dxfId="57" priority="27" operator="equal">
      <formula>$AF$18</formula>
    </cfRule>
    <cfRule type="cellIs" dxfId="56" priority="28" operator="equal">
      <formula>$AF$19</formula>
    </cfRule>
  </conditionalFormatting>
  <dataValidations count="4">
    <dataValidation type="list" allowBlank="1" showInputMessage="1" showErrorMessage="1" sqref="O9:O28" xr:uid="{BBF6E071-9266-4CDE-91A3-1129C36FB0D4}">
      <formula1>INDIRECT($N9)</formula1>
    </dataValidation>
    <dataValidation allowBlank="1" showInputMessage="1" showErrorMessage="1" prompt="Es la materialización del riesgo y las consecuencias de su aparición. Su escala es: 5 bajo impacto, 10 medio, 20 alto impacto._x000a_" sqref="JP8:JV8" xr:uid="{41FDE3D2-14D9-43C1-A136-FDBF444FB370}"/>
    <dataValidation allowBlank="1" showInputMessage="1" showErrorMessage="1" prompt="La probabilidad se encuentra determinada por una escala de 1 a 3, siendo 1 la menor probabilidad de ocurrencia del riesgo y 3 la mayor probabilidad de  ocurrencia." sqref="JO8" xr:uid="{BAD00137-8DAF-4581-8938-BCAB8A3F44EB}"/>
    <dataValidation type="list" allowBlank="1" showInputMessage="1" showErrorMessage="1" sqref="JP9:JV16" xr:uid="{7AA56349-37B9-466F-B545-E033C38A601A}">
      <formula1>#REF!</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1C11F-28B4-4E6D-B64E-0C1395F4AF8F}">
  <dimension ref="A1:AX35"/>
  <sheetViews>
    <sheetView workbookViewId="0">
      <selection sqref="A1:XFD1048576"/>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36" customHeight="1" x14ac:dyDescent="0.2">
      <c r="A1" s="197"/>
      <c r="B1" s="198" t="str">
        <f>+'[13]2 CONTEXTO E IDENTIFICACIÓN'!C1</f>
        <v>MAPA DE RIESGOS</v>
      </c>
      <c r="C1" s="1" t="str">
        <f>+'[13]2 CONTEXTO E IDENTIFICACIÓN'!D1</f>
        <v>CÓDIGO:</v>
      </c>
      <c r="D1" s="2">
        <f>+'[13]2 CONTEXTO E IDENTIFICACIÓN'!E1</f>
        <v>0</v>
      </c>
      <c r="E1" s="3"/>
      <c r="F1" s="4" t="str">
        <f>+'[13]2 CONTEXTO E IDENTIFICACIÓN'!$G$4</f>
        <v>Elaboración o Actualización:</v>
      </c>
      <c r="G1" s="5" t="str">
        <f>+IF('[13]2 CONTEXTO E IDENTIFICACIÓN'!$H$4="","",'[13]2 CONTEXTO E IDENTIFICACIÓN'!$H$4)</f>
        <v/>
      </c>
      <c r="H1" s="6"/>
      <c r="I1" s="6"/>
      <c r="U1" s="8"/>
      <c r="V1" s="8"/>
      <c r="AR1" s="9"/>
      <c r="AS1" s="9"/>
      <c r="AT1" s="9"/>
      <c r="AU1" s="9"/>
      <c r="AV1" s="9"/>
    </row>
    <row r="2" spans="1:50" s="7" customFormat="1" ht="36" customHeight="1" x14ac:dyDescent="0.2">
      <c r="A2" s="197"/>
      <c r="B2" s="198"/>
      <c r="C2" s="1" t="str">
        <f>+'[13]2 CONTEXTO E IDENTIFICACIÓN'!D2</f>
        <v>VERSIÓN:</v>
      </c>
      <c r="D2" s="2">
        <f>+'[13]2 CONTEXTO E IDENTIFICACIÓN'!E2</f>
        <v>0</v>
      </c>
      <c r="E2" s="3"/>
      <c r="F2" s="10" t="str">
        <f>+'[13]2 CONTEXTO E IDENTIFICACIÓN'!$E$5</f>
        <v>Vigencia del:</v>
      </c>
      <c r="G2" s="11" t="str">
        <f>+IF('[13]2 CONTEXTO E IDENTIFICACIÓN'!$F$5="","",'[13]2 CONTEXTO E IDENTIFICACIÓN'!$F$5)</f>
        <v/>
      </c>
      <c r="H2" s="12" t="s">
        <v>0</v>
      </c>
      <c r="I2" s="13" t="str">
        <f>+IF('[13]2 CONTEXTO E IDENTIFICACIÓN'!$H$5="","",'[13]2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+IF('[13]2 CONTEXTO E IDENTIFICACIÓN'!$C$4="","",'[13]2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+IF('[13]2 CONTEXTO E IDENTIFICACIÓN'!$E$4="","",'[13]2 CONTEXTO E IDENTIFICACIÓN'!$E$4)</f>
        <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4.45" customHeight="1"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43.5" customHeight="1" x14ac:dyDescent="0.2">
      <c r="A9" s="45" t="str">
        <f>'[13]2 CONTEXTO E IDENTIFICACIÓN'!A9</f>
        <v>R1</v>
      </c>
      <c r="B9" s="46" t="str">
        <f>+'[13]2 CONTEXTO E IDENTIFICACIÓN'!F9</f>
        <v>Posibilidad de pérdida económica y reputacional Por Manipulación de la información en plataformas Y Cargar evidencias de ejecución no verificadas en la plataforma Y Por No cargar documentos clave para evitar auditorías. debido a Modificar el estado de ejecución de un proyecto para aparentar avances inexistentes.</v>
      </c>
      <c r="C9" s="47">
        <f>+'[13]3 PROBABIL E IMPACTO INHERENTE'!E9</f>
        <v>0.6</v>
      </c>
      <c r="D9" s="47">
        <f>+'[13]3 PROBABIL E IMPACTO INHERENTE'!M9</f>
        <v>1</v>
      </c>
      <c r="E9" s="48" t="str">
        <f>+'[13]4 MAPA CALOR INHERENTE'!C9</f>
        <v>Media</v>
      </c>
      <c r="F9" s="48" t="str">
        <f>+'[13]4 MAPA CALOR INHERENTE'!D9</f>
        <v>Catastrófico</v>
      </c>
      <c r="G9" s="46" t="str">
        <f>+'[13]4 MAPA CALOR INHERENTE'!E9</f>
        <v>Extremo</v>
      </c>
      <c r="H9" s="49">
        <f>+'[13]6 MAPA CALOR RESIDUAL'!C9</f>
        <v>0.36</v>
      </c>
      <c r="I9" s="50">
        <f>+'[13]6 MAPA CALOR RESIDUAL'!D9</f>
        <v>1</v>
      </c>
      <c r="J9" s="48" t="str">
        <f>+'[13]6 MAPA CALOR RESIDUAL'!E9</f>
        <v>Baja</v>
      </c>
      <c r="K9" s="48" t="str">
        <f>+'[13]6 MAPA CALOR RESIDUAL'!F9</f>
        <v>Catastrófico</v>
      </c>
      <c r="L9" s="46" t="str">
        <f>+'[13]6 MAPA CALOR RESIDUAL'!G9</f>
        <v>Extremo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328</v>
      </c>
      <c r="R9" s="51" t="s">
        <v>329</v>
      </c>
      <c r="S9" s="52"/>
      <c r="T9" s="52"/>
      <c r="U9" s="52">
        <v>45777</v>
      </c>
      <c r="V9" s="52">
        <v>45900</v>
      </c>
      <c r="W9" s="52">
        <v>46022</v>
      </c>
      <c r="X9" s="51"/>
      <c r="Y9" s="51"/>
      <c r="Z9" s="51"/>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43.5" customHeight="1" x14ac:dyDescent="0.2">
      <c r="A10" s="45" t="str">
        <f>'[13]2 CONTEXTO E IDENTIFICACIÓN'!A10</f>
        <v>R2</v>
      </c>
      <c r="B10" s="46" t="str">
        <f>+'[13]2 CONTEXTO E IDENTIFICACIÓN'!F10</f>
        <v>Posibilidad de pérdida económica y reputacional Por Priorización discrecional de proyectos debido a Inclusion de  proyectos para favorecer intereses particulares, políticos o personales.</v>
      </c>
      <c r="C10" s="47">
        <f>+'[13]3 PROBABIL E IMPACTO INHERENTE'!E10</f>
        <v>0.8</v>
      </c>
      <c r="D10" s="47">
        <f>+'[13]3 PROBABIL E IMPACTO INHERENTE'!M10</f>
        <v>0.8</v>
      </c>
      <c r="E10" s="48" t="str">
        <f>+'[13]4 MAPA CALOR INHERENTE'!C10</f>
        <v>Alta</v>
      </c>
      <c r="F10" s="48" t="str">
        <f>+'[13]4 MAPA CALOR INHERENTE'!D10</f>
        <v>Mayor</v>
      </c>
      <c r="G10" s="46" t="str">
        <f>+'[13]4 MAPA CALOR INHERENTE'!E10</f>
        <v>Alto</v>
      </c>
      <c r="H10" s="49">
        <f>+'[13]5 VALORACIÓN DEL CONTROL'!S15</f>
        <v>0.48</v>
      </c>
      <c r="I10" s="50">
        <f>+'[13]5 VALORACIÓN DEL CONTROL'!T15</f>
        <v>0.8</v>
      </c>
      <c r="J10" s="48" t="str">
        <f t="shared" ref="J10:J28" si="3">+IF(H10=0,"",IF(H10&lt;=$AD$13,$AE$13,IF(H10&lt;=$AD$12,$AE$12,IF(H10&lt;=$AD$11,$AE$11,IF(H10&lt;=$AD$10,$AE$10,IF(H10&lt;=$AD$9,$AE$9,""))))))</f>
        <v>Media</v>
      </c>
      <c r="K10" s="48" t="str">
        <f t="shared" ref="K10:K28" si="4">+IF(I10=0,"",IF(I10&lt;=$AF$7,$AF$8,IF(I10&lt;=$AG$7,$AG$8,IF(I10&lt;=$AH$7,$AH$8,IF(I10&lt;=$AI$7,$AI$8,IF(I10&lt;=$AJ$7,$AJ$8,""))))))</f>
        <v>Mayor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Alto</v>
      </c>
      <c r="M10" s="46" t="str">
        <f t="shared" si="0"/>
        <v>Requiere Plan de Acción</v>
      </c>
      <c r="N10" s="46" t="str">
        <f t="shared" si="1"/>
        <v>Reducir_mitigar_Transferir_Evitar</v>
      </c>
      <c r="O10" s="51" t="s">
        <v>36</v>
      </c>
      <c r="P10" s="46" t="str">
        <f t="shared" si="2"/>
        <v>Reducir_Mitigar</v>
      </c>
      <c r="Q10" s="51" t="s">
        <v>330</v>
      </c>
      <c r="R10" s="51" t="s">
        <v>329</v>
      </c>
      <c r="S10" s="52"/>
      <c r="T10" s="52"/>
      <c r="U10" s="52">
        <v>45777</v>
      </c>
      <c r="V10" s="52">
        <v>45900</v>
      </c>
      <c r="W10" s="52">
        <v>46022</v>
      </c>
      <c r="X10" s="51"/>
      <c r="Y10" s="51"/>
      <c r="Z10" s="51"/>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43.5" customHeight="1" x14ac:dyDescent="0.2">
      <c r="A11" s="45" t="str">
        <f>'[13]2 CONTEXTO E IDENTIFICACIÓN'!A11</f>
        <v>R3</v>
      </c>
      <c r="B11" s="46" t="str">
        <f>+'[13]2 CONTEXTO E IDENTIFICACIÓN'!F11</f>
        <v>Posibilidad de pérdida económica y reputacional Por Manipulación en la contratación de estudios técnicos de los proyectos  a causa del  Ajustes en los pliegos de contratación para beneficiar a una empresa o contratista.</v>
      </c>
      <c r="C11" s="47">
        <f>+'[13]3 PROBABIL E IMPACTO INHERENTE'!E11</f>
        <v>0.6</v>
      </c>
      <c r="D11" s="47">
        <f>+'[13]3 PROBABIL E IMPACTO INHERENTE'!M11</f>
        <v>1</v>
      </c>
      <c r="E11" s="48" t="str">
        <f>+'[13]4 MAPA CALOR INHERENTE'!C11</f>
        <v>Media</v>
      </c>
      <c r="F11" s="48" t="str">
        <f>+'[13]4 MAPA CALOR INHERENTE'!D11</f>
        <v>Catastrófico</v>
      </c>
      <c r="G11" s="46" t="str">
        <f>+'[13]4 MAPA CALOR INHERENTE'!E11</f>
        <v>Extremo</v>
      </c>
      <c r="H11" s="49">
        <f>+'[13]5 VALORACIÓN DEL CONTROL'!S19</f>
        <v>0.36</v>
      </c>
      <c r="I11" s="50">
        <f>+'[13]5 VALORACIÓN DEL CONTROL'!T19</f>
        <v>1</v>
      </c>
      <c r="J11" s="48" t="str">
        <f t="shared" si="3"/>
        <v>Baja</v>
      </c>
      <c r="K11" s="48" t="str">
        <f t="shared" si="4"/>
        <v>Catastrófico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46" t="str">
        <f t="shared" si="0"/>
        <v>Requiere Plan de Acción</v>
      </c>
      <c r="N11" s="46" t="str">
        <f t="shared" si="1"/>
        <v>Reducir_mitigar_Transferir_Evitar</v>
      </c>
      <c r="O11" s="51" t="s">
        <v>36</v>
      </c>
      <c r="P11" s="46" t="str">
        <f t="shared" si="2"/>
        <v>Reducir_Mitigar</v>
      </c>
      <c r="Q11" s="51" t="s">
        <v>331</v>
      </c>
      <c r="R11" s="51" t="s">
        <v>329</v>
      </c>
      <c r="S11" s="52"/>
      <c r="T11" s="52"/>
      <c r="U11" s="52">
        <v>45777</v>
      </c>
      <c r="V11" s="52">
        <v>45900</v>
      </c>
      <c r="W11" s="52">
        <v>46022</v>
      </c>
      <c r="X11" s="51"/>
      <c r="Y11" s="51"/>
      <c r="Z11" s="51"/>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43.5" customHeight="1" x14ac:dyDescent="0.2">
      <c r="A12" s="45" t="str">
        <f>'[13]2 CONTEXTO E IDENTIFICACIÓN'!A12</f>
        <v>R4</v>
      </c>
      <c r="B12" s="46" t="str">
        <f>+'[13]2 CONTEXTO E IDENTIFICACIÓN'!F12</f>
        <v>Posibilidad de pérdida económica y reputacional Por Tráfico de influencias en procesos en la toma de decisiones  debido a Inclusion de  proyectos por presión política sin el cumplimiento de los criterios técnicos.</v>
      </c>
      <c r="C12" s="47">
        <f>+'[13]3 PROBABIL E IMPACTO INHERENTE'!E12</f>
        <v>0.6</v>
      </c>
      <c r="D12" s="47">
        <f>+'[13]3 PROBABIL E IMPACTO INHERENTE'!M12</f>
        <v>0.8</v>
      </c>
      <c r="E12" s="48" t="str">
        <f>+'[13]4 MAPA CALOR INHERENTE'!C12</f>
        <v>Media</v>
      </c>
      <c r="F12" s="48" t="str">
        <f>+'[13]4 MAPA CALOR INHERENTE'!D12</f>
        <v>Mayor</v>
      </c>
      <c r="G12" s="46" t="str">
        <f>+'[13]4 MAPA CALOR INHERENTE'!E12</f>
        <v>Alto</v>
      </c>
      <c r="H12" s="49">
        <f>+'[13]5 VALORACIÓN DEL CONTROL'!S23</f>
        <v>0.3</v>
      </c>
      <c r="I12" s="50">
        <f>+'[13]5 VALORACIÓN DEL CONTROL'!T23</f>
        <v>0.8</v>
      </c>
      <c r="J12" s="48" t="str">
        <f t="shared" si="3"/>
        <v>Baja</v>
      </c>
      <c r="K12" s="48" t="str">
        <f t="shared" si="4"/>
        <v>Mayor</v>
      </c>
      <c r="L12" s="46" t="str">
        <f t="shared" si="5"/>
        <v>Alto</v>
      </c>
      <c r="M12" s="46" t="str">
        <f t="shared" si="0"/>
        <v>Requiere Plan de Acción</v>
      </c>
      <c r="N12" s="46" t="str">
        <f t="shared" si="1"/>
        <v>Reducir_mitigar_Transferir_Evitar</v>
      </c>
      <c r="O12" s="51" t="s">
        <v>36</v>
      </c>
      <c r="P12" s="46" t="str">
        <f t="shared" si="2"/>
        <v>Reducir_Mitigar</v>
      </c>
      <c r="Q12" s="51" t="s">
        <v>332</v>
      </c>
      <c r="R12" s="51" t="s">
        <v>329</v>
      </c>
      <c r="S12" s="52"/>
      <c r="T12" s="52"/>
      <c r="U12" s="52">
        <v>45777</v>
      </c>
      <c r="V12" s="52">
        <v>45900</v>
      </c>
      <c r="W12" s="52">
        <v>46022</v>
      </c>
      <c r="X12" s="51"/>
      <c r="Y12" s="51"/>
      <c r="Z12" s="51"/>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43.5" customHeight="1" thickBot="1" x14ac:dyDescent="0.25">
      <c r="A13" s="45" t="str">
        <f>'[13]2 CONTEXTO E IDENTIFICACIÓN'!A13</f>
        <v>R5</v>
      </c>
      <c r="B13" s="46" t="str">
        <f>+'[13]2 CONTEXTO E IDENTIFICACIÓN'!F13</f>
        <v>Posibilidad de pérdida económica y reputacional por Asignar formulaciones o evaluaciones de proyectos a funcionarios con vínculos con proponentes. debido a la existencia Conflicto de intereses en la formulación o evaluación de los proyectos</v>
      </c>
      <c r="C13" s="47">
        <f>+'[13]3 PROBABIL E IMPACTO INHERENTE'!E13</f>
        <v>0.6</v>
      </c>
      <c r="D13" s="47">
        <f>+'[13]3 PROBABIL E IMPACTO INHERENTE'!M13</f>
        <v>1</v>
      </c>
      <c r="E13" s="48" t="str">
        <f>+'[13]4 MAPA CALOR INHERENTE'!C13</f>
        <v>Media</v>
      </c>
      <c r="F13" s="48" t="str">
        <f>+'[13]4 MAPA CALOR INHERENTE'!D13</f>
        <v>Catastrófico</v>
      </c>
      <c r="G13" s="46" t="str">
        <f>+'[13]4 MAPA CALOR INHERENTE'!E13</f>
        <v>Extremo</v>
      </c>
      <c r="H13" s="49">
        <f>+'[13]5 VALORACIÓN DEL CONTROL'!S27</f>
        <v>0.3</v>
      </c>
      <c r="I13" s="50">
        <f>+'[13]5 VALORACIÓN DEL CONTROL'!T27</f>
        <v>1</v>
      </c>
      <c r="J13" s="48" t="str">
        <f t="shared" si="3"/>
        <v>Baja</v>
      </c>
      <c r="K13" s="48" t="str">
        <f t="shared" si="4"/>
        <v>Catastrófico</v>
      </c>
      <c r="L13" s="46" t="str">
        <f t="shared" si="5"/>
        <v>Extremo</v>
      </c>
      <c r="M13" s="46" t="str">
        <f t="shared" si="0"/>
        <v>Requiere Plan de Acción</v>
      </c>
      <c r="N13" s="46" t="str">
        <f t="shared" si="1"/>
        <v>Reducir_mitigar_Transferir_Evitar</v>
      </c>
      <c r="O13" s="51" t="s">
        <v>36</v>
      </c>
      <c r="P13" s="46" t="str">
        <f t="shared" si="2"/>
        <v>Reducir_Mitigar</v>
      </c>
      <c r="Q13" s="51" t="s">
        <v>328</v>
      </c>
      <c r="R13" s="51" t="s">
        <v>329</v>
      </c>
      <c r="S13" s="52"/>
      <c r="T13" s="52"/>
      <c r="U13" s="52">
        <v>45777</v>
      </c>
      <c r="V13" s="52">
        <v>45900</v>
      </c>
      <c r="W13" s="52">
        <v>46022</v>
      </c>
      <c r="X13" s="51"/>
      <c r="Y13" s="51"/>
      <c r="Z13" s="51"/>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43.5" customHeight="1" x14ac:dyDescent="0.2">
      <c r="A14" s="45" t="str">
        <f>'[13]2 CONTEXTO E IDENTIFICACIÓN'!A14</f>
        <v>R6</v>
      </c>
      <c r="B14" s="46" t="str">
        <f>+'[13]2 CONTEXTO E IDENTIFICACIÓN'!F14</f>
        <v>Posibilidad de pérdida económica y reputacional Por Fragmentación artificial de proyectos A cuasas de Fraccionar contratos para evitar licitación.</v>
      </c>
      <c r="C14" s="47">
        <f>+'[13]3 PROBABIL E IMPACTO INHERENTE'!E14</f>
        <v>0.8</v>
      </c>
      <c r="D14" s="47">
        <f>+'[13]3 PROBABIL E IMPACTO INHERENTE'!M14</f>
        <v>0.8</v>
      </c>
      <c r="E14" s="48" t="str">
        <f>+'[13]4 MAPA CALOR INHERENTE'!C14</f>
        <v>Alta</v>
      </c>
      <c r="F14" s="48" t="str">
        <f>+'[13]4 MAPA CALOR INHERENTE'!D14</f>
        <v>Mayor</v>
      </c>
      <c r="G14" s="46" t="str">
        <f>+'[13]4 MAPA CALOR INHERENTE'!E14</f>
        <v>Alto</v>
      </c>
      <c r="H14" s="49">
        <f>+'[13]5 VALORACIÓN DEL CONTROL'!S31</f>
        <v>0.4</v>
      </c>
      <c r="I14" s="50">
        <f>+'[13]5 VALORACIÓN DEL CONTROL'!T31</f>
        <v>0.8</v>
      </c>
      <c r="J14" s="48" t="str">
        <f t="shared" si="3"/>
        <v>Baja</v>
      </c>
      <c r="K14" s="48" t="str">
        <f t="shared" si="4"/>
        <v>Mayor</v>
      </c>
      <c r="L14" s="46" t="str">
        <f t="shared" si="5"/>
        <v>Alto</v>
      </c>
      <c r="M14" s="46" t="str">
        <f t="shared" si="0"/>
        <v>Requiere Plan de Acción</v>
      </c>
      <c r="N14" s="46" t="str">
        <f t="shared" si="1"/>
        <v>Reducir_mitigar_Transferir_Evitar</v>
      </c>
      <c r="O14" s="51" t="s">
        <v>36</v>
      </c>
      <c r="P14" s="46" t="str">
        <f t="shared" si="2"/>
        <v>Reducir_Mitigar</v>
      </c>
      <c r="Q14" s="51" t="s">
        <v>330</v>
      </c>
      <c r="R14" s="51" t="s">
        <v>329</v>
      </c>
      <c r="S14" s="52"/>
      <c r="T14" s="52"/>
      <c r="U14" s="52">
        <v>45777</v>
      </c>
      <c r="V14" s="52">
        <v>45900</v>
      </c>
      <c r="W14" s="52">
        <v>46022</v>
      </c>
      <c r="X14" s="51"/>
      <c r="Y14" s="51"/>
      <c r="Z14" s="51"/>
      <c r="AA14" s="53"/>
      <c r="AB14" s="53"/>
      <c r="AM14" s="37"/>
      <c r="AN14" s="37"/>
      <c r="AO14" s="44"/>
      <c r="AP14" s="59"/>
      <c r="AQ14" s="60"/>
      <c r="AR14" s="57"/>
      <c r="AS14" s="57"/>
      <c r="AT14" s="57"/>
      <c r="AU14" s="57"/>
      <c r="AV14" s="57"/>
      <c r="AW14" s="44"/>
      <c r="AX14" s="44"/>
    </row>
    <row r="15" spans="1:50" ht="43.5" customHeight="1" x14ac:dyDescent="0.2">
      <c r="A15" s="45" t="str">
        <f>'[13]2 CONTEXTO E IDENTIFICACIÓN'!A15</f>
        <v>R7</v>
      </c>
      <c r="B15" s="46" t="str">
        <f>+'[13]2 CONTEXTO E IDENTIFICACIÓN'!F15</f>
        <v>Posibilidad de pérdida económica y reputacional Por Filtrar cambios de uso del suelo para favorecer negociaciones de predios. Debido a Uso indebido de datos territoriales</v>
      </c>
      <c r="C15" s="47">
        <f>+'[13]3 PROBABIL E IMPACTO INHERENTE'!E15</f>
        <v>0.8</v>
      </c>
      <c r="D15" s="47">
        <f>+'[13]3 PROBABIL E IMPACTO INHERENTE'!M15</f>
        <v>0.8</v>
      </c>
      <c r="E15" s="48" t="str">
        <f>+'[13]4 MAPA CALOR INHERENTE'!C15</f>
        <v>Alta</v>
      </c>
      <c r="F15" s="48" t="str">
        <f>+'[13]4 MAPA CALOR INHERENTE'!D15</f>
        <v>Mayor</v>
      </c>
      <c r="G15" s="46" t="str">
        <f>+'[13]4 MAPA CALOR INHERENTE'!E15</f>
        <v>Alto</v>
      </c>
      <c r="H15" s="49">
        <f>+'[13]5 VALORACIÓN DEL CONTROL'!S35</f>
        <v>0.48</v>
      </c>
      <c r="I15" s="50">
        <f>+'[13]5 VALORACIÓN DEL CONTROL'!T35</f>
        <v>0.8</v>
      </c>
      <c r="J15" s="48" t="str">
        <f t="shared" si="3"/>
        <v>Media</v>
      </c>
      <c r="K15" s="48" t="str">
        <f t="shared" si="4"/>
        <v>Mayor</v>
      </c>
      <c r="L15" s="46" t="str">
        <f t="shared" si="5"/>
        <v>Alto</v>
      </c>
      <c r="M15" s="46" t="str">
        <f t="shared" si="0"/>
        <v>Requiere Plan de Acción</v>
      </c>
      <c r="N15" s="46" t="str">
        <f t="shared" si="1"/>
        <v>Reducir_mitigar_Transferir_Evitar</v>
      </c>
      <c r="O15" s="51" t="s">
        <v>36</v>
      </c>
      <c r="P15" s="46" t="str">
        <f t="shared" si="2"/>
        <v>Reducir_Mitigar</v>
      </c>
      <c r="Q15" s="51" t="s">
        <v>331</v>
      </c>
      <c r="R15" s="51" t="s">
        <v>329</v>
      </c>
      <c r="S15" s="52"/>
      <c r="T15" s="52"/>
      <c r="U15" s="52">
        <v>45777</v>
      </c>
      <c r="V15" s="52">
        <v>45900</v>
      </c>
      <c r="W15" s="52">
        <v>46022</v>
      </c>
      <c r="X15" s="51"/>
      <c r="Y15" s="51"/>
      <c r="Z15" s="51"/>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43.5" customHeight="1" x14ac:dyDescent="0.2">
      <c r="A16" s="45" t="str">
        <f>'[13]2 CONTEXTO E IDENTIFICACIÓN'!A16</f>
        <v>R8</v>
      </c>
      <c r="B16" s="46" t="str">
        <f>+'[13]2 CONTEXTO E IDENTIFICACIÓN'!F16</f>
        <v xml:space="preserve">Posibilidad de pérdida económica y reputacional Por Compartir las claves de plataformas institucionales  con personal no auntorizado, con el fin de  modificar información y favorecer a terceros. debido a tener un acceso privilegiado o indebido a plataformas institucionales </v>
      </c>
      <c r="C16" s="47">
        <f>+'[13]3 PROBABIL E IMPACTO INHERENTE'!E16</f>
        <v>0.8</v>
      </c>
      <c r="D16" s="47">
        <f>+'[13]3 PROBABIL E IMPACTO INHERENTE'!M16</f>
        <v>0.8</v>
      </c>
      <c r="E16" s="48" t="str">
        <f>+'[13]4 MAPA CALOR INHERENTE'!C16</f>
        <v>Alta</v>
      </c>
      <c r="F16" s="48" t="str">
        <f>+'[13]4 MAPA CALOR INHERENTE'!D16</f>
        <v>Mayor</v>
      </c>
      <c r="G16" s="46" t="str">
        <f>+'[13]4 MAPA CALOR INHERENTE'!E16</f>
        <v>Alto</v>
      </c>
      <c r="H16" s="49">
        <f>+'[13]5 VALORACIÓN DEL CONTROL'!S39</f>
        <v>0.4</v>
      </c>
      <c r="I16" s="50">
        <f>+'[13]5 VALORACIÓN DEL CONTROL'!T39</f>
        <v>0.8</v>
      </c>
      <c r="J16" s="48" t="str">
        <f t="shared" si="3"/>
        <v>Baja</v>
      </c>
      <c r="K16" s="48" t="str">
        <f t="shared" si="4"/>
        <v>Mayor</v>
      </c>
      <c r="L16" s="46" t="str">
        <f t="shared" si="5"/>
        <v>Alto</v>
      </c>
      <c r="M16" s="46" t="str">
        <f t="shared" si="0"/>
        <v>Requiere Plan de Acción</v>
      </c>
      <c r="N16" s="46" t="str">
        <f t="shared" si="1"/>
        <v>Reducir_mitigar_Transferir_Evitar</v>
      </c>
      <c r="O16" s="51" t="s">
        <v>36</v>
      </c>
      <c r="P16" s="46" t="str">
        <f t="shared" si="2"/>
        <v>Reducir_Mitigar</v>
      </c>
      <c r="Q16" s="51" t="s">
        <v>332</v>
      </c>
      <c r="R16" s="51" t="s">
        <v>329</v>
      </c>
      <c r="S16" s="52"/>
      <c r="T16" s="52"/>
      <c r="U16" s="52">
        <v>45777</v>
      </c>
      <c r="V16" s="52">
        <v>45900</v>
      </c>
      <c r="W16" s="52">
        <v>46022</v>
      </c>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43.5" customHeight="1" x14ac:dyDescent="0.2">
      <c r="A17" s="45" t="str">
        <f>'[13]2 CONTEXTO E IDENTIFICACIÓN'!A17</f>
        <v>R9</v>
      </c>
      <c r="B17" s="46" t="str">
        <f>+'[13]2 CONTEXTO E IDENTIFICACIÓN'!F17</f>
        <v>Posibilidad de pérdida económica y reputacional Por Presupuestar sobrecostos en las actividades de los proyectos de inversión para favorecer intereses privados Debido a Interes de obtener recursos de la entiddad  por parte de terceros.</v>
      </c>
      <c r="C17" s="47">
        <f>+'[13]3 PROBABIL E IMPACTO INHERENTE'!E17</f>
        <v>0.8</v>
      </c>
      <c r="D17" s="47">
        <f>+'[13]3 PROBABIL E IMPACTO INHERENTE'!M17</f>
        <v>0.6</v>
      </c>
      <c r="E17" s="48" t="str">
        <f>+'[13]4 MAPA CALOR INHERENTE'!C17</f>
        <v>Alta</v>
      </c>
      <c r="F17" s="48" t="str">
        <f>+'[13]4 MAPA CALOR INHERENTE'!D17</f>
        <v>Moderado</v>
      </c>
      <c r="G17" s="46" t="str">
        <f>+'[13]4 MAPA CALOR INHERENTE'!E17</f>
        <v>Alto</v>
      </c>
      <c r="H17" s="49">
        <f>+'[13]5 VALORACIÓN DEL CONTROL'!S43</f>
        <v>0.4</v>
      </c>
      <c r="I17" s="50">
        <f>+'[13]5 VALORACIÓN DEL CONTROL'!T43</f>
        <v>0.6</v>
      </c>
      <c r="J17" s="48" t="str">
        <f t="shared" si="3"/>
        <v>Baja</v>
      </c>
      <c r="K17" s="48" t="str">
        <f t="shared" si="4"/>
        <v>Moderado</v>
      </c>
      <c r="L17" s="46" t="str">
        <f t="shared" si="5"/>
        <v>Moderado</v>
      </c>
      <c r="M17" s="46" t="str">
        <f t="shared" si="0"/>
        <v>Requiere Plan de Acción</v>
      </c>
      <c r="N17" s="46" t="str">
        <f t="shared" si="1"/>
        <v>Reducir_mitigar_Transferir_Evitar</v>
      </c>
      <c r="O17" s="51" t="s">
        <v>36</v>
      </c>
      <c r="P17" s="46" t="str">
        <f t="shared" si="2"/>
        <v>Reducir_Mitigar</v>
      </c>
      <c r="Q17" s="51" t="s">
        <v>328</v>
      </c>
      <c r="R17" s="51" t="s">
        <v>329</v>
      </c>
      <c r="S17" s="52"/>
      <c r="T17" s="52"/>
      <c r="U17" s="52">
        <v>45777</v>
      </c>
      <c r="V17" s="52">
        <v>45900</v>
      </c>
      <c r="W17" s="52">
        <v>46022</v>
      </c>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43.5" customHeight="1" x14ac:dyDescent="0.2">
      <c r="A18" s="45" t="str">
        <f>'[13]2 CONTEXTO E IDENTIFICACIÓN'!A18</f>
        <v>R10</v>
      </c>
      <c r="B18" s="46" t="str">
        <f>+'[13]2 CONTEXTO E IDENTIFICACIÓN'!F18</f>
        <v>Posibilidad de pérdida económica y reputacional Por Recibir dadivas para la viabilizacion de proyectos sin el cumplimiento de requisitos a causa de la Aprobacion  de  proyectos sin el cumplimeinto de los requisitos de acuerdo a la normAprobacion  de  proyectos sin el cumplimeinto de los requisitos de acuerdo a la norma</v>
      </c>
      <c r="C18" s="47">
        <f>+'[13]3 PROBABIL E IMPACTO INHERENTE'!E18</f>
        <v>0.8</v>
      </c>
      <c r="D18" s="47">
        <f>+'[13]3 PROBABIL E IMPACTO INHERENTE'!M18</f>
        <v>0.6</v>
      </c>
      <c r="E18" s="48" t="str">
        <f>+'[13]4 MAPA CALOR INHERENTE'!C18</f>
        <v>Alta</v>
      </c>
      <c r="F18" s="48" t="str">
        <f>+'[13]4 MAPA CALOR INHERENTE'!D18</f>
        <v>Moderado</v>
      </c>
      <c r="G18" s="46" t="str">
        <f>+'[13]4 MAPA CALOR INHERENTE'!E18</f>
        <v>Alto</v>
      </c>
      <c r="H18" s="49">
        <f>+'[13]5 VALORACIÓN DEL CONTROL'!S47</f>
        <v>0.4</v>
      </c>
      <c r="I18" s="50">
        <f>+'[13]5 VALORACIÓN DEL CONTROL'!T47</f>
        <v>0.6</v>
      </c>
      <c r="J18" s="48" t="str">
        <f t="shared" si="3"/>
        <v>Baja</v>
      </c>
      <c r="K18" s="48" t="str">
        <f t="shared" si="4"/>
        <v>Moderado</v>
      </c>
      <c r="L18" s="46" t="str">
        <f t="shared" si="5"/>
        <v>Moderado</v>
      </c>
      <c r="M18" s="46" t="str">
        <f t="shared" si="0"/>
        <v>Requiere Plan de Acción</v>
      </c>
      <c r="N18" s="46" t="str">
        <f t="shared" si="1"/>
        <v>Reducir_mitigar_Transferir_Evitar</v>
      </c>
      <c r="O18" s="51" t="s">
        <v>36</v>
      </c>
      <c r="P18" s="46" t="str">
        <f t="shared" si="2"/>
        <v>Reducir_Mitigar</v>
      </c>
      <c r="Q18" s="51" t="s">
        <v>330</v>
      </c>
      <c r="R18" s="51" t="s">
        <v>329</v>
      </c>
      <c r="S18" s="52"/>
      <c r="T18" s="52"/>
      <c r="U18" s="52">
        <v>45777</v>
      </c>
      <c r="V18" s="52">
        <v>45900</v>
      </c>
      <c r="W18" s="52">
        <v>46022</v>
      </c>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43.5" customHeight="1" x14ac:dyDescent="0.2">
      <c r="A19" s="45" t="str">
        <f>'[13]2 CONTEXTO E IDENTIFICACIÓN'!A19</f>
        <v>R11</v>
      </c>
      <c r="B19" s="46" t="str">
        <f>+'[13]2 CONTEXTO E IDENTIFICACIÓN'!F19</f>
        <v xml:space="preserve">Posibilidad de pérdida económica y reputacional Por Entregar dadivas para ser favorecido en la selecion  de convenios presentados  </v>
      </c>
      <c r="C19" s="47">
        <f>+'[13]3 PROBABIL E IMPACTO INHERENTE'!E19</f>
        <v>0.8</v>
      </c>
      <c r="D19" s="47">
        <f>+'[13]3 PROBABIL E IMPACTO INHERENTE'!M19</f>
        <v>0.8</v>
      </c>
      <c r="E19" s="48" t="str">
        <f>+'[13]4 MAPA CALOR INHERENTE'!C19</f>
        <v>Alta</v>
      </c>
      <c r="F19" s="48" t="str">
        <f>+'[13]4 MAPA CALOR INHERENTE'!D19</f>
        <v>Mayor</v>
      </c>
      <c r="G19" s="46" t="str">
        <f>+'[13]4 MAPA CALOR INHERENTE'!E19</f>
        <v>Alto</v>
      </c>
      <c r="H19" s="49">
        <f>+'[13]5 VALORACIÓN DEL CONTROL'!S51</f>
        <v>0.4</v>
      </c>
      <c r="I19" s="50">
        <f>+'[13]5 VALORACIÓN DEL CONTROL'!T51</f>
        <v>0.8</v>
      </c>
      <c r="J19" s="48" t="str">
        <f t="shared" si="3"/>
        <v>Baja</v>
      </c>
      <c r="K19" s="48" t="str">
        <f t="shared" si="4"/>
        <v>Mayor</v>
      </c>
      <c r="L19" s="46" t="str">
        <f t="shared" si="5"/>
        <v>Alto</v>
      </c>
      <c r="M19" s="46" t="str">
        <f t="shared" si="0"/>
        <v>Requiere Plan de Acción</v>
      </c>
      <c r="N19" s="46" t="str">
        <f t="shared" si="1"/>
        <v>Reducir_mitigar_Transferir_Evitar</v>
      </c>
      <c r="O19" s="51" t="s">
        <v>36</v>
      </c>
      <c r="P19" s="46" t="str">
        <f t="shared" si="2"/>
        <v>Reducir_Mitigar</v>
      </c>
      <c r="Q19" s="51" t="s">
        <v>331</v>
      </c>
      <c r="R19" s="51" t="s">
        <v>329</v>
      </c>
      <c r="S19" s="52"/>
      <c r="T19" s="52"/>
      <c r="U19" s="52">
        <v>45777</v>
      </c>
      <c r="V19" s="52">
        <v>45900</v>
      </c>
      <c r="W19" s="52">
        <v>46022</v>
      </c>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ht="43.5" customHeight="1" x14ac:dyDescent="0.2">
      <c r="A20" s="45" t="str">
        <f>'[13]2 CONTEXTO E IDENTIFICACIÓN'!A20</f>
        <v>R12</v>
      </c>
      <c r="B20" s="46" t="str">
        <f>+'[13]2 CONTEXTO E IDENTIFICACIÓN'!F20</f>
        <v xml:space="preserve">Posibilidad de pérdida económica y reputacional Por Comprometerse con dar participacion en los proyectos con fin lucrativo a terceros, por la celebracion de convenios inter institucionales  </v>
      </c>
      <c r="C20" s="47">
        <f>+'[13]3 PROBABIL E IMPACTO INHERENTE'!E20</f>
        <v>0.8</v>
      </c>
      <c r="D20" s="47">
        <f>+'[13]3 PROBABIL E IMPACTO INHERENTE'!M20</f>
        <v>1</v>
      </c>
      <c r="E20" s="48" t="str">
        <f>+'[13]4 MAPA CALOR INHERENTE'!C20</f>
        <v>Alta</v>
      </c>
      <c r="F20" s="48" t="str">
        <f>+'[13]4 MAPA CALOR INHERENTE'!D20</f>
        <v>Catastrófico</v>
      </c>
      <c r="G20" s="46" t="str">
        <f>+'[13]4 MAPA CALOR INHERENTE'!E20</f>
        <v>Extremo</v>
      </c>
      <c r="H20" s="49">
        <f>+'[13]5 VALORACIÓN DEL CONTROL'!S55</f>
        <v>0.4</v>
      </c>
      <c r="I20" s="50">
        <f>+'[13]5 VALORACIÓN DEL CONTROL'!T55</f>
        <v>1</v>
      </c>
      <c r="J20" s="48" t="str">
        <f t="shared" si="3"/>
        <v>Baja</v>
      </c>
      <c r="K20" s="48" t="str">
        <f t="shared" si="4"/>
        <v>Catastrófico</v>
      </c>
      <c r="L20" s="46" t="str">
        <f t="shared" si="5"/>
        <v>Extremo</v>
      </c>
      <c r="M20" s="46" t="str">
        <f t="shared" si="0"/>
        <v>Requiere Plan de Acción</v>
      </c>
      <c r="N20" s="46" t="str">
        <f t="shared" si="1"/>
        <v>Reducir_mitigar_Transferir_Evitar</v>
      </c>
      <c r="O20" s="51" t="s">
        <v>36</v>
      </c>
      <c r="P20" s="46" t="str">
        <f t="shared" si="2"/>
        <v>Reducir_Mitigar</v>
      </c>
      <c r="Q20" s="51" t="s">
        <v>332</v>
      </c>
      <c r="R20" s="51" t="s">
        <v>329</v>
      </c>
      <c r="S20" s="52"/>
      <c r="T20" s="52"/>
      <c r="U20" s="52">
        <v>45777</v>
      </c>
      <c r="V20" s="52">
        <v>45900</v>
      </c>
      <c r="W20" s="52">
        <v>46022</v>
      </c>
      <c r="X20" s="51"/>
      <c r="Y20" s="51"/>
      <c r="Z20" s="51"/>
      <c r="AA20" s="53"/>
      <c r="AB20" s="53"/>
      <c r="AC20" s="76"/>
      <c r="AD20" s="76"/>
      <c r="AE20" s="74"/>
      <c r="AF20" s="77"/>
      <c r="AM20" s="74"/>
      <c r="AN20" s="74"/>
      <c r="AO20" s="44"/>
      <c r="AP20" s="44"/>
      <c r="AQ20" s="44"/>
      <c r="AR20" s="57"/>
      <c r="AS20" s="57"/>
      <c r="AT20" s="57"/>
      <c r="AU20" s="57"/>
      <c r="AV20" s="57"/>
      <c r="AW20" s="44"/>
      <c r="AX20" s="44"/>
    </row>
    <row r="21" spans="1:50" ht="43.5" customHeight="1" x14ac:dyDescent="0.2">
      <c r="A21" s="45" t="str">
        <f>'[13]2 CONTEXTO E IDENTIFICACIÓN'!A21</f>
        <v>R13</v>
      </c>
      <c r="B21" s="46" t="str">
        <f>+'[13]2 CONTEXTO E IDENTIFICACIÓN'!F21</f>
        <v xml:space="preserve">Posibilidad de pérdida económica y reputacional Por Solicitar dinero o beneficios a cambio de brindar acompañamiento , ascesoria y omitir el seguimiento a los proyectos en ejecucion  de la direccion </v>
      </c>
      <c r="C21" s="47">
        <f>+'[13]3 PROBABIL E IMPACTO INHERENTE'!E21</f>
        <v>0.8</v>
      </c>
      <c r="D21" s="47">
        <f>+'[13]3 PROBABIL E IMPACTO INHERENTE'!M21</f>
        <v>0.8</v>
      </c>
      <c r="E21" s="48" t="str">
        <f>+'[13]4 MAPA CALOR INHERENTE'!C21</f>
        <v>Alta</v>
      </c>
      <c r="F21" s="48" t="str">
        <f>+'[13]4 MAPA CALOR INHERENTE'!D21</f>
        <v>Mayor</v>
      </c>
      <c r="G21" s="46" t="str">
        <f>+'[13]4 MAPA CALOR INHERENTE'!E21</f>
        <v>Alto</v>
      </c>
      <c r="H21" s="49">
        <f>+'[13]5 VALORACIÓN DEL CONTROL'!S59</f>
        <v>0.4</v>
      </c>
      <c r="I21" s="50">
        <f>+'[13]5 VALORACIÓN DEL CONTROL'!T59</f>
        <v>0.8</v>
      </c>
      <c r="J21" s="48" t="str">
        <f t="shared" si="3"/>
        <v>Baja</v>
      </c>
      <c r="K21" s="48" t="str">
        <f t="shared" si="4"/>
        <v>Mayor</v>
      </c>
      <c r="L21" s="46" t="str">
        <f t="shared" si="5"/>
        <v>Alto</v>
      </c>
      <c r="M21" s="46" t="str">
        <f t="shared" si="0"/>
        <v>Requiere Plan de Acción</v>
      </c>
      <c r="N21" s="46" t="str">
        <f t="shared" si="1"/>
        <v>Reducir_mitigar_Transferir_Evitar</v>
      </c>
      <c r="O21" s="51" t="s">
        <v>36</v>
      </c>
      <c r="P21" s="46" t="str">
        <f t="shared" si="2"/>
        <v>Reducir_Mitigar</v>
      </c>
      <c r="Q21" s="51" t="s">
        <v>328</v>
      </c>
      <c r="R21" s="51" t="s">
        <v>329</v>
      </c>
      <c r="S21" s="52"/>
      <c r="T21" s="52"/>
      <c r="U21" s="52">
        <v>45777</v>
      </c>
      <c r="V21" s="52">
        <v>45900</v>
      </c>
      <c r="W21" s="52">
        <v>46022</v>
      </c>
      <c r="X21" s="51"/>
      <c r="Y21" s="51"/>
      <c r="Z21" s="51"/>
      <c r="AA21" s="53"/>
      <c r="AB21" s="53"/>
      <c r="AC21" s="76"/>
      <c r="AD21" s="76"/>
      <c r="AE21" s="78"/>
      <c r="AM21" s="74"/>
      <c r="AN21" s="74"/>
      <c r="AO21" s="44"/>
      <c r="AP21" s="70"/>
      <c r="AQ21" s="70"/>
      <c r="AR21" s="70"/>
      <c r="AS21" s="70"/>
      <c r="AT21" s="70"/>
      <c r="AU21" s="70"/>
      <c r="AV21" s="57"/>
      <c r="AW21" s="44"/>
      <c r="AX21" s="44"/>
    </row>
    <row r="22" spans="1:50" ht="43.5" customHeight="1" x14ac:dyDescent="0.2">
      <c r="A22" s="45" t="str">
        <f>'[13]2 CONTEXTO E IDENTIFICACIÓN'!A22</f>
        <v>R14</v>
      </c>
      <c r="B22" s="46" t="str">
        <f>+'[13]2 CONTEXTO E IDENTIFICACIÓN'!F22</f>
        <v xml:space="preserve">Posibilidad de pérdida económica y reputacional Por Formular politicas publiacas que favorezcan a privado con fines de apropacion de dineros de los proyectos. </v>
      </c>
      <c r="C22" s="47">
        <f>+'[13]3 PROBABIL E IMPACTO INHERENTE'!E22</f>
        <v>1</v>
      </c>
      <c r="D22" s="47">
        <f>+'[13]3 PROBABIL E IMPACTO INHERENTE'!M22</f>
        <v>1</v>
      </c>
      <c r="E22" s="48" t="str">
        <f>+'[13]4 MAPA CALOR INHERENTE'!C22</f>
        <v>Muy Alta</v>
      </c>
      <c r="F22" s="48" t="str">
        <f>+'[13]4 MAPA CALOR INHERENTE'!D22</f>
        <v>Catastrófico</v>
      </c>
      <c r="G22" s="46" t="str">
        <f>+'[13]4 MAPA CALOR INHERENTE'!E22</f>
        <v>Extremo</v>
      </c>
      <c r="H22" s="49">
        <f>+'[13]5 VALORACIÓN DEL CONTROL'!S63</f>
        <v>0.5</v>
      </c>
      <c r="I22" s="50">
        <f>+'[13]5 VALORACIÓN DEL CONTROL'!T63</f>
        <v>1</v>
      </c>
      <c r="J22" s="48" t="str">
        <f t="shared" si="3"/>
        <v>Media</v>
      </c>
      <c r="K22" s="48" t="str">
        <f t="shared" si="4"/>
        <v>Catastrófico</v>
      </c>
      <c r="L22" s="46" t="str">
        <f t="shared" si="5"/>
        <v>Extremo</v>
      </c>
      <c r="M22" s="46" t="str">
        <f t="shared" si="0"/>
        <v>Requiere Plan de Acción</v>
      </c>
      <c r="N22" s="46" t="str">
        <f t="shared" si="1"/>
        <v>Reducir_mitigar_Transferir_Evitar</v>
      </c>
      <c r="O22" s="51" t="s">
        <v>36</v>
      </c>
      <c r="P22" s="46" t="str">
        <f t="shared" si="2"/>
        <v>Reducir_Mitigar</v>
      </c>
      <c r="Q22" s="51" t="s">
        <v>330</v>
      </c>
      <c r="R22" s="51" t="s">
        <v>329</v>
      </c>
      <c r="S22" s="52"/>
      <c r="T22" s="52"/>
      <c r="U22" s="52">
        <v>45777</v>
      </c>
      <c r="V22" s="52">
        <v>45900</v>
      </c>
      <c r="W22" s="52">
        <v>46022</v>
      </c>
      <c r="X22" s="51"/>
      <c r="Y22" s="51"/>
      <c r="Z22" s="51"/>
      <c r="AA22" s="53"/>
      <c r="AB22" s="53"/>
      <c r="AC22" s="76"/>
      <c r="AD22" s="76"/>
      <c r="AO22" s="44"/>
      <c r="AP22" s="79"/>
      <c r="AQ22" s="79"/>
      <c r="AR22" s="79"/>
      <c r="AS22" s="79"/>
      <c r="AT22" s="79"/>
      <c r="AU22" s="79"/>
      <c r="AV22" s="57"/>
      <c r="AW22" s="44"/>
      <c r="AX22" s="44"/>
    </row>
    <row r="23" spans="1:50" ht="43.5" customHeight="1" x14ac:dyDescent="0.2">
      <c r="A23" s="45" t="str">
        <f>'[13]2 CONTEXTO E IDENTIFICACIÓN'!A23</f>
        <v>R15</v>
      </c>
      <c r="B23" s="46" t="str">
        <f>+'[13]2 CONTEXTO E IDENTIFICACIÓN'!F23</f>
        <v xml:space="preserve">Posibilidad de pérdida económica y reputacional Por Utilizar recursos de la direccion para realizacion de los programas y no desarrollar tal objetivo. </v>
      </c>
      <c r="C23" s="47">
        <f>+'[13]3 PROBABIL E IMPACTO INHERENTE'!E23</f>
        <v>1</v>
      </c>
      <c r="D23" s="47">
        <f>+'[13]3 PROBABIL E IMPACTO INHERENTE'!M23</f>
        <v>0.6</v>
      </c>
      <c r="E23" s="48" t="str">
        <f>+'[13]4 MAPA CALOR INHERENTE'!C23</f>
        <v>Muy Alta</v>
      </c>
      <c r="F23" s="48" t="str">
        <f>+'[13]4 MAPA CALOR INHERENTE'!D23</f>
        <v>Moderado</v>
      </c>
      <c r="G23" s="46" t="str">
        <f>+'[13]4 MAPA CALOR INHERENTE'!E23</f>
        <v>Alto</v>
      </c>
      <c r="H23" s="49">
        <f>+'[13]5 VALORACIÓN DEL CONTROL'!S67</f>
        <v>0.5</v>
      </c>
      <c r="I23" s="50">
        <f>+'[13]5 VALORACIÓN DEL CONTROL'!T67</f>
        <v>0.6</v>
      </c>
      <c r="J23" s="48" t="str">
        <f t="shared" si="3"/>
        <v>Media</v>
      </c>
      <c r="K23" s="48" t="str">
        <f t="shared" si="4"/>
        <v>Moderado</v>
      </c>
      <c r="L23" s="46" t="str">
        <f t="shared" si="5"/>
        <v>Moderado</v>
      </c>
      <c r="M23" s="46" t="str">
        <f t="shared" si="0"/>
        <v>Requiere Plan de Acción</v>
      </c>
      <c r="N23" s="46" t="str">
        <f t="shared" si="1"/>
        <v>Reducir_mitigar_Transferir_Evitar</v>
      </c>
      <c r="O23" s="51" t="s">
        <v>36</v>
      </c>
      <c r="P23" s="46" t="str">
        <f t="shared" si="2"/>
        <v>Reducir_Mitigar</v>
      </c>
      <c r="Q23" s="51" t="s">
        <v>328</v>
      </c>
      <c r="R23" s="51" t="s">
        <v>329</v>
      </c>
      <c r="S23" s="52"/>
      <c r="T23" s="52"/>
      <c r="U23" s="52">
        <v>45777</v>
      </c>
      <c r="V23" s="52">
        <v>45900</v>
      </c>
      <c r="W23" s="52">
        <v>46022</v>
      </c>
      <c r="X23" s="51"/>
      <c r="Y23" s="51"/>
      <c r="Z23" s="51"/>
      <c r="AA23" s="53"/>
      <c r="AB23" s="53"/>
      <c r="AC23" s="76"/>
      <c r="AD23" s="76"/>
      <c r="AO23" s="44"/>
      <c r="AP23" s="70"/>
      <c r="AQ23" s="70"/>
      <c r="AR23" s="70"/>
      <c r="AS23" s="70"/>
      <c r="AT23" s="70"/>
      <c r="AU23" s="70"/>
      <c r="AV23" s="57"/>
      <c r="AW23" s="44"/>
      <c r="AX23" s="44"/>
    </row>
    <row r="24" spans="1:50" ht="43.5" customHeight="1" x14ac:dyDescent="0.2">
      <c r="A24" s="45" t="str">
        <f>'[13]2 CONTEXTO E IDENTIFICACIÓN'!A24</f>
        <v>R16</v>
      </c>
      <c r="B24" s="46" t="str">
        <f>+'[13]2 CONTEXTO E IDENTIFICACIÓN'!F24</f>
        <v>Posibilidad de pérdida económica y reputacional Por Utilizar recursos de la direccion para realizacion de los programas y no desarrollar tal objetivo. Acausa de Insuficiente supervisión y control interno en la entrega de información confidencial y debido a Falta de controles de acceso y seguridad</v>
      </c>
      <c r="C24" s="47">
        <f>+'[13]3 PROBABIL E IMPACTO INHERENTE'!E24</f>
        <v>0.8</v>
      </c>
      <c r="D24" s="47">
        <f>+'[13]3 PROBABIL E IMPACTO INHERENTE'!M24</f>
        <v>0.8</v>
      </c>
      <c r="E24" s="48" t="str">
        <f>+'[13]4 MAPA CALOR INHERENTE'!C24</f>
        <v>Alta</v>
      </c>
      <c r="F24" s="48" t="str">
        <f>+'[13]4 MAPA CALOR INHERENTE'!D24</f>
        <v>Mayor</v>
      </c>
      <c r="G24" s="46" t="str">
        <f>+'[13]4 MAPA CALOR INHERENTE'!E24</f>
        <v>Alto</v>
      </c>
      <c r="H24" s="49">
        <f>+'[13]5 VALORACIÓN DEL CONTROL'!S71</f>
        <v>0.4</v>
      </c>
      <c r="I24" s="50">
        <f>+'[13]5 VALORACIÓN DEL CONTROL'!T71</f>
        <v>0.8</v>
      </c>
      <c r="J24" s="48" t="str">
        <f t="shared" si="3"/>
        <v>Baja</v>
      </c>
      <c r="K24" s="48" t="str">
        <f t="shared" si="4"/>
        <v>Mayor</v>
      </c>
      <c r="L24" s="46" t="str">
        <f t="shared" si="5"/>
        <v>Alto</v>
      </c>
      <c r="M24" s="46" t="str">
        <f t="shared" si="0"/>
        <v>Requiere Plan de Acción</v>
      </c>
      <c r="N24" s="46" t="str">
        <f t="shared" si="1"/>
        <v>Reducir_mitigar_Transferir_Evitar</v>
      </c>
      <c r="O24" s="51" t="s">
        <v>36</v>
      </c>
      <c r="P24" s="46" t="str">
        <f t="shared" si="2"/>
        <v>Reducir_Mitigar</v>
      </c>
      <c r="Q24" s="51" t="s">
        <v>330</v>
      </c>
      <c r="R24" s="51" t="s">
        <v>329</v>
      </c>
      <c r="S24" s="52"/>
      <c r="T24" s="52"/>
      <c r="U24" s="52">
        <v>45777</v>
      </c>
      <c r="V24" s="52">
        <v>45900</v>
      </c>
      <c r="W24" s="52">
        <v>46022</v>
      </c>
      <c r="X24" s="51"/>
      <c r="Y24" s="51"/>
      <c r="Z24" s="51"/>
      <c r="AA24" s="53"/>
      <c r="AB24" s="53"/>
      <c r="AO24" s="44"/>
      <c r="AP24" s="70"/>
      <c r="AQ24" s="70"/>
      <c r="AR24" s="70"/>
      <c r="AS24" s="70"/>
      <c r="AT24" s="70"/>
      <c r="AU24" s="70"/>
      <c r="AV24" s="57"/>
      <c r="AW24" s="44"/>
      <c r="AX24" s="44"/>
    </row>
    <row r="25" spans="1:50" ht="43.5" customHeight="1" x14ac:dyDescent="0.25">
      <c r="A25" s="45" t="str">
        <f>'[13]2 CONTEXTO E IDENTIFICACIÓN'!A25</f>
        <v>R17</v>
      </c>
      <c r="B25" s="46" t="str">
        <f>+'[13]2 CONTEXTO E IDENTIFICACIÓN'!F25</f>
        <v xml:space="preserve">Posibilidad de pérdida económica y reputacional  </v>
      </c>
      <c r="C25" s="47" t="str">
        <f>+'[13]3 PROBABIL E IMPACTO INHERENTE'!E25</f>
        <v/>
      </c>
      <c r="D25" s="47" t="str">
        <f>+'[13]3 PROBABIL E IMPACTO INHERENTE'!M25</f>
        <v/>
      </c>
      <c r="E25" s="48" t="str">
        <f>+'[13]4 MAPA CALOR INHERENTE'!C25</f>
        <v/>
      </c>
      <c r="F25" s="48" t="str">
        <f>+'[13]4 MAPA CALOR INHERENTE'!D25</f>
        <v/>
      </c>
      <c r="G25" s="46" t="str">
        <f>+'[13]4 MAPA CALOR INHERENTE'!E25</f>
        <v/>
      </c>
      <c r="H25" s="49" t="str">
        <f>+'[13]5 VALORACIÓN DEL CONTROL'!S75</f>
        <v/>
      </c>
      <c r="I25" s="50" t="str">
        <f>+'[13]5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ht="43.5" customHeight="1" x14ac:dyDescent="0.25">
      <c r="A26" s="45" t="str">
        <f>'[13]2 CONTEXTO E IDENTIFICACIÓN'!A26</f>
        <v>R18</v>
      </c>
      <c r="B26" s="46" t="str">
        <f>+'[13]2 CONTEXTO E IDENTIFICACIÓN'!F26</f>
        <v xml:space="preserve">  </v>
      </c>
      <c r="C26" s="47" t="str">
        <f>+'[13]3 PROBABIL E IMPACTO INHERENTE'!E26</f>
        <v/>
      </c>
      <c r="D26" s="47" t="str">
        <f>+'[13]3 PROBABIL E IMPACTO INHERENTE'!M26</f>
        <v/>
      </c>
      <c r="E26" s="48" t="str">
        <f>+'[13]4 MAPA CALOR INHERENTE'!C26</f>
        <v/>
      </c>
      <c r="F26" s="48" t="str">
        <f>+'[13]4 MAPA CALOR INHERENTE'!D26</f>
        <v/>
      </c>
      <c r="G26" s="46" t="str">
        <f>+'[13]4 MAPA CALOR INHERENTE'!E26</f>
        <v/>
      </c>
      <c r="H26" s="49" t="str">
        <f>+'[13]5 VALORACIÓN DEL CONTROL'!S79</f>
        <v/>
      </c>
      <c r="I26" s="50" t="str">
        <f>+'[13]5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ht="43.5" customHeight="1" x14ac:dyDescent="0.25">
      <c r="A27" s="45" t="str">
        <f>'[13]2 CONTEXTO E IDENTIFICACIÓN'!A27</f>
        <v>R19</v>
      </c>
      <c r="B27" s="46" t="str">
        <f>+'[13]2 CONTEXTO E IDENTIFICACIÓN'!F27</f>
        <v xml:space="preserve">  </v>
      </c>
      <c r="C27" s="47" t="str">
        <f>+'[13]3 PROBABIL E IMPACTO INHERENTE'!E27</f>
        <v/>
      </c>
      <c r="D27" s="47" t="str">
        <f>+'[13]3 PROBABIL E IMPACTO INHERENTE'!M27</f>
        <v/>
      </c>
      <c r="E27" s="48" t="str">
        <f>+'[13]4 MAPA CALOR INHERENTE'!C27</f>
        <v/>
      </c>
      <c r="F27" s="48" t="str">
        <f>+'[13]4 MAPA CALOR INHERENTE'!D27</f>
        <v/>
      </c>
      <c r="G27" s="46" t="str">
        <f>+'[13]4 MAPA CALOR INHERENTE'!E27</f>
        <v/>
      </c>
      <c r="H27" s="49" t="str">
        <f>+'[13]5 VALORACIÓN DEL CONTROL'!S83</f>
        <v/>
      </c>
      <c r="I27" s="50" t="str">
        <f>+'[13]5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ht="43.5" customHeight="1" x14ac:dyDescent="0.25">
      <c r="A28" s="45" t="str">
        <f>'[13]2 CONTEXTO E IDENTIFICACIÓN'!A28</f>
        <v>R20</v>
      </c>
      <c r="B28" s="46" t="str">
        <f>+'[13]2 CONTEXTO E IDENTIFICACIÓN'!F28</f>
        <v xml:space="preserve">  </v>
      </c>
      <c r="C28" s="47" t="str">
        <f>+'[13]3 PROBABIL E IMPACTO INHERENTE'!E28</f>
        <v/>
      </c>
      <c r="D28" s="47" t="str">
        <f>+'[13]3 PROBABIL E IMPACTO INHERENTE'!M28</f>
        <v/>
      </c>
      <c r="E28" s="48" t="str">
        <f>+'[13]4 MAPA CALOR INHERENTE'!C28</f>
        <v/>
      </c>
      <c r="F28" s="48" t="str">
        <f>+'[13]4 MAPA CALOR INHERENTE'!D28</f>
        <v/>
      </c>
      <c r="G28" s="46" t="str">
        <f>+'[13]4 MAPA CALOR INHERENTE'!E28</f>
        <v/>
      </c>
      <c r="H28" s="49" t="str">
        <f>+'[13]5 VALORACIÓN DEL CONTROL'!S87</f>
        <v/>
      </c>
      <c r="I28" s="50" t="str">
        <f>+'[13]5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ht="14.45" customHeight="1"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ht="39" customHeight="1"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ht="19.5" customHeight="1"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ht="19.5" customHeight="1"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ht="19.5" customHeight="1" x14ac:dyDescent="0.25">
      <c r="E33" s="80"/>
      <c r="F33" s="80"/>
      <c r="H33" s="38"/>
      <c r="J33" s="80"/>
      <c r="K33" s="80"/>
      <c r="S33" s="81"/>
      <c r="T33" s="81"/>
      <c r="AM33" s="38"/>
      <c r="AN33" s="38"/>
      <c r="AO33" s="38"/>
      <c r="AP33" s="38"/>
      <c r="AQ33" s="38"/>
    </row>
    <row r="34" spans="5:43" s="33" customFormat="1" ht="19.5" customHeight="1" x14ac:dyDescent="0.25">
      <c r="E34" s="80"/>
      <c r="F34" s="80"/>
      <c r="H34" s="38"/>
      <c r="J34" s="80"/>
      <c r="K34" s="80"/>
      <c r="S34" s="81"/>
      <c r="T34" s="81"/>
      <c r="AM34" s="38"/>
      <c r="AN34" s="38"/>
      <c r="AO34" s="38"/>
      <c r="AP34" s="38"/>
      <c r="AQ34" s="38"/>
    </row>
    <row r="35" spans="5:43" s="33" customFormat="1" ht="19.5" customHeight="1" x14ac:dyDescent="0.25">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55" priority="6" operator="equal">
      <formula>$AE$13</formula>
    </cfRule>
    <cfRule type="cellIs" dxfId="54" priority="7" operator="equal">
      <formula>$AE$12</formula>
    </cfRule>
    <cfRule type="cellIs" dxfId="53" priority="8" operator="equal">
      <formula>$AE$11</formula>
    </cfRule>
    <cfRule type="cellIs" dxfId="52" priority="9" operator="equal">
      <formula>$AE$10</formula>
    </cfRule>
    <cfRule type="cellIs" dxfId="51" priority="10" operator="equal">
      <formula>$AE$9</formula>
    </cfRule>
  </conditionalFormatting>
  <conditionalFormatting sqref="F9:F28">
    <cfRule type="cellIs" dxfId="50" priority="1" operator="equal">
      <formula>$AF$8</formula>
    </cfRule>
    <cfRule type="cellIs" dxfId="49" priority="2" operator="equal">
      <formula>$AG$8</formula>
    </cfRule>
    <cfRule type="cellIs" dxfId="48" priority="3" operator="equal">
      <formula>$AH$8</formula>
    </cfRule>
    <cfRule type="cellIs" dxfId="47" priority="4" operator="equal">
      <formula>$AI$8</formula>
    </cfRule>
    <cfRule type="cellIs" dxfId="46" priority="5" operator="equal">
      <formula>$AJ$8</formula>
    </cfRule>
  </conditionalFormatting>
  <conditionalFormatting sqref="G9:G28">
    <cfRule type="cellIs" dxfId="45" priority="11" operator="equal">
      <formula>$AF$16</formula>
    </cfRule>
    <cfRule type="cellIs" dxfId="44" priority="12" operator="equal">
      <formula>$AF$17</formula>
    </cfRule>
    <cfRule type="cellIs" dxfId="43" priority="13" operator="equal">
      <formula>$AF$18</formula>
    </cfRule>
    <cfRule type="cellIs" dxfId="42" priority="14" operator="equal">
      <formula>$AF$19</formula>
    </cfRule>
  </conditionalFormatting>
  <conditionalFormatting sqref="I9:J28">
    <cfRule type="cellIs" dxfId="41" priority="15" operator="equal">
      <formula>$AE$13</formula>
    </cfRule>
    <cfRule type="cellIs" dxfId="40" priority="16" operator="equal">
      <formula>$AE$12</formula>
    </cfRule>
    <cfRule type="cellIs" dxfId="39" priority="17" operator="equal">
      <formula>$AE$11</formula>
    </cfRule>
    <cfRule type="cellIs" dxfId="38" priority="18" operator="equal">
      <formula>$AE$10</formula>
    </cfRule>
    <cfRule type="cellIs" dxfId="37" priority="19" operator="equal">
      <formula>$AE$9</formula>
    </cfRule>
  </conditionalFormatting>
  <conditionalFormatting sqref="K9:K28">
    <cfRule type="cellIs" dxfId="36" priority="20" operator="equal">
      <formula>$AF$8</formula>
    </cfRule>
    <cfRule type="cellIs" dxfId="35" priority="21" operator="equal">
      <formula>$AG$8</formula>
    </cfRule>
    <cfRule type="cellIs" dxfId="34" priority="22" operator="equal">
      <formula>$AH$8</formula>
    </cfRule>
    <cfRule type="cellIs" dxfId="33" priority="23" operator="equal">
      <formula>$AI$8</formula>
    </cfRule>
    <cfRule type="cellIs" dxfId="32" priority="24" operator="equal">
      <formula>$AJ$8</formula>
    </cfRule>
  </conditionalFormatting>
  <conditionalFormatting sqref="L9:L28">
    <cfRule type="cellIs" dxfId="31" priority="25" operator="equal">
      <formula>$AF$16</formula>
    </cfRule>
    <cfRule type="cellIs" dxfId="30" priority="26" operator="equal">
      <formula>$AF$17</formula>
    </cfRule>
    <cfRule type="cellIs" dxfId="29" priority="27" operator="equal">
      <formula>$AF$18</formula>
    </cfRule>
    <cfRule type="cellIs" dxfId="28" priority="28" operator="equal">
      <formula>$AF$19</formula>
    </cfRule>
  </conditionalFormatting>
  <dataValidations count="4">
    <dataValidation type="list" allowBlank="1" showInputMessage="1" showErrorMessage="1" sqref="O9:O28" xr:uid="{84F47947-5370-4A45-ACA6-A513B834BB46}">
      <formula1>INDIRECT($N9)</formula1>
    </dataValidation>
    <dataValidation allowBlank="1" showInputMessage="1" showErrorMessage="1" prompt="Es la materialización del riesgo y las consecuencias de su aparición. Su escala es: 5 bajo impacto, 10 medio, 20 alto impacto._x000a_" sqref="JP8:JV8" xr:uid="{A2FE5BE6-9260-4D4C-B939-9D83ABA3E4C8}"/>
    <dataValidation allowBlank="1" showInputMessage="1" showErrorMessage="1" prompt="La probabilidad se encuentra determinada por una escala de 1 a 3, siendo 1 la menor probabilidad de ocurrencia del riesgo y 3 la mayor probabilidad de  ocurrencia." sqref="JO8" xr:uid="{52A2A74E-6F58-4796-A0B8-56C7235E4A29}"/>
    <dataValidation type="list" allowBlank="1" showInputMessage="1" showErrorMessage="1" sqref="JP9:JV16" xr:uid="{A04141FC-CD16-4EC9-8C16-EECD9D3D572D}">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12927-74FD-4185-B41A-B862F0F08D10}">
  <dimension ref="A1"/>
  <sheetViews>
    <sheetView workbookViewId="0">
      <selection activeCell="B7" sqref="B7"/>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01117-630C-4868-8330-832944B75D51}">
  <dimension ref="A1:AL35"/>
  <sheetViews>
    <sheetView workbookViewId="0">
      <selection sqref="A1:XFD1048576"/>
    </sheetView>
  </sheetViews>
  <sheetFormatPr baseColWidth="10" defaultColWidth="14.28515625" defaultRowHeight="12.75" x14ac:dyDescent="0.25"/>
  <cols>
    <col min="1" max="1" width="11.5703125" style="33" customWidth="1"/>
    <col min="2" max="2" width="30.42578125" style="38" customWidth="1"/>
    <col min="3" max="3" width="13.28515625" style="38" customWidth="1"/>
    <col min="4" max="4" width="13" style="38" customWidth="1"/>
    <col min="5" max="5" width="16.42578125" style="80" customWidth="1"/>
    <col min="6" max="6" width="10.140625" style="80" customWidth="1"/>
    <col min="7" max="7" width="15.5703125" style="38" customWidth="1"/>
    <col min="8" max="8" width="10.140625" style="38" bestFit="1" customWidth="1"/>
    <col min="9" max="9" width="7.42578125" style="38" customWidth="1"/>
    <col min="10" max="10" width="14" style="38" customWidth="1"/>
    <col min="11" max="15" width="12.42578125" style="38" customWidth="1"/>
    <col min="16" max="16" width="3.85546875" style="38" customWidth="1"/>
    <col min="17" max="17" width="4.85546875" style="33" customWidth="1"/>
    <col min="18" max="18" width="5.85546875" style="33" bestFit="1" customWidth="1"/>
    <col min="19" max="24" width="14" style="33" customWidth="1"/>
    <col min="25" max="29" width="11.42578125" style="33" customWidth="1"/>
    <col min="30" max="30" width="5.5703125" style="33" bestFit="1" customWidth="1"/>
    <col min="31" max="31" width="26.85546875" style="33" customWidth="1"/>
    <col min="32" max="36" width="22.85546875" style="38" customWidth="1"/>
    <col min="37" max="37" width="23.42578125" style="33" customWidth="1"/>
    <col min="38" max="265" width="11.42578125" style="33" customWidth="1"/>
    <col min="266" max="266" width="12.7109375" style="33" customWidth="1"/>
    <col min="267" max="267" width="47" style="33" customWidth="1"/>
    <col min="268" max="268" width="35" style="33" customWidth="1"/>
    <col min="269" max="16384" width="14.28515625" style="33"/>
  </cols>
  <sheetData>
    <row r="1" spans="1:38" s="7" customFormat="1" ht="25.5" x14ac:dyDescent="0.2">
      <c r="A1" s="197"/>
      <c r="B1" s="198" t="str">
        <f>+'[2]2 CONTEXTO E IDENTIFICACIÓN'!C1</f>
        <v>MAPA DE RIESGOS</v>
      </c>
      <c r="C1" s="1" t="str">
        <f>+'[2]2 CONTEXTO E IDENTIFICACIÓN'!D1</f>
        <v>CÓDIGO:</v>
      </c>
      <c r="D1" s="2">
        <f>+'[2]2 CONTEXTO E IDENTIFICACIÓN'!E1</f>
        <v>0</v>
      </c>
      <c r="E1" s="3"/>
      <c r="F1" s="83"/>
      <c r="G1" s="4" t="str">
        <f>+'[2]2 CONTEXTO E IDENTIFICACIÓN'!$G$4</f>
        <v>Elaboración o Actualización:</v>
      </c>
      <c r="H1" s="5" t="str">
        <f>+IF('[2]2 CONTEXTO E IDENTIFICACIÓN'!$H$4="","",'[2]2 CONTEXTO E IDENTIFICACIÓN'!$H$4)</f>
        <v/>
      </c>
      <c r="I1" s="6"/>
      <c r="J1" s="6"/>
      <c r="AF1" s="9"/>
      <c r="AG1" s="9"/>
      <c r="AH1" s="9"/>
      <c r="AI1" s="9"/>
      <c r="AJ1" s="9"/>
    </row>
    <row r="2" spans="1:38" s="7" customFormat="1" x14ac:dyDescent="0.2">
      <c r="A2" s="197"/>
      <c r="B2" s="198"/>
      <c r="C2" s="1" t="str">
        <f>+'[2]2 CONTEXTO E IDENTIFICACIÓN'!D2</f>
        <v>VERSIÓN:</v>
      </c>
      <c r="D2" s="2">
        <f>+'[2]2 CONTEXTO E IDENTIFICACIÓN'!E2</f>
        <v>0</v>
      </c>
      <c r="E2" s="3"/>
      <c r="G2" s="10" t="str">
        <f>+'[2]2 CONTEXTO E IDENTIFICACIÓN'!$E$5</f>
        <v>Vigencia del:</v>
      </c>
      <c r="H2" s="11">
        <f>+IF('[2]2 CONTEXTO E IDENTIFICACIÓN'!$F$5="","",'[2]2 CONTEXTO E IDENTIFICACIÓN'!$F$5)</f>
        <v>45658</v>
      </c>
      <c r="I2" s="12" t="s">
        <v>0</v>
      </c>
      <c r="J2" s="13" t="str">
        <f>+IF('[2]2 CONTEXTO E IDENTIFICACIÓN'!$H$5="","",'[2]2 CONTEXTO E IDENTIFICACIÓN'!$H$5)</f>
        <v/>
      </c>
      <c r="K2" s="84"/>
      <c r="L2" s="84"/>
      <c r="M2" s="84"/>
      <c r="N2" s="84"/>
      <c r="O2" s="84"/>
      <c r="P2" s="14"/>
      <c r="AF2" s="9"/>
      <c r="AG2" s="9"/>
      <c r="AH2" s="9"/>
      <c r="AI2" s="9"/>
      <c r="AJ2" s="9"/>
    </row>
    <row r="3" spans="1:38" s="7" customFormat="1" x14ac:dyDescent="0.2">
      <c r="A3" s="16"/>
      <c r="B3" s="14"/>
      <c r="C3" s="17"/>
      <c r="D3" s="17"/>
      <c r="E3" s="3"/>
      <c r="F3" s="85"/>
      <c r="G3" s="85"/>
      <c r="H3" s="86"/>
      <c r="I3" s="87"/>
      <c r="J3" s="88"/>
      <c r="K3" s="84"/>
      <c r="L3" s="84"/>
      <c r="M3" s="84"/>
      <c r="N3" s="84"/>
      <c r="O3" s="84"/>
      <c r="P3" s="14"/>
      <c r="AF3" s="9"/>
      <c r="AG3" s="9"/>
      <c r="AH3" s="9"/>
      <c r="AI3" s="9"/>
      <c r="AJ3" s="9"/>
    </row>
    <row r="4" spans="1:38" s="7" customFormat="1" ht="15" x14ac:dyDescent="0.2">
      <c r="A4" s="18" t="s">
        <v>1</v>
      </c>
      <c r="B4" s="199" t="str">
        <f>+IF('[2]2 CONTEXTO E IDENTIFICACIÓN'!$C$4="","",'[2]2 CONTEXTO E IDENTIFICACIÓN'!$C$4)</f>
        <v>SECRETARIA TIC</v>
      </c>
      <c r="C4" s="199"/>
      <c r="D4" s="199"/>
      <c r="E4" s="19"/>
      <c r="F4" s="20"/>
      <c r="AF4" s="9"/>
      <c r="AG4" s="9"/>
      <c r="AH4" s="9"/>
      <c r="AI4" s="9"/>
      <c r="AJ4" s="9"/>
    </row>
    <row r="5" spans="1:38" s="7" customFormat="1" ht="30.75" thickBot="1" x14ac:dyDescent="0.25">
      <c r="A5" s="18" t="s">
        <v>2</v>
      </c>
      <c r="B5" s="199" t="str">
        <f>+IF('[2]2 CONTEXTO E IDENTIFICACIÓN'!$E$4="","",'[2]2 CONTEXTO E IDENTIFICACIÓN'!$E$4)</f>
        <v>DIRECCION DE CONECTIVIDAD E INFRAESTRUCTURA TECNOLOGICA</v>
      </c>
      <c r="C5" s="200"/>
      <c r="D5" s="200"/>
      <c r="E5" s="19"/>
      <c r="F5" s="20"/>
      <c r="AF5" s="9"/>
      <c r="AG5" s="9"/>
      <c r="AH5" s="9"/>
      <c r="AI5" s="9"/>
      <c r="AJ5" s="9"/>
    </row>
    <row r="6" spans="1:38" s="7" customFormat="1" ht="13.5" thickBot="1" x14ac:dyDescent="0.25">
      <c r="D6" s="14"/>
      <c r="E6" s="21"/>
      <c r="F6" s="20"/>
      <c r="I6" s="210" t="s">
        <v>92</v>
      </c>
      <c r="J6" s="211"/>
      <c r="K6" s="211"/>
      <c r="L6" s="211"/>
      <c r="M6" s="211"/>
      <c r="N6" s="211"/>
      <c r="O6" s="212"/>
      <c r="R6" s="22"/>
      <c r="S6" s="23"/>
      <c r="T6" s="205" t="s">
        <v>3</v>
      </c>
      <c r="U6" s="205"/>
      <c r="V6" s="205"/>
      <c r="W6" s="205"/>
      <c r="X6" s="206"/>
      <c r="AF6" s="9"/>
      <c r="AG6" s="9"/>
      <c r="AH6" s="9"/>
      <c r="AI6" s="9"/>
      <c r="AJ6" s="9"/>
    </row>
    <row r="7" spans="1:38" x14ac:dyDescent="0.25">
      <c r="A7" s="30"/>
      <c r="B7" s="30"/>
      <c r="C7" s="32"/>
      <c r="D7" s="30"/>
      <c r="E7" s="204" t="s">
        <v>5</v>
      </c>
      <c r="F7" s="204"/>
      <c r="G7" s="204"/>
      <c r="H7" s="32"/>
      <c r="I7" s="89"/>
      <c r="J7" s="90"/>
      <c r="K7" s="205" t="s">
        <v>3</v>
      </c>
      <c r="L7" s="205"/>
      <c r="M7" s="205"/>
      <c r="N7" s="205"/>
      <c r="O7" s="206"/>
      <c r="P7" s="32"/>
      <c r="R7" s="34"/>
      <c r="T7" s="35">
        <v>0.2</v>
      </c>
      <c r="U7" s="35">
        <v>0.4</v>
      </c>
      <c r="V7" s="35">
        <v>0.6</v>
      </c>
      <c r="W7" s="35">
        <v>0.8</v>
      </c>
      <c r="X7" s="36">
        <v>1</v>
      </c>
      <c r="Y7" s="37"/>
      <c r="Z7" s="37"/>
      <c r="AA7" s="37"/>
      <c r="AB7" s="37"/>
      <c r="AC7" s="37"/>
      <c r="AD7" s="37"/>
      <c r="AE7" s="37"/>
    </row>
    <row r="8" spans="1:38" ht="38.25" x14ac:dyDescent="0.2">
      <c r="A8" s="31" t="s">
        <v>93</v>
      </c>
      <c r="B8" s="31" t="s">
        <v>9</v>
      </c>
      <c r="C8" s="31" t="s">
        <v>94</v>
      </c>
      <c r="D8" s="31" t="s">
        <v>94</v>
      </c>
      <c r="E8" s="31" t="s">
        <v>45</v>
      </c>
      <c r="F8" s="31" t="s">
        <v>3</v>
      </c>
      <c r="G8" s="31" t="s">
        <v>95</v>
      </c>
      <c r="H8" s="32"/>
      <c r="I8" s="34"/>
      <c r="J8" s="91"/>
      <c r="K8" s="92" t="s">
        <v>31</v>
      </c>
      <c r="L8" s="92" t="s">
        <v>32</v>
      </c>
      <c r="M8" s="92" t="s">
        <v>33</v>
      </c>
      <c r="N8" s="92" t="s">
        <v>34</v>
      </c>
      <c r="O8" s="93" t="s">
        <v>35</v>
      </c>
      <c r="P8" s="32"/>
      <c r="R8" s="34"/>
      <c r="S8" s="41"/>
      <c r="T8" s="42" t="s">
        <v>31</v>
      </c>
      <c r="U8" s="42" t="s">
        <v>32</v>
      </c>
      <c r="V8" s="42" t="s">
        <v>33</v>
      </c>
      <c r="W8" s="42" t="s">
        <v>34</v>
      </c>
      <c r="X8" s="43" t="s">
        <v>35</v>
      </c>
      <c r="AA8" s="37"/>
      <c r="AB8" s="37"/>
      <c r="AC8" s="44"/>
      <c r="AD8" s="44"/>
      <c r="AE8" s="44"/>
      <c r="AF8" s="44"/>
      <c r="AG8" s="44"/>
      <c r="AH8" s="44"/>
      <c r="AI8" s="44"/>
      <c r="AJ8" s="44"/>
      <c r="AK8" s="44"/>
      <c r="AL8" s="44"/>
    </row>
    <row r="9" spans="1:38" ht="114.75" x14ac:dyDescent="0.2">
      <c r="A9" s="45" t="str">
        <f>'[2]2 CONTEXTO E IDENTIFICACIÓN'!A9</f>
        <v>R1</v>
      </c>
      <c r="B9" s="46" t="str">
        <f>+'[2]2 CONTEXTO E IDENTIFICACIÓN'!F9</f>
        <v>Posibilidad de pérdida reputacional Por la alteración de los registros en los sistemas de información para beneficios de terceros. (con respecto a los sistemas que están a cargo de esta Dirección). Debido a la perdida de información  de corrrespondencia en el aplicativo SIGOB</v>
      </c>
      <c r="C9" s="49">
        <f>+'[2]5 VALORACIÓN DEL CONTROL'!S11</f>
        <v>0.3</v>
      </c>
      <c r="D9" s="50">
        <f>+'[2]5 VALORACIÓN DEL CONTROL'!T11</f>
        <v>0.4</v>
      </c>
      <c r="E9" s="48" t="str">
        <f>+IF(C9=0,"",IF(C9&lt;=$R$13,$S$13,IF(C9&lt;=$R$12,$S$12,IF(C9&lt;=$R$11,$S$11,IF(C9&lt;=$R$10,$S$10,IF(C9&lt;=$R$9,$S$9,""))))))</f>
        <v>Baja</v>
      </c>
      <c r="F9" s="48" t="str">
        <f>+IF(D9=0,"",IF(D9&lt;=$T$7,$T$8,IF(D9&lt;=$U$7,$U$8,IF(D9&lt;=$V$7,$V$8,IF(D9&lt;=$W$7,$W$8,IF(D9&lt;=$X$7,$X$8,""))))))</f>
        <v>Menor</v>
      </c>
      <c r="G9" s="46" t="str">
        <f>+IF(E9=$S$9,IF(F9=$T$8,$T$9,IF(F9=$U$8,$U$9,IF(F9=$V$8,$V$9,IF(F9=$W$8,$W$9,IF(F9=$X$8,$X$9))))),IF(E9=$S$10,IF(F9=$T$8,$T$10,IF(F9=$U$8,$U$10,IF(F9=$V$8,$V$10,IF(F9=$W$8,$W$10,IF(F9=$X$8,$X$10))))),IF(E9=$S$11,IF(F9=$T$8,$T$11,IF(F9=$U$8,$U$11,IF(F9=$V$8,$V$11,IF(F9=$W$8,$W$11,IF(F9=$X$8,$X$11))))),IF(E9=$S$12,IF(F9=$T$8,$T$12,IF(F9=$U$8,$U$12,IF(F9=$V$8,$V$12,IF(F9=$W$8,$W$12,IF(F9=$X$8,$X$12))))),IF(E9=$S$13,IF(F9=$T$8,$T$13,IF(F9=$U$8,$U$13,IF(F9=$V$8,$V$13,IF(F9=$W$8,$W$13,IF(F9=$X$8,$X$13))))),"")))))</f>
        <v>Moderado</v>
      </c>
      <c r="H9" s="53"/>
      <c r="I9" s="207" t="s">
        <v>45</v>
      </c>
      <c r="J9" s="92" t="s">
        <v>46</v>
      </c>
      <c r="K9" s="55" t="str">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 xml:space="preserve">                   </v>
      </c>
      <c r="L9" s="55" t="str">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 xml:space="preserve">                   </v>
      </c>
      <c r="M9" s="55" t="str">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 xml:space="preserve">                   </v>
      </c>
      <c r="N9" s="55" t="str">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 xml:space="preserve">                   </v>
      </c>
      <c r="O9" s="56" t="str">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 xml:space="preserve">                   </v>
      </c>
      <c r="P9" s="53"/>
      <c r="Q9" s="209" t="s">
        <v>45</v>
      </c>
      <c r="R9" s="54">
        <v>1</v>
      </c>
      <c r="S9" s="42" t="s">
        <v>46</v>
      </c>
      <c r="T9" s="55" t="s">
        <v>47</v>
      </c>
      <c r="U9" s="55" t="s">
        <v>47</v>
      </c>
      <c r="V9" s="55" t="s">
        <v>47</v>
      </c>
      <c r="W9" s="55" t="s">
        <v>47</v>
      </c>
      <c r="X9" s="56" t="s">
        <v>48</v>
      </c>
      <c r="AA9" s="37"/>
      <c r="AB9" s="37"/>
      <c r="AC9" s="44"/>
      <c r="AD9" s="44"/>
      <c r="AE9" s="44"/>
      <c r="AF9" s="57"/>
      <c r="AG9" s="57"/>
      <c r="AH9" s="57"/>
      <c r="AI9" s="57"/>
      <c r="AJ9" s="57"/>
      <c r="AK9" s="44"/>
      <c r="AL9" s="44"/>
    </row>
    <row r="10" spans="1:38" ht="114.75" x14ac:dyDescent="0.2">
      <c r="A10" s="45" t="str">
        <f>'[2]2 CONTEXTO E IDENTIFICACIÓN'!A10</f>
        <v>R2</v>
      </c>
      <c r="B10" s="46" t="str">
        <f>+'[2]2 CONTEXTO E IDENTIFICACIÓN'!F10</f>
        <v>Posibilidad de pérdida reputacional Por fallas técnicas en el almacenamiento y backup de la información/SIGOB que generan vulnerabilidades en la conservación de los datos institucionales Debido a la perdida de información  de corrrespondencia en el aplicativo SIGOB</v>
      </c>
      <c r="C10" s="49">
        <f>+'[2]5 VALORACIÓN DEL CONTROL'!S15</f>
        <v>0.3</v>
      </c>
      <c r="D10" s="50">
        <f>+'[2]5 VALORACIÓN DEL CONTROL'!T15</f>
        <v>0.4</v>
      </c>
      <c r="E10" s="48" t="str">
        <f t="shared" ref="E10:E28" si="0">+IF(C10=0,"",IF(C10&lt;=$R$13,$S$13,IF(C10&lt;=$R$12,$S$12,IF(C10&lt;=$R$11,$S$11,IF(C10&lt;=$R$10,$S$10,IF(C10&lt;=$R$9,$S$9,""))))))</f>
        <v>Baja</v>
      </c>
      <c r="F10" s="48" t="str">
        <f t="shared" ref="F10:F28" si="1">+IF(D10=0,"",IF(D10&lt;=$T$7,$T$8,IF(D10&lt;=$U$7,$U$8,IF(D10&lt;=$V$7,$V$8,IF(D10&lt;=$W$7,$W$8,IF(D10&lt;=$X$7,$X$8,""))))))</f>
        <v>Menor</v>
      </c>
      <c r="G10" s="46" t="str">
        <f>+IF(E10=$S$9,IF(F10=$T$8,$T$9,IF(F10=$U$8,$U$9,IF(F10=$V$8,$V$9,IF(F10=$W$8,$W$9,IF(F10=$X$8,$X$9))))),IF(E10=$S$10,IF(F10=$T$8,$T$10,IF(F10=$U$8,$U$10,IF(F10=$V$8,$V$10,IF(F10=$W$8,$W$10,IF(F10=$X$8,$X$10))))),IF(E10=$S$11,IF(F10=$T$8,$T$11,IF(F10=$U$8,$U$11,IF(F10=$V$8,$V$11,IF(F10=$W$8,$W$11,IF(F10=$X$8,$X$11))))),IF(E10=$S$12,IF(F10=$T$8,$T$12,IF(F10=$U$8,$U$12,IF(F10=$V$8,$V$12,IF(F10=$W$8,$W$12,IF(F10=$X$8,$X$12))))),IF(E10=$S$13,IF(F10=$T$8,$T$13,IF(F10=$U$8,$U$13,IF(F10=$V$8,$V$13,IF(F10=$W$8,$W$13,IF(F10=$X$8,$X$13))))),"")))))</f>
        <v>Moderado</v>
      </c>
      <c r="H10" s="53"/>
      <c r="I10" s="207"/>
      <c r="J10" s="92" t="s">
        <v>50</v>
      </c>
      <c r="K10" s="58" t="str">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 xml:space="preserve">                   </v>
      </c>
      <c r="L10" s="58" t="str">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 xml:space="preserve">                   </v>
      </c>
      <c r="M10" s="55" t="str">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 xml:space="preserve">                   </v>
      </c>
      <c r="N10" s="55" t="str">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 xml:space="preserve">                   </v>
      </c>
      <c r="O10" s="56" t="str">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 xml:space="preserve">                   </v>
      </c>
      <c r="P10" s="53"/>
      <c r="Q10" s="209"/>
      <c r="R10" s="54">
        <v>0.8</v>
      </c>
      <c r="S10" s="42" t="s">
        <v>50</v>
      </c>
      <c r="T10" s="58" t="s">
        <v>33</v>
      </c>
      <c r="U10" s="58" t="s">
        <v>33</v>
      </c>
      <c r="V10" s="55" t="s">
        <v>47</v>
      </c>
      <c r="W10" s="55" t="s">
        <v>47</v>
      </c>
      <c r="X10" s="56" t="s">
        <v>48</v>
      </c>
      <c r="AA10" s="37"/>
      <c r="AB10" s="37"/>
      <c r="AC10" s="44"/>
      <c r="AD10" s="59"/>
      <c r="AE10" s="60"/>
      <c r="AF10" s="57"/>
      <c r="AG10" s="57"/>
      <c r="AH10" s="57"/>
      <c r="AI10" s="57"/>
      <c r="AJ10" s="57"/>
      <c r="AK10" s="44"/>
      <c r="AL10" s="44"/>
    </row>
    <row r="11" spans="1:38" x14ac:dyDescent="0.2">
      <c r="A11" s="45" t="str">
        <f>'[2]2 CONTEXTO E IDENTIFICACIÓN'!A11</f>
        <v>R3</v>
      </c>
      <c r="B11" s="46" t="str">
        <f>+'[2]2 CONTEXTO E IDENTIFICACIÓN'!F11</f>
        <v xml:space="preserve">  </v>
      </c>
      <c r="C11" s="49" t="str">
        <f>+'[2]5 VALORACIÓN DEL CONTROL'!S19</f>
        <v/>
      </c>
      <c r="D11" s="50" t="str">
        <f>+'[2]5 VALORACIÓN DEL CONTROL'!T19</f>
        <v/>
      </c>
      <c r="E11" s="48" t="str">
        <f t="shared" si="0"/>
        <v/>
      </c>
      <c r="F11" s="48" t="str">
        <f t="shared" si="1"/>
        <v/>
      </c>
      <c r="G11" s="46" t="str">
        <f>+IF(E11=$S$9,IF(F11=$T$8,$T$9,IF(F11=$U$8,$U$9,IF(F11=$V$8,$V$9,IF(F11=$W$8,$W$9,IF(F11=$X$8,$X$9))))),IF(E11=$S$10,IF(F11=$T$8,$T$10,IF(F11=$U$8,$U$10,IF(F11=$V$8,$V$10,IF(F11=$W$8,$W$10,IF(F11=$X$8,$X$10))))),IF(E11=$S$11,IF(F11=$T$8,$T$11,IF(F11=$U$8,$U$11,IF(F11=$V$8,$V$11,IF(F11=$W$8,$W$11,IF(F11=$X$8,$X$11))))),IF(E11=$S$12,IF(F11=$T$8,$T$12,IF(F11=$U$8,$U$12,IF(F11=$V$8,$V$12,IF(F11=$W$8,$W$12,IF(F11=$X$8,$X$12))))),IF(E11=$S$13,IF(F11=$T$8,$T$13,IF(F11=$U$8,$U$13,IF(F11=$V$8,$V$13,IF(F11=$W$8,$W$13,IF(F11=$X$8,$X$13))))),"")))))</f>
        <v/>
      </c>
      <c r="H11" s="53"/>
      <c r="I11" s="207"/>
      <c r="J11" s="92" t="s">
        <v>53</v>
      </c>
      <c r="K11" s="58" t="str">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 xml:space="preserve">                   </v>
      </c>
      <c r="L11" s="58" t="str">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 xml:space="preserve">                   </v>
      </c>
      <c r="M11" s="58" t="str">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 xml:space="preserve">                   </v>
      </c>
      <c r="N11" s="55" t="str">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 xml:space="preserve">                   </v>
      </c>
      <c r="O11" s="56" t="str">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 xml:space="preserve">                   </v>
      </c>
      <c r="P11" s="53"/>
      <c r="Q11" s="209"/>
      <c r="R11" s="54">
        <v>0.6</v>
      </c>
      <c r="S11" s="42" t="s">
        <v>53</v>
      </c>
      <c r="T11" s="58" t="s">
        <v>33</v>
      </c>
      <c r="U11" s="58" t="s">
        <v>33</v>
      </c>
      <c r="V11" s="58" t="s">
        <v>33</v>
      </c>
      <c r="W11" s="55" t="s">
        <v>47</v>
      </c>
      <c r="X11" s="56" t="s">
        <v>48</v>
      </c>
      <c r="AA11" s="37"/>
      <c r="AB11" s="37"/>
      <c r="AC11" s="44"/>
      <c r="AD11" s="59"/>
      <c r="AE11" s="60"/>
      <c r="AF11" s="57"/>
      <c r="AG11" s="57"/>
      <c r="AH11" s="57"/>
      <c r="AI11" s="57"/>
      <c r="AJ11" s="61"/>
      <c r="AK11" s="44"/>
      <c r="AL11" s="44"/>
    </row>
    <row r="12" spans="1:38" x14ac:dyDescent="0.2">
      <c r="A12" s="45" t="str">
        <f>'[2]2 CONTEXTO E IDENTIFICACIÓN'!A12</f>
        <v>R4</v>
      </c>
      <c r="B12" s="46" t="str">
        <f>+'[2]2 CONTEXTO E IDENTIFICACIÓN'!F12</f>
        <v xml:space="preserve">  </v>
      </c>
      <c r="C12" s="49" t="str">
        <f>+'[2]5 VALORACIÓN DEL CONTROL'!S23</f>
        <v/>
      </c>
      <c r="D12" s="50" t="str">
        <f>+'[2]5 VALORACIÓN DEL CONTROL'!T23</f>
        <v/>
      </c>
      <c r="E12" s="48" t="str">
        <f t="shared" si="0"/>
        <v/>
      </c>
      <c r="F12" s="48" t="str">
        <f t="shared" si="1"/>
        <v/>
      </c>
      <c r="G12" s="46" t="str">
        <f t="shared" ref="G12:G28" si="2">+IF(E12=$S$9,IF(F12=$T$8,$T$9,IF(F12=$U$8,$U$9,IF(F12=$V$8,$V$9,IF(F12=$W$8,$W$9,IF(F12=$X$8,$X$9))))),IF(E12=$S$10,IF(F12=$T$8,$T$10,IF(F12=$U$8,$U$10,IF(F12=$V$8,$V$10,IF(F12=$W$8,$W$10,IF(F12=$X$8,$X$10))))),IF(E12=$S$11,IF(F12=$T$8,$T$11,IF(F12=$U$8,$U$11,IF(F12=$V$8,$V$11,IF(F12=$W$8,$W$11,IF(F12=$X$8,$X$11))))),IF(E12=$S$12,IF(F12=$T$8,$T$12,IF(F12=$U$8,$U$12,IF(F12=$V$8,$V$12,IF(F12=$W$8,$W$12,IF(F12=$X$8,$X$12))))),IF(E12=$S$13,IF(F12=$T$8,$T$13,IF(F12=$U$8,$U$13,IF(F12=$V$8,$V$13,IF(F12=$W$8,$W$13,IF(F12=$X$8,$X$13))))),"")))))</f>
        <v/>
      </c>
      <c r="H12" s="53"/>
      <c r="I12" s="207"/>
      <c r="J12" s="92" t="s">
        <v>55</v>
      </c>
      <c r="K12" s="62" t="str">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 xml:space="preserve">                   </v>
      </c>
      <c r="L12" s="58" t="str">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 xml:space="preserve">R1 R2                  </v>
      </c>
      <c r="M12" s="58" t="str">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 xml:space="preserve">                   </v>
      </c>
      <c r="N12" s="55" t="str">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 xml:space="preserve">                   </v>
      </c>
      <c r="O12" s="56" t="str">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 xml:space="preserve">                   </v>
      </c>
      <c r="P12" s="53"/>
      <c r="Q12" s="209"/>
      <c r="R12" s="54">
        <v>0.4</v>
      </c>
      <c r="S12" s="42" t="s">
        <v>55</v>
      </c>
      <c r="T12" s="62" t="s">
        <v>56</v>
      </c>
      <c r="U12" s="58" t="s">
        <v>33</v>
      </c>
      <c r="V12" s="58" t="s">
        <v>33</v>
      </c>
      <c r="W12" s="55" t="s">
        <v>47</v>
      </c>
      <c r="X12" s="56" t="s">
        <v>48</v>
      </c>
      <c r="AA12" s="37"/>
      <c r="AB12" s="37"/>
      <c r="AC12" s="44"/>
      <c r="AD12" s="59"/>
      <c r="AE12" s="60"/>
      <c r="AF12" s="57"/>
      <c r="AG12" s="57"/>
      <c r="AH12" s="57"/>
      <c r="AI12" s="61"/>
      <c r="AJ12" s="57"/>
      <c r="AK12" s="44"/>
      <c r="AL12" s="44"/>
    </row>
    <row r="13" spans="1:38" ht="13.5" thickBot="1" x14ac:dyDescent="0.25">
      <c r="A13" s="45" t="str">
        <f>'[2]2 CONTEXTO E IDENTIFICACIÓN'!A13</f>
        <v>R5</v>
      </c>
      <c r="B13" s="46" t="str">
        <f>+'[2]2 CONTEXTO E IDENTIFICACIÓN'!F13</f>
        <v xml:space="preserve">  </v>
      </c>
      <c r="C13" s="49" t="str">
        <f>+'[2]5 VALORACIÓN DEL CONTROL'!S27</f>
        <v/>
      </c>
      <c r="D13" s="50" t="str">
        <f>+'[2]5 VALORACIÓN DEL CONTROL'!T27</f>
        <v/>
      </c>
      <c r="E13" s="48" t="str">
        <f t="shared" si="0"/>
        <v/>
      </c>
      <c r="F13" s="48" t="str">
        <f t="shared" si="1"/>
        <v/>
      </c>
      <c r="G13" s="46" t="str">
        <f t="shared" si="2"/>
        <v/>
      </c>
      <c r="H13" s="53"/>
      <c r="I13" s="208"/>
      <c r="J13" s="94" t="s">
        <v>61</v>
      </c>
      <c r="K13" s="66" t="str">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 xml:space="preserve">                   </v>
      </c>
      <c r="L13" s="66" t="str">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 xml:space="preserve">                   </v>
      </c>
      <c r="M13" s="67" t="str">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 xml:space="preserve">                   </v>
      </c>
      <c r="N13" s="68" t="str">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 xml:space="preserve">                   </v>
      </c>
      <c r="O13" s="69" t="str">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 xml:space="preserve">                   </v>
      </c>
      <c r="P13" s="53"/>
      <c r="Q13" s="209"/>
      <c r="R13" s="64">
        <v>0.2</v>
      </c>
      <c r="S13" s="65" t="s">
        <v>61</v>
      </c>
      <c r="T13" s="66" t="s">
        <v>56</v>
      </c>
      <c r="U13" s="66" t="s">
        <v>56</v>
      </c>
      <c r="V13" s="67" t="s">
        <v>33</v>
      </c>
      <c r="W13" s="68" t="s">
        <v>47</v>
      </c>
      <c r="X13" s="69" t="s">
        <v>48</v>
      </c>
      <c r="AA13" s="37"/>
      <c r="AB13" s="37"/>
      <c r="AC13" s="44"/>
      <c r="AD13" s="59"/>
      <c r="AE13" s="60"/>
      <c r="AF13" s="57"/>
      <c r="AG13" s="57"/>
      <c r="AH13" s="57"/>
      <c r="AI13" s="70"/>
      <c r="AJ13" s="57"/>
      <c r="AK13" s="44"/>
      <c r="AL13" s="44"/>
    </row>
    <row r="14" spans="1:38" x14ac:dyDescent="0.2">
      <c r="A14" s="45" t="str">
        <f>'[2]2 CONTEXTO E IDENTIFICACIÓN'!A14</f>
        <v>R6</v>
      </c>
      <c r="B14" s="46" t="str">
        <f>+'[2]2 CONTEXTO E IDENTIFICACIÓN'!F14</f>
        <v xml:space="preserve">  </v>
      </c>
      <c r="C14" s="49" t="str">
        <f>+'[2]5 VALORACIÓN DEL CONTROL'!S31</f>
        <v/>
      </c>
      <c r="D14" s="50" t="str">
        <f>+'[2]5 VALORACIÓN DEL CONTROL'!T31</f>
        <v/>
      </c>
      <c r="E14" s="48" t="str">
        <f t="shared" si="0"/>
        <v/>
      </c>
      <c r="F14" s="48" t="str">
        <f t="shared" si="1"/>
        <v/>
      </c>
      <c r="G14" s="46" t="str">
        <f t="shared" si="2"/>
        <v/>
      </c>
      <c r="H14" s="53"/>
      <c r="I14" s="53"/>
      <c r="J14" s="53"/>
      <c r="K14" s="53"/>
      <c r="L14" s="53"/>
      <c r="M14" s="53"/>
      <c r="N14" s="53"/>
      <c r="O14" s="53"/>
      <c r="P14" s="53"/>
      <c r="AA14" s="37"/>
      <c r="AB14" s="37"/>
      <c r="AC14" s="44"/>
      <c r="AD14" s="59"/>
      <c r="AE14" s="60"/>
      <c r="AF14" s="57"/>
      <c r="AG14" s="57"/>
      <c r="AH14" s="57"/>
      <c r="AI14" s="57"/>
      <c r="AJ14" s="57"/>
      <c r="AK14" s="44"/>
      <c r="AL14" s="44"/>
    </row>
    <row r="15" spans="1:38" ht="25.5" x14ac:dyDescent="0.2">
      <c r="A15" s="45" t="str">
        <f>'[2]2 CONTEXTO E IDENTIFICACIÓN'!A15</f>
        <v>R7</v>
      </c>
      <c r="B15" s="46" t="str">
        <f>+'[2]2 CONTEXTO E IDENTIFICACIÓN'!F15</f>
        <v xml:space="preserve">  </v>
      </c>
      <c r="C15" s="49" t="str">
        <f>+'[2]5 VALORACIÓN DEL CONTROL'!S35</f>
        <v/>
      </c>
      <c r="D15" s="50" t="str">
        <f>+'[2]5 VALORACIÓN DEL CONTROL'!T35</f>
        <v/>
      </c>
      <c r="E15" s="48" t="str">
        <f t="shared" si="0"/>
        <v/>
      </c>
      <c r="F15" s="48" t="str">
        <f t="shared" si="1"/>
        <v/>
      </c>
      <c r="G15" s="46" t="str">
        <f t="shared" si="2"/>
        <v/>
      </c>
      <c r="H15" s="53"/>
      <c r="I15" s="53"/>
      <c r="J15" s="53"/>
      <c r="K15" s="53"/>
      <c r="L15" s="53"/>
      <c r="M15" s="53"/>
      <c r="N15" s="53"/>
      <c r="O15" s="53"/>
      <c r="P15" s="53"/>
      <c r="T15" s="31" t="s">
        <v>69</v>
      </c>
      <c r="V15" s="37"/>
      <c r="W15" s="37"/>
      <c r="X15" s="37"/>
      <c r="Y15" s="37"/>
      <c r="Z15" s="37"/>
      <c r="AA15" s="37"/>
      <c r="AB15" s="37"/>
      <c r="AC15" s="44"/>
      <c r="AD15" s="59"/>
      <c r="AE15" s="44"/>
      <c r="AF15" s="60"/>
      <c r="AG15" s="60"/>
      <c r="AH15" s="60"/>
      <c r="AI15" s="60"/>
      <c r="AJ15" s="60"/>
      <c r="AK15" s="44"/>
      <c r="AL15" s="44"/>
    </row>
    <row r="16" spans="1:38" x14ac:dyDescent="0.2">
      <c r="A16" s="45" t="str">
        <f>'[2]2 CONTEXTO E IDENTIFICACIÓN'!A16</f>
        <v>R8</v>
      </c>
      <c r="B16" s="46" t="str">
        <f>+'[2]2 CONTEXTO E IDENTIFICACIÓN'!F16</f>
        <v xml:space="preserve">  </v>
      </c>
      <c r="C16" s="49" t="str">
        <f>+'[2]5 VALORACIÓN DEL CONTROL'!S39</f>
        <v/>
      </c>
      <c r="D16" s="50" t="str">
        <f>+'[2]5 VALORACIÓN DEL CONTROL'!T39</f>
        <v/>
      </c>
      <c r="E16" s="48" t="str">
        <f t="shared" si="0"/>
        <v/>
      </c>
      <c r="F16" s="48" t="str">
        <f t="shared" si="1"/>
        <v/>
      </c>
      <c r="G16" s="46" t="str">
        <f t="shared" si="2"/>
        <v/>
      </c>
      <c r="H16" s="53"/>
      <c r="I16" s="53"/>
      <c r="J16" s="53"/>
      <c r="K16" s="53"/>
      <c r="L16" s="53"/>
      <c r="M16" s="53"/>
      <c r="N16" s="53"/>
      <c r="O16" s="53"/>
      <c r="P16" s="53"/>
      <c r="T16" s="71" t="s">
        <v>48</v>
      </c>
      <c r="V16" s="37"/>
      <c r="W16" s="37"/>
      <c r="X16" s="37"/>
      <c r="Y16" s="37"/>
      <c r="Z16" s="37"/>
      <c r="AA16" s="37"/>
      <c r="AB16" s="37"/>
      <c r="AC16" s="44"/>
      <c r="AD16" s="44"/>
      <c r="AE16" s="44"/>
      <c r="AF16" s="57"/>
      <c r="AG16" s="57"/>
      <c r="AH16" s="57"/>
      <c r="AI16" s="57"/>
      <c r="AJ16" s="57"/>
      <c r="AK16" s="44"/>
      <c r="AL16" s="44"/>
    </row>
    <row r="17" spans="1:38" x14ac:dyDescent="0.2">
      <c r="A17" s="45" t="str">
        <f>'[2]2 CONTEXTO E IDENTIFICACIÓN'!A17</f>
        <v>R9</v>
      </c>
      <c r="B17" s="46" t="str">
        <f>+'[2]2 CONTEXTO E IDENTIFICACIÓN'!F17</f>
        <v xml:space="preserve">  </v>
      </c>
      <c r="C17" s="49" t="str">
        <f>+'[2]5 VALORACIÓN DEL CONTROL'!S43</f>
        <v/>
      </c>
      <c r="D17" s="50" t="str">
        <f>+'[2]5 VALORACIÓN DEL CONTROL'!T43</f>
        <v/>
      </c>
      <c r="E17" s="48" t="str">
        <f t="shared" si="0"/>
        <v/>
      </c>
      <c r="F17" s="48" t="str">
        <f t="shared" si="1"/>
        <v/>
      </c>
      <c r="G17" s="46" t="str">
        <f t="shared" si="2"/>
        <v/>
      </c>
      <c r="H17" s="53"/>
      <c r="I17" s="53"/>
      <c r="J17" s="53"/>
      <c r="K17" s="53"/>
      <c r="L17" s="53"/>
      <c r="M17" s="53"/>
      <c r="N17" s="53"/>
      <c r="O17" s="53"/>
      <c r="P17" s="53"/>
      <c r="T17" s="55" t="s">
        <v>47</v>
      </c>
      <c r="U17" s="37"/>
      <c r="V17" s="37"/>
      <c r="W17" s="37"/>
      <c r="X17" s="37"/>
      <c r="Y17" s="37"/>
      <c r="Z17" s="37"/>
      <c r="AA17" s="37"/>
      <c r="AB17" s="37"/>
      <c r="AC17" s="44"/>
      <c r="AD17" s="44"/>
      <c r="AE17" s="44"/>
      <c r="AF17" s="57"/>
      <c r="AG17" s="57"/>
      <c r="AH17" s="57"/>
      <c r="AI17" s="57"/>
      <c r="AJ17" s="57"/>
      <c r="AK17" s="44"/>
      <c r="AL17" s="44"/>
    </row>
    <row r="18" spans="1:38" x14ac:dyDescent="0.2">
      <c r="A18" s="45" t="str">
        <f>'[2]2 CONTEXTO E IDENTIFICACIÓN'!A18</f>
        <v>R10</v>
      </c>
      <c r="B18" s="46" t="str">
        <f>+'[2]2 CONTEXTO E IDENTIFICACIÓN'!F18</f>
        <v xml:space="preserve">  </v>
      </c>
      <c r="C18" s="49" t="str">
        <f>+'[2]5 VALORACIÓN DEL CONTROL'!S47</f>
        <v/>
      </c>
      <c r="D18" s="50" t="str">
        <f>+'[2]5 VALORACIÓN DEL CONTROL'!T47</f>
        <v/>
      </c>
      <c r="E18" s="48" t="str">
        <f t="shared" si="0"/>
        <v/>
      </c>
      <c r="F18" s="48" t="str">
        <f t="shared" si="1"/>
        <v/>
      </c>
      <c r="G18" s="46" t="str">
        <f t="shared" si="2"/>
        <v/>
      </c>
      <c r="H18" s="53"/>
      <c r="I18" s="53"/>
      <c r="J18" s="53"/>
      <c r="K18" s="53"/>
      <c r="L18" s="53"/>
      <c r="M18" s="53"/>
      <c r="N18" s="53"/>
      <c r="O18" s="53"/>
      <c r="P18" s="53"/>
      <c r="S18" s="74"/>
      <c r="T18" s="58" t="s">
        <v>33</v>
      </c>
      <c r="U18" s="74"/>
      <c r="V18" s="74"/>
      <c r="W18" s="74"/>
      <c r="X18" s="74"/>
      <c r="Y18" s="74"/>
      <c r="Z18" s="74"/>
      <c r="AA18" s="74"/>
      <c r="AB18" s="74"/>
      <c r="AC18" s="44"/>
      <c r="AD18" s="44"/>
      <c r="AE18" s="75"/>
      <c r="AF18" s="75"/>
      <c r="AG18" s="75"/>
      <c r="AH18" s="75"/>
      <c r="AI18" s="75"/>
      <c r="AJ18" s="75"/>
      <c r="AK18" s="44"/>
      <c r="AL18" s="44"/>
    </row>
    <row r="19" spans="1:38" x14ac:dyDescent="0.2">
      <c r="A19" s="45" t="str">
        <f>'[2]2 CONTEXTO E IDENTIFICACIÓN'!A19</f>
        <v>R11</v>
      </c>
      <c r="B19" s="46" t="str">
        <f>+'[2]2 CONTEXTO E IDENTIFICACIÓN'!F19</f>
        <v xml:space="preserve">  </v>
      </c>
      <c r="C19" s="49" t="str">
        <f>+'[2]5 VALORACIÓN DEL CONTROL'!S51</f>
        <v/>
      </c>
      <c r="D19" s="50" t="str">
        <f>+'[2]5 VALORACIÓN DEL CONTROL'!T51</f>
        <v/>
      </c>
      <c r="E19" s="48" t="str">
        <f t="shared" si="0"/>
        <v/>
      </c>
      <c r="F19" s="48" t="str">
        <f t="shared" si="1"/>
        <v/>
      </c>
      <c r="G19" s="46" t="str">
        <f t="shared" si="2"/>
        <v/>
      </c>
      <c r="H19" s="53"/>
      <c r="I19" s="53"/>
      <c r="J19" s="53"/>
      <c r="K19" s="53"/>
      <c r="L19" s="53"/>
      <c r="M19" s="53"/>
      <c r="N19" s="53"/>
      <c r="O19" s="53"/>
      <c r="P19" s="53"/>
      <c r="S19" s="74"/>
      <c r="T19" s="62" t="s">
        <v>56</v>
      </c>
      <c r="AA19" s="74"/>
      <c r="AB19" s="74"/>
      <c r="AC19" s="44"/>
      <c r="AD19" s="44"/>
      <c r="AE19" s="44"/>
      <c r="AF19" s="57"/>
      <c r="AG19" s="57"/>
      <c r="AH19" s="57"/>
      <c r="AI19" s="57"/>
      <c r="AJ19" s="57"/>
      <c r="AK19" s="44"/>
      <c r="AL19" s="44"/>
    </row>
    <row r="20" spans="1:38" x14ac:dyDescent="0.2">
      <c r="A20" s="45" t="str">
        <f>'[2]2 CONTEXTO E IDENTIFICACIÓN'!A20</f>
        <v>R12</v>
      </c>
      <c r="B20" s="46" t="str">
        <f>+'[2]2 CONTEXTO E IDENTIFICACIÓN'!F20</f>
        <v xml:space="preserve">  </v>
      </c>
      <c r="C20" s="49" t="str">
        <f>+'[2]5 VALORACIÓN DEL CONTROL'!S55</f>
        <v/>
      </c>
      <c r="D20" s="50" t="str">
        <f>+'[2]5 VALORACIÓN DEL CONTROL'!T55</f>
        <v/>
      </c>
      <c r="E20" s="48" t="str">
        <f t="shared" si="0"/>
        <v/>
      </c>
      <c r="F20" s="48" t="str">
        <f t="shared" si="1"/>
        <v/>
      </c>
      <c r="G20" s="46" t="str">
        <f t="shared" si="2"/>
        <v/>
      </c>
      <c r="H20" s="53"/>
      <c r="I20" s="53"/>
      <c r="J20" s="53"/>
      <c r="K20" s="53"/>
      <c r="L20" s="53"/>
      <c r="M20" s="53"/>
      <c r="N20" s="53"/>
      <c r="O20" s="53"/>
      <c r="P20" s="53"/>
      <c r="Q20" s="76"/>
      <c r="R20" s="76"/>
      <c r="S20" s="74"/>
      <c r="AA20" s="74"/>
      <c r="AB20" s="74"/>
      <c r="AC20" s="44"/>
      <c r="AD20" s="44"/>
      <c r="AE20" s="44"/>
      <c r="AF20" s="57"/>
      <c r="AG20" s="57"/>
      <c r="AH20" s="57"/>
      <c r="AI20" s="57"/>
      <c r="AJ20" s="57"/>
      <c r="AK20" s="44"/>
      <c r="AL20" s="44"/>
    </row>
    <row r="21" spans="1:38" x14ac:dyDescent="0.2">
      <c r="A21" s="45" t="str">
        <f>'[2]2 CONTEXTO E IDENTIFICACIÓN'!A21</f>
        <v>R13</v>
      </c>
      <c r="B21" s="46" t="str">
        <f>+'[2]2 CONTEXTO E IDENTIFICACIÓN'!F21</f>
        <v xml:space="preserve">  </v>
      </c>
      <c r="C21" s="49" t="str">
        <f>+'[2]5 VALORACIÓN DEL CONTROL'!S59</f>
        <v/>
      </c>
      <c r="D21" s="50" t="str">
        <f>+'[2]5 VALORACIÓN DEL CONTROL'!T59</f>
        <v/>
      </c>
      <c r="E21" s="48" t="str">
        <f t="shared" si="0"/>
        <v/>
      </c>
      <c r="F21" s="48" t="str">
        <f t="shared" si="1"/>
        <v/>
      </c>
      <c r="G21" s="46" t="str">
        <f t="shared" si="2"/>
        <v/>
      </c>
      <c r="H21" s="53"/>
      <c r="I21" s="53"/>
      <c r="J21" s="53"/>
      <c r="K21" s="53"/>
      <c r="L21" s="53"/>
      <c r="M21" s="53"/>
      <c r="N21" s="53"/>
      <c r="O21" s="53"/>
      <c r="P21" s="53"/>
      <c r="Q21" s="76"/>
      <c r="R21" s="76"/>
      <c r="S21" s="78"/>
      <c r="AA21" s="74"/>
      <c r="AB21" s="74"/>
      <c r="AC21" s="44"/>
      <c r="AD21" s="70"/>
      <c r="AE21" s="70"/>
      <c r="AF21" s="70"/>
      <c r="AG21" s="70"/>
      <c r="AH21" s="70"/>
      <c r="AI21" s="70"/>
      <c r="AJ21" s="57"/>
      <c r="AK21" s="44"/>
      <c r="AL21" s="44"/>
    </row>
    <row r="22" spans="1:38" x14ac:dyDescent="0.2">
      <c r="A22" s="45" t="str">
        <f>'[2]2 CONTEXTO E IDENTIFICACIÓN'!A22</f>
        <v>R14</v>
      </c>
      <c r="B22" s="46" t="str">
        <f>+'[2]2 CONTEXTO E IDENTIFICACIÓN'!F22</f>
        <v xml:space="preserve">  </v>
      </c>
      <c r="C22" s="49" t="str">
        <f>+'[2]5 VALORACIÓN DEL CONTROL'!S63</f>
        <v/>
      </c>
      <c r="D22" s="50" t="str">
        <f>+'[2]5 VALORACIÓN DEL CONTROL'!T63</f>
        <v/>
      </c>
      <c r="E22" s="48" t="str">
        <f t="shared" si="0"/>
        <v/>
      </c>
      <c r="F22" s="48" t="str">
        <f t="shared" si="1"/>
        <v/>
      </c>
      <c r="G22" s="46" t="str">
        <f t="shared" si="2"/>
        <v/>
      </c>
      <c r="H22" s="53"/>
      <c r="I22" s="53"/>
      <c r="J22" s="53"/>
      <c r="K22" s="53"/>
      <c r="L22" s="53"/>
      <c r="M22" s="53"/>
      <c r="N22" s="53"/>
      <c r="O22" s="53"/>
      <c r="P22" s="53"/>
      <c r="Q22" s="76"/>
      <c r="R22" s="76"/>
      <c r="AC22" s="44"/>
      <c r="AD22" s="79"/>
      <c r="AE22" s="79"/>
      <c r="AF22" s="79"/>
      <c r="AG22" s="79"/>
      <c r="AH22" s="79"/>
      <c r="AI22" s="79"/>
      <c r="AJ22" s="57"/>
      <c r="AK22" s="44"/>
      <c r="AL22" s="44"/>
    </row>
    <row r="23" spans="1:38" x14ac:dyDescent="0.2">
      <c r="A23" s="45" t="str">
        <f>'[2]2 CONTEXTO E IDENTIFICACIÓN'!A23</f>
        <v>R15</v>
      </c>
      <c r="B23" s="46" t="str">
        <f>+'[2]2 CONTEXTO E IDENTIFICACIÓN'!F23</f>
        <v xml:space="preserve">  </v>
      </c>
      <c r="C23" s="49" t="str">
        <f>+'[2]5 VALORACIÓN DEL CONTROL'!S67</f>
        <v/>
      </c>
      <c r="D23" s="50" t="str">
        <f>+'[2]5 VALORACIÓN DEL CONTROL'!T67</f>
        <v/>
      </c>
      <c r="E23" s="48" t="str">
        <f t="shared" si="0"/>
        <v/>
      </c>
      <c r="F23" s="48" t="str">
        <f t="shared" si="1"/>
        <v/>
      </c>
      <c r="G23" s="46" t="str">
        <f t="shared" si="2"/>
        <v/>
      </c>
      <c r="H23" s="53"/>
      <c r="I23" s="53"/>
      <c r="J23" s="53"/>
      <c r="K23" s="53"/>
      <c r="L23" s="53"/>
      <c r="M23" s="53"/>
      <c r="N23" s="53"/>
      <c r="O23" s="53"/>
      <c r="P23" s="53"/>
      <c r="Q23" s="76"/>
      <c r="R23" s="76"/>
      <c r="AC23" s="44"/>
      <c r="AD23" s="70"/>
      <c r="AE23" s="70"/>
      <c r="AF23" s="70"/>
      <c r="AG23" s="70"/>
      <c r="AH23" s="70"/>
      <c r="AI23" s="70"/>
      <c r="AJ23" s="57"/>
      <c r="AK23" s="44"/>
      <c r="AL23" s="44"/>
    </row>
    <row r="24" spans="1:38" x14ac:dyDescent="0.2">
      <c r="A24" s="45" t="str">
        <f>'[2]2 CONTEXTO E IDENTIFICACIÓN'!A24</f>
        <v>R16</v>
      </c>
      <c r="B24" s="46" t="str">
        <f>+'[2]2 CONTEXTO E IDENTIFICACIÓN'!F24</f>
        <v xml:space="preserve">  </v>
      </c>
      <c r="C24" s="49" t="str">
        <f>+'[2]5 VALORACIÓN DEL CONTROL'!S71</f>
        <v/>
      </c>
      <c r="D24" s="50" t="str">
        <f>+'[2]5 VALORACIÓN DEL CONTROL'!T71</f>
        <v/>
      </c>
      <c r="E24" s="48" t="str">
        <f t="shared" si="0"/>
        <v/>
      </c>
      <c r="F24" s="48" t="str">
        <f t="shared" si="1"/>
        <v/>
      </c>
      <c r="G24" s="46" t="str">
        <f t="shared" si="2"/>
        <v/>
      </c>
      <c r="H24" s="53"/>
      <c r="I24" s="53"/>
      <c r="J24" s="53"/>
      <c r="K24" s="53"/>
      <c r="L24" s="53"/>
      <c r="M24" s="53"/>
      <c r="N24" s="53"/>
      <c r="O24" s="53"/>
      <c r="P24" s="53"/>
      <c r="AC24" s="44"/>
      <c r="AD24" s="70"/>
      <c r="AE24" s="70"/>
      <c r="AF24" s="70"/>
      <c r="AG24" s="70"/>
      <c r="AH24" s="70"/>
      <c r="AI24" s="70"/>
      <c r="AJ24" s="57"/>
      <c r="AK24" s="44"/>
      <c r="AL24" s="44"/>
    </row>
    <row r="25" spans="1:38" x14ac:dyDescent="0.25">
      <c r="A25" s="45" t="str">
        <f>'[2]2 CONTEXTO E IDENTIFICACIÓN'!A25</f>
        <v>R17</v>
      </c>
      <c r="B25" s="46" t="str">
        <f>+'[2]2 CONTEXTO E IDENTIFICACIÓN'!F25</f>
        <v xml:space="preserve">  </v>
      </c>
      <c r="C25" s="49" t="str">
        <f>+'[2]5 VALORACIÓN DEL CONTROL'!S75</f>
        <v/>
      </c>
      <c r="D25" s="50" t="str">
        <f>+'[2]5 VALORACIÓN DEL CONTROL'!T75</f>
        <v/>
      </c>
      <c r="E25" s="48" t="str">
        <f t="shared" si="0"/>
        <v/>
      </c>
      <c r="F25" s="48" t="str">
        <f t="shared" si="1"/>
        <v/>
      </c>
      <c r="G25" s="46" t="str">
        <f t="shared" si="2"/>
        <v/>
      </c>
      <c r="H25" s="53"/>
      <c r="I25" s="53"/>
      <c r="J25" s="53"/>
      <c r="K25" s="53"/>
      <c r="L25" s="53"/>
      <c r="M25" s="53"/>
      <c r="N25" s="53"/>
      <c r="O25" s="53"/>
      <c r="P25" s="53"/>
    </row>
    <row r="26" spans="1:38" x14ac:dyDescent="0.25">
      <c r="A26" s="45" t="str">
        <f>'[2]2 CONTEXTO E IDENTIFICACIÓN'!A26</f>
        <v>R18</v>
      </c>
      <c r="B26" s="46" t="str">
        <f>+'[2]2 CONTEXTO E IDENTIFICACIÓN'!F26</f>
        <v xml:space="preserve">  </v>
      </c>
      <c r="C26" s="49" t="str">
        <f>+'[2]5 VALORACIÓN DEL CONTROL'!S79</f>
        <v/>
      </c>
      <c r="D26" s="50" t="str">
        <f>+'[2]5 VALORACIÓN DEL CONTROL'!T79</f>
        <v/>
      </c>
      <c r="E26" s="48" t="str">
        <f t="shared" si="0"/>
        <v/>
      </c>
      <c r="F26" s="48" t="str">
        <f t="shared" si="1"/>
        <v/>
      </c>
      <c r="G26" s="46" t="str">
        <f t="shared" si="2"/>
        <v/>
      </c>
      <c r="H26" s="53"/>
      <c r="I26" s="53"/>
      <c r="J26" s="53"/>
      <c r="K26" s="53"/>
      <c r="L26" s="53"/>
      <c r="M26" s="53"/>
      <c r="N26" s="53"/>
      <c r="O26" s="53"/>
      <c r="P26" s="53"/>
    </row>
    <row r="27" spans="1:38" x14ac:dyDescent="0.25">
      <c r="A27" s="45" t="str">
        <f>'[2]2 CONTEXTO E IDENTIFICACIÓN'!A27</f>
        <v>R19</v>
      </c>
      <c r="B27" s="46" t="str">
        <f>+'[2]2 CONTEXTO E IDENTIFICACIÓN'!F27</f>
        <v xml:space="preserve">  </v>
      </c>
      <c r="C27" s="49" t="str">
        <f>+'[2]5 VALORACIÓN DEL CONTROL'!S83</f>
        <v/>
      </c>
      <c r="D27" s="50" t="str">
        <f>+'[2]5 VALORACIÓN DEL CONTROL'!T83</f>
        <v/>
      </c>
      <c r="E27" s="48" t="str">
        <f t="shared" si="0"/>
        <v/>
      </c>
      <c r="F27" s="48" t="str">
        <f t="shared" si="1"/>
        <v/>
      </c>
      <c r="G27" s="46" t="str">
        <f t="shared" si="2"/>
        <v/>
      </c>
      <c r="H27" s="53"/>
      <c r="I27" s="53"/>
      <c r="J27" s="53"/>
      <c r="K27" s="53"/>
      <c r="L27" s="53"/>
      <c r="M27" s="53"/>
      <c r="N27" s="53"/>
      <c r="O27" s="53"/>
      <c r="P27" s="53"/>
    </row>
    <row r="28" spans="1:38" x14ac:dyDescent="0.25">
      <c r="A28" s="45" t="str">
        <f>'[2]2 CONTEXTO E IDENTIFICACIÓN'!A28</f>
        <v>R20</v>
      </c>
      <c r="B28" s="46" t="str">
        <f>+'[2]2 CONTEXTO E IDENTIFICACIÓN'!F28</f>
        <v xml:space="preserve">  </v>
      </c>
      <c r="C28" s="49" t="str">
        <f>+'[2]5 VALORACIÓN DEL CONTROL'!S87</f>
        <v/>
      </c>
      <c r="D28" s="50" t="str">
        <f>+'[2]5 VALORACIÓN DEL CONTROL'!T87</f>
        <v/>
      </c>
      <c r="E28" s="48" t="str">
        <f t="shared" si="0"/>
        <v/>
      </c>
      <c r="F28" s="48" t="str">
        <f t="shared" si="1"/>
        <v/>
      </c>
      <c r="G28" s="46" t="str">
        <f t="shared" si="2"/>
        <v/>
      </c>
      <c r="H28" s="53"/>
      <c r="I28" s="53"/>
      <c r="J28" s="53"/>
      <c r="K28" s="53"/>
      <c r="L28" s="53"/>
      <c r="M28" s="53"/>
      <c r="N28" s="53"/>
      <c r="O28" s="53"/>
      <c r="P28" s="53"/>
    </row>
    <row r="29" spans="1:38" x14ac:dyDescent="0.25">
      <c r="B29" s="33"/>
      <c r="D29" s="33"/>
      <c r="G29" s="33"/>
      <c r="H29" s="33"/>
      <c r="I29" s="33"/>
      <c r="J29" s="33"/>
      <c r="K29" s="33"/>
      <c r="L29" s="33"/>
      <c r="M29" s="33"/>
      <c r="N29" s="33"/>
      <c r="O29" s="33"/>
      <c r="P29" s="33"/>
      <c r="AA29" s="38"/>
      <c r="AB29" s="38"/>
      <c r="AC29" s="38"/>
      <c r="AD29" s="38"/>
      <c r="AE29" s="38"/>
      <c r="AF29" s="33"/>
      <c r="AG29" s="33"/>
      <c r="AH29" s="33"/>
      <c r="AI29" s="33"/>
      <c r="AJ29" s="33"/>
    </row>
    <row r="30" spans="1:38" x14ac:dyDescent="0.25">
      <c r="B30" s="33"/>
      <c r="D30" s="33"/>
      <c r="G30" s="33"/>
      <c r="H30" s="33"/>
      <c r="I30" s="33"/>
      <c r="J30" s="33"/>
      <c r="K30" s="33"/>
      <c r="L30" s="33"/>
      <c r="M30" s="33"/>
      <c r="N30" s="33"/>
      <c r="O30" s="33"/>
      <c r="P30" s="33"/>
      <c r="AA30" s="38"/>
      <c r="AB30" s="38"/>
      <c r="AC30" s="38"/>
      <c r="AD30" s="38"/>
      <c r="AE30" s="38"/>
      <c r="AF30" s="33"/>
      <c r="AG30" s="33"/>
      <c r="AH30" s="33"/>
      <c r="AI30" s="33"/>
      <c r="AJ30" s="33"/>
    </row>
    <row r="31" spans="1:38" x14ac:dyDescent="0.25">
      <c r="B31" s="33"/>
      <c r="D31" s="33"/>
      <c r="G31" s="33"/>
      <c r="H31" s="33"/>
      <c r="I31" s="33"/>
      <c r="J31" s="33"/>
      <c r="K31" s="33"/>
      <c r="L31" s="33"/>
      <c r="M31" s="33"/>
      <c r="N31" s="33"/>
      <c r="O31" s="33"/>
      <c r="P31" s="33"/>
      <c r="AA31" s="38"/>
      <c r="AB31" s="38"/>
      <c r="AC31" s="38"/>
      <c r="AD31" s="38"/>
      <c r="AE31" s="38"/>
      <c r="AF31" s="33"/>
      <c r="AG31" s="33"/>
      <c r="AH31" s="33"/>
      <c r="AI31" s="33"/>
      <c r="AJ31" s="33"/>
    </row>
    <row r="32" spans="1:38" x14ac:dyDescent="0.25">
      <c r="B32" s="33"/>
      <c r="D32" s="33"/>
      <c r="G32" s="33"/>
      <c r="H32" s="33"/>
      <c r="I32" s="33"/>
      <c r="J32" s="33"/>
      <c r="K32" s="33"/>
      <c r="L32" s="33"/>
      <c r="M32" s="33"/>
      <c r="N32" s="33"/>
      <c r="O32" s="33"/>
      <c r="P32" s="33"/>
      <c r="AA32" s="38"/>
      <c r="AB32" s="38"/>
      <c r="AC32" s="38"/>
      <c r="AD32" s="38"/>
      <c r="AE32" s="38"/>
      <c r="AF32" s="33"/>
      <c r="AG32" s="33"/>
      <c r="AH32" s="33"/>
      <c r="AI32" s="33"/>
      <c r="AJ32" s="33"/>
    </row>
    <row r="33" spans="3:31" s="33" customFormat="1" x14ac:dyDescent="0.25">
      <c r="C33" s="38"/>
      <c r="E33" s="80"/>
      <c r="F33" s="80"/>
      <c r="AA33" s="38"/>
      <c r="AB33" s="38"/>
      <c r="AC33" s="38"/>
      <c r="AD33" s="38"/>
      <c r="AE33" s="38"/>
    </row>
    <row r="34" spans="3:31" s="33" customFormat="1" x14ac:dyDescent="0.25">
      <c r="C34" s="38"/>
      <c r="E34" s="80"/>
      <c r="F34" s="80"/>
      <c r="AA34" s="38"/>
      <c r="AB34" s="38"/>
      <c r="AC34" s="38"/>
      <c r="AD34" s="38"/>
      <c r="AE34" s="38"/>
    </row>
    <row r="35" spans="3:31" s="33" customFormat="1" x14ac:dyDescent="0.25">
      <c r="C35" s="38"/>
      <c r="E35" s="80"/>
      <c r="F35" s="80"/>
      <c r="AA35" s="38"/>
      <c r="AB35" s="38"/>
      <c r="AC35" s="38"/>
      <c r="AD35" s="38"/>
      <c r="AE35" s="38"/>
    </row>
  </sheetData>
  <mergeCells count="10">
    <mergeCell ref="A1:A2"/>
    <mergeCell ref="B1:B2"/>
    <mergeCell ref="B4:D4"/>
    <mergeCell ref="B5:D5"/>
    <mergeCell ref="I6:O6"/>
    <mergeCell ref="T6:X6"/>
    <mergeCell ref="E7:G7"/>
    <mergeCell ref="K7:O7"/>
    <mergeCell ref="I9:I13"/>
    <mergeCell ref="Q9:Q13"/>
  </mergeCells>
  <conditionalFormatting sqref="D9:E28">
    <cfRule type="cellIs" dxfId="407" priority="1" operator="equal">
      <formula>$S$13</formula>
    </cfRule>
    <cfRule type="cellIs" dxfId="406" priority="2" operator="equal">
      <formula>$S$12</formula>
    </cfRule>
    <cfRule type="cellIs" dxfId="405" priority="3" operator="equal">
      <formula>$S$11</formula>
    </cfRule>
    <cfRule type="cellIs" dxfId="404" priority="4" operator="equal">
      <formula>$S$10</formula>
    </cfRule>
    <cfRule type="cellIs" dxfId="403" priority="5" operator="equal">
      <formula>$S$9</formula>
    </cfRule>
  </conditionalFormatting>
  <conditionalFormatting sqref="F9:F28">
    <cfRule type="cellIs" dxfId="402" priority="6" operator="equal">
      <formula>$T$8</formula>
    </cfRule>
    <cfRule type="cellIs" dxfId="401" priority="7" operator="equal">
      <formula>$U$8</formula>
    </cfRule>
    <cfRule type="cellIs" dxfId="400" priority="8" operator="equal">
      <formula>$V$8</formula>
    </cfRule>
    <cfRule type="cellIs" dxfId="399" priority="9" operator="equal">
      <formula>$W$8</formula>
    </cfRule>
    <cfRule type="cellIs" dxfId="398" priority="10" operator="equal">
      <formula>$X$8</formula>
    </cfRule>
  </conditionalFormatting>
  <conditionalFormatting sqref="G9:G28">
    <cfRule type="cellIs" dxfId="397" priority="11" operator="equal">
      <formula>$T$16</formula>
    </cfRule>
    <cfRule type="cellIs" dxfId="396" priority="12" operator="equal">
      <formula>$T$17</formula>
    </cfRule>
    <cfRule type="cellIs" dxfId="395" priority="13" operator="equal">
      <formula>$T$18</formula>
    </cfRule>
    <cfRule type="cellIs" dxfId="394" priority="14" operator="equal">
      <formula>$T$19</formula>
    </cfRule>
  </conditionalFormatting>
  <dataValidations count="3">
    <dataValidation type="list" allowBlank="1" showInputMessage="1" showErrorMessage="1" sqref="JD9:JJ16" xr:uid="{65CFE1D1-B399-498D-9925-5115FDA090B8}">
      <formula1>#REF!</formula1>
    </dataValidation>
    <dataValidation allowBlank="1" showInputMessage="1" showErrorMessage="1" prompt="La probabilidad se encuentra determinada por una escala de 1 a 3, siendo 1 la menor probabilidad de ocurrencia del riesgo y 3 la mayor probabilidad de  ocurrencia." sqref="JC8" xr:uid="{8489C48F-CA5B-4158-88F7-3C4D1C5F680E}"/>
    <dataValidation allowBlank="1" showInputMessage="1" showErrorMessage="1" prompt="Es la materialización del riesgo y las consecuencias de su aparición. Su escala es: 5 bajo impacto, 10 medio, 20 alto impacto._x000a_" sqref="JD8:JJ8" xr:uid="{5E8EF361-5A64-4DE0-92D9-91E86F76FAAD}"/>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108AF-3194-4FC9-9CF4-50203F1DDBAB}">
  <dimension ref="A1:AL35"/>
  <sheetViews>
    <sheetView topLeftCell="A16" workbookViewId="0">
      <selection sqref="A1:XFD1048576"/>
    </sheetView>
  </sheetViews>
  <sheetFormatPr baseColWidth="10" defaultColWidth="14.28515625" defaultRowHeight="12.75" x14ac:dyDescent="0.25"/>
  <cols>
    <col min="1" max="1" width="11.5703125" style="33" customWidth="1"/>
    <col min="2" max="2" width="51.5703125" style="38" customWidth="1"/>
    <col min="3" max="3" width="13.28515625" style="38" customWidth="1"/>
    <col min="4" max="4" width="13" style="38" customWidth="1"/>
    <col min="5" max="5" width="16.42578125" style="80" customWidth="1"/>
    <col min="6" max="6" width="10.140625" style="80" customWidth="1"/>
    <col min="7" max="7" width="15.5703125" style="38" customWidth="1"/>
    <col min="8" max="8" width="10.140625" style="38" bestFit="1" customWidth="1"/>
    <col min="9" max="9" width="7.42578125" style="38" customWidth="1"/>
    <col min="10" max="10" width="14" style="38" customWidth="1"/>
    <col min="11" max="15" width="12.42578125" style="38" customWidth="1"/>
    <col min="16" max="16" width="3.85546875" style="38" customWidth="1"/>
    <col min="17" max="17" width="4.85546875" style="33" customWidth="1"/>
    <col min="18" max="18" width="5.85546875" style="33" bestFit="1" customWidth="1"/>
    <col min="19" max="24" width="14" style="33" customWidth="1"/>
    <col min="25" max="29" width="11.42578125" style="33" customWidth="1"/>
    <col min="30" max="30" width="5.5703125" style="33" bestFit="1" customWidth="1"/>
    <col min="31" max="31" width="26.85546875" style="33" customWidth="1"/>
    <col min="32" max="36" width="22.85546875" style="38" customWidth="1"/>
    <col min="37" max="37" width="23.42578125" style="33" customWidth="1"/>
    <col min="38" max="265" width="11.42578125" style="33" customWidth="1"/>
    <col min="266" max="266" width="12.7109375" style="33" customWidth="1"/>
    <col min="267" max="267" width="47" style="33" customWidth="1"/>
    <col min="268" max="268" width="35" style="33" customWidth="1"/>
    <col min="269" max="16384" width="14.28515625" style="33"/>
  </cols>
  <sheetData>
    <row r="1" spans="1:38" s="7" customFormat="1" ht="25.5" x14ac:dyDescent="0.2">
      <c r="A1" s="197"/>
      <c r="B1" s="198" t="str">
        <f>+'[3]2 CONTEXTO E IDENTIFICACIÓN'!C1</f>
        <v>MAPA DE RIESGOS</v>
      </c>
      <c r="C1" s="1" t="str">
        <f>+'[3]2 CONTEXTO E IDENTIFICACIÓN'!D1</f>
        <v>CÓDIGO:</v>
      </c>
      <c r="D1" s="2">
        <f>+'[3]2 CONTEXTO E IDENTIFICACIÓN'!E1</f>
        <v>0</v>
      </c>
      <c r="E1" s="3"/>
      <c r="F1" s="83"/>
      <c r="G1" s="4" t="str">
        <f>+'[3]2 CONTEXTO E IDENTIFICACIÓN'!$G$4</f>
        <v>Elaboración o Actualización:</v>
      </c>
      <c r="H1" s="5" t="str">
        <f>+IF('[3]2 CONTEXTO E IDENTIFICACIÓN'!$H$4="","",'[3]2 CONTEXTO E IDENTIFICACIÓN'!$H$4)</f>
        <v/>
      </c>
      <c r="I1" s="6"/>
      <c r="J1" s="6"/>
      <c r="AF1" s="9"/>
      <c r="AG1" s="9"/>
      <c r="AH1" s="9"/>
      <c r="AI1" s="9"/>
      <c r="AJ1" s="9"/>
    </row>
    <row r="2" spans="1:38" s="7" customFormat="1" x14ac:dyDescent="0.2">
      <c r="A2" s="197"/>
      <c r="B2" s="198"/>
      <c r="C2" s="1" t="str">
        <f>+'[3]2 CONTEXTO E IDENTIFICACIÓN'!D2</f>
        <v>VERSIÓN:</v>
      </c>
      <c r="D2" s="2">
        <f>+'[3]2 CONTEXTO E IDENTIFICACIÓN'!E2</f>
        <v>0</v>
      </c>
      <c r="E2" s="3"/>
      <c r="G2" s="10" t="str">
        <f>+'[3]2 CONTEXTO E IDENTIFICACIÓN'!$E$5</f>
        <v>Vigencia del:</v>
      </c>
      <c r="H2" s="11" t="str">
        <f>+IF('[3]2 CONTEXTO E IDENTIFICACIÓN'!$F$5="","",'[3]2 CONTEXTO E IDENTIFICACIÓN'!$F$5)</f>
        <v/>
      </c>
      <c r="I2" s="12" t="s">
        <v>0</v>
      </c>
      <c r="J2" s="13" t="str">
        <f>+IF('[3]2 CONTEXTO E IDENTIFICACIÓN'!$H$5="","",'[3]2 CONTEXTO E IDENTIFICACIÓN'!$H$5)</f>
        <v/>
      </c>
      <c r="K2" s="84"/>
      <c r="L2" s="84"/>
      <c r="M2" s="84"/>
      <c r="N2" s="84"/>
      <c r="O2" s="84"/>
      <c r="P2" s="14"/>
      <c r="AF2" s="9"/>
      <c r="AG2" s="9"/>
      <c r="AH2" s="9"/>
      <c r="AI2" s="9"/>
      <c r="AJ2" s="9"/>
    </row>
    <row r="3" spans="1:38" s="7" customFormat="1" x14ac:dyDescent="0.2">
      <c r="A3" s="16"/>
      <c r="B3" s="14"/>
      <c r="C3" s="17"/>
      <c r="D3" s="17"/>
      <c r="E3" s="3"/>
      <c r="F3" s="85"/>
      <c r="G3" s="85"/>
      <c r="H3" s="86"/>
      <c r="I3" s="87"/>
      <c r="J3" s="88"/>
      <c r="K3" s="84"/>
      <c r="L3" s="84"/>
      <c r="M3" s="84"/>
      <c r="N3" s="84"/>
      <c r="O3" s="84"/>
      <c r="P3" s="14"/>
      <c r="AF3" s="9"/>
      <c r="AG3" s="9"/>
      <c r="AH3" s="9"/>
      <c r="AI3" s="9"/>
      <c r="AJ3" s="9"/>
    </row>
    <row r="4" spans="1:38" s="7" customFormat="1" ht="15" x14ac:dyDescent="0.2">
      <c r="A4" s="18" t="s">
        <v>1</v>
      </c>
      <c r="B4" s="199" t="str">
        <f>+IF('[3]2 CONTEXTO E IDENTIFICACIÓN'!$C$4="","",'[3]2 CONTEXTO E IDENTIFICACIÓN'!$C$4)</f>
        <v/>
      </c>
      <c r="C4" s="199"/>
      <c r="D4" s="199"/>
      <c r="E4" s="19"/>
      <c r="F4" s="20"/>
      <c r="AF4" s="9"/>
      <c r="AG4" s="9"/>
      <c r="AH4" s="9"/>
      <c r="AI4" s="9"/>
      <c r="AJ4" s="9"/>
    </row>
    <row r="5" spans="1:38" s="7" customFormat="1" ht="30.75" thickBot="1" x14ac:dyDescent="0.25">
      <c r="A5" s="18" t="s">
        <v>2</v>
      </c>
      <c r="B5" s="199" t="str">
        <f>+IF('[3]2 CONTEXTO E IDENTIFICACIÓN'!$E$4="","",'[3]2 CONTEXTO E IDENTIFICACIÓN'!$E$4)</f>
        <v>SECRETARIA DE IGUALDAD</v>
      </c>
      <c r="C5" s="200"/>
      <c r="D5" s="200"/>
      <c r="E5" s="19"/>
      <c r="F5" s="20"/>
      <c r="AF5" s="9"/>
      <c r="AG5" s="9"/>
      <c r="AH5" s="9"/>
      <c r="AI5" s="9"/>
      <c r="AJ5" s="9"/>
    </row>
    <row r="6" spans="1:38" s="7" customFormat="1" ht="13.5" thickBot="1" x14ac:dyDescent="0.25">
      <c r="D6" s="14"/>
      <c r="E6" s="21"/>
      <c r="F6" s="20"/>
      <c r="I6" s="210" t="s">
        <v>92</v>
      </c>
      <c r="J6" s="211"/>
      <c r="K6" s="211"/>
      <c r="L6" s="211"/>
      <c r="M6" s="211"/>
      <c r="N6" s="211"/>
      <c r="O6" s="212"/>
      <c r="R6" s="22"/>
      <c r="S6" s="23"/>
      <c r="T6" s="205" t="s">
        <v>3</v>
      </c>
      <c r="U6" s="205"/>
      <c r="V6" s="205"/>
      <c r="W6" s="205"/>
      <c r="X6" s="206"/>
      <c r="AF6" s="9"/>
      <c r="AG6" s="9"/>
      <c r="AH6" s="9"/>
      <c r="AI6" s="9"/>
      <c r="AJ6" s="9"/>
    </row>
    <row r="7" spans="1:38" x14ac:dyDescent="0.25">
      <c r="A7" s="30"/>
      <c r="B7" s="30"/>
      <c r="C7" s="32"/>
      <c r="D7" s="30"/>
      <c r="E7" s="204" t="s">
        <v>5</v>
      </c>
      <c r="F7" s="204"/>
      <c r="G7" s="204"/>
      <c r="H7" s="32"/>
      <c r="I7" s="89"/>
      <c r="J7" s="90"/>
      <c r="K7" s="205" t="s">
        <v>3</v>
      </c>
      <c r="L7" s="205"/>
      <c r="M7" s="205"/>
      <c r="N7" s="205"/>
      <c r="O7" s="206"/>
      <c r="P7" s="32"/>
      <c r="R7" s="34"/>
      <c r="T7" s="35">
        <v>0.2</v>
      </c>
      <c r="U7" s="35">
        <v>0.4</v>
      </c>
      <c r="V7" s="35">
        <v>0.6</v>
      </c>
      <c r="W7" s="35">
        <v>0.8</v>
      </c>
      <c r="X7" s="36">
        <v>1</v>
      </c>
      <c r="Y7" s="37"/>
      <c r="Z7" s="37"/>
      <c r="AA7" s="37"/>
      <c r="AB7" s="37"/>
      <c r="AC7" s="37"/>
      <c r="AD7" s="37"/>
      <c r="AE7" s="37"/>
    </row>
    <row r="8" spans="1:38" ht="38.25" x14ac:dyDescent="0.2">
      <c r="A8" s="31" t="s">
        <v>93</v>
      </c>
      <c r="B8" s="31" t="s">
        <v>9</v>
      </c>
      <c r="C8" s="31" t="s">
        <v>94</v>
      </c>
      <c r="D8" s="31" t="s">
        <v>94</v>
      </c>
      <c r="E8" s="31" t="s">
        <v>45</v>
      </c>
      <c r="F8" s="31" t="s">
        <v>3</v>
      </c>
      <c r="G8" s="31" t="s">
        <v>95</v>
      </c>
      <c r="H8" s="32"/>
      <c r="I8" s="34"/>
      <c r="J8" s="91"/>
      <c r="K8" s="92" t="s">
        <v>31</v>
      </c>
      <c r="L8" s="92" t="s">
        <v>32</v>
      </c>
      <c r="M8" s="92" t="s">
        <v>33</v>
      </c>
      <c r="N8" s="92" t="s">
        <v>34</v>
      </c>
      <c r="O8" s="93" t="s">
        <v>35</v>
      </c>
      <c r="P8" s="32"/>
      <c r="R8" s="34"/>
      <c r="S8" s="41"/>
      <c r="T8" s="42" t="s">
        <v>31</v>
      </c>
      <c r="U8" s="42" t="s">
        <v>32</v>
      </c>
      <c r="V8" s="42" t="s">
        <v>33</v>
      </c>
      <c r="W8" s="42" t="s">
        <v>34</v>
      </c>
      <c r="X8" s="43" t="s">
        <v>35</v>
      </c>
      <c r="AA8" s="37"/>
      <c r="AB8" s="37"/>
      <c r="AC8" s="44"/>
      <c r="AD8" s="44"/>
      <c r="AE8" s="44"/>
      <c r="AF8" s="44"/>
      <c r="AG8" s="44"/>
      <c r="AH8" s="44"/>
      <c r="AI8" s="44"/>
      <c r="AJ8" s="44"/>
      <c r="AK8" s="44"/>
      <c r="AL8" s="44"/>
    </row>
    <row r="9" spans="1:38" ht="51" x14ac:dyDescent="0.2">
      <c r="A9" s="45" t="str">
        <f>'[3]2 CONTEXTO E IDENTIFICACIÓN'!A9</f>
        <v>R1</v>
      </c>
      <c r="B9" s="46" t="str">
        <f>+'[3]2 CONTEXTO E IDENTIFICACIÓN'!F9</f>
        <v>Posibilidad de pérdida reputacional por falta de criterio claro para la eleccion de los participantes en la asamblea de juventudes Debido a no contar con procedimiento sobre quien puede acceder a estos espacio</v>
      </c>
      <c r="C9" s="49">
        <f>+'[3]5 VALORACIÓN DEL CONTROL'!S11</f>
        <v>0.2</v>
      </c>
      <c r="D9" s="50">
        <f>+'[3]5 VALORACIÓN DEL CONTROL'!T11</f>
        <v>0.44999999999999996</v>
      </c>
      <c r="E9" s="48" t="str">
        <f>+IF(C9=0,"",IF(C9&lt;=$R$13,$S$13,IF(C9&lt;=$R$12,$S$12,IF(C9&lt;=$R$11,$S$11,IF(C9&lt;=$R$10,$S$10,IF(C9&lt;=$R$9,$S$9,""))))))</f>
        <v>Muy Baja</v>
      </c>
      <c r="F9" s="48" t="str">
        <f>+IF(D9=0,"",IF(D9&lt;=$T$7,$T$8,IF(D9&lt;=$U$7,$U$8,IF(D9&lt;=$V$7,$V$8,IF(D9&lt;=$W$7,$W$8,IF(D9&lt;=$X$7,$X$8,""))))))</f>
        <v>Moderado</v>
      </c>
      <c r="G9" s="46" t="str">
        <f>+IF(E9=$S$9,IF(F9=$T$8,$T$9,IF(F9=$U$8,$U$9,IF(F9=$V$8,$V$9,IF(F9=$W$8,$W$9,IF(F9=$X$8,$X$9))))),IF(E9=$S$10,IF(F9=$T$8,$T$10,IF(F9=$U$8,$U$10,IF(F9=$V$8,$V$10,IF(F9=$W$8,$W$10,IF(F9=$X$8,$X$10))))),IF(E9=$S$11,IF(F9=$T$8,$T$11,IF(F9=$U$8,$U$11,IF(F9=$V$8,$V$11,IF(F9=$W$8,$W$11,IF(F9=$X$8,$X$11))))),IF(E9=$S$12,IF(F9=$T$8,$T$12,IF(F9=$U$8,$U$12,IF(F9=$V$8,$V$12,IF(F9=$W$8,$W$12,IF(F9=$X$8,$X$12))))),IF(E9=$S$13,IF(F9=$T$8,$T$13,IF(F9=$U$8,$U$13,IF(F9=$V$8,$V$13,IF(F9=$W$8,$W$13,IF(F9=$X$8,$X$13))))),"")))))</f>
        <v>Moderado</v>
      </c>
      <c r="H9" s="53"/>
      <c r="I9" s="207" t="s">
        <v>45</v>
      </c>
      <c r="J9" s="92" t="s">
        <v>46</v>
      </c>
      <c r="K9" s="55" t="str">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 xml:space="preserve">                   </v>
      </c>
      <c r="L9" s="55" t="str">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 xml:space="preserve">                   </v>
      </c>
      <c r="M9" s="55" t="str">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 xml:space="preserve">                   </v>
      </c>
      <c r="N9" s="55" t="str">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 xml:space="preserve">                   </v>
      </c>
      <c r="O9" s="56" t="str">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 xml:space="preserve">                   </v>
      </c>
      <c r="P9" s="53"/>
      <c r="Q9" s="209" t="s">
        <v>45</v>
      </c>
      <c r="R9" s="54">
        <v>1</v>
      </c>
      <c r="S9" s="42" t="s">
        <v>46</v>
      </c>
      <c r="T9" s="55" t="s">
        <v>47</v>
      </c>
      <c r="U9" s="55" t="s">
        <v>47</v>
      </c>
      <c r="V9" s="55" t="s">
        <v>47</v>
      </c>
      <c r="W9" s="55" t="s">
        <v>47</v>
      </c>
      <c r="X9" s="56" t="s">
        <v>48</v>
      </c>
      <c r="AA9" s="37"/>
      <c r="AB9" s="37"/>
      <c r="AC9" s="44"/>
      <c r="AD9" s="44"/>
      <c r="AE9" s="44"/>
      <c r="AF9" s="57"/>
      <c r="AG9" s="57"/>
      <c r="AH9" s="57"/>
      <c r="AI9" s="57"/>
      <c r="AJ9" s="57"/>
      <c r="AK9" s="44"/>
      <c r="AL9" s="44"/>
    </row>
    <row r="10" spans="1:38" ht="63.75" x14ac:dyDescent="0.2">
      <c r="A10" s="45" t="str">
        <f>'[3]2 CONTEXTO E IDENTIFICACIÓN'!A10</f>
        <v>R2</v>
      </c>
      <c r="B10" s="46" t="str">
        <f>+'[3]2 CONTEXTO E IDENTIFICACIÓN'!F10</f>
        <v xml:space="preserve">Posibilidad de pérdida reputacional Por falta de cumplimiento del plan de accion de la Mesa Intersectorial para la politica publica de juventudes Debido a que los responsables de las entidades que participan de la mesa no cumplan con los objetivos propuestos </v>
      </c>
      <c r="C10" s="49">
        <f>+'[3]5 VALORACIÓN DEL CONTROL'!S15</f>
        <v>0.14399999999999999</v>
      </c>
      <c r="D10" s="50">
        <f>+'[3]5 VALORACIÓN DEL CONTROL'!T15</f>
        <v>0.6</v>
      </c>
      <c r="E10" s="48" t="str">
        <f t="shared" ref="E10:E28" si="0">+IF(C10=0,"",IF(C10&lt;=$R$13,$S$13,IF(C10&lt;=$R$12,$S$12,IF(C10&lt;=$R$11,$S$11,IF(C10&lt;=$R$10,$S$10,IF(C10&lt;=$R$9,$S$9,""))))))</f>
        <v>Muy Baja</v>
      </c>
      <c r="F10" s="48" t="str">
        <f t="shared" ref="F10:F28" si="1">+IF(D10=0,"",IF(D10&lt;=$T$7,$T$8,IF(D10&lt;=$U$7,$U$8,IF(D10&lt;=$V$7,$V$8,IF(D10&lt;=$W$7,$W$8,IF(D10&lt;=$X$7,$X$8,""))))))</f>
        <v>Moderado</v>
      </c>
      <c r="G10" s="46" t="str">
        <f>+IF(E10=$S$9,IF(F10=$T$8,$T$9,IF(F10=$U$8,$U$9,IF(F10=$V$8,$V$9,IF(F10=$W$8,$W$9,IF(F10=$X$8,$X$9))))),IF(E10=$S$10,IF(F10=$T$8,$T$10,IF(F10=$U$8,$U$10,IF(F10=$V$8,$V$10,IF(F10=$W$8,$W$10,IF(F10=$X$8,$X$10))))),IF(E10=$S$11,IF(F10=$T$8,$T$11,IF(F10=$U$8,$U$11,IF(F10=$V$8,$V$11,IF(F10=$W$8,$W$11,IF(F10=$X$8,$X$11))))),IF(E10=$S$12,IF(F10=$T$8,$T$12,IF(F10=$U$8,$U$12,IF(F10=$V$8,$V$12,IF(F10=$W$8,$W$12,IF(F10=$X$8,$X$12))))),IF(E10=$S$13,IF(F10=$T$8,$T$13,IF(F10=$U$8,$U$13,IF(F10=$V$8,$V$13,IF(F10=$W$8,$W$13,IF(F10=$X$8,$X$13))))),"")))))</f>
        <v>Moderado</v>
      </c>
      <c r="H10" s="53"/>
      <c r="I10" s="207"/>
      <c r="J10" s="92" t="s">
        <v>50</v>
      </c>
      <c r="K10" s="58" t="str">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 xml:space="preserve">                   </v>
      </c>
      <c r="L10" s="58" t="str">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 xml:space="preserve">                   </v>
      </c>
      <c r="M10" s="55" t="str">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 xml:space="preserve">                   </v>
      </c>
      <c r="N10" s="55" t="str">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 xml:space="preserve">                   </v>
      </c>
      <c r="O10" s="56" t="str">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 xml:space="preserve">                   </v>
      </c>
      <c r="P10" s="53"/>
      <c r="Q10" s="209"/>
      <c r="R10" s="54">
        <v>0.8</v>
      </c>
      <c r="S10" s="42" t="s">
        <v>50</v>
      </c>
      <c r="T10" s="58" t="s">
        <v>33</v>
      </c>
      <c r="U10" s="58" t="s">
        <v>33</v>
      </c>
      <c r="V10" s="55" t="s">
        <v>47</v>
      </c>
      <c r="W10" s="55" t="s">
        <v>47</v>
      </c>
      <c r="X10" s="56" t="s">
        <v>48</v>
      </c>
      <c r="AA10" s="37"/>
      <c r="AB10" s="37"/>
      <c r="AC10" s="44"/>
      <c r="AD10" s="59"/>
      <c r="AE10" s="60"/>
      <c r="AF10" s="57"/>
      <c r="AG10" s="57"/>
      <c r="AH10" s="57"/>
      <c r="AI10" s="57"/>
      <c r="AJ10" s="57"/>
      <c r="AK10" s="44"/>
      <c r="AL10" s="44"/>
    </row>
    <row r="11" spans="1:38" ht="102" x14ac:dyDescent="0.2">
      <c r="A11" s="45" t="str">
        <f>'[3]2 CONTEXTO E IDENTIFICACIÓN'!A11</f>
        <v>R3</v>
      </c>
      <c r="B11" s="46" t="str">
        <f>+'[3]2 CONTEXTO E IDENTIFICACIÓN'!F11</f>
        <v>Posibilidad de pérdida reputacional Por falta de asignacion de recursos segun lo dicta la ordenanza 386 de 2024 a el presupuesto anual de la secretaria de igualdad para la celebracion de la semana de la juventud de Bolívar. Debido a indebida planificacion en torno a presentacion del proyecto de asignacion presupuestal, solicitud de  CDP y /o gestion de seguimiento contractual ante la secretaria general</v>
      </c>
      <c r="C11" s="49">
        <f>+'[3]5 VALORACIÓN DEL CONTROL'!S19</f>
        <v>4.3199999999999995E-2</v>
      </c>
      <c r="D11" s="50">
        <f>+'[3]5 VALORACIÓN DEL CONTROL'!T19</f>
        <v>0.6</v>
      </c>
      <c r="E11" s="48" t="str">
        <f t="shared" si="0"/>
        <v>Muy Baja</v>
      </c>
      <c r="F11" s="48" t="str">
        <f t="shared" si="1"/>
        <v>Moderado</v>
      </c>
      <c r="G11" s="46" t="str">
        <f>+IF(E11=$S$9,IF(F11=$T$8,$T$9,IF(F11=$U$8,$U$9,IF(F11=$V$8,$V$9,IF(F11=$W$8,$W$9,IF(F11=$X$8,$X$9))))),IF(E11=$S$10,IF(F11=$T$8,$T$10,IF(F11=$U$8,$U$10,IF(F11=$V$8,$V$10,IF(F11=$W$8,$W$10,IF(F11=$X$8,$X$10))))),IF(E11=$S$11,IF(F11=$T$8,$T$11,IF(F11=$U$8,$U$11,IF(F11=$V$8,$V$11,IF(F11=$W$8,$W$11,IF(F11=$X$8,$X$11))))),IF(E11=$S$12,IF(F11=$T$8,$T$12,IF(F11=$U$8,$U$12,IF(F11=$V$8,$V$12,IF(F11=$W$8,$W$12,IF(F11=$X$8,$X$12))))),IF(E11=$S$13,IF(F11=$T$8,$T$13,IF(F11=$U$8,$U$13,IF(F11=$V$8,$V$13,IF(F11=$W$8,$W$13,IF(F11=$X$8,$X$13))))),"")))))</f>
        <v>Moderado</v>
      </c>
      <c r="H11" s="53"/>
      <c r="I11" s="207"/>
      <c r="J11" s="92" t="s">
        <v>53</v>
      </c>
      <c r="K11" s="58" t="str">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 xml:space="preserve">                   </v>
      </c>
      <c r="L11" s="58" t="str">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 xml:space="preserve">                   </v>
      </c>
      <c r="M11" s="58" t="str">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 xml:space="preserve">                   </v>
      </c>
      <c r="N11" s="55" t="str">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 xml:space="preserve">                   </v>
      </c>
      <c r="O11" s="56" t="str">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 xml:space="preserve">                   </v>
      </c>
      <c r="P11" s="53"/>
      <c r="Q11" s="209"/>
      <c r="R11" s="54">
        <v>0.6</v>
      </c>
      <c r="S11" s="42" t="s">
        <v>53</v>
      </c>
      <c r="T11" s="58" t="s">
        <v>33</v>
      </c>
      <c r="U11" s="58" t="s">
        <v>33</v>
      </c>
      <c r="V11" s="58" t="s">
        <v>33</v>
      </c>
      <c r="W11" s="55" t="s">
        <v>47</v>
      </c>
      <c r="X11" s="56" t="s">
        <v>48</v>
      </c>
      <c r="AA11" s="37"/>
      <c r="AB11" s="37"/>
      <c r="AC11" s="44"/>
      <c r="AD11" s="59"/>
      <c r="AE11" s="60"/>
      <c r="AF11" s="57"/>
      <c r="AG11" s="57"/>
      <c r="AH11" s="57"/>
      <c r="AI11" s="57"/>
      <c r="AJ11" s="61"/>
      <c r="AK11" s="44"/>
      <c r="AL11" s="44"/>
    </row>
    <row r="12" spans="1:38" ht="76.5" x14ac:dyDescent="0.2">
      <c r="A12" s="45" t="str">
        <f>'[3]2 CONTEXTO E IDENTIFICACIÓN'!A12</f>
        <v>R4</v>
      </c>
      <c r="B12" s="46" t="str">
        <f>+'[3]2 CONTEXTO E IDENTIFICACIÓN'!F12</f>
        <v>Posibilidad de pérdida reputacional Por falta de recursos para garantizar  la movilidad de los consejeros departamentales a su posesion  Debido a indebida planificacion en torno a presentacion del proyecto de asignacion presupuestal, solicitud de  CDP y /o gestion de seguimiento contractual ante la secretaria general</v>
      </c>
      <c r="C12" s="49">
        <f>+'[3]5 VALORACIÓN DEL CONTROL'!S23</f>
        <v>4.3199999999999995E-2</v>
      </c>
      <c r="D12" s="50">
        <f>+'[3]5 VALORACIÓN DEL CONTROL'!T23</f>
        <v>0.6</v>
      </c>
      <c r="E12" s="48" t="str">
        <f t="shared" si="0"/>
        <v>Muy Baja</v>
      </c>
      <c r="F12" s="48" t="str">
        <f t="shared" si="1"/>
        <v>Moderado</v>
      </c>
      <c r="G12" s="46" t="str">
        <f t="shared" ref="G12:G28" si="2">+IF(E12=$S$9,IF(F12=$T$8,$T$9,IF(F12=$U$8,$U$9,IF(F12=$V$8,$V$9,IF(F12=$W$8,$W$9,IF(F12=$X$8,$X$9))))),IF(E12=$S$10,IF(F12=$T$8,$T$10,IF(F12=$U$8,$U$10,IF(F12=$V$8,$V$10,IF(F12=$W$8,$W$10,IF(F12=$X$8,$X$10))))),IF(E12=$S$11,IF(F12=$T$8,$T$11,IF(F12=$U$8,$U$11,IF(F12=$V$8,$V$11,IF(F12=$W$8,$W$11,IF(F12=$X$8,$X$11))))),IF(E12=$S$12,IF(F12=$T$8,$T$12,IF(F12=$U$8,$U$12,IF(F12=$V$8,$V$12,IF(F12=$W$8,$W$12,IF(F12=$X$8,$X$12))))),IF(E12=$S$13,IF(F12=$T$8,$T$13,IF(F12=$U$8,$U$13,IF(F12=$V$8,$V$13,IF(F12=$W$8,$W$13,IF(F12=$X$8,$X$13))))),"")))))</f>
        <v>Moderado</v>
      </c>
      <c r="H12" s="53"/>
      <c r="I12" s="207"/>
      <c r="J12" s="92" t="s">
        <v>55</v>
      </c>
      <c r="K12" s="62" t="str">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 xml:space="preserve">                   </v>
      </c>
      <c r="L12" s="58" t="str">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 xml:space="preserve">                   </v>
      </c>
      <c r="M12" s="58" t="str">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 xml:space="preserve">        R9 R 10 R11 R12        </v>
      </c>
      <c r="N12" s="55" t="str">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 xml:space="preserve">                   </v>
      </c>
      <c r="O12" s="56" t="str">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 xml:space="preserve">                   </v>
      </c>
      <c r="P12" s="53"/>
      <c r="Q12" s="209"/>
      <c r="R12" s="54">
        <v>0.4</v>
      </c>
      <c r="S12" s="42" t="s">
        <v>55</v>
      </c>
      <c r="T12" s="62" t="s">
        <v>56</v>
      </c>
      <c r="U12" s="58" t="s">
        <v>33</v>
      </c>
      <c r="V12" s="58" t="s">
        <v>33</v>
      </c>
      <c r="W12" s="55" t="s">
        <v>47</v>
      </c>
      <c r="X12" s="56" t="s">
        <v>48</v>
      </c>
      <c r="AA12" s="37"/>
      <c r="AB12" s="37"/>
      <c r="AC12" s="44"/>
      <c r="AD12" s="59"/>
      <c r="AE12" s="60"/>
      <c r="AF12" s="57"/>
      <c r="AG12" s="57"/>
      <c r="AH12" s="57"/>
      <c r="AI12" s="61"/>
      <c r="AJ12" s="57"/>
      <c r="AK12" s="44"/>
      <c r="AL12" s="44"/>
    </row>
    <row r="13" spans="1:38" ht="90" thickBot="1" x14ac:dyDescent="0.25">
      <c r="A13" s="45" t="str">
        <f>'[3]2 CONTEXTO E IDENTIFICACIÓN'!A13</f>
        <v>R5</v>
      </c>
      <c r="B13" s="46" t="str">
        <f>+'[3]2 CONTEXTO E IDENTIFICACIÓN'!F13</f>
        <v>Posibilidad de pérdida reputacional Por falta de recursos para garantizar  la movilidad de los consejeros departamentales para asistir a los consejos de gobiernos programados Debido a indebida planificacion en torno a presentacion del proyecto de asignacion presupuestal, solicitud de  CDP y /o gestion de seguimiento contractual ante la secretaria general</v>
      </c>
      <c r="C13" s="49">
        <f>+'[3]5 VALORACIÓN DEL CONTROL'!S27</f>
        <v>4.3199999999999995E-2</v>
      </c>
      <c r="D13" s="50">
        <f>+'[3]5 VALORACIÓN DEL CONTROL'!T27</f>
        <v>0.6</v>
      </c>
      <c r="E13" s="48" t="str">
        <f t="shared" si="0"/>
        <v>Muy Baja</v>
      </c>
      <c r="F13" s="48" t="str">
        <f t="shared" si="1"/>
        <v>Moderado</v>
      </c>
      <c r="G13" s="46" t="str">
        <f t="shared" si="2"/>
        <v>Moderado</v>
      </c>
      <c r="H13" s="53"/>
      <c r="I13" s="208"/>
      <c r="J13" s="94" t="s">
        <v>61</v>
      </c>
      <c r="K13" s="66" t="str">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 xml:space="preserve">                   </v>
      </c>
      <c r="L13" s="66" t="str">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 xml:space="preserve">                   </v>
      </c>
      <c r="M13" s="67" t="str">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 xml:space="preserve">R1 R2 R3 R4 R5 R6 R7 R8            </v>
      </c>
      <c r="N13" s="68" t="str">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 xml:space="preserve">                   </v>
      </c>
      <c r="O13" s="69" t="str">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 xml:space="preserve">                   </v>
      </c>
      <c r="P13" s="53"/>
      <c r="Q13" s="209"/>
      <c r="R13" s="64">
        <v>0.2</v>
      </c>
      <c r="S13" s="65" t="s">
        <v>61</v>
      </c>
      <c r="T13" s="66" t="s">
        <v>56</v>
      </c>
      <c r="U13" s="66" t="s">
        <v>56</v>
      </c>
      <c r="V13" s="67" t="s">
        <v>33</v>
      </c>
      <c r="W13" s="68" t="s">
        <v>47</v>
      </c>
      <c r="X13" s="69" t="s">
        <v>48</v>
      </c>
      <c r="AA13" s="37"/>
      <c r="AB13" s="37"/>
      <c r="AC13" s="44"/>
      <c r="AD13" s="59"/>
      <c r="AE13" s="60"/>
      <c r="AF13" s="57"/>
      <c r="AG13" s="57"/>
      <c r="AH13" s="57"/>
      <c r="AI13" s="70"/>
      <c r="AJ13" s="57"/>
      <c r="AK13" s="44"/>
      <c r="AL13" s="44"/>
    </row>
    <row r="14" spans="1:38" ht="51" x14ac:dyDescent="0.2">
      <c r="A14" s="45" t="str">
        <f>'[3]2 CONTEXTO E IDENTIFICACIÓN'!A14</f>
        <v>R6</v>
      </c>
      <c r="B14" s="46" t="str">
        <f>+'[3]2 CONTEXTO E IDENTIFICACIÓN'!F14</f>
        <v>Posibilidad de pérdida reputacional Por favorecimiento a beneficiarios sin el cumplimiento de requisitos  Debido a no informar de manera transparente y equitativa a  los posibles beneficiarios</v>
      </c>
      <c r="C14" s="49">
        <f>+'[3]5 VALORACIÓN DEL CONTROL'!S31</f>
        <v>7.1999999999999995E-2</v>
      </c>
      <c r="D14" s="50">
        <f>+'[3]5 VALORACIÓN DEL CONTROL'!T31</f>
        <v>0.6</v>
      </c>
      <c r="E14" s="48" t="str">
        <f t="shared" si="0"/>
        <v>Muy Baja</v>
      </c>
      <c r="F14" s="48" t="str">
        <f t="shared" si="1"/>
        <v>Moderado</v>
      </c>
      <c r="G14" s="46" t="str">
        <f t="shared" si="2"/>
        <v>Moderado</v>
      </c>
      <c r="H14" s="53"/>
      <c r="I14" s="53"/>
      <c r="J14" s="53"/>
      <c r="K14" s="53"/>
      <c r="L14" s="53"/>
      <c r="M14" s="53"/>
      <c r="N14" s="53"/>
      <c r="O14" s="53"/>
      <c r="P14" s="53"/>
      <c r="AA14" s="37"/>
      <c r="AB14" s="37"/>
      <c r="AC14" s="44"/>
      <c r="AD14" s="59"/>
      <c r="AE14" s="60"/>
      <c r="AF14" s="57"/>
      <c r="AG14" s="57"/>
      <c r="AH14" s="57"/>
      <c r="AI14" s="57"/>
      <c r="AJ14" s="57"/>
      <c r="AK14" s="44"/>
      <c r="AL14" s="44"/>
    </row>
    <row r="15" spans="1:38" ht="38.25" x14ac:dyDescent="0.2">
      <c r="A15" s="45" t="str">
        <f>'[3]2 CONTEXTO E IDENTIFICACIÓN'!A15</f>
        <v>R7</v>
      </c>
      <c r="B15" s="46" t="str">
        <f>+'[3]2 CONTEXTO E IDENTIFICACIÓN'!F15</f>
        <v>Posibilidad de pérdida reputacional Por no ejecucion total de proyectos Debido a la no realizacion de las actividades asignadas</v>
      </c>
      <c r="C15" s="49">
        <f>+'[3]5 VALORACIÓN DEL CONTROL'!S35</f>
        <v>7.1999999999999995E-2</v>
      </c>
      <c r="D15" s="50">
        <f>+'[3]5 VALORACIÓN DEL CONTROL'!T35</f>
        <v>0.6</v>
      </c>
      <c r="E15" s="48" t="str">
        <f t="shared" si="0"/>
        <v>Muy Baja</v>
      </c>
      <c r="F15" s="48" t="str">
        <f t="shared" si="1"/>
        <v>Moderado</v>
      </c>
      <c r="G15" s="46" t="str">
        <f t="shared" si="2"/>
        <v>Moderado</v>
      </c>
      <c r="H15" s="53"/>
      <c r="I15" s="53"/>
      <c r="J15" s="53"/>
      <c r="K15" s="53"/>
      <c r="L15" s="53"/>
      <c r="M15" s="53"/>
      <c r="N15" s="53"/>
      <c r="O15" s="53"/>
      <c r="P15" s="53"/>
      <c r="T15" s="31" t="s">
        <v>69</v>
      </c>
      <c r="V15" s="37"/>
      <c r="W15" s="37"/>
      <c r="X15" s="37"/>
      <c r="Y15" s="37"/>
      <c r="Z15" s="37"/>
      <c r="AA15" s="37"/>
      <c r="AB15" s="37"/>
      <c r="AC15" s="44"/>
      <c r="AD15" s="59"/>
      <c r="AE15" s="44"/>
      <c r="AF15" s="60"/>
      <c r="AG15" s="60"/>
      <c r="AH15" s="60"/>
      <c r="AI15" s="60"/>
      <c r="AJ15" s="60"/>
      <c r="AK15" s="44"/>
      <c r="AL15" s="44"/>
    </row>
    <row r="16" spans="1:38" ht="51" x14ac:dyDescent="0.2">
      <c r="A16" s="45" t="str">
        <f>'[3]2 CONTEXTO E IDENTIFICACIÓN'!A16</f>
        <v>R8</v>
      </c>
      <c r="B16" s="46" t="str">
        <f>+'[3]2 CONTEXTO E IDENTIFICACIÓN'!F16</f>
        <v>Posibilidad de pérdida reputacional Por no articulacion con actores que aporten a el cumplimiento de la Politica Publica de Diversidad sexual y Genero Debido a no realizar una correcta convocatoria a los participantes</v>
      </c>
      <c r="C16" s="49">
        <f>+'[3]5 VALORACIÓN DEL CONTROL'!S39</f>
        <v>0.14399999999999999</v>
      </c>
      <c r="D16" s="50">
        <f>+'[3]5 VALORACIÓN DEL CONTROL'!T39</f>
        <v>0.6</v>
      </c>
      <c r="E16" s="48" t="str">
        <f t="shared" si="0"/>
        <v>Muy Baja</v>
      </c>
      <c r="F16" s="48" t="str">
        <f t="shared" si="1"/>
        <v>Moderado</v>
      </c>
      <c r="G16" s="46" t="str">
        <f t="shared" si="2"/>
        <v>Moderado</v>
      </c>
      <c r="H16" s="53"/>
      <c r="I16" s="53"/>
      <c r="J16" s="53"/>
      <c r="K16" s="53"/>
      <c r="L16" s="53"/>
      <c r="M16" s="53"/>
      <c r="N16" s="53"/>
      <c r="O16" s="53"/>
      <c r="P16" s="53"/>
      <c r="T16" s="71" t="s">
        <v>48</v>
      </c>
      <c r="V16" s="37"/>
      <c r="W16" s="37"/>
      <c r="X16" s="37"/>
      <c r="Y16" s="37"/>
      <c r="Z16" s="37"/>
      <c r="AA16" s="37"/>
      <c r="AB16" s="37"/>
      <c r="AC16" s="44"/>
      <c r="AD16" s="44"/>
      <c r="AE16" s="44"/>
      <c r="AF16" s="57"/>
      <c r="AG16" s="57"/>
      <c r="AH16" s="57"/>
      <c r="AI16" s="57"/>
      <c r="AJ16" s="57"/>
      <c r="AK16" s="44"/>
      <c r="AL16" s="44"/>
    </row>
    <row r="17" spans="1:38" ht="63.75" x14ac:dyDescent="0.2">
      <c r="A17" s="45" t="str">
        <f>'[3]2 CONTEXTO E IDENTIFICACIÓN'!A17</f>
        <v>R9</v>
      </c>
      <c r="B17" s="46" t="str">
        <f>+'[3]2 CONTEXTO E IDENTIFICACIÓN'!F17</f>
        <v xml:space="preserve">Posibilidad de pérdida reputacional Por no implementacion de programas, estrategias y actividades que prevengan la discriminacion de las personas con OSIGD Debido al poco talento humano asignado para abordar los diferentes municipios del departamento </v>
      </c>
      <c r="C17" s="49">
        <f>+'[3]5 VALORACIÓN DEL CONTROL'!S43</f>
        <v>0.24</v>
      </c>
      <c r="D17" s="50">
        <f>+'[3]5 VALORACIÓN DEL CONTROL'!T43</f>
        <v>0.6</v>
      </c>
      <c r="E17" s="48" t="str">
        <f t="shared" si="0"/>
        <v>Baja</v>
      </c>
      <c r="F17" s="48" t="str">
        <f t="shared" si="1"/>
        <v>Moderado</v>
      </c>
      <c r="G17" s="46" t="str">
        <f t="shared" si="2"/>
        <v>Moderado</v>
      </c>
      <c r="H17" s="53"/>
      <c r="I17" s="53"/>
      <c r="J17" s="53"/>
      <c r="K17" s="53"/>
      <c r="L17" s="53"/>
      <c r="M17" s="53"/>
      <c r="N17" s="53"/>
      <c r="O17" s="53"/>
      <c r="P17" s="53"/>
      <c r="T17" s="55" t="s">
        <v>47</v>
      </c>
      <c r="U17" s="37"/>
      <c r="V17" s="37"/>
      <c r="W17" s="37"/>
      <c r="X17" s="37"/>
      <c r="Y17" s="37"/>
      <c r="Z17" s="37"/>
      <c r="AA17" s="37"/>
      <c r="AB17" s="37"/>
      <c r="AC17" s="44"/>
      <c r="AD17" s="44"/>
      <c r="AE17" s="44"/>
      <c r="AF17" s="57"/>
      <c r="AG17" s="57"/>
      <c r="AH17" s="57"/>
      <c r="AI17" s="57"/>
      <c r="AJ17" s="57"/>
      <c r="AK17" s="44"/>
      <c r="AL17" s="44"/>
    </row>
    <row r="18" spans="1:38" ht="51" x14ac:dyDescent="0.2">
      <c r="A18" s="45" t="str">
        <f>'[3]2 CONTEXTO E IDENTIFICACIÓN'!A18</f>
        <v>R 10</v>
      </c>
      <c r="B18" s="46" t="str">
        <f>+'[3]2 CONTEXTO E IDENTIFICACIÓN'!F18</f>
        <v>Posibilidad de perdida reputacional Por no brindar asistencias tecnicas para la implementacion de mesas tecnicas municipales, debido a deficiencias en la planificacion.</v>
      </c>
      <c r="C18" s="49">
        <f>+'[3]5 VALORACIÓN DEL CONTROL'!S47</f>
        <v>0.24</v>
      </c>
      <c r="D18" s="50">
        <f>+'[3]5 VALORACIÓN DEL CONTROL'!T47</f>
        <v>0.6</v>
      </c>
      <c r="E18" s="48" t="str">
        <f t="shared" si="0"/>
        <v>Baja</v>
      </c>
      <c r="F18" s="48" t="str">
        <f t="shared" si="1"/>
        <v>Moderado</v>
      </c>
      <c r="G18" s="46" t="str">
        <f t="shared" si="2"/>
        <v>Moderado</v>
      </c>
      <c r="H18" s="53"/>
      <c r="I18" s="53"/>
      <c r="J18" s="53"/>
      <c r="K18" s="53"/>
      <c r="L18" s="53"/>
      <c r="M18" s="53"/>
      <c r="N18" s="53"/>
      <c r="O18" s="53"/>
      <c r="P18" s="53"/>
      <c r="S18" s="74"/>
      <c r="T18" s="58" t="s">
        <v>33</v>
      </c>
      <c r="U18" s="74"/>
      <c r="V18" s="74"/>
      <c r="W18" s="74"/>
      <c r="X18" s="74"/>
      <c r="Y18" s="74"/>
      <c r="Z18" s="74"/>
      <c r="AA18" s="74"/>
      <c r="AB18" s="74"/>
      <c r="AC18" s="44"/>
      <c r="AD18" s="44"/>
      <c r="AE18" s="75"/>
      <c r="AF18" s="75"/>
      <c r="AG18" s="75"/>
      <c r="AH18" s="75"/>
      <c r="AI18" s="75"/>
      <c r="AJ18" s="75"/>
      <c r="AK18" s="44"/>
      <c r="AL18" s="44"/>
    </row>
    <row r="19" spans="1:38" ht="63.75" x14ac:dyDescent="0.2">
      <c r="A19" s="45" t="str">
        <f>'[3]2 CONTEXTO E IDENTIFICACIÓN'!A19</f>
        <v>R11</v>
      </c>
      <c r="B19" s="46" t="str">
        <f>+'[3]2 CONTEXTO E IDENTIFICACIÓN'!F19</f>
        <v xml:space="preserve">Posibilidad de pérdida reputacional Por falta de verificacion o control de cumplimiento de los requisitos establecidos A causa de la ausencia de procedimientos claros y estandarizados para validar la informacion de los beneficiarios </v>
      </c>
      <c r="C19" s="49">
        <f>+'[3]5 VALORACIÓN DEL CONTROL'!S51</f>
        <v>0.24</v>
      </c>
      <c r="D19" s="50">
        <f>+'[3]5 VALORACIÓN DEL CONTROL'!T51</f>
        <v>0.6</v>
      </c>
      <c r="E19" s="48" t="str">
        <f t="shared" si="0"/>
        <v>Baja</v>
      </c>
      <c r="F19" s="48" t="str">
        <f t="shared" si="1"/>
        <v>Moderado</v>
      </c>
      <c r="G19" s="46" t="str">
        <f t="shared" si="2"/>
        <v>Moderado</v>
      </c>
      <c r="H19" s="53"/>
      <c r="I19" s="53"/>
      <c r="J19" s="53"/>
      <c r="K19" s="53"/>
      <c r="L19" s="53"/>
      <c r="M19" s="53"/>
      <c r="N19" s="53"/>
      <c r="O19" s="53"/>
      <c r="P19" s="53"/>
      <c r="S19" s="74"/>
      <c r="T19" s="62" t="s">
        <v>56</v>
      </c>
      <c r="AA19" s="74"/>
      <c r="AB19" s="74"/>
      <c r="AC19" s="44"/>
      <c r="AD19" s="44"/>
      <c r="AE19" s="44"/>
      <c r="AF19" s="57"/>
      <c r="AG19" s="57"/>
      <c r="AH19" s="57"/>
      <c r="AI19" s="57"/>
      <c r="AJ19" s="57"/>
      <c r="AK19" s="44"/>
      <c r="AL19" s="44"/>
    </row>
    <row r="20" spans="1:38" ht="89.25" x14ac:dyDescent="0.2">
      <c r="A20" s="45" t="str">
        <f>'[3]2 CONTEXTO E IDENTIFICACIÓN'!A20</f>
        <v>R12</v>
      </c>
      <c r="B20" s="46" t="str">
        <f>+'[3]2 CONTEXTO E IDENTIFICACIÓN'!F20</f>
        <v>Posibilidad de pérdida reputacional Por el inadecuado manejo o custodia de la informacion  confidencial   por parte de los funcionarios  debido a la ausencia de mecanismos efectivos de seguimiento y  supervicion   frente a los solicitantes descitos en la ley segun  ley 1712 del 2014 A causa del desconocimiento  y no apicacion del decreto de manejo de la informacion 815 / 2018</v>
      </c>
      <c r="C20" s="49">
        <f>+'[3]5 VALORACIÓN DEL CONTROL'!S55</f>
        <v>0.24</v>
      </c>
      <c r="D20" s="50">
        <f>+'[3]5 VALORACIÓN DEL CONTROL'!T55</f>
        <v>0.6</v>
      </c>
      <c r="E20" s="48" t="str">
        <f t="shared" si="0"/>
        <v>Baja</v>
      </c>
      <c r="F20" s="48" t="str">
        <f t="shared" si="1"/>
        <v>Moderado</v>
      </c>
      <c r="G20" s="46" t="str">
        <f t="shared" si="2"/>
        <v>Moderado</v>
      </c>
      <c r="H20" s="53"/>
      <c r="I20" s="53"/>
      <c r="J20" s="53"/>
      <c r="K20" s="53"/>
      <c r="L20" s="53"/>
      <c r="M20" s="53"/>
      <c r="N20" s="53"/>
      <c r="O20" s="53"/>
      <c r="P20" s="53"/>
      <c r="Q20" s="76"/>
      <c r="R20" s="76"/>
      <c r="S20" s="74"/>
      <c r="AA20" s="74"/>
      <c r="AB20" s="74"/>
      <c r="AC20" s="44"/>
      <c r="AD20" s="44"/>
      <c r="AE20" s="44"/>
      <c r="AF20" s="57"/>
      <c r="AG20" s="57"/>
      <c r="AH20" s="57"/>
      <c r="AI20" s="57"/>
      <c r="AJ20" s="57"/>
      <c r="AK20" s="44"/>
      <c r="AL20" s="44"/>
    </row>
    <row r="21" spans="1:38" x14ac:dyDescent="0.2">
      <c r="A21" s="45" t="str">
        <f>'[3]2 CONTEXTO E IDENTIFICACIÓN'!A21</f>
        <v>R13</v>
      </c>
      <c r="B21" s="46" t="str">
        <f>+'[3]2 CONTEXTO E IDENTIFICACIÓN'!F21</f>
        <v xml:space="preserve">  </v>
      </c>
      <c r="C21" s="49" t="str">
        <f>+'[3]5 VALORACIÓN DEL CONTROL'!S59</f>
        <v/>
      </c>
      <c r="D21" s="50" t="str">
        <f>+'[3]5 VALORACIÓN DEL CONTROL'!T59</f>
        <v/>
      </c>
      <c r="E21" s="48" t="str">
        <f t="shared" si="0"/>
        <v/>
      </c>
      <c r="F21" s="48" t="str">
        <f t="shared" si="1"/>
        <v/>
      </c>
      <c r="G21" s="46" t="str">
        <f t="shared" si="2"/>
        <v/>
      </c>
      <c r="H21" s="53"/>
      <c r="I21" s="53"/>
      <c r="J21" s="53"/>
      <c r="K21" s="53"/>
      <c r="L21" s="53"/>
      <c r="M21" s="53"/>
      <c r="N21" s="53"/>
      <c r="O21" s="53"/>
      <c r="P21" s="53"/>
      <c r="Q21" s="76"/>
      <c r="R21" s="76"/>
      <c r="S21" s="78"/>
      <c r="AA21" s="74"/>
      <c r="AB21" s="74"/>
      <c r="AC21" s="44"/>
      <c r="AD21" s="70"/>
      <c r="AE21" s="70"/>
      <c r="AF21" s="70"/>
      <c r="AG21" s="70"/>
      <c r="AH21" s="70"/>
      <c r="AI21" s="70"/>
      <c r="AJ21" s="57"/>
      <c r="AK21" s="44"/>
      <c r="AL21" s="44"/>
    </row>
    <row r="22" spans="1:38" x14ac:dyDescent="0.2">
      <c r="A22" s="45" t="str">
        <f>'[3]2 CONTEXTO E IDENTIFICACIÓN'!A22</f>
        <v>R14</v>
      </c>
      <c r="B22" s="46" t="str">
        <f>+'[3]2 CONTEXTO E IDENTIFICACIÓN'!F22</f>
        <v xml:space="preserve">  </v>
      </c>
      <c r="C22" s="49" t="str">
        <f>+'[3]5 VALORACIÓN DEL CONTROL'!S63</f>
        <v/>
      </c>
      <c r="D22" s="50" t="str">
        <f>+'[3]5 VALORACIÓN DEL CONTROL'!T63</f>
        <v/>
      </c>
      <c r="E22" s="48" t="str">
        <f t="shared" si="0"/>
        <v/>
      </c>
      <c r="F22" s="48" t="str">
        <f t="shared" si="1"/>
        <v/>
      </c>
      <c r="G22" s="46" t="str">
        <f t="shared" si="2"/>
        <v/>
      </c>
      <c r="H22" s="53"/>
      <c r="I22" s="53"/>
      <c r="J22" s="53"/>
      <c r="K22" s="53"/>
      <c r="L22" s="53"/>
      <c r="M22" s="53"/>
      <c r="N22" s="53"/>
      <c r="O22" s="53"/>
      <c r="P22" s="53"/>
      <c r="Q22" s="76"/>
      <c r="R22" s="76"/>
      <c r="AC22" s="44"/>
      <c r="AD22" s="79"/>
      <c r="AE22" s="79"/>
      <c r="AF22" s="79"/>
      <c r="AG22" s="79"/>
      <c r="AH22" s="79"/>
      <c r="AI22" s="79"/>
      <c r="AJ22" s="57"/>
      <c r="AK22" s="44"/>
      <c r="AL22" s="44"/>
    </row>
    <row r="23" spans="1:38" x14ac:dyDescent="0.2">
      <c r="A23" s="45" t="str">
        <f>'[3]2 CONTEXTO E IDENTIFICACIÓN'!A23</f>
        <v>R15</v>
      </c>
      <c r="B23" s="46" t="str">
        <f>+'[3]2 CONTEXTO E IDENTIFICACIÓN'!F23</f>
        <v xml:space="preserve">  </v>
      </c>
      <c r="C23" s="49" t="str">
        <f>+'[3]5 VALORACIÓN DEL CONTROL'!S67</f>
        <v/>
      </c>
      <c r="D23" s="50" t="str">
        <f>+'[3]5 VALORACIÓN DEL CONTROL'!T67</f>
        <v/>
      </c>
      <c r="E23" s="48" t="str">
        <f t="shared" si="0"/>
        <v/>
      </c>
      <c r="F23" s="48" t="str">
        <f t="shared" si="1"/>
        <v/>
      </c>
      <c r="G23" s="46" t="str">
        <f t="shared" si="2"/>
        <v/>
      </c>
      <c r="H23" s="53"/>
      <c r="I23" s="53"/>
      <c r="J23" s="53"/>
      <c r="K23" s="53"/>
      <c r="L23" s="53"/>
      <c r="M23" s="53"/>
      <c r="N23" s="53"/>
      <c r="O23" s="53"/>
      <c r="P23" s="53"/>
      <c r="Q23" s="76"/>
      <c r="R23" s="76"/>
      <c r="AC23" s="44"/>
      <c r="AD23" s="70"/>
      <c r="AE23" s="70"/>
      <c r="AF23" s="70"/>
      <c r="AG23" s="70"/>
      <c r="AH23" s="70"/>
      <c r="AI23" s="70"/>
      <c r="AJ23" s="57"/>
      <c r="AK23" s="44"/>
      <c r="AL23" s="44"/>
    </row>
    <row r="24" spans="1:38" x14ac:dyDescent="0.2">
      <c r="A24" s="45" t="str">
        <f>'[3]2 CONTEXTO E IDENTIFICACIÓN'!A24</f>
        <v>R16</v>
      </c>
      <c r="B24" s="46" t="str">
        <f>+'[3]2 CONTEXTO E IDENTIFICACIÓN'!F24</f>
        <v xml:space="preserve">  </v>
      </c>
      <c r="C24" s="49" t="str">
        <f>+'[3]5 VALORACIÓN DEL CONTROL'!S71</f>
        <v/>
      </c>
      <c r="D24" s="50" t="str">
        <f>+'[3]5 VALORACIÓN DEL CONTROL'!T71</f>
        <v/>
      </c>
      <c r="E24" s="48" t="str">
        <f t="shared" si="0"/>
        <v/>
      </c>
      <c r="F24" s="48" t="str">
        <f t="shared" si="1"/>
        <v/>
      </c>
      <c r="G24" s="46" t="str">
        <f t="shared" si="2"/>
        <v/>
      </c>
      <c r="H24" s="53"/>
      <c r="I24" s="53"/>
      <c r="J24" s="53"/>
      <c r="K24" s="53"/>
      <c r="L24" s="53"/>
      <c r="M24" s="53"/>
      <c r="N24" s="53"/>
      <c r="O24" s="53"/>
      <c r="P24" s="53"/>
      <c r="AC24" s="44"/>
      <c r="AD24" s="70"/>
      <c r="AE24" s="70"/>
      <c r="AF24" s="70"/>
      <c r="AG24" s="70"/>
      <c r="AH24" s="70"/>
      <c r="AI24" s="70"/>
      <c r="AJ24" s="57"/>
      <c r="AK24" s="44"/>
      <c r="AL24" s="44"/>
    </row>
    <row r="25" spans="1:38" x14ac:dyDescent="0.25">
      <c r="A25" s="45" t="str">
        <f>'[3]2 CONTEXTO E IDENTIFICACIÓN'!A25</f>
        <v>R17</v>
      </c>
      <c r="B25" s="46" t="str">
        <f>+'[3]2 CONTEXTO E IDENTIFICACIÓN'!F25</f>
        <v xml:space="preserve">  </v>
      </c>
      <c r="C25" s="49" t="str">
        <f>+'[3]5 VALORACIÓN DEL CONTROL'!S75</f>
        <v/>
      </c>
      <c r="D25" s="50" t="str">
        <f>+'[3]5 VALORACIÓN DEL CONTROL'!T75</f>
        <v/>
      </c>
      <c r="E25" s="48" t="str">
        <f t="shared" si="0"/>
        <v/>
      </c>
      <c r="F25" s="48" t="str">
        <f t="shared" si="1"/>
        <v/>
      </c>
      <c r="G25" s="46" t="str">
        <f t="shared" si="2"/>
        <v/>
      </c>
      <c r="H25" s="53"/>
      <c r="I25" s="53"/>
      <c r="J25" s="53"/>
      <c r="K25" s="53"/>
      <c r="L25" s="53"/>
      <c r="M25" s="53"/>
      <c r="N25" s="53"/>
      <c r="O25" s="53"/>
      <c r="P25" s="53"/>
    </row>
    <row r="26" spans="1:38" x14ac:dyDescent="0.25">
      <c r="A26" s="45" t="str">
        <f>'[3]2 CONTEXTO E IDENTIFICACIÓN'!A26</f>
        <v>R18</v>
      </c>
      <c r="B26" s="46" t="str">
        <f>+'[3]2 CONTEXTO E IDENTIFICACIÓN'!F26</f>
        <v xml:space="preserve">  </v>
      </c>
      <c r="C26" s="49" t="str">
        <f>+'[3]5 VALORACIÓN DEL CONTROL'!S79</f>
        <v/>
      </c>
      <c r="D26" s="50" t="str">
        <f>+'[3]5 VALORACIÓN DEL CONTROL'!T79</f>
        <v/>
      </c>
      <c r="E26" s="48" t="str">
        <f t="shared" si="0"/>
        <v/>
      </c>
      <c r="F26" s="48" t="str">
        <f t="shared" si="1"/>
        <v/>
      </c>
      <c r="G26" s="46" t="str">
        <f t="shared" si="2"/>
        <v/>
      </c>
      <c r="H26" s="53"/>
      <c r="I26" s="53"/>
      <c r="J26" s="53"/>
      <c r="K26" s="53"/>
      <c r="L26" s="53"/>
      <c r="M26" s="53"/>
      <c r="N26" s="53"/>
      <c r="O26" s="53"/>
      <c r="P26" s="53"/>
    </row>
    <row r="27" spans="1:38" x14ac:dyDescent="0.25">
      <c r="A27" s="45" t="str">
        <f>'[3]2 CONTEXTO E IDENTIFICACIÓN'!A27</f>
        <v>R19</v>
      </c>
      <c r="B27" s="46" t="str">
        <f>+'[3]2 CONTEXTO E IDENTIFICACIÓN'!F27</f>
        <v xml:space="preserve">  </v>
      </c>
      <c r="C27" s="49" t="str">
        <f>+'[3]5 VALORACIÓN DEL CONTROL'!S83</f>
        <v/>
      </c>
      <c r="D27" s="50" t="str">
        <f>+'[3]5 VALORACIÓN DEL CONTROL'!T83</f>
        <v/>
      </c>
      <c r="E27" s="48" t="str">
        <f t="shared" si="0"/>
        <v/>
      </c>
      <c r="F27" s="48" t="str">
        <f t="shared" si="1"/>
        <v/>
      </c>
      <c r="G27" s="46" t="str">
        <f t="shared" si="2"/>
        <v/>
      </c>
      <c r="H27" s="53"/>
      <c r="I27" s="53"/>
      <c r="J27" s="53"/>
      <c r="K27" s="53"/>
      <c r="L27" s="53"/>
      <c r="M27" s="53"/>
      <c r="N27" s="53"/>
      <c r="O27" s="53"/>
      <c r="P27" s="53"/>
    </row>
    <row r="28" spans="1:38" x14ac:dyDescent="0.25">
      <c r="A28" s="45" t="str">
        <f>'[3]2 CONTEXTO E IDENTIFICACIÓN'!A28</f>
        <v>R20</v>
      </c>
      <c r="B28" s="46" t="str">
        <f>+'[3]2 CONTEXTO E IDENTIFICACIÓN'!F28</f>
        <v xml:space="preserve">  </v>
      </c>
      <c r="C28" s="49" t="str">
        <f>+'[3]5 VALORACIÓN DEL CONTROL'!S87</f>
        <v/>
      </c>
      <c r="D28" s="50" t="str">
        <f>+'[3]5 VALORACIÓN DEL CONTROL'!T87</f>
        <v/>
      </c>
      <c r="E28" s="48" t="str">
        <f t="shared" si="0"/>
        <v/>
      </c>
      <c r="F28" s="48" t="str">
        <f t="shared" si="1"/>
        <v/>
      </c>
      <c r="G28" s="46" t="str">
        <f t="shared" si="2"/>
        <v/>
      </c>
      <c r="H28" s="53"/>
      <c r="I28" s="53"/>
      <c r="J28" s="53"/>
      <c r="K28" s="53"/>
      <c r="L28" s="53"/>
      <c r="M28" s="53"/>
      <c r="N28" s="53"/>
      <c r="O28" s="53"/>
      <c r="P28" s="53"/>
    </row>
    <row r="29" spans="1:38" x14ac:dyDescent="0.25">
      <c r="B29" s="33"/>
      <c r="D29" s="33"/>
      <c r="G29" s="33"/>
      <c r="H29" s="33"/>
      <c r="I29" s="33"/>
      <c r="J29" s="33"/>
      <c r="K29" s="33"/>
      <c r="L29" s="33"/>
      <c r="M29" s="33"/>
      <c r="N29" s="33"/>
      <c r="O29" s="33"/>
      <c r="P29" s="33"/>
      <c r="AA29" s="38"/>
      <c r="AB29" s="38"/>
      <c r="AC29" s="38"/>
      <c r="AD29" s="38"/>
      <c r="AE29" s="38"/>
      <c r="AF29" s="33"/>
      <c r="AG29" s="33"/>
      <c r="AH29" s="33"/>
      <c r="AI29" s="33"/>
      <c r="AJ29" s="33"/>
    </row>
    <row r="30" spans="1:38" x14ac:dyDescent="0.25">
      <c r="B30" s="33"/>
      <c r="D30" s="33"/>
      <c r="G30" s="33"/>
      <c r="H30" s="33"/>
      <c r="I30" s="33"/>
      <c r="J30" s="33"/>
      <c r="K30" s="33"/>
      <c r="L30" s="33"/>
      <c r="M30" s="33"/>
      <c r="N30" s="33"/>
      <c r="O30" s="33"/>
      <c r="P30" s="33"/>
      <c r="AA30" s="38"/>
      <c r="AB30" s="38"/>
      <c r="AC30" s="38"/>
      <c r="AD30" s="38"/>
      <c r="AE30" s="38"/>
      <c r="AF30" s="33"/>
      <c r="AG30" s="33"/>
      <c r="AH30" s="33"/>
      <c r="AI30" s="33"/>
      <c r="AJ30" s="33"/>
    </row>
    <row r="31" spans="1:38" x14ac:dyDescent="0.25">
      <c r="B31" s="33"/>
      <c r="D31" s="33"/>
      <c r="G31" s="33"/>
      <c r="H31" s="33"/>
      <c r="I31" s="33"/>
      <c r="J31" s="33"/>
      <c r="K31" s="33"/>
      <c r="L31" s="33"/>
      <c r="M31" s="33"/>
      <c r="N31" s="33"/>
      <c r="O31" s="33"/>
      <c r="P31" s="33"/>
      <c r="AA31" s="38"/>
      <c r="AB31" s="38"/>
      <c r="AC31" s="38"/>
      <c r="AD31" s="38"/>
      <c r="AE31" s="38"/>
      <c r="AF31" s="33"/>
      <c r="AG31" s="33"/>
      <c r="AH31" s="33"/>
      <c r="AI31" s="33"/>
      <c r="AJ31" s="33"/>
    </row>
    <row r="32" spans="1:38" x14ac:dyDescent="0.25">
      <c r="B32" s="33"/>
      <c r="D32" s="33"/>
      <c r="G32" s="33"/>
      <c r="H32" s="33"/>
      <c r="I32" s="33"/>
      <c r="J32" s="33"/>
      <c r="K32" s="33"/>
      <c r="L32" s="33"/>
      <c r="M32" s="33"/>
      <c r="N32" s="33"/>
      <c r="O32" s="33"/>
      <c r="P32" s="33"/>
      <c r="AA32" s="38"/>
      <c r="AB32" s="38"/>
      <c r="AC32" s="38"/>
      <c r="AD32" s="38"/>
      <c r="AE32" s="38"/>
      <c r="AF32" s="33"/>
      <c r="AG32" s="33"/>
      <c r="AH32" s="33"/>
      <c r="AI32" s="33"/>
      <c r="AJ32" s="33"/>
    </row>
    <row r="33" spans="3:31" s="33" customFormat="1" x14ac:dyDescent="0.25">
      <c r="C33" s="38"/>
      <c r="E33" s="80"/>
      <c r="F33" s="80"/>
      <c r="AA33" s="38"/>
      <c r="AB33" s="38"/>
      <c r="AC33" s="38"/>
      <c r="AD33" s="38"/>
      <c r="AE33" s="38"/>
    </row>
    <row r="34" spans="3:31" s="33" customFormat="1" x14ac:dyDescent="0.25">
      <c r="C34" s="38"/>
      <c r="E34" s="80"/>
      <c r="F34" s="80"/>
      <c r="AA34" s="38"/>
      <c r="AB34" s="38"/>
      <c r="AC34" s="38"/>
      <c r="AD34" s="38"/>
      <c r="AE34" s="38"/>
    </row>
    <row r="35" spans="3:31" s="33" customFormat="1" x14ac:dyDescent="0.25">
      <c r="C35" s="38"/>
      <c r="E35" s="80"/>
      <c r="F35" s="80"/>
      <c r="AA35" s="38"/>
      <c r="AB35" s="38"/>
      <c r="AC35" s="38"/>
      <c r="AD35" s="38"/>
      <c r="AE35" s="38"/>
    </row>
  </sheetData>
  <mergeCells count="10">
    <mergeCell ref="A1:A2"/>
    <mergeCell ref="B1:B2"/>
    <mergeCell ref="B4:D4"/>
    <mergeCell ref="B5:D5"/>
    <mergeCell ref="I6:O6"/>
    <mergeCell ref="T6:X6"/>
    <mergeCell ref="E7:G7"/>
    <mergeCell ref="K7:O7"/>
    <mergeCell ref="I9:I13"/>
    <mergeCell ref="Q9:Q13"/>
  </mergeCells>
  <conditionalFormatting sqref="D9:E28">
    <cfRule type="cellIs" dxfId="393" priority="1" operator="equal">
      <formula>$S$13</formula>
    </cfRule>
    <cfRule type="cellIs" dxfId="392" priority="2" operator="equal">
      <formula>$S$12</formula>
    </cfRule>
    <cfRule type="cellIs" dxfId="391" priority="3" operator="equal">
      <formula>$S$11</formula>
    </cfRule>
    <cfRule type="cellIs" dxfId="390" priority="4" operator="equal">
      <formula>$S$10</formula>
    </cfRule>
    <cfRule type="cellIs" dxfId="389" priority="5" operator="equal">
      <formula>$S$9</formula>
    </cfRule>
  </conditionalFormatting>
  <conditionalFormatting sqref="F9:F28">
    <cfRule type="cellIs" dxfId="388" priority="6" operator="equal">
      <formula>$T$8</formula>
    </cfRule>
    <cfRule type="cellIs" dxfId="387" priority="7" operator="equal">
      <formula>$U$8</formula>
    </cfRule>
    <cfRule type="cellIs" dxfId="386" priority="8" operator="equal">
      <formula>$V$8</formula>
    </cfRule>
    <cfRule type="cellIs" dxfId="385" priority="9" operator="equal">
      <formula>$W$8</formula>
    </cfRule>
    <cfRule type="cellIs" dxfId="384" priority="10" operator="equal">
      <formula>$X$8</formula>
    </cfRule>
  </conditionalFormatting>
  <conditionalFormatting sqref="G9:G28">
    <cfRule type="cellIs" dxfId="383" priority="11" operator="equal">
      <formula>$T$16</formula>
    </cfRule>
    <cfRule type="cellIs" dxfId="382" priority="12" operator="equal">
      <formula>$T$17</formula>
    </cfRule>
    <cfRule type="cellIs" dxfId="381" priority="13" operator="equal">
      <formula>$T$18</formula>
    </cfRule>
    <cfRule type="cellIs" dxfId="380" priority="14" operator="equal">
      <formula>$T$19</formula>
    </cfRule>
  </conditionalFormatting>
  <dataValidations count="3">
    <dataValidation type="list" allowBlank="1" showInputMessage="1" showErrorMessage="1" sqref="JD9:JJ16" xr:uid="{71D58C7A-2D89-48ED-A40F-63B13A213585}">
      <formula1>#REF!</formula1>
    </dataValidation>
    <dataValidation allowBlank="1" showInputMessage="1" showErrorMessage="1" prompt="La probabilidad se encuentra determinada por una escala de 1 a 3, siendo 1 la menor probabilidad de ocurrencia del riesgo y 3 la mayor probabilidad de  ocurrencia." sqref="JC8" xr:uid="{D39A9C1B-91BE-4AC5-A438-C1D8FEE4090B}"/>
    <dataValidation allowBlank="1" showInputMessage="1" showErrorMessage="1" prompt="Es la materialización del riesgo y las consecuencias de su aparición. Su escala es: 5 bajo impacto, 10 medio, 20 alto impacto._x000a_" sqref="JD8:JJ8" xr:uid="{17EEFBE2-4471-4A95-8681-7056BC65168F}"/>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89F4A-5A96-452B-BEF9-1738DE4C2894}">
  <sheetPr>
    <tabColor rgb="FFFFFF00"/>
  </sheetPr>
  <dimension ref="B1:T34"/>
  <sheetViews>
    <sheetView topLeftCell="A16" workbookViewId="0">
      <selection activeCell="K23" sqref="K23"/>
    </sheetView>
  </sheetViews>
  <sheetFormatPr baseColWidth="10" defaultRowHeight="63.75" customHeight="1" x14ac:dyDescent="0.2"/>
  <cols>
    <col min="1" max="1" width="7.28515625" style="95" customWidth="1"/>
    <col min="2" max="2" width="6" style="95" customWidth="1"/>
    <col min="3" max="3" width="9.28515625" style="95" customWidth="1"/>
    <col min="4" max="4" width="7.42578125" style="95" customWidth="1"/>
    <col min="5" max="5" width="31.85546875" style="95" customWidth="1"/>
    <col min="6" max="6" width="13.140625" style="95" customWidth="1"/>
    <col min="7" max="7" width="27.140625" style="95" customWidth="1"/>
    <col min="8" max="8" width="7.7109375" style="95" customWidth="1"/>
    <col min="9" max="9" width="7.5703125" style="95" customWidth="1"/>
    <col min="10" max="11" width="8" style="95" customWidth="1"/>
    <col min="12" max="12" width="38.5703125" style="95" customWidth="1"/>
    <col min="13" max="13" width="40.140625" style="95" customWidth="1"/>
    <col min="14" max="14" width="12.28515625" style="95" customWidth="1"/>
    <col min="15" max="15" width="11.28515625" style="95" customWidth="1"/>
    <col min="16" max="16" width="35.28515625" style="95" customWidth="1"/>
    <col min="17" max="17" width="13.85546875" style="95" customWidth="1"/>
    <col min="18" max="18" width="29.140625" style="95" customWidth="1"/>
    <col min="19" max="19" width="8.5703125" style="95" customWidth="1"/>
    <col min="20" max="20" width="11.42578125" style="95" hidden="1" customWidth="1"/>
    <col min="21" max="16384" width="11.42578125" style="95"/>
  </cols>
  <sheetData>
    <row r="1" spans="2:19" ht="75.75" customHeight="1" x14ac:dyDescent="0.2">
      <c r="B1" s="215" t="s">
        <v>96</v>
      </c>
      <c r="C1" s="215"/>
      <c r="D1" s="215"/>
      <c r="E1" s="215"/>
      <c r="F1" s="215"/>
      <c r="G1" s="215"/>
      <c r="H1" s="215"/>
      <c r="I1" s="215"/>
      <c r="J1" s="215"/>
      <c r="K1" s="215"/>
      <c r="L1" s="215"/>
      <c r="M1" s="215"/>
      <c r="N1" s="215"/>
      <c r="O1" s="215"/>
      <c r="P1" s="215"/>
      <c r="Q1" s="215"/>
      <c r="R1" s="215"/>
    </row>
    <row r="2" spans="2:19" ht="63.75" customHeight="1" x14ac:dyDescent="0.2">
      <c r="B2" s="216"/>
      <c r="C2" s="216"/>
      <c r="D2" s="216"/>
      <c r="E2" s="216"/>
      <c r="F2" s="216"/>
      <c r="G2" s="216"/>
      <c r="H2" s="216"/>
      <c r="I2" s="216"/>
      <c r="J2" s="216"/>
      <c r="K2" s="216"/>
      <c r="L2" s="216"/>
      <c r="M2" s="216"/>
      <c r="N2" s="216"/>
      <c r="O2" s="216"/>
      <c r="P2" s="216"/>
      <c r="Q2" s="216"/>
      <c r="R2" s="216"/>
    </row>
    <row r="3" spans="2:19" ht="63.75" customHeight="1" x14ac:dyDescent="0.2">
      <c r="B3" s="217" t="s">
        <v>97</v>
      </c>
      <c r="C3" s="217"/>
      <c r="D3" s="96" t="s">
        <v>98</v>
      </c>
      <c r="E3" s="96" t="s">
        <v>99</v>
      </c>
      <c r="F3" s="97" t="s">
        <v>100</v>
      </c>
      <c r="G3" s="96" t="s">
        <v>101</v>
      </c>
      <c r="H3" s="97" t="s">
        <v>45</v>
      </c>
      <c r="I3" s="97" t="s">
        <v>3</v>
      </c>
      <c r="J3" s="97" t="s">
        <v>102</v>
      </c>
      <c r="K3" s="97" t="s">
        <v>103</v>
      </c>
      <c r="L3" s="96" t="s">
        <v>104</v>
      </c>
      <c r="M3" s="96" t="s">
        <v>105</v>
      </c>
      <c r="N3" s="97" t="s">
        <v>106</v>
      </c>
      <c r="O3" s="97" t="s">
        <v>107</v>
      </c>
      <c r="P3" s="96" t="s">
        <v>108</v>
      </c>
      <c r="Q3" s="96" t="s">
        <v>109</v>
      </c>
      <c r="R3" s="96" t="s">
        <v>110</v>
      </c>
      <c r="S3" s="98"/>
    </row>
    <row r="4" spans="2:19" ht="177.75" customHeight="1" x14ac:dyDescent="0.2">
      <c r="B4" s="99"/>
      <c r="C4" s="99"/>
      <c r="D4" s="100">
        <v>1</v>
      </c>
      <c r="E4" s="101" t="s">
        <v>111</v>
      </c>
      <c r="F4" s="102"/>
      <c r="G4" s="103" t="s">
        <v>112</v>
      </c>
      <c r="H4" s="104" t="s">
        <v>113</v>
      </c>
      <c r="I4" s="105" t="s">
        <v>33</v>
      </c>
      <c r="J4" s="104" t="s">
        <v>33</v>
      </c>
      <c r="K4" s="105" t="s">
        <v>114</v>
      </c>
      <c r="L4" s="103" t="s">
        <v>115</v>
      </c>
      <c r="M4" s="103" t="s">
        <v>116</v>
      </c>
      <c r="N4" s="218" t="s">
        <v>117</v>
      </c>
      <c r="O4" s="106"/>
      <c r="P4" s="103" t="s">
        <v>118</v>
      </c>
      <c r="Q4" s="107">
        <v>1</v>
      </c>
      <c r="R4" s="221" t="s">
        <v>119</v>
      </c>
      <c r="S4" s="98"/>
    </row>
    <row r="5" spans="2:19" s="109" customFormat="1" ht="95.25" customHeight="1" x14ac:dyDescent="0.25">
      <c r="B5" s="224" t="s">
        <v>120</v>
      </c>
      <c r="C5" s="224" t="s">
        <v>121</v>
      </c>
      <c r="D5" s="226">
        <v>2</v>
      </c>
      <c r="E5" s="213" t="s">
        <v>122</v>
      </c>
      <c r="F5" s="227" t="s">
        <v>123</v>
      </c>
      <c r="G5" s="103" t="s">
        <v>124</v>
      </c>
      <c r="H5" s="214" t="s">
        <v>125</v>
      </c>
      <c r="I5" s="214" t="s">
        <v>126</v>
      </c>
      <c r="J5" s="214" t="s">
        <v>48</v>
      </c>
      <c r="K5" s="214" t="s">
        <v>127</v>
      </c>
      <c r="L5" s="103" t="s">
        <v>128</v>
      </c>
      <c r="M5" s="103" t="s">
        <v>129</v>
      </c>
      <c r="N5" s="219"/>
      <c r="O5" s="229" t="s">
        <v>130</v>
      </c>
      <c r="P5" s="103" t="s">
        <v>131</v>
      </c>
      <c r="Q5" s="107">
        <v>1</v>
      </c>
      <c r="R5" s="222"/>
      <c r="S5" s="108"/>
    </row>
    <row r="6" spans="2:19" s="109" customFormat="1" ht="186.75" customHeight="1" x14ac:dyDescent="0.25">
      <c r="B6" s="225"/>
      <c r="C6" s="225"/>
      <c r="D6" s="226"/>
      <c r="E6" s="213"/>
      <c r="F6" s="228"/>
      <c r="G6" s="103" t="s">
        <v>132</v>
      </c>
      <c r="H6" s="214"/>
      <c r="I6" s="214"/>
      <c r="J6" s="214"/>
      <c r="K6" s="214"/>
      <c r="L6" s="103" t="s">
        <v>133</v>
      </c>
      <c r="M6" s="103" t="s">
        <v>134</v>
      </c>
      <c r="N6" s="219"/>
      <c r="O6" s="229"/>
      <c r="P6" s="103" t="s">
        <v>135</v>
      </c>
      <c r="Q6" s="107">
        <v>1</v>
      </c>
      <c r="R6" s="222"/>
      <c r="S6" s="108"/>
    </row>
    <row r="7" spans="2:19" s="109" customFormat="1" ht="63.75" customHeight="1" x14ac:dyDescent="0.25">
      <c r="B7" s="225"/>
      <c r="C7" s="225"/>
      <c r="D7" s="226"/>
      <c r="E7" s="213"/>
      <c r="F7" s="228"/>
      <c r="G7" s="103" t="s">
        <v>136</v>
      </c>
      <c r="H7" s="214"/>
      <c r="I7" s="214"/>
      <c r="J7" s="214"/>
      <c r="K7" s="214"/>
      <c r="L7" s="103" t="s">
        <v>137</v>
      </c>
      <c r="M7" s="103" t="s">
        <v>138</v>
      </c>
      <c r="N7" s="220"/>
      <c r="O7" s="229"/>
      <c r="P7" s="103" t="s">
        <v>139</v>
      </c>
      <c r="Q7" s="107">
        <v>1</v>
      </c>
      <c r="R7" s="222"/>
      <c r="S7" s="108"/>
    </row>
    <row r="8" spans="2:19" s="109" customFormat="1" ht="94.5" customHeight="1" x14ac:dyDescent="0.25">
      <c r="B8" s="225"/>
      <c r="C8" s="225"/>
      <c r="D8" s="226">
        <v>3</v>
      </c>
      <c r="E8" s="213" t="s">
        <v>140</v>
      </c>
      <c r="F8" s="228"/>
      <c r="G8" s="103" t="s">
        <v>124</v>
      </c>
      <c r="H8" s="214" t="s">
        <v>125</v>
      </c>
      <c r="I8" s="214" t="s">
        <v>126</v>
      </c>
      <c r="J8" s="214" t="s">
        <v>48</v>
      </c>
      <c r="K8" s="214" t="s">
        <v>127</v>
      </c>
      <c r="L8" s="103" t="s">
        <v>141</v>
      </c>
      <c r="M8" s="103" t="s">
        <v>142</v>
      </c>
      <c r="N8" s="214" t="s">
        <v>143</v>
      </c>
      <c r="O8" s="229"/>
      <c r="P8" s="103" t="s">
        <v>144</v>
      </c>
      <c r="Q8" s="107">
        <v>1</v>
      </c>
      <c r="R8" s="222"/>
      <c r="S8" s="108"/>
    </row>
    <row r="9" spans="2:19" s="109" customFormat="1" ht="180" customHeight="1" x14ac:dyDescent="0.25">
      <c r="B9" s="225"/>
      <c r="C9" s="225"/>
      <c r="D9" s="226"/>
      <c r="E9" s="213"/>
      <c r="F9" s="228"/>
      <c r="G9" s="103" t="s">
        <v>132</v>
      </c>
      <c r="H9" s="214"/>
      <c r="I9" s="214"/>
      <c r="J9" s="214"/>
      <c r="K9" s="214"/>
      <c r="L9" s="103" t="s">
        <v>145</v>
      </c>
      <c r="M9" s="103" t="s">
        <v>146</v>
      </c>
      <c r="N9" s="214"/>
      <c r="O9" s="229"/>
      <c r="P9" s="103" t="s">
        <v>147</v>
      </c>
      <c r="Q9" s="107">
        <v>1</v>
      </c>
      <c r="R9" s="222"/>
      <c r="S9" s="108"/>
    </row>
    <row r="10" spans="2:19" s="109" customFormat="1" ht="63.75" customHeight="1" x14ac:dyDescent="0.25">
      <c r="B10" s="225"/>
      <c r="C10" s="225"/>
      <c r="D10" s="226"/>
      <c r="E10" s="213"/>
      <c r="F10" s="228"/>
      <c r="G10" s="103" t="s">
        <v>136</v>
      </c>
      <c r="H10" s="214"/>
      <c r="I10" s="214"/>
      <c r="J10" s="214"/>
      <c r="K10" s="214"/>
      <c r="L10" s="103" t="s">
        <v>148</v>
      </c>
      <c r="M10" s="103" t="s">
        <v>142</v>
      </c>
      <c r="N10" s="214"/>
      <c r="O10" s="229"/>
      <c r="P10" s="103" t="s">
        <v>144</v>
      </c>
      <c r="Q10" s="107">
        <v>1</v>
      </c>
      <c r="R10" s="222"/>
      <c r="S10" s="108"/>
    </row>
    <row r="11" spans="2:19" s="109" customFormat="1" ht="63.75" customHeight="1" x14ac:dyDescent="0.25">
      <c r="B11" s="225"/>
      <c r="C11" s="225"/>
      <c r="D11" s="226"/>
      <c r="E11" s="213"/>
      <c r="F11" s="228"/>
      <c r="G11" s="103" t="s">
        <v>149</v>
      </c>
      <c r="H11" s="214"/>
      <c r="I11" s="214"/>
      <c r="J11" s="214"/>
      <c r="K11" s="214"/>
      <c r="L11" s="103" t="s">
        <v>148</v>
      </c>
      <c r="M11" s="103" t="s">
        <v>150</v>
      </c>
      <c r="N11" s="214"/>
      <c r="O11" s="218" t="s">
        <v>130</v>
      </c>
      <c r="P11" s="103" t="s">
        <v>144</v>
      </c>
      <c r="Q11" s="107">
        <v>1</v>
      </c>
      <c r="R11" s="222"/>
      <c r="S11" s="108"/>
    </row>
    <row r="12" spans="2:19" s="109" customFormat="1" ht="63.75" customHeight="1" x14ac:dyDescent="0.25">
      <c r="B12" s="225"/>
      <c r="C12" s="225"/>
      <c r="D12" s="226">
        <v>4</v>
      </c>
      <c r="E12" s="213" t="s">
        <v>151</v>
      </c>
      <c r="F12" s="228"/>
      <c r="G12" s="103" t="s">
        <v>152</v>
      </c>
      <c r="H12" s="214" t="s">
        <v>125</v>
      </c>
      <c r="I12" s="214" t="s">
        <v>126</v>
      </c>
      <c r="J12" s="214" t="s">
        <v>48</v>
      </c>
      <c r="K12" s="214" t="s">
        <v>127</v>
      </c>
      <c r="L12" s="103" t="s">
        <v>153</v>
      </c>
      <c r="M12" s="103" t="s">
        <v>150</v>
      </c>
      <c r="N12" s="214" t="s">
        <v>154</v>
      </c>
      <c r="O12" s="219"/>
      <c r="P12" s="103" t="s">
        <v>144</v>
      </c>
      <c r="Q12" s="107">
        <v>1</v>
      </c>
      <c r="R12" s="222"/>
      <c r="S12" s="108"/>
    </row>
    <row r="13" spans="2:19" s="109" customFormat="1" ht="63.75" customHeight="1" x14ac:dyDescent="0.25">
      <c r="B13" s="225"/>
      <c r="C13" s="225"/>
      <c r="D13" s="226"/>
      <c r="E13" s="213"/>
      <c r="F13" s="228"/>
      <c r="G13" s="103" t="s">
        <v>132</v>
      </c>
      <c r="H13" s="214"/>
      <c r="I13" s="214"/>
      <c r="J13" s="214"/>
      <c r="K13" s="214"/>
      <c r="L13" s="103" t="s">
        <v>155</v>
      </c>
      <c r="M13" s="103" t="s">
        <v>150</v>
      </c>
      <c r="N13" s="214"/>
      <c r="O13" s="219"/>
      <c r="P13" s="103" t="s">
        <v>144</v>
      </c>
      <c r="Q13" s="107">
        <v>1</v>
      </c>
      <c r="R13" s="222"/>
      <c r="S13" s="108"/>
    </row>
    <row r="14" spans="2:19" s="109" customFormat="1" ht="63.75" customHeight="1" x14ac:dyDescent="0.25">
      <c r="B14" s="225"/>
      <c r="C14" s="225"/>
      <c r="D14" s="226"/>
      <c r="E14" s="213"/>
      <c r="F14" s="228"/>
      <c r="G14" s="103" t="s">
        <v>136</v>
      </c>
      <c r="H14" s="214"/>
      <c r="I14" s="214"/>
      <c r="J14" s="214"/>
      <c r="K14" s="214"/>
      <c r="L14" s="103" t="s">
        <v>148</v>
      </c>
      <c r="M14" s="103" t="s">
        <v>150</v>
      </c>
      <c r="N14" s="214"/>
      <c r="O14" s="219"/>
      <c r="P14" s="103" t="s">
        <v>144</v>
      </c>
      <c r="Q14" s="107">
        <v>1</v>
      </c>
      <c r="R14" s="222"/>
      <c r="S14" s="108"/>
    </row>
    <row r="15" spans="2:19" s="109" customFormat="1" ht="63.75" customHeight="1" x14ac:dyDescent="0.25">
      <c r="B15" s="225"/>
      <c r="C15" s="225"/>
      <c r="D15" s="226"/>
      <c r="E15" s="213"/>
      <c r="F15" s="228"/>
      <c r="G15" s="103" t="s">
        <v>156</v>
      </c>
      <c r="H15" s="214"/>
      <c r="I15" s="214"/>
      <c r="J15" s="214"/>
      <c r="K15" s="214"/>
      <c r="L15" s="103" t="s">
        <v>148</v>
      </c>
      <c r="M15" s="103" t="s">
        <v>150</v>
      </c>
      <c r="N15" s="214"/>
      <c r="O15" s="219"/>
      <c r="P15" s="103" t="s">
        <v>144</v>
      </c>
      <c r="Q15" s="107">
        <v>1</v>
      </c>
      <c r="R15" s="222"/>
      <c r="S15" s="108"/>
    </row>
    <row r="16" spans="2:19" s="109" customFormat="1" ht="63.75" customHeight="1" x14ac:dyDescent="0.25">
      <c r="B16" s="225"/>
      <c r="C16" s="225"/>
      <c r="D16" s="226">
        <v>5</v>
      </c>
      <c r="E16" s="213" t="s">
        <v>157</v>
      </c>
      <c r="F16" s="228"/>
      <c r="G16" s="103" t="s">
        <v>152</v>
      </c>
      <c r="H16" s="214" t="s">
        <v>125</v>
      </c>
      <c r="I16" s="214" t="s">
        <v>126</v>
      </c>
      <c r="J16" s="214" t="s">
        <v>48</v>
      </c>
      <c r="K16" s="214" t="s">
        <v>127</v>
      </c>
      <c r="L16" s="103" t="s">
        <v>158</v>
      </c>
      <c r="M16" s="103" t="s">
        <v>159</v>
      </c>
      <c r="N16" s="214" t="s">
        <v>160</v>
      </c>
      <c r="O16" s="219"/>
      <c r="P16" s="103" t="s">
        <v>161</v>
      </c>
      <c r="Q16" s="107">
        <v>1</v>
      </c>
      <c r="R16" s="222"/>
      <c r="S16" s="108"/>
    </row>
    <row r="17" spans="2:19" s="109" customFormat="1" ht="63.75" customHeight="1" x14ac:dyDescent="0.25">
      <c r="B17" s="225"/>
      <c r="C17" s="225"/>
      <c r="D17" s="226"/>
      <c r="E17" s="213"/>
      <c r="F17" s="228"/>
      <c r="G17" s="103" t="s">
        <v>132</v>
      </c>
      <c r="H17" s="214"/>
      <c r="I17" s="214"/>
      <c r="J17" s="214"/>
      <c r="K17" s="214"/>
      <c r="L17" s="103" t="s">
        <v>162</v>
      </c>
      <c r="M17" s="103" t="s">
        <v>163</v>
      </c>
      <c r="N17" s="214"/>
      <c r="O17" s="230" t="s">
        <v>130</v>
      </c>
      <c r="P17" s="103" t="s">
        <v>164</v>
      </c>
      <c r="Q17" s="107">
        <v>1</v>
      </c>
      <c r="R17" s="222"/>
      <c r="S17" s="108"/>
    </row>
    <row r="18" spans="2:19" s="109" customFormat="1" ht="63.75" customHeight="1" x14ac:dyDescent="0.25">
      <c r="B18" s="225"/>
      <c r="C18" s="225"/>
      <c r="D18" s="226"/>
      <c r="E18" s="213"/>
      <c r="F18" s="228"/>
      <c r="G18" s="103" t="s">
        <v>136</v>
      </c>
      <c r="H18" s="214"/>
      <c r="I18" s="214"/>
      <c r="J18" s="214"/>
      <c r="K18" s="214"/>
      <c r="L18" s="103" t="s">
        <v>148</v>
      </c>
      <c r="M18" s="103" t="s">
        <v>150</v>
      </c>
      <c r="N18" s="214"/>
      <c r="O18" s="231"/>
      <c r="P18" s="103" t="s">
        <v>165</v>
      </c>
      <c r="Q18" s="107">
        <v>1</v>
      </c>
      <c r="R18" s="222"/>
      <c r="S18" s="108"/>
    </row>
    <row r="19" spans="2:19" s="109" customFormat="1" ht="63.75" customHeight="1" x14ac:dyDescent="0.25">
      <c r="B19" s="225"/>
      <c r="C19" s="225"/>
      <c r="D19" s="226"/>
      <c r="E19" s="213"/>
      <c r="F19" s="228"/>
      <c r="G19" s="103" t="s">
        <v>149</v>
      </c>
      <c r="H19" s="214"/>
      <c r="I19" s="214"/>
      <c r="J19" s="214"/>
      <c r="K19" s="214"/>
      <c r="L19" s="103" t="s">
        <v>148</v>
      </c>
      <c r="M19" s="103" t="s">
        <v>150</v>
      </c>
      <c r="N19" s="214"/>
      <c r="O19" s="231"/>
      <c r="P19" s="103" t="s">
        <v>166</v>
      </c>
      <c r="Q19" s="107">
        <v>1</v>
      </c>
      <c r="R19" s="222"/>
      <c r="S19" s="108"/>
    </row>
    <row r="20" spans="2:19" s="109" customFormat="1" ht="63.75" customHeight="1" x14ac:dyDescent="0.25">
      <c r="B20" s="225"/>
      <c r="C20" s="225"/>
      <c r="D20" s="226"/>
      <c r="E20" s="213"/>
      <c r="F20" s="228"/>
      <c r="G20" s="103" t="s">
        <v>167</v>
      </c>
      <c r="H20" s="214"/>
      <c r="I20" s="214"/>
      <c r="J20" s="214"/>
      <c r="K20" s="214"/>
      <c r="L20" s="103" t="s">
        <v>168</v>
      </c>
      <c r="M20" s="103" t="s">
        <v>169</v>
      </c>
      <c r="N20" s="214"/>
      <c r="O20" s="231"/>
      <c r="P20" s="103" t="s">
        <v>170</v>
      </c>
      <c r="Q20" s="107">
        <v>1</v>
      </c>
      <c r="R20" s="223"/>
      <c r="S20" s="108"/>
    </row>
    <row r="21" spans="2:19" s="109" customFormat="1" ht="63.75" customHeight="1" x14ac:dyDescent="0.25">
      <c r="B21" s="232"/>
      <c r="C21" s="110"/>
      <c r="D21" s="108"/>
      <c r="E21" s="108"/>
      <c r="F21" s="111"/>
      <c r="G21" s="108"/>
      <c r="H21" s="108"/>
      <c r="I21" s="108"/>
      <c r="J21" s="108"/>
      <c r="K21" s="108"/>
      <c r="L21" s="108"/>
      <c r="M21" s="108"/>
      <c r="N21" s="108"/>
      <c r="O21" s="231"/>
      <c r="P21" s="108"/>
      <c r="Q21" s="108"/>
      <c r="R21" s="112"/>
      <c r="S21" s="108"/>
    </row>
    <row r="22" spans="2:19" ht="63.75" customHeight="1" x14ac:dyDescent="0.2">
      <c r="B22" s="232"/>
      <c r="C22" s="110"/>
      <c r="D22" s="98"/>
      <c r="E22" s="98"/>
      <c r="F22" s="113"/>
      <c r="G22" s="114"/>
      <c r="H22" s="114"/>
      <c r="I22" s="114"/>
      <c r="J22" s="114"/>
      <c r="K22" s="114"/>
      <c r="L22" s="114"/>
      <c r="M22" s="114"/>
      <c r="N22" s="114"/>
      <c r="O22" s="227"/>
      <c r="P22" s="114"/>
      <c r="Q22" s="114"/>
      <c r="R22" s="115"/>
      <c r="S22" s="98"/>
    </row>
    <row r="23" spans="2:19" ht="63.75" customHeight="1" x14ac:dyDescent="0.2">
      <c r="B23" s="232"/>
      <c r="C23" s="110"/>
      <c r="D23" s="98"/>
      <c r="E23" s="98"/>
      <c r="F23" s="98"/>
      <c r="G23" s="98"/>
      <c r="H23" s="98"/>
      <c r="I23" s="98"/>
      <c r="J23" s="98"/>
      <c r="K23" s="98"/>
      <c r="L23" s="98"/>
      <c r="M23" s="98"/>
      <c r="N23" s="98"/>
      <c r="O23" s="98"/>
      <c r="P23" s="98"/>
      <c r="Q23" s="98"/>
      <c r="R23" s="98"/>
      <c r="S23" s="98"/>
    </row>
    <row r="24" spans="2:19" ht="63.75" customHeight="1" x14ac:dyDescent="0.2">
      <c r="B24" s="232"/>
      <c r="C24" s="110"/>
      <c r="D24" s="98"/>
      <c r="E24" s="98"/>
      <c r="F24" s="98"/>
      <c r="G24" s="98"/>
      <c r="H24" s="98"/>
      <c r="I24" s="98"/>
      <c r="J24" s="98"/>
      <c r="K24" s="98"/>
      <c r="L24" s="98"/>
      <c r="M24" s="98"/>
      <c r="N24" s="98"/>
      <c r="O24" s="98"/>
      <c r="P24" s="98"/>
      <c r="Q24" s="98"/>
      <c r="R24" s="98"/>
      <c r="S24" s="98"/>
    </row>
    <row r="25" spans="2:19" ht="63.75" customHeight="1" x14ac:dyDescent="0.2">
      <c r="B25" s="232"/>
      <c r="C25" s="110"/>
      <c r="D25" s="98"/>
      <c r="E25" s="98"/>
      <c r="F25" s="98"/>
      <c r="G25" s="98"/>
      <c r="H25" s="98"/>
      <c r="I25" s="98"/>
      <c r="J25" s="98"/>
      <c r="K25" s="98"/>
      <c r="L25" s="98"/>
      <c r="M25" s="98"/>
      <c r="N25" s="98"/>
      <c r="O25" s="98"/>
      <c r="P25" s="98"/>
      <c r="Q25" s="98"/>
      <c r="R25" s="98"/>
      <c r="S25" s="98"/>
    </row>
    <row r="26" spans="2:19" ht="63.75" customHeight="1" x14ac:dyDescent="0.2">
      <c r="B26" s="232"/>
      <c r="C26" s="110"/>
      <c r="D26" s="98"/>
      <c r="E26" s="98"/>
      <c r="F26" s="98"/>
      <c r="G26" s="98"/>
      <c r="H26" s="98"/>
      <c r="I26" s="98"/>
      <c r="J26" s="98"/>
      <c r="K26" s="98"/>
      <c r="L26" s="98"/>
      <c r="M26" s="98"/>
      <c r="N26" s="98"/>
      <c r="O26" s="98"/>
      <c r="P26" s="98"/>
      <c r="Q26" s="98"/>
      <c r="R26" s="98"/>
      <c r="S26" s="98"/>
    </row>
    <row r="27" spans="2:19" ht="63.75" customHeight="1" x14ac:dyDescent="0.2">
      <c r="B27" s="232"/>
      <c r="C27" s="110"/>
      <c r="D27" s="98"/>
      <c r="E27" s="98"/>
      <c r="F27" s="98"/>
      <c r="G27" s="98"/>
      <c r="H27" s="98"/>
      <c r="I27" s="98"/>
      <c r="J27" s="98"/>
      <c r="K27" s="98"/>
      <c r="L27" s="98"/>
      <c r="M27" s="98"/>
      <c r="N27" s="98"/>
      <c r="O27" s="98"/>
      <c r="P27" s="98"/>
      <c r="Q27" s="98"/>
      <c r="R27" s="98"/>
      <c r="S27" s="98"/>
    </row>
    <row r="28" spans="2:19" ht="63.75" customHeight="1" x14ac:dyDescent="0.2">
      <c r="B28" s="232"/>
      <c r="C28" s="110"/>
      <c r="D28" s="98"/>
      <c r="E28" s="98"/>
      <c r="F28" s="98"/>
      <c r="G28" s="98"/>
      <c r="H28" s="98"/>
      <c r="I28" s="98"/>
      <c r="J28" s="98"/>
      <c r="K28" s="98"/>
      <c r="L28" s="98"/>
      <c r="M28" s="98"/>
      <c r="N28" s="98"/>
      <c r="O28" s="98"/>
      <c r="P28" s="98"/>
      <c r="Q28" s="98"/>
      <c r="R28" s="98"/>
      <c r="S28" s="98"/>
    </row>
    <row r="29" spans="2:19" ht="63.75" customHeight="1" x14ac:dyDescent="0.2">
      <c r="B29" s="232"/>
      <c r="C29" s="110"/>
      <c r="D29" s="98"/>
      <c r="E29" s="98"/>
      <c r="F29" s="98"/>
      <c r="G29" s="98"/>
      <c r="H29" s="98"/>
      <c r="I29" s="98"/>
      <c r="J29" s="98"/>
      <c r="K29" s="98"/>
      <c r="L29" s="98"/>
      <c r="M29" s="98"/>
      <c r="N29" s="98"/>
      <c r="O29" s="98"/>
      <c r="P29" s="98"/>
      <c r="Q29" s="98"/>
      <c r="R29" s="98"/>
      <c r="S29" s="98"/>
    </row>
    <row r="30" spans="2:19" ht="63.75" customHeight="1" x14ac:dyDescent="0.2">
      <c r="B30" s="232"/>
      <c r="C30" s="110"/>
      <c r="D30" s="98"/>
      <c r="E30" s="98"/>
      <c r="F30" s="98"/>
      <c r="G30" s="98"/>
      <c r="H30" s="98"/>
      <c r="I30" s="98"/>
      <c r="J30" s="98"/>
      <c r="K30" s="98"/>
      <c r="L30" s="98"/>
      <c r="M30" s="98"/>
      <c r="N30" s="98"/>
      <c r="O30" s="98"/>
      <c r="P30" s="98"/>
      <c r="Q30" s="98"/>
      <c r="R30" s="98"/>
      <c r="S30" s="98"/>
    </row>
    <row r="31" spans="2:19" ht="63.75" customHeight="1" x14ac:dyDescent="0.2">
      <c r="B31" s="232"/>
      <c r="C31" s="110"/>
      <c r="D31" s="98"/>
      <c r="E31" s="98"/>
      <c r="F31" s="98"/>
      <c r="G31" s="98"/>
      <c r="H31" s="98"/>
      <c r="I31" s="98"/>
      <c r="J31" s="98"/>
      <c r="K31" s="98"/>
      <c r="L31" s="98"/>
      <c r="M31" s="98"/>
      <c r="N31" s="98"/>
      <c r="O31" s="98"/>
      <c r="P31" s="98"/>
      <c r="Q31" s="98"/>
      <c r="R31" s="98"/>
      <c r="S31" s="98"/>
    </row>
    <row r="32" spans="2:19" ht="63.75" customHeight="1" x14ac:dyDescent="0.2">
      <c r="B32" s="232"/>
      <c r="C32" s="110"/>
      <c r="D32" s="98"/>
      <c r="E32" s="98"/>
      <c r="F32" s="98"/>
      <c r="G32" s="98"/>
      <c r="H32" s="98"/>
      <c r="I32" s="98"/>
      <c r="J32" s="98"/>
      <c r="K32" s="98"/>
      <c r="L32" s="98"/>
      <c r="M32" s="98"/>
      <c r="N32" s="98"/>
      <c r="O32" s="98"/>
      <c r="P32" s="98"/>
      <c r="Q32" s="98"/>
      <c r="R32" s="98"/>
      <c r="S32" s="98"/>
    </row>
    <row r="33" spans="2:19" ht="63.75" customHeight="1" x14ac:dyDescent="0.2">
      <c r="B33" s="232"/>
      <c r="C33" s="110"/>
      <c r="D33" s="98"/>
      <c r="E33" s="98"/>
      <c r="F33" s="98"/>
      <c r="G33" s="98"/>
      <c r="H33" s="98"/>
      <c r="I33" s="98"/>
      <c r="J33" s="98"/>
      <c r="K33" s="98"/>
      <c r="L33" s="98"/>
      <c r="M33" s="98"/>
      <c r="N33" s="98"/>
      <c r="O33" s="98"/>
      <c r="P33" s="98"/>
      <c r="Q33" s="98"/>
      <c r="R33" s="98"/>
      <c r="S33" s="98"/>
    </row>
    <row r="34" spans="2:19" ht="63.75" customHeight="1" x14ac:dyDescent="0.2">
      <c r="B34" s="232"/>
      <c r="C34" s="110"/>
      <c r="D34" s="98"/>
      <c r="E34" s="98"/>
      <c r="F34" s="98"/>
      <c r="G34" s="98"/>
      <c r="H34" s="98"/>
      <c r="I34" s="98"/>
      <c r="J34" s="98"/>
      <c r="K34" s="98"/>
      <c r="L34" s="98"/>
      <c r="M34" s="98"/>
      <c r="N34" s="98"/>
      <c r="O34" s="98"/>
      <c r="P34" s="98"/>
      <c r="Q34" s="98"/>
      <c r="R34" s="98"/>
      <c r="S34" s="98"/>
    </row>
  </sheetData>
  <mergeCells count="38">
    <mergeCell ref="K8:K11"/>
    <mergeCell ref="B21:B34"/>
    <mergeCell ref="E16:E20"/>
    <mergeCell ref="H16:H20"/>
    <mergeCell ref="I16:I20"/>
    <mergeCell ref="J16:J20"/>
    <mergeCell ref="D8:D11"/>
    <mergeCell ref="O11:O16"/>
    <mergeCell ref="D12:D15"/>
    <mergeCell ref="E12:E15"/>
    <mergeCell ref="H12:H15"/>
    <mergeCell ref="I12:I15"/>
    <mergeCell ref="J12:J15"/>
    <mergeCell ref="K12:K15"/>
    <mergeCell ref="N12:N15"/>
    <mergeCell ref="D16:D20"/>
    <mergeCell ref="O17:O22"/>
    <mergeCell ref="K16:K20"/>
    <mergeCell ref="N16:N20"/>
    <mergeCell ref="H8:H11"/>
    <mergeCell ref="I8:I11"/>
    <mergeCell ref="J8:J11"/>
    <mergeCell ref="E8:E11"/>
    <mergeCell ref="N8:N11"/>
    <mergeCell ref="B1:R2"/>
    <mergeCell ref="B3:C3"/>
    <mergeCell ref="N4:N7"/>
    <mergeCell ref="R4:R20"/>
    <mergeCell ref="B5:B20"/>
    <mergeCell ref="C5:C20"/>
    <mergeCell ref="D5:D7"/>
    <mergeCell ref="E5:E7"/>
    <mergeCell ref="F5:F20"/>
    <mergeCell ref="H5:H7"/>
    <mergeCell ref="I5:I7"/>
    <mergeCell ref="J5:J7"/>
    <mergeCell ref="K5:K7"/>
    <mergeCell ref="O5:O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259E-D33A-4406-95D4-E4C72A6C36AA}">
  <dimension ref="A1:AX35"/>
  <sheetViews>
    <sheetView topLeftCell="A16" workbookViewId="0">
      <selection sqref="A1:XFD1048576"/>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2.8554687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+'[4]2 CONTEXTO E IDENTIFICACIÓN'!C1</f>
        <v>MAPA DE RIESGOS</v>
      </c>
      <c r="C1" s="1" t="str">
        <f>+'[4]2 CONTEXTO E IDENTIFICACIÓN'!D1</f>
        <v>CÓDIGO:</v>
      </c>
      <c r="D1" s="2">
        <f>+'[4]2 CONTEXTO E IDENTIFICACIÓN'!E1</f>
        <v>0</v>
      </c>
      <c r="E1" s="3"/>
      <c r="F1" s="4" t="str">
        <f>+'[4]2 CONTEXTO E IDENTIFICACIÓN'!$G$4</f>
        <v>Elaboración o Actualización:</v>
      </c>
      <c r="G1" s="5">
        <f>+IF('[4]2 CONTEXTO E IDENTIFICACIÓN'!$H$4="","",'[4]2 CONTEXTO E IDENTIFICACIÓN'!$H$4)</f>
        <v>46017</v>
      </c>
      <c r="H1" s="6"/>
      <c r="I1" s="6"/>
      <c r="U1" s="8"/>
      <c r="V1" s="8"/>
      <c r="AR1" s="9"/>
      <c r="AS1" s="9"/>
      <c r="AT1" s="9"/>
      <c r="AU1" s="9"/>
      <c r="AV1" s="9"/>
    </row>
    <row r="2" spans="1:50" s="7" customFormat="1" x14ac:dyDescent="0.2">
      <c r="A2" s="197"/>
      <c r="B2" s="198"/>
      <c r="C2" s="1" t="str">
        <f>+'[4]2 CONTEXTO E IDENTIFICACIÓN'!D2</f>
        <v>VERSIÓN:</v>
      </c>
      <c r="D2" s="2">
        <f>+'[4]2 CONTEXTO E IDENTIFICACIÓN'!E2</f>
        <v>0</v>
      </c>
      <c r="E2" s="3"/>
      <c r="F2" s="10" t="str">
        <f>+'[4]2 CONTEXTO E IDENTIFICACIÓN'!$E$5</f>
        <v>Vigencia del:</v>
      </c>
      <c r="G2" s="11">
        <f>+IF('[4]2 CONTEXTO E IDENTIFICACIÓN'!$F$5="","",'[4]2 CONTEXTO E IDENTIFICACIÓN'!$F$5)</f>
        <v>45658</v>
      </c>
      <c r="H2" s="12" t="s">
        <v>0</v>
      </c>
      <c r="I2" s="13">
        <f>+IF('[4]2 CONTEXTO E IDENTIFICACIÓN'!$H$5="","",'[4]2 CONTEXTO E IDENTIFICACIÓN'!$H$5)</f>
        <v>46022</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+IF('[4]2 CONTEXTO E IDENTIFICACIÓN'!$C$4="","",'[4]2 CONTEXTO E IDENTIFICACIÓN'!$C$4)</f>
        <v>GOBERNACION DE BOLIVAR</v>
      </c>
      <c r="C4" s="199"/>
      <c r="D4" s="199"/>
      <c r="E4" s="19"/>
      <c r="F4" s="19"/>
      <c r="G4" s="19"/>
      <c r="H4" s="19"/>
      <c r="I4" s="19"/>
      <c r="J4" s="19"/>
      <c r="K4" s="20"/>
      <c r="S4" s="8"/>
      <c r="T4" s="8"/>
      <c r="AR4" s="9"/>
      <c r="AS4" s="9"/>
      <c r="AT4" s="9"/>
      <c r="AU4" s="9"/>
      <c r="AV4" s="9"/>
    </row>
    <row r="5" spans="1:50" s="7" customFormat="1" ht="30" x14ac:dyDescent="0.2">
      <c r="A5" s="18" t="s">
        <v>2</v>
      </c>
      <c r="B5" s="199" t="str">
        <f>+IF('[4]2 CONTEXTO E IDENTIFICACIÓN'!$E$4="","",'[4]2 CONTEXTO E IDENTIFICACIÓN'!$E$4)</f>
        <v>GESTION DE EDUCACION</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89.25" x14ac:dyDescent="0.2">
      <c r="A9" s="45" t="str">
        <f>'[4]2 CONTEXTO E IDENTIFICACIÓN'!A9</f>
        <v>R1</v>
      </c>
      <c r="B9" s="46" t="str">
        <f>+'[4]2 CONTEXTO E IDENTIFICACIÓN'!F9</f>
        <v xml:space="preserve">Posibilidad  de efecto dañoso sobre el recurso público por ingresar novedades sin soporte o extemporanea debido a interes de beneficiar a un empleado publico </v>
      </c>
      <c r="C9" s="47">
        <f>+'[4]3 PROBABIL E IMPACTO INHERENTE'!E9</f>
        <v>0.6</v>
      </c>
      <c r="D9" s="47">
        <f>+'[4]3 PROBABIL E IMPACTO INHERENTE'!M9</f>
        <v>0.2</v>
      </c>
      <c r="E9" s="48" t="str">
        <f>+'[4]4 MAPA CALOR INHERENTE'!C9</f>
        <v>Media</v>
      </c>
      <c r="F9" s="48" t="str">
        <f>+'[4]4 MAPA CALOR INHERENTE'!D9</f>
        <v>Leve</v>
      </c>
      <c r="G9" s="46" t="str">
        <f>+'[4]4 MAPA CALOR INHERENTE'!E9</f>
        <v>Moderado</v>
      </c>
      <c r="H9" s="49">
        <f>+'[4]6 MAPA CALOR RESIDUAL'!C9</f>
        <v>0.20579999999999998</v>
      </c>
      <c r="I9" s="50">
        <f>+'[4]6 MAPA CALOR RESIDUAL'!D9</f>
        <v>0.2</v>
      </c>
      <c r="J9" s="48" t="str">
        <f>+'[4]6 MAPA CALOR RESIDUAL'!E9</f>
        <v>Baja</v>
      </c>
      <c r="K9" s="48" t="str">
        <f>+'[4]6 MAPA CALOR RESIDUAL'!F9</f>
        <v>Leve</v>
      </c>
      <c r="L9" s="46" t="str">
        <f>+'[4]6 MAPA CALOR RESIDUAL'!G9</f>
        <v>Bajo</v>
      </c>
      <c r="M9" s="46" t="str">
        <f t="shared" ref="M9:M28" si="0">+IF($N9="","",IF($N9=$AG$16,$AH$16,IF($N9=$AG$19,$AH$19)))</f>
        <v>No requiere Plan de Acción</v>
      </c>
      <c r="N9" s="46" t="str">
        <f t="shared" ref="N9:N28" si="1">+IF(L9="","",IF(OR(L9=$AF$16,L9=$AF$17,L9=$AF$18),$AG$16,IF(L9=$AF$19,$AG$19)))</f>
        <v>Aceptar</v>
      </c>
      <c r="O9" s="51" t="s">
        <v>36</v>
      </c>
      <c r="P9" s="46" t="str">
        <f t="shared" ref="P9:P28" si="2">+IF($M9="","",IF($M9=$AH$19,$AG$19,$O9))</f>
        <v>Aceptar</v>
      </c>
      <c r="Q9" s="116" t="s">
        <v>171</v>
      </c>
      <c r="R9" s="51" t="s">
        <v>172</v>
      </c>
      <c r="S9" s="52">
        <v>45658</v>
      </c>
      <c r="T9" s="52">
        <v>46022</v>
      </c>
      <c r="U9" s="52">
        <v>45777</v>
      </c>
      <c r="V9" s="52">
        <v>45900</v>
      </c>
      <c r="W9" s="52">
        <v>46022</v>
      </c>
      <c r="X9" s="51"/>
      <c r="Y9" s="51"/>
      <c r="Z9" s="51" t="s">
        <v>44</v>
      </c>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90" x14ac:dyDescent="0.2">
      <c r="A10" s="45" t="str">
        <f>'[4]2 CONTEXTO E IDENTIFICACIÓN'!A10</f>
        <v>R2</v>
      </c>
      <c r="B10" s="46" t="str">
        <f>+'[4]2 CONTEXTO E IDENTIFICACIÓN'!F10</f>
        <v>Posibilidad  de efecto dañoso sobre el recurso público por ingreso irregular de las novedades de Horas Extras,  debido a interes de favorecer a un funcionario.</v>
      </c>
      <c r="C10" s="47">
        <f>+'[4]3 PROBABIL E IMPACTO INHERENTE'!E10</f>
        <v>1</v>
      </c>
      <c r="D10" s="47">
        <f>+'[4]3 PROBABIL E IMPACTO INHERENTE'!M10</f>
        <v>0.2</v>
      </c>
      <c r="E10" s="48" t="str">
        <f>+'[4]4 MAPA CALOR INHERENTE'!C10</f>
        <v>Muy Alta</v>
      </c>
      <c r="F10" s="48" t="str">
        <f>+'[4]4 MAPA CALOR INHERENTE'!D10</f>
        <v>Leve</v>
      </c>
      <c r="G10" s="46" t="str">
        <f>+'[4]4 MAPA CALOR INHERENTE'!E10</f>
        <v>Alto</v>
      </c>
      <c r="H10" s="49">
        <f>+'[4]5 VALORACIÓN DEL CONTROL'!S15</f>
        <v>0.7</v>
      </c>
      <c r="I10" s="50">
        <f>+'[4]5 VALORACIÓN DEL CONTROL'!T15</f>
        <v>0.2</v>
      </c>
      <c r="J10" s="48" t="str">
        <f t="shared" ref="J10:J28" si="3">+IF(H10=0,"",IF(H10&lt;=$AD$13,$AE$13,IF(H10&lt;=$AD$12,$AE$12,IF(H10&lt;=$AD$11,$AE$11,IF(H10&lt;=$AD$10,$AE$10,IF(H10&lt;=$AD$9,$AE$9,""))))))</f>
        <v>Alta</v>
      </c>
      <c r="K10" s="48" t="str">
        <f t="shared" ref="K10:K28" si="4">+IF(I10=0,"",IF(I10&lt;=$AF$7,$AF$8,IF(I10&lt;=$AG$7,$AG$8,IF(I10&lt;=$AH$7,$AH$8,IF(I10&lt;=$AI$7,$AI$8,IF(I10&lt;=$AJ$7,$AJ$8,""))))))</f>
        <v>Leve</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116" t="s">
        <v>173</v>
      </c>
      <c r="R10" s="51" t="s">
        <v>172</v>
      </c>
      <c r="S10" s="52">
        <v>45658</v>
      </c>
      <c r="T10" s="52">
        <v>46022</v>
      </c>
      <c r="U10" s="52">
        <v>45777</v>
      </c>
      <c r="V10" s="52">
        <v>45900</v>
      </c>
      <c r="W10" s="52">
        <v>46022</v>
      </c>
      <c r="X10" s="51"/>
      <c r="Y10" s="51"/>
      <c r="Z10" s="51" t="s">
        <v>44</v>
      </c>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140.25" x14ac:dyDescent="0.2">
      <c r="A11" s="45" t="str">
        <f>'[4]2 CONTEXTO E IDENTIFICACIÓN'!A11</f>
        <v>R3</v>
      </c>
      <c r="B11" s="46" t="str">
        <f>+'[4]2 CONTEXTO E IDENTIFICACIÓN'!F11</f>
        <v>Posibilidad  de efecto dañoso sobre el recurso público por realizar procedimientos de carrera docente (Ascenso, reubicacion o mejoramiento salarial), sin el cumplinmiento de los requisitos por norma. debido a errores en la verificación de información</v>
      </c>
      <c r="C11" s="47">
        <f>+'[4]3 PROBABIL E IMPACTO INHERENTE'!E11</f>
        <v>0.8</v>
      </c>
      <c r="D11" s="47">
        <f>+'[4]3 PROBABIL E IMPACTO INHERENTE'!M11</f>
        <v>0.4</v>
      </c>
      <c r="E11" s="48" t="str">
        <f>+'[4]4 MAPA CALOR INHERENTE'!C11</f>
        <v>Alta</v>
      </c>
      <c r="F11" s="48" t="str">
        <f>+'[4]4 MAPA CALOR INHERENTE'!D11</f>
        <v>Menor</v>
      </c>
      <c r="G11" s="46" t="str">
        <f>+'[4]4 MAPA CALOR INHERENTE'!E11</f>
        <v>Moderado</v>
      </c>
      <c r="H11" s="49">
        <f>+'[4]5 VALORACIÓN DEL CONTROL'!S19</f>
        <v>0.56000000000000005</v>
      </c>
      <c r="I11" s="50">
        <f>+'[4]5 VALORACIÓN DEL CONTROL'!T19</f>
        <v>0.4</v>
      </c>
      <c r="J11" s="48" t="str">
        <f t="shared" si="3"/>
        <v>Media</v>
      </c>
      <c r="K11" s="48" t="str">
        <f t="shared" si="4"/>
        <v>Menor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46" t="str">
        <f t="shared" si="0"/>
        <v>Requiere Plan de Acción</v>
      </c>
      <c r="N11" s="46" t="str">
        <f t="shared" si="1"/>
        <v>Reducir_mitigar_Transferir_Evitar</v>
      </c>
      <c r="O11" s="51" t="s">
        <v>36</v>
      </c>
      <c r="P11" s="46" t="str">
        <f t="shared" si="2"/>
        <v>Reducir_Mitigar</v>
      </c>
      <c r="Q11" s="116" t="s">
        <v>174</v>
      </c>
      <c r="R11" s="51" t="s">
        <v>175</v>
      </c>
      <c r="S11" s="52">
        <v>45658</v>
      </c>
      <c r="T11" s="52">
        <v>46022</v>
      </c>
      <c r="U11" s="52">
        <v>45777</v>
      </c>
      <c r="V11" s="52">
        <v>45900</v>
      </c>
      <c r="W11" s="52">
        <v>46022</v>
      </c>
      <c r="X11" s="51"/>
      <c r="Y11" s="51"/>
      <c r="Z11" s="51" t="s">
        <v>44</v>
      </c>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114.75" x14ac:dyDescent="0.2">
      <c r="A12" s="45" t="str">
        <f>'[4]2 CONTEXTO E IDENTIFICACIÓN'!A12</f>
        <v>R4</v>
      </c>
      <c r="B12" s="46" t="str">
        <f>+'[4]2 CONTEXTO E IDENTIFICACIÓN'!F12</f>
        <v>Posibilidad de pérdida reputacional por cobros indebidos de particulares por tramites administrativos comunes sin costo de la planta de personal. debido a desconocimiento de los trámites administrativos de la secretaría.</v>
      </c>
      <c r="C12" s="47">
        <f>+'[4]3 PROBABIL E IMPACTO INHERENTE'!E12</f>
        <v>1</v>
      </c>
      <c r="D12" s="47">
        <f>+'[4]3 PROBABIL E IMPACTO INHERENTE'!M12</f>
        <v>0.2</v>
      </c>
      <c r="E12" s="48" t="str">
        <f>+'[4]4 MAPA CALOR INHERENTE'!C12</f>
        <v>Muy Alta</v>
      </c>
      <c r="F12" s="48" t="str">
        <f>+'[4]4 MAPA CALOR INHERENTE'!D12</f>
        <v>Leve</v>
      </c>
      <c r="G12" s="46" t="str">
        <f>+'[4]4 MAPA CALOR INHERENTE'!E12</f>
        <v>Alto</v>
      </c>
      <c r="H12" s="49">
        <f>+'[4]5 VALORACIÓN DEL CONTROL'!S23</f>
        <v>0.6</v>
      </c>
      <c r="I12" s="50">
        <f>+'[4]5 VALORACIÓN DEL CONTROL'!T23</f>
        <v>0.2</v>
      </c>
      <c r="J12" s="48" t="str">
        <f t="shared" si="3"/>
        <v>Media</v>
      </c>
      <c r="K12" s="48" t="str">
        <f t="shared" si="4"/>
        <v>Leve</v>
      </c>
      <c r="L12" s="46" t="str">
        <f t="shared" si="5"/>
        <v>Moderado</v>
      </c>
      <c r="M12" s="46" t="str">
        <f t="shared" si="0"/>
        <v>Requiere Plan de Acción</v>
      </c>
      <c r="N12" s="46" t="str">
        <f t="shared" si="1"/>
        <v>Reducir_mitigar_Transferir_Evitar</v>
      </c>
      <c r="O12" s="51" t="s">
        <v>36</v>
      </c>
      <c r="P12" s="46" t="str">
        <f t="shared" si="2"/>
        <v>Reducir_Mitigar</v>
      </c>
      <c r="Q12" s="116" t="s">
        <v>176</v>
      </c>
      <c r="R12" s="51" t="s">
        <v>177</v>
      </c>
      <c r="S12" s="52">
        <v>45658</v>
      </c>
      <c r="T12" s="52">
        <v>46022</v>
      </c>
      <c r="U12" s="52">
        <v>45777</v>
      </c>
      <c r="V12" s="52">
        <v>45900</v>
      </c>
      <c r="W12" s="52">
        <v>46022</v>
      </c>
      <c r="X12" s="51"/>
      <c r="Y12" s="51"/>
      <c r="Z12" s="51" t="s">
        <v>44</v>
      </c>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102.75" thickBot="1" x14ac:dyDescent="0.25">
      <c r="A13" s="45" t="str">
        <f>'[4]2 CONTEXTO E IDENTIFICACIÓN'!A13</f>
        <v>R5</v>
      </c>
      <c r="B13" s="46" t="str">
        <f>+'[4]2 CONTEXTO E IDENTIFICACIÓN'!F13</f>
        <v>Posibilidad de pérdida reputacional por proveer empleos vacantes en la planta de personal con personas que no cumplen el perfil y requisitos debido a fallas en la revisión de requisitos</v>
      </c>
      <c r="C13" s="47">
        <f>+'[4]3 PROBABIL E IMPACTO INHERENTE'!E13</f>
        <v>0.6</v>
      </c>
      <c r="D13" s="47">
        <f>+'[4]3 PROBABIL E IMPACTO INHERENTE'!M13</f>
        <v>0.6</v>
      </c>
      <c r="E13" s="48" t="str">
        <f>+'[4]4 MAPA CALOR INHERENTE'!C13</f>
        <v>Media</v>
      </c>
      <c r="F13" s="48" t="str">
        <f>+'[4]4 MAPA CALOR INHERENTE'!D13</f>
        <v>Moderado</v>
      </c>
      <c r="G13" s="46" t="str">
        <f>+'[4]4 MAPA CALOR INHERENTE'!E13</f>
        <v>Moderado</v>
      </c>
      <c r="H13" s="49">
        <f>+'[4]5 VALORACIÓN DEL CONTROL'!S27</f>
        <v>0.42</v>
      </c>
      <c r="I13" s="50">
        <f>+'[4]5 VALORACIÓN DEL CONTROL'!T27</f>
        <v>0.6</v>
      </c>
      <c r="J13" s="48" t="str">
        <f t="shared" si="3"/>
        <v>Media</v>
      </c>
      <c r="K13" s="48" t="str">
        <f t="shared" si="4"/>
        <v>Moderado</v>
      </c>
      <c r="L13" s="46" t="str">
        <f t="shared" si="5"/>
        <v>Moderado</v>
      </c>
      <c r="M13" s="46" t="str">
        <f t="shared" si="0"/>
        <v>Requiere Plan de Acción</v>
      </c>
      <c r="N13" s="46" t="str">
        <f t="shared" si="1"/>
        <v>Reducir_mitigar_Transferir_Evitar</v>
      </c>
      <c r="O13" s="51" t="s">
        <v>36</v>
      </c>
      <c r="P13" s="46" t="str">
        <f t="shared" si="2"/>
        <v>Reducir_Mitigar</v>
      </c>
      <c r="Q13" s="116" t="s">
        <v>174</v>
      </c>
      <c r="R13" s="51" t="s">
        <v>175</v>
      </c>
      <c r="S13" s="52">
        <v>45658</v>
      </c>
      <c r="T13" s="52">
        <v>46022</v>
      </c>
      <c r="U13" s="52">
        <v>45777</v>
      </c>
      <c r="V13" s="52">
        <v>45900</v>
      </c>
      <c r="W13" s="52">
        <v>46022</v>
      </c>
      <c r="X13" s="51"/>
      <c r="Y13" s="51"/>
      <c r="Z13" s="51" t="s">
        <v>44</v>
      </c>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89.25" x14ac:dyDescent="0.2">
      <c r="A14" s="45" t="str">
        <f>'[4]2 CONTEXTO E IDENTIFICACIÓN'!A14</f>
        <v>R6</v>
      </c>
      <c r="B14" s="46" t="str">
        <f>+'[4]2 CONTEXTO E IDENTIFICACIÓN'!F14</f>
        <v>Posibilidad de pérdida reputacional por cobros indebidos de empleados públicos por cualquier tramite en la entidad debido a debilidad en valores institucionales</v>
      </c>
      <c r="C14" s="47">
        <f>+'[4]3 PROBABIL E IMPACTO INHERENTE'!E14</f>
        <v>0.6</v>
      </c>
      <c r="D14" s="47">
        <f>+'[4]3 PROBABIL E IMPACTO INHERENTE'!M14</f>
        <v>0.6</v>
      </c>
      <c r="E14" s="48" t="str">
        <f>+'[4]4 MAPA CALOR INHERENTE'!C14</f>
        <v>Media</v>
      </c>
      <c r="F14" s="48" t="str">
        <f>+'[4]4 MAPA CALOR INHERENTE'!D14</f>
        <v>Moderado</v>
      </c>
      <c r="G14" s="46" t="str">
        <f>+'[4]4 MAPA CALOR INHERENTE'!E14</f>
        <v>Moderado</v>
      </c>
      <c r="H14" s="49">
        <f>+'[4]5 VALORACIÓN DEL CONTROL'!S31</f>
        <v>0.36</v>
      </c>
      <c r="I14" s="50">
        <f>+'[4]5 VALORACIÓN DEL CONTROL'!T31</f>
        <v>0.6</v>
      </c>
      <c r="J14" s="48" t="str">
        <f t="shared" si="3"/>
        <v>Baja</v>
      </c>
      <c r="K14" s="48" t="str">
        <f t="shared" si="4"/>
        <v>Moderado</v>
      </c>
      <c r="L14" s="46" t="str">
        <f t="shared" si="5"/>
        <v>Moderado</v>
      </c>
      <c r="M14" s="46" t="str">
        <f t="shared" si="0"/>
        <v>Requiere Plan de Acción</v>
      </c>
      <c r="N14" s="46" t="str">
        <f t="shared" si="1"/>
        <v>Reducir_mitigar_Transferir_Evitar</v>
      </c>
      <c r="O14" s="51" t="s">
        <v>36</v>
      </c>
      <c r="P14" s="46" t="str">
        <f t="shared" si="2"/>
        <v>Reducir_Mitigar</v>
      </c>
      <c r="Q14" s="117" t="s">
        <v>178</v>
      </c>
      <c r="R14" s="51" t="s">
        <v>179</v>
      </c>
      <c r="S14" s="52">
        <v>45658</v>
      </c>
      <c r="T14" s="52">
        <v>46022</v>
      </c>
      <c r="U14" s="52">
        <v>45777</v>
      </c>
      <c r="V14" s="52">
        <v>45900</v>
      </c>
      <c r="W14" s="52">
        <v>46022</v>
      </c>
      <c r="X14" s="51"/>
      <c r="Y14" s="51"/>
      <c r="Z14" s="51" t="s">
        <v>44</v>
      </c>
      <c r="AA14" s="53"/>
      <c r="AB14" s="53"/>
      <c r="AM14" s="37"/>
      <c r="AN14" s="37"/>
      <c r="AO14" s="44"/>
      <c r="AP14" s="59"/>
      <c r="AQ14" s="60"/>
      <c r="AR14" s="57"/>
      <c r="AS14" s="57"/>
      <c r="AT14" s="57"/>
      <c r="AU14" s="57"/>
      <c r="AV14" s="57"/>
      <c r="AW14" s="44"/>
      <c r="AX14" s="44"/>
    </row>
    <row r="15" spans="1:50" ht="89.25" x14ac:dyDescent="0.2">
      <c r="A15" s="45" t="str">
        <f>'[4]2 CONTEXTO E IDENTIFICACIÓN'!A15</f>
        <v>R7</v>
      </c>
      <c r="B15" s="46" t="str">
        <f>+'[4]2 CONTEXTO E IDENTIFICACIÓN'!F15</f>
        <v xml:space="preserve">Posibilidad de pérdida reputacional por errores en los procedimientos internos de la dependencia debido a desactualización o inexistencia de los mismos según MIPG y MECI </v>
      </c>
      <c r="C15" s="47">
        <f>+'[4]3 PROBABIL E IMPACTO INHERENTE'!E15</f>
        <v>0.4</v>
      </c>
      <c r="D15" s="47">
        <f>+'[4]3 PROBABIL E IMPACTO INHERENTE'!M15</f>
        <v>0.2</v>
      </c>
      <c r="E15" s="48" t="str">
        <f>+'[4]4 MAPA CALOR INHERENTE'!C15</f>
        <v>Baja</v>
      </c>
      <c r="F15" s="48" t="str">
        <f>+'[4]4 MAPA CALOR INHERENTE'!D15</f>
        <v>Leve</v>
      </c>
      <c r="G15" s="46" t="str">
        <f>+'[4]4 MAPA CALOR INHERENTE'!E15</f>
        <v>Bajo</v>
      </c>
      <c r="H15" s="49">
        <f>+'[4]5 VALORACIÓN DEL CONTROL'!S35</f>
        <v>0.24</v>
      </c>
      <c r="I15" s="50">
        <f>+'[4]5 VALORACIÓN DEL CONTROL'!T35</f>
        <v>0.2</v>
      </c>
      <c r="J15" s="48" t="str">
        <f t="shared" si="3"/>
        <v>Baja</v>
      </c>
      <c r="K15" s="48" t="str">
        <f t="shared" si="4"/>
        <v>Leve</v>
      </c>
      <c r="L15" s="46" t="str">
        <f t="shared" si="5"/>
        <v>Bajo</v>
      </c>
      <c r="M15" s="46" t="str">
        <f t="shared" si="0"/>
        <v>No requiere Plan de Acción</v>
      </c>
      <c r="N15" s="46" t="str">
        <f t="shared" si="1"/>
        <v>Aceptar</v>
      </c>
      <c r="O15" s="51" t="s">
        <v>36</v>
      </c>
      <c r="P15" s="46" t="str">
        <f t="shared" si="2"/>
        <v>Aceptar</v>
      </c>
      <c r="Q15" s="117" t="s">
        <v>180</v>
      </c>
      <c r="R15" s="51" t="s">
        <v>181</v>
      </c>
      <c r="S15" s="52">
        <v>45658</v>
      </c>
      <c r="T15" s="52">
        <v>46022</v>
      </c>
      <c r="U15" s="52">
        <v>45777</v>
      </c>
      <c r="V15" s="52">
        <v>45900</v>
      </c>
      <c r="W15" s="52">
        <v>46022</v>
      </c>
      <c r="X15" s="51"/>
      <c r="Y15" s="51"/>
      <c r="Z15" s="51" t="s">
        <v>44</v>
      </c>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102" x14ac:dyDescent="0.2">
      <c r="A16" s="45" t="str">
        <f>'[4]2 CONTEXTO E IDENTIFICACIÓN'!A16</f>
        <v>R8</v>
      </c>
      <c r="B16" s="46" t="str">
        <f>+'[4]2 CONTEXTO E IDENTIFICACIÓN'!F16</f>
        <v>Posibilidad de pérdida económica y reputacional por proyectos ejecutados con errores tecnicos, juridicos o financieros debido a falta de revisión de los criterios de viabilidad de los proyectos</v>
      </c>
      <c r="C16" s="47">
        <f>+'[4]3 PROBABIL E IMPACTO INHERENTE'!E16</f>
        <v>0.4</v>
      </c>
      <c r="D16" s="47">
        <f>+'[4]3 PROBABIL E IMPACTO INHERENTE'!M16</f>
        <v>1</v>
      </c>
      <c r="E16" s="48" t="str">
        <f>+'[4]4 MAPA CALOR INHERENTE'!C16</f>
        <v>Baja</v>
      </c>
      <c r="F16" s="48" t="str">
        <f>+'[4]4 MAPA CALOR INHERENTE'!D16</f>
        <v>Catastrófico</v>
      </c>
      <c r="G16" s="46" t="str">
        <f>+'[4]4 MAPA CALOR INHERENTE'!E16</f>
        <v>Extremo</v>
      </c>
      <c r="H16" s="49">
        <f>+'[4]5 VALORACIÓN DEL CONTROL'!S39</f>
        <v>0.24</v>
      </c>
      <c r="I16" s="50">
        <f>+'[4]5 VALORACIÓN DEL CONTROL'!T39</f>
        <v>1</v>
      </c>
      <c r="J16" s="48" t="str">
        <f t="shared" si="3"/>
        <v>Baja</v>
      </c>
      <c r="K16" s="48" t="str">
        <f t="shared" si="4"/>
        <v>Catastrófico</v>
      </c>
      <c r="L16" s="46" t="str">
        <f t="shared" si="5"/>
        <v>Extremo</v>
      </c>
      <c r="M16" s="46" t="str">
        <f t="shared" si="0"/>
        <v>Requiere Plan de Acción</v>
      </c>
      <c r="N16" s="46" t="str">
        <f t="shared" si="1"/>
        <v>Reducir_mitigar_Transferir_Evitar</v>
      </c>
      <c r="O16" s="51" t="s">
        <v>36</v>
      </c>
      <c r="P16" s="46" t="str">
        <f t="shared" si="2"/>
        <v>Reducir_Mitigar</v>
      </c>
      <c r="Q16" s="117" t="s">
        <v>182</v>
      </c>
      <c r="R16" s="51" t="s">
        <v>183</v>
      </c>
      <c r="S16" s="52">
        <v>45658</v>
      </c>
      <c r="T16" s="52">
        <v>46022</v>
      </c>
      <c r="U16" s="52">
        <v>45777</v>
      </c>
      <c r="V16" s="52">
        <v>45900</v>
      </c>
      <c r="W16" s="52">
        <v>46022</v>
      </c>
      <c r="X16" s="51"/>
      <c r="Y16" s="51"/>
      <c r="Z16" s="51" t="s">
        <v>44</v>
      </c>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89.25" x14ac:dyDescent="0.2">
      <c r="A17" s="45" t="str">
        <f>'[4]2 CONTEXTO E IDENTIFICACIÓN'!A17</f>
        <v>R9</v>
      </c>
      <c r="B17" s="46" t="str">
        <f>+'[4]2 CONTEXTO E IDENTIFICACIÓN'!F17</f>
        <v>Posibilidad  de efecto dañoso sobre el recurso público por malversación de recursos de los fondos educativos debido a falta de seguimiento por la secretaría territorial certificada</v>
      </c>
      <c r="C17" s="47">
        <f>+'[4]3 PROBABIL E IMPACTO INHERENTE'!E17</f>
        <v>0.6</v>
      </c>
      <c r="D17" s="47">
        <f>+'[4]3 PROBABIL E IMPACTO INHERENTE'!M17</f>
        <v>1</v>
      </c>
      <c r="E17" s="48" t="str">
        <f>+'[4]4 MAPA CALOR INHERENTE'!C17</f>
        <v>Media</v>
      </c>
      <c r="F17" s="48" t="str">
        <f>+'[4]4 MAPA CALOR INHERENTE'!D17</f>
        <v>Catastrófico</v>
      </c>
      <c r="G17" s="46" t="str">
        <f>+'[4]4 MAPA CALOR INHERENTE'!E17</f>
        <v>Extremo</v>
      </c>
      <c r="H17" s="49">
        <f>+'[4]5 VALORACIÓN DEL CONTROL'!S43</f>
        <v>0.42</v>
      </c>
      <c r="I17" s="50">
        <f>+'[4]5 VALORACIÓN DEL CONTROL'!T43</f>
        <v>1</v>
      </c>
      <c r="J17" s="48" t="str">
        <f t="shared" si="3"/>
        <v>Media</v>
      </c>
      <c r="K17" s="48" t="str">
        <f t="shared" si="4"/>
        <v>Catastrófico</v>
      </c>
      <c r="L17" s="46" t="str">
        <f t="shared" si="5"/>
        <v>Extremo</v>
      </c>
      <c r="M17" s="46" t="str">
        <f t="shared" si="0"/>
        <v>Requiere Plan de Acción</v>
      </c>
      <c r="N17" s="46" t="str">
        <f t="shared" si="1"/>
        <v>Reducir_mitigar_Transferir_Evitar</v>
      </c>
      <c r="O17" s="51" t="s">
        <v>36</v>
      </c>
      <c r="P17" s="46" t="str">
        <f t="shared" si="2"/>
        <v>Reducir_Mitigar</v>
      </c>
      <c r="Q17" s="51" t="s">
        <v>184</v>
      </c>
      <c r="R17" s="51" t="s">
        <v>185</v>
      </c>
      <c r="S17" s="52">
        <v>45658</v>
      </c>
      <c r="T17" s="52">
        <v>46022</v>
      </c>
      <c r="U17" s="52">
        <v>45777</v>
      </c>
      <c r="V17" s="52">
        <v>45900</v>
      </c>
      <c r="W17" s="52">
        <v>46022</v>
      </c>
      <c r="X17" s="51"/>
      <c r="Y17" s="51"/>
      <c r="Z17" s="51" t="s">
        <v>44</v>
      </c>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114.75" x14ac:dyDescent="0.2">
      <c r="A18" s="45" t="str">
        <f>'[4]2 CONTEXTO E IDENTIFICACIÓN'!A18</f>
        <v>R10</v>
      </c>
      <c r="B18" s="46" t="str">
        <f>+'[4]2 CONTEXTO E IDENTIFICACIÓN'!F18</f>
        <v>Posibilidad de pérdida económica y reputacional por violación voluntaria al principio de selección objetiva debido a presiones internas o externas para los servidores públicos encargados de adelantar el proceso de contratación</v>
      </c>
      <c r="C18" s="47">
        <f>+'[4]3 PROBABIL E IMPACTO INHERENTE'!E18</f>
        <v>0.4</v>
      </c>
      <c r="D18" s="47">
        <f>+'[4]3 PROBABIL E IMPACTO INHERENTE'!M18</f>
        <v>0.6</v>
      </c>
      <c r="E18" s="48" t="str">
        <f>+'[4]4 MAPA CALOR INHERENTE'!C18</f>
        <v>Baja</v>
      </c>
      <c r="F18" s="48" t="str">
        <f>+'[4]4 MAPA CALOR INHERENTE'!D18</f>
        <v>Moderado</v>
      </c>
      <c r="G18" s="46" t="str">
        <f>+'[4]4 MAPA CALOR INHERENTE'!E18</f>
        <v>Moderado</v>
      </c>
      <c r="H18" s="49">
        <f>+'[4]5 VALORACIÓN DEL CONTROL'!S47</f>
        <v>0.24</v>
      </c>
      <c r="I18" s="50">
        <f>+'[4]5 VALORACIÓN DEL CONTROL'!T47</f>
        <v>0.6</v>
      </c>
      <c r="J18" s="48" t="str">
        <f t="shared" si="3"/>
        <v>Baja</v>
      </c>
      <c r="K18" s="48" t="str">
        <f t="shared" si="4"/>
        <v>Moderado</v>
      </c>
      <c r="L18" s="46" t="str">
        <f t="shared" si="5"/>
        <v>Moderado</v>
      </c>
      <c r="M18" s="46" t="str">
        <f t="shared" si="0"/>
        <v>Requiere Plan de Acción</v>
      </c>
      <c r="N18" s="46" t="str">
        <f t="shared" si="1"/>
        <v>Reducir_mitigar_Transferir_Evitar</v>
      </c>
      <c r="O18" s="51" t="s">
        <v>36</v>
      </c>
      <c r="P18" s="46" t="str">
        <f t="shared" si="2"/>
        <v>Reducir_Mitigar</v>
      </c>
      <c r="Q18" s="51" t="s">
        <v>186</v>
      </c>
      <c r="R18" s="51" t="s">
        <v>187</v>
      </c>
      <c r="S18" s="52">
        <v>45658</v>
      </c>
      <c r="T18" s="52">
        <v>46022</v>
      </c>
      <c r="U18" s="52">
        <v>45777</v>
      </c>
      <c r="V18" s="52">
        <v>45900</v>
      </c>
      <c r="W18" s="52">
        <v>46022</v>
      </c>
      <c r="X18" s="51"/>
      <c r="Y18" s="51"/>
      <c r="Z18" s="51" t="s">
        <v>44</v>
      </c>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'[4]2 CONTEXTO E IDENTIFICACIÓN'!A19</f>
        <v>R11</v>
      </c>
      <c r="B19" s="46" t="str">
        <f>+'[4]2 CONTEXTO E IDENTIFICACIÓN'!F19</f>
        <v xml:space="preserve">  </v>
      </c>
      <c r="C19" s="47" t="str">
        <f>+'[4]3 PROBABIL E IMPACTO INHERENTE'!E19</f>
        <v/>
      </c>
      <c r="D19" s="47" t="str">
        <f>+'[4]3 PROBABIL E IMPACTO INHERENTE'!M19</f>
        <v/>
      </c>
      <c r="E19" s="48" t="str">
        <f>+'[4]4 MAPA CALOR INHERENTE'!C19</f>
        <v/>
      </c>
      <c r="F19" s="48" t="str">
        <f>+'[4]4 MAPA CALOR INHERENTE'!D19</f>
        <v/>
      </c>
      <c r="G19" s="46" t="str">
        <f>+'[4]4 MAPA CALOR INHERENTE'!E19</f>
        <v/>
      </c>
      <c r="H19" s="49" t="str">
        <f>+'[4]5 VALORACIÓN DEL CONTROL'!S51</f>
        <v/>
      </c>
      <c r="I19" s="50" t="str">
        <f>+'[4]5 VALORACIÓN DEL CONTROL'!T51</f>
        <v/>
      </c>
      <c r="J19" s="48" t="str">
        <f t="shared" si="3"/>
        <v/>
      </c>
      <c r="K19" s="48" t="str">
        <f t="shared" si="4"/>
        <v/>
      </c>
      <c r="L19" s="46" t="str">
        <f t="shared" si="5"/>
        <v/>
      </c>
      <c r="M19" s="46" t="str">
        <f t="shared" si="0"/>
        <v/>
      </c>
      <c r="N19" s="46" t="str">
        <f t="shared" si="1"/>
        <v/>
      </c>
      <c r="O19" s="51"/>
      <c r="P19" s="46" t="str">
        <f t="shared" si="2"/>
        <v/>
      </c>
      <c r="Q19" s="117"/>
      <c r="R19" s="51"/>
      <c r="S19" s="52"/>
      <c r="T19" s="52"/>
      <c r="U19" s="52"/>
      <c r="V19" s="52"/>
      <c r="W19" s="52"/>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'[4]2 CONTEXTO E IDENTIFICACIÓN'!A20</f>
        <v>R12</v>
      </c>
      <c r="B20" s="46" t="str">
        <f>+'[4]2 CONTEXTO E IDENTIFICACIÓN'!F20</f>
        <v xml:space="preserve">  </v>
      </c>
      <c r="C20" s="47" t="str">
        <f>+'[4]3 PROBABIL E IMPACTO INHERENTE'!E20</f>
        <v/>
      </c>
      <c r="D20" s="47" t="str">
        <f>+'[4]3 PROBABIL E IMPACTO INHERENTE'!M20</f>
        <v/>
      </c>
      <c r="E20" s="48" t="str">
        <f>+'[4]4 MAPA CALOR INHERENTE'!C20</f>
        <v/>
      </c>
      <c r="F20" s="48" t="str">
        <f>+'[4]4 MAPA CALOR INHERENTE'!D20</f>
        <v/>
      </c>
      <c r="G20" s="46" t="str">
        <f>+'[4]4 MAPA CALOR INHERENTE'!E20</f>
        <v/>
      </c>
      <c r="H20" s="49" t="str">
        <f>+'[4]5 VALORACIÓN DEL CONTROL'!S55</f>
        <v/>
      </c>
      <c r="I20" s="50" t="str">
        <f>+'[4]5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6"/>
      <c r="AD20" s="76"/>
      <c r="AE20" s="74"/>
      <c r="AF20" s="77"/>
      <c r="AM20" s="74"/>
      <c r="AN20" s="74"/>
      <c r="AO20" s="44"/>
      <c r="AP20" s="44"/>
      <c r="AQ20" s="44"/>
      <c r="AR20" s="57"/>
      <c r="AS20" s="57"/>
      <c r="AT20" s="57"/>
      <c r="AU20" s="57"/>
      <c r="AV20" s="57"/>
      <c r="AW20" s="44"/>
      <c r="AX20" s="44"/>
    </row>
    <row r="21" spans="1:50" x14ac:dyDescent="0.2">
      <c r="A21" s="45" t="str">
        <f>'[4]2 CONTEXTO E IDENTIFICACIÓN'!A21</f>
        <v>R13</v>
      </c>
      <c r="B21" s="46" t="str">
        <f>+'[4]2 CONTEXTO E IDENTIFICACIÓN'!F21</f>
        <v xml:space="preserve">  </v>
      </c>
      <c r="C21" s="47" t="str">
        <f>+'[4]3 PROBABIL E IMPACTO INHERENTE'!E21</f>
        <v/>
      </c>
      <c r="D21" s="47" t="str">
        <f>+'[4]3 PROBABIL E IMPACTO INHERENTE'!M21</f>
        <v/>
      </c>
      <c r="E21" s="48" t="str">
        <f>+'[4]4 MAPA CALOR INHERENTE'!C21</f>
        <v/>
      </c>
      <c r="F21" s="48" t="str">
        <f>+'[4]4 MAPA CALOR INHERENTE'!D21</f>
        <v/>
      </c>
      <c r="G21" s="46" t="str">
        <f>+'[4]4 MAPA CALOR INHERENTE'!E21</f>
        <v/>
      </c>
      <c r="H21" s="49" t="str">
        <f>+'[4]5 VALORACIÓN DEL CONTROL'!S59</f>
        <v/>
      </c>
      <c r="I21" s="50" t="str">
        <f>+'[4]5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'[4]2 CONTEXTO E IDENTIFICACIÓN'!A22</f>
        <v>R14</v>
      </c>
      <c r="B22" s="46" t="str">
        <f>+'[4]2 CONTEXTO E IDENTIFICACIÓN'!F22</f>
        <v xml:space="preserve">  </v>
      </c>
      <c r="C22" s="47" t="str">
        <f>+'[4]3 PROBABIL E IMPACTO INHERENTE'!E22</f>
        <v/>
      </c>
      <c r="D22" s="47" t="str">
        <f>+'[4]3 PROBABIL E IMPACTO INHERENTE'!M22</f>
        <v/>
      </c>
      <c r="E22" s="48" t="str">
        <f>+'[4]4 MAPA CALOR INHERENTE'!C22</f>
        <v/>
      </c>
      <c r="F22" s="48" t="str">
        <f>+'[4]4 MAPA CALOR INHERENTE'!D22</f>
        <v/>
      </c>
      <c r="G22" s="46" t="str">
        <f>+'[4]4 MAPA CALOR INHERENTE'!E22</f>
        <v/>
      </c>
      <c r="H22" s="49" t="str">
        <f>+'[4]5 VALORACIÓN DEL CONTROL'!S63</f>
        <v/>
      </c>
      <c r="I22" s="50" t="str">
        <f>+'[4]5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'[4]2 CONTEXTO E IDENTIFICACIÓN'!A23</f>
        <v>R15</v>
      </c>
      <c r="B23" s="46" t="str">
        <f>+'[4]2 CONTEXTO E IDENTIFICACIÓN'!F23</f>
        <v xml:space="preserve">  </v>
      </c>
      <c r="C23" s="47" t="str">
        <f>+'[4]3 PROBABIL E IMPACTO INHERENTE'!E23</f>
        <v/>
      </c>
      <c r="D23" s="47" t="str">
        <f>+'[4]3 PROBABIL E IMPACTO INHERENTE'!M23</f>
        <v/>
      </c>
      <c r="E23" s="48" t="str">
        <f>+'[4]4 MAPA CALOR INHERENTE'!C23</f>
        <v/>
      </c>
      <c r="F23" s="48" t="str">
        <f>+'[4]4 MAPA CALOR INHERENTE'!D23</f>
        <v/>
      </c>
      <c r="G23" s="46" t="str">
        <f>+'[4]4 MAPA CALOR INHERENTE'!E23</f>
        <v/>
      </c>
      <c r="H23" s="49" t="str">
        <f>+'[4]5 VALORACIÓN DEL CONTROL'!S67</f>
        <v/>
      </c>
      <c r="I23" s="50" t="str">
        <f>+'[4]5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'[4]2 CONTEXTO E IDENTIFICACIÓN'!A24</f>
        <v>R16</v>
      </c>
      <c r="B24" s="46" t="str">
        <f>+'[4]2 CONTEXTO E IDENTIFICACIÓN'!F24</f>
        <v xml:space="preserve">  </v>
      </c>
      <c r="C24" s="47" t="str">
        <f>+'[4]3 PROBABIL E IMPACTO INHERENTE'!E24</f>
        <v/>
      </c>
      <c r="D24" s="47" t="str">
        <f>+'[4]3 PROBABIL E IMPACTO INHERENTE'!M24</f>
        <v/>
      </c>
      <c r="E24" s="48" t="str">
        <f>+'[4]4 MAPA CALOR INHERENTE'!C24</f>
        <v/>
      </c>
      <c r="F24" s="48" t="str">
        <f>+'[4]4 MAPA CALOR INHERENTE'!D24</f>
        <v/>
      </c>
      <c r="G24" s="46" t="str">
        <f>+'[4]4 MAPA CALOR INHERENTE'!E24</f>
        <v/>
      </c>
      <c r="H24" s="49" t="str">
        <f>+'[4]5 VALORACIÓN DEL CONTROL'!S71</f>
        <v/>
      </c>
      <c r="I24" s="50" t="str">
        <f>+'[4]5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'[4]2 CONTEXTO E IDENTIFICACIÓN'!A25</f>
        <v>R17</v>
      </c>
      <c r="B25" s="46" t="str">
        <f>+'[4]2 CONTEXTO E IDENTIFICACIÓN'!F25</f>
        <v xml:space="preserve">  </v>
      </c>
      <c r="C25" s="47" t="str">
        <f>+'[4]3 PROBABIL E IMPACTO INHERENTE'!E25</f>
        <v/>
      </c>
      <c r="D25" s="47" t="str">
        <f>+'[4]3 PROBABIL E IMPACTO INHERENTE'!M25</f>
        <v/>
      </c>
      <c r="E25" s="48" t="str">
        <f>+'[4]4 MAPA CALOR INHERENTE'!C25</f>
        <v/>
      </c>
      <c r="F25" s="48" t="str">
        <f>+'[4]4 MAPA CALOR INHERENTE'!D25</f>
        <v/>
      </c>
      <c r="G25" s="46" t="str">
        <f>+'[4]4 MAPA CALOR INHERENTE'!E25</f>
        <v/>
      </c>
      <c r="H25" s="49" t="str">
        <f>+'[4]5 VALORACIÓN DEL CONTROL'!S75</f>
        <v/>
      </c>
      <c r="I25" s="50" t="str">
        <f>+'[4]5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'[4]2 CONTEXTO E IDENTIFICACIÓN'!A26</f>
        <v>R18</v>
      </c>
      <c r="B26" s="46" t="str">
        <f>+'[4]2 CONTEXTO E IDENTIFICACIÓN'!F26</f>
        <v xml:space="preserve">  </v>
      </c>
      <c r="C26" s="47" t="str">
        <f>+'[4]3 PROBABIL E IMPACTO INHERENTE'!E26</f>
        <v/>
      </c>
      <c r="D26" s="47" t="str">
        <f>+'[4]3 PROBABIL E IMPACTO INHERENTE'!M26</f>
        <v/>
      </c>
      <c r="E26" s="48" t="str">
        <f>+'[4]4 MAPA CALOR INHERENTE'!C26</f>
        <v/>
      </c>
      <c r="F26" s="48" t="str">
        <f>+'[4]4 MAPA CALOR INHERENTE'!D26</f>
        <v/>
      </c>
      <c r="G26" s="46" t="str">
        <f>+'[4]4 MAPA CALOR INHERENTE'!E26</f>
        <v/>
      </c>
      <c r="H26" s="49" t="str">
        <f>+'[4]5 VALORACIÓN DEL CONTROL'!S79</f>
        <v/>
      </c>
      <c r="I26" s="50" t="str">
        <f>+'[4]5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'[4]2 CONTEXTO E IDENTIFICACIÓN'!A27</f>
        <v>R19</v>
      </c>
      <c r="B27" s="46" t="str">
        <f>+'[4]2 CONTEXTO E IDENTIFICACIÓN'!F27</f>
        <v xml:space="preserve">  </v>
      </c>
      <c r="C27" s="47" t="str">
        <f>+'[4]3 PROBABIL E IMPACTO INHERENTE'!E27</f>
        <v/>
      </c>
      <c r="D27" s="47" t="str">
        <f>+'[4]3 PROBABIL E IMPACTO INHERENTE'!M27</f>
        <v/>
      </c>
      <c r="E27" s="48" t="str">
        <f>+'[4]4 MAPA CALOR INHERENTE'!C27</f>
        <v/>
      </c>
      <c r="F27" s="48" t="str">
        <f>+'[4]4 MAPA CALOR INHERENTE'!D27</f>
        <v/>
      </c>
      <c r="G27" s="46" t="str">
        <f>+'[4]4 MAPA CALOR INHERENTE'!E27</f>
        <v/>
      </c>
      <c r="H27" s="49" t="str">
        <f>+'[4]5 VALORACIÓN DEL CONTROL'!S83</f>
        <v/>
      </c>
      <c r="I27" s="50" t="str">
        <f>+'[4]5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'[4]2 CONTEXTO E IDENTIFICACIÓN'!A28</f>
        <v>R20</v>
      </c>
      <c r="B28" s="46" t="str">
        <f>+'[4]2 CONTEXTO E IDENTIFICACIÓN'!F28</f>
        <v xml:space="preserve">  </v>
      </c>
      <c r="C28" s="47" t="str">
        <f>+'[4]3 PROBABIL E IMPACTO INHERENTE'!E28</f>
        <v/>
      </c>
      <c r="D28" s="47" t="str">
        <f>+'[4]3 PROBABIL E IMPACTO INHERENTE'!M28</f>
        <v/>
      </c>
      <c r="E28" s="48" t="str">
        <f>+'[4]4 MAPA CALOR INHERENTE'!C28</f>
        <v/>
      </c>
      <c r="F28" s="48" t="str">
        <f>+'[4]4 MAPA CALOR INHERENTE'!D28</f>
        <v/>
      </c>
      <c r="G28" s="46" t="str">
        <f>+'[4]4 MAPA CALOR INHERENTE'!E28</f>
        <v/>
      </c>
      <c r="H28" s="49" t="str">
        <f>+'[4]5 VALORACIÓN DEL CONTROL'!S87</f>
        <v/>
      </c>
      <c r="I28" s="50" t="str">
        <f>+'[4]5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379" priority="6" operator="equal">
      <formula>$AE$13</formula>
    </cfRule>
    <cfRule type="cellIs" dxfId="378" priority="7" operator="equal">
      <formula>$AE$12</formula>
    </cfRule>
    <cfRule type="cellIs" dxfId="377" priority="8" operator="equal">
      <formula>$AE$11</formula>
    </cfRule>
    <cfRule type="cellIs" dxfId="376" priority="9" operator="equal">
      <formula>$AE$10</formula>
    </cfRule>
    <cfRule type="cellIs" dxfId="375" priority="10" operator="equal">
      <formula>$AE$9</formula>
    </cfRule>
  </conditionalFormatting>
  <conditionalFormatting sqref="F9:F28">
    <cfRule type="cellIs" dxfId="374" priority="1" operator="equal">
      <formula>$AF$8</formula>
    </cfRule>
    <cfRule type="cellIs" dxfId="373" priority="2" operator="equal">
      <formula>$AG$8</formula>
    </cfRule>
    <cfRule type="cellIs" dxfId="372" priority="3" operator="equal">
      <formula>$AH$8</formula>
    </cfRule>
    <cfRule type="cellIs" dxfId="371" priority="4" operator="equal">
      <formula>$AI$8</formula>
    </cfRule>
    <cfRule type="cellIs" dxfId="370" priority="5" operator="equal">
      <formula>$AJ$8</formula>
    </cfRule>
  </conditionalFormatting>
  <conditionalFormatting sqref="G9:G28">
    <cfRule type="cellIs" dxfId="369" priority="11" operator="equal">
      <formula>$AF$16</formula>
    </cfRule>
    <cfRule type="cellIs" dxfId="368" priority="12" operator="equal">
      <formula>$AF$17</formula>
    </cfRule>
    <cfRule type="cellIs" dxfId="367" priority="13" operator="equal">
      <formula>$AF$18</formula>
    </cfRule>
    <cfRule type="cellIs" dxfId="366" priority="14" operator="equal">
      <formula>$AF$19</formula>
    </cfRule>
  </conditionalFormatting>
  <conditionalFormatting sqref="I9:J28">
    <cfRule type="cellIs" dxfId="365" priority="15" operator="equal">
      <formula>$AE$13</formula>
    </cfRule>
    <cfRule type="cellIs" dxfId="364" priority="16" operator="equal">
      <formula>$AE$12</formula>
    </cfRule>
    <cfRule type="cellIs" dxfId="363" priority="17" operator="equal">
      <formula>$AE$11</formula>
    </cfRule>
    <cfRule type="cellIs" dxfId="362" priority="18" operator="equal">
      <formula>$AE$10</formula>
    </cfRule>
    <cfRule type="cellIs" dxfId="361" priority="19" operator="equal">
      <formula>$AE$9</formula>
    </cfRule>
  </conditionalFormatting>
  <conditionalFormatting sqref="K9:K28">
    <cfRule type="cellIs" dxfId="360" priority="20" operator="equal">
      <formula>$AF$8</formula>
    </cfRule>
    <cfRule type="cellIs" dxfId="359" priority="21" operator="equal">
      <formula>$AG$8</formula>
    </cfRule>
    <cfRule type="cellIs" dxfId="358" priority="22" operator="equal">
      <formula>$AH$8</formula>
    </cfRule>
    <cfRule type="cellIs" dxfId="357" priority="23" operator="equal">
      <formula>$AI$8</formula>
    </cfRule>
    <cfRule type="cellIs" dxfId="356" priority="24" operator="equal">
      <formula>$AJ$8</formula>
    </cfRule>
  </conditionalFormatting>
  <conditionalFormatting sqref="L9:L28">
    <cfRule type="cellIs" dxfId="355" priority="25" operator="equal">
      <formula>$AF$16</formula>
    </cfRule>
    <cfRule type="cellIs" dxfId="354" priority="26" operator="equal">
      <formula>$AF$17</formula>
    </cfRule>
    <cfRule type="cellIs" dxfId="353" priority="27" operator="equal">
      <formula>$AF$18</formula>
    </cfRule>
    <cfRule type="cellIs" dxfId="352" priority="28" operator="equal">
      <formula>$AF$19</formula>
    </cfRule>
  </conditionalFormatting>
  <dataValidations count="4">
    <dataValidation type="list" allowBlank="1" showInputMessage="1" showErrorMessage="1" sqref="O9:O28" xr:uid="{4442E408-1D4C-4635-9DDA-A24387E7E968}">
      <formula1>INDIRECT($N9)</formula1>
    </dataValidation>
    <dataValidation allowBlank="1" showInputMessage="1" showErrorMessage="1" prompt="Es la materialización del riesgo y las consecuencias de su aparición. Su escala es: 5 bajo impacto, 10 medio, 20 alto impacto._x000a_" sqref="JP8:JV8" xr:uid="{1F0D9258-41D5-46BE-9DB4-E60DD2AC04F9}"/>
    <dataValidation allowBlank="1" showInputMessage="1" showErrorMessage="1" prompt="La probabilidad se encuentra determinada por una escala de 1 a 3, siendo 1 la menor probabilidad de ocurrencia del riesgo y 3 la mayor probabilidad de  ocurrencia." sqref="JO8" xr:uid="{B31A6ACA-4FAF-4D34-8C57-B6086E3910E0}"/>
    <dataValidation type="list" allowBlank="1" showInputMessage="1" showErrorMessage="1" sqref="JP9:JV16" xr:uid="{D095D089-CA87-4481-888F-68F34E72FD62}">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E9B74-F6B6-4FB0-A5BE-A63422C5AF03}">
  <dimension ref="A1:AX35"/>
  <sheetViews>
    <sheetView topLeftCell="A14" workbookViewId="0">
      <selection activeCell="A15" sqref="A15"/>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3.710937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+'[5]2 CONTEXTO E IDENTIFICACIÓN'!C1</f>
        <v>MAPA DE RIESGOS</v>
      </c>
      <c r="C1" s="1" t="str">
        <f>+'[5]2 CONTEXTO E IDENTIFICACIÓN'!D1</f>
        <v>CÓDIGO:</v>
      </c>
      <c r="D1" s="2">
        <f>+'[5]2 CONTEXTO E IDENTIFICACIÓN'!E1</f>
        <v>0</v>
      </c>
      <c r="E1" s="3"/>
      <c r="F1" s="4" t="str">
        <f>+'[5]2 CONTEXTO E IDENTIFICACIÓN'!$G$4</f>
        <v>Elaboración o Actualización:</v>
      </c>
      <c r="G1" s="5" t="str">
        <f>+IF('[5]2 CONTEXTO E IDENTIFICACIÓN'!$H$4="","",'[5]2 CONTEXTO E IDENTIFICACIÓN'!$H$4)</f>
        <v>ELABORACIÓN</v>
      </c>
      <c r="H1" s="6"/>
      <c r="I1" s="6"/>
      <c r="U1" s="8"/>
      <c r="V1" s="8"/>
      <c r="AR1" s="9"/>
      <c r="AS1" s="9"/>
      <c r="AT1" s="9"/>
      <c r="AU1" s="9"/>
      <c r="AV1" s="9"/>
    </row>
    <row r="2" spans="1:50" s="7" customFormat="1" x14ac:dyDescent="0.2">
      <c r="A2" s="197"/>
      <c r="B2" s="198"/>
      <c r="C2" s="1" t="str">
        <f>+'[5]2 CONTEXTO E IDENTIFICACIÓN'!D2</f>
        <v>VERSIÓN:</v>
      </c>
      <c r="D2" s="2">
        <f>+'[5]2 CONTEXTO E IDENTIFICACIÓN'!E2</f>
        <v>0</v>
      </c>
      <c r="E2" s="3"/>
      <c r="F2" s="10" t="str">
        <f>+'[5]2 CONTEXTO E IDENTIFICACIÓN'!$E$5</f>
        <v>Vigencia del:</v>
      </c>
      <c r="G2" s="11">
        <f>+IF('[5]2 CONTEXTO E IDENTIFICACIÓN'!$F$5="","",'[5]2 CONTEXTO E IDENTIFICACIÓN'!$F$5)</f>
        <v>45778</v>
      </c>
      <c r="H2" s="12" t="s">
        <v>0</v>
      </c>
      <c r="I2" s="13">
        <f>+IF('[5]2 CONTEXTO E IDENTIFICACIÓN'!$H$5="","",'[5]2 CONTEXTO E IDENTIFICACIÓN'!$H$5)</f>
        <v>46022</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+IF('[5]2 CONTEXTO E IDENTIFICACIÓN'!$C$4="","",'[5]2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+IF('[5]2 CONTEXTO E IDENTIFICACIÓN'!$E$4="","",'[5]2 CONTEXTO E IDENTIFICACIÓN'!$E$4)</f>
        <v>SECRETARIA DE HACIENDA</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40.25" x14ac:dyDescent="0.2">
      <c r="A9" s="45" t="str">
        <f>'[5]2 CONTEXTO E IDENTIFICACIÓN'!A9</f>
        <v>R1</v>
      </c>
      <c r="B9" s="46" t="str">
        <f>+'[5]2 CONTEXTO E IDENTIFICACIÓN'!F9</f>
        <v>Posibilidad de pérdida económica y reputacional Por la modificacion de los tiempos de respuestas de PQR´S, para lograr un beneficio personal o de terceros. Debido a la falta de interes en que se realicen los procesos dentro de los terminos establecidos y legales</v>
      </c>
      <c r="C9" s="47">
        <f>+'[5]3 PROBABIL E IMPACTO INHERENTE'!E9</f>
        <v>1</v>
      </c>
      <c r="D9" s="47">
        <f>+'[5]3 PROBABIL E IMPACTO INHERENTE'!M9</f>
        <v>0.8</v>
      </c>
      <c r="E9" s="48" t="str">
        <f>+'[5]4 MAPA CALOR INHERENTE'!C9</f>
        <v>Muy Alta</v>
      </c>
      <c r="F9" s="48" t="str">
        <f>+'[5]4 MAPA CALOR INHERENTE'!D9</f>
        <v>Mayor</v>
      </c>
      <c r="G9" s="46" t="str">
        <f>+'[5]4 MAPA CALOR INHERENTE'!E9</f>
        <v>Alto</v>
      </c>
      <c r="H9" s="49">
        <f>+'[5]6 MAPA CALOR RESIDUAL'!C9</f>
        <v>0.36</v>
      </c>
      <c r="I9" s="50">
        <f>+'[5]6 MAPA CALOR RESIDUAL'!D9</f>
        <v>0.8</v>
      </c>
      <c r="J9" s="48" t="str">
        <f>+'[5]6 MAPA CALOR RESIDUAL'!E9</f>
        <v>Baja</v>
      </c>
      <c r="K9" s="48" t="str">
        <f>+'[5]6 MAPA CALOR RESIDUAL'!F9</f>
        <v>Mayor</v>
      </c>
      <c r="L9" s="46" t="str">
        <f>+'[5]6 MAPA CALOR RESIDUAL'!G9</f>
        <v>Alto</v>
      </c>
      <c r="M9" s="46" t="str">
        <f t="shared" ref="M9:M28" si="0">+IF($N9="","",IF($N9=$AG$16,$AH$16,IF($N9=$AG$19,$AH$19)))</f>
        <v>Requiere Plan de Acción</v>
      </c>
      <c r="N9" s="46" t="str">
        <f t="shared" ref="N9:N28" si="1">+IF(L9="","",IF(OR(L9=$AF$16,L9=$AF$17,L9=$AF$18),$AG$16,IF(L9=$AF$19,$AG$19)))</f>
        <v>Reducir_mitigar_Transferir_Evitar</v>
      </c>
      <c r="O9" s="51" t="s">
        <v>75</v>
      </c>
      <c r="P9" s="46" t="str">
        <f t="shared" ref="P9:P28" si="2">+IF($M9="","",IF($M9=$AH$19,$AG$19,$O9))</f>
        <v>Redicir_Transferir</v>
      </c>
      <c r="Q9" s="51" t="s">
        <v>188</v>
      </c>
      <c r="R9" s="51" t="s">
        <v>189</v>
      </c>
      <c r="S9" s="118">
        <v>45931</v>
      </c>
      <c r="T9" s="52">
        <v>46022</v>
      </c>
      <c r="U9" s="52">
        <v>46021</v>
      </c>
      <c r="V9" s="51"/>
      <c r="W9" s="51"/>
      <c r="X9" s="51"/>
      <c r="Y9" s="51"/>
      <c r="Z9" s="51"/>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127.5" x14ac:dyDescent="0.2">
      <c r="A10" s="45" t="str">
        <f>'[5]2 CONTEXTO E IDENTIFICACIÓN'!A10</f>
        <v>R2</v>
      </c>
      <c r="B10" s="46" t="str">
        <f>+'[5]2 CONTEXTO E IDENTIFICACIÓN'!F10</f>
        <v>Posibilidad de pérdida económica Por beneficiar a los contribuyentes en los procesos de fiscalización. Debido a que los responsables del proceso de fiscalización otorgaron beneficios a particulares, en contravía de lo establecido por la normatividad vigente.</v>
      </c>
      <c r="C10" s="47">
        <f>+'[5]3 PROBABIL E IMPACTO INHERENTE'!E10</f>
        <v>1</v>
      </c>
      <c r="D10" s="47">
        <f>+'[5]3 PROBABIL E IMPACTO INHERENTE'!M10</f>
        <v>1</v>
      </c>
      <c r="E10" s="48" t="str">
        <f>+'[5]4 MAPA CALOR INHERENTE'!C10</f>
        <v>Muy Alta</v>
      </c>
      <c r="F10" s="48" t="str">
        <f>+'[5]4 MAPA CALOR INHERENTE'!D10</f>
        <v>Catastrófico</v>
      </c>
      <c r="G10" s="46" t="str">
        <f>+'[5]4 MAPA CALOR INHERENTE'!E10</f>
        <v>Extremo</v>
      </c>
      <c r="H10" s="49">
        <f>+'[5]5 VALORACIÓN DEL CONTROL'!S15</f>
        <v>0.7</v>
      </c>
      <c r="I10" s="50">
        <f>+'[5]5 VALORACIÓN DEL CONTROL'!T15</f>
        <v>1</v>
      </c>
      <c r="J10" s="48" t="str">
        <f t="shared" ref="J10:J28" si="3">+IF(H10=0,"",IF(H10&lt;=$AD$13,$AE$13,IF(H10&lt;=$AD$12,$AE$12,IF(H10&lt;=$AD$11,$AE$11,IF(H10&lt;=$AD$10,$AE$10,IF(H10&lt;=$AD$9,$AE$9,""))))))</f>
        <v>Alta</v>
      </c>
      <c r="K10" s="48" t="str">
        <f t="shared" ref="K10:K28" si="4">+IF(I10=0,"",IF(I10&lt;=$AF$7,$AF$8,IF(I10&lt;=$AG$7,$AG$8,IF(I10&lt;=$AH$7,$AH$8,IF(I10&lt;=$AI$7,$AI$8,IF(I10&lt;=$AJ$7,$AJ$8,""))))))</f>
        <v>Catastrófico</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Extremo</v>
      </c>
      <c r="M10" s="46" t="str">
        <f t="shared" si="0"/>
        <v>Requiere Plan de Acción</v>
      </c>
      <c r="N10" s="46" t="str">
        <f t="shared" si="1"/>
        <v>Reducir_mitigar_Transferir_Evitar</v>
      </c>
      <c r="O10" s="51" t="s">
        <v>36</v>
      </c>
      <c r="P10" s="46" t="str">
        <f t="shared" si="2"/>
        <v>Reducir_Mitigar</v>
      </c>
      <c r="Q10" s="51" t="s">
        <v>190</v>
      </c>
      <c r="R10" s="51" t="s">
        <v>191</v>
      </c>
      <c r="S10" s="118">
        <v>45931</v>
      </c>
      <c r="T10" s="52">
        <v>46022</v>
      </c>
      <c r="U10" s="52">
        <v>46021</v>
      </c>
      <c r="V10" s="51"/>
      <c r="W10" s="51"/>
      <c r="X10" s="51"/>
      <c r="Y10" s="51"/>
      <c r="Z10" s="51"/>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140.25" x14ac:dyDescent="0.2">
      <c r="A11" s="45" t="str">
        <f>'[5]2 CONTEXTO E IDENTIFICACIÓN'!A11</f>
        <v>R3</v>
      </c>
      <c r="B11" s="46" t="str">
        <f>+'[5]2 CONTEXTO E IDENTIFICACIÓN'!F11</f>
        <v>Posibilidad de pérdida económica Por detrimento por la prescripción de la acción de cobro coactivo beneficiando a los contribuyentes morosos.. Debido a la falta de interes en que se realicen los procesos dentro de los terminos establecidosy legales</v>
      </c>
      <c r="C11" s="47">
        <f>+'[5]3 PROBABIL E IMPACTO INHERENTE'!E11</f>
        <v>0.8</v>
      </c>
      <c r="D11" s="47">
        <f>+'[5]3 PROBABIL E IMPACTO INHERENTE'!M11</f>
        <v>1</v>
      </c>
      <c r="E11" s="48" t="str">
        <f>+'[5]4 MAPA CALOR INHERENTE'!C11</f>
        <v>Alta</v>
      </c>
      <c r="F11" s="48" t="str">
        <f>+'[5]4 MAPA CALOR INHERENTE'!D11</f>
        <v>Catastrófico</v>
      </c>
      <c r="G11" s="46" t="str">
        <f>+'[5]4 MAPA CALOR INHERENTE'!E11</f>
        <v>Extremo</v>
      </c>
      <c r="H11" s="49">
        <f>+'[5]5 VALORACIÓN DEL CONTROL'!S19</f>
        <v>0.48</v>
      </c>
      <c r="I11" s="50">
        <f>+'[5]5 VALORACIÓN DEL CONTROL'!T19</f>
        <v>1</v>
      </c>
      <c r="J11" s="48" t="str">
        <f t="shared" si="3"/>
        <v>Media</v>
      </c>
      <c r="K11" s="48" t="str">
        <f t="shared" si="4"/>
        <v>Catastrófico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46" t="str">
        <f t="shared" si="0"/>
        <v>Requiere Plan de Acción</v>
      </c>
      <c r="N11" s="46" t="str">
        <f t="shared" si="1"/>
        <v>Reducir_mitigar_Transferir_Evitar</v>
      </c>
      <c r="O11" s="51" t="s">
        <v>36</v>
      </c>
      <c r="P11" s="46" t="str">
        <f t="shared" si="2"/>
        <v>Reducir_Mitigar</v>
      </c>
      <c r="Q11" s="51" t="s">
        <v>192</v>
      </c>
      <c r="R11" s="51" t="s">
        <v>193</v>
      </c>
      <c r="S11" s="118">
        <v>45931</v>
      </c>
      <c r="T11" s="52">
        <v>46022</v>
      </c>
      <c r="U11" s="52">
        <v>46021</v>
      </c>
      <c r="V11" s="51"/>
      <c r="W11" s="51"/>
      <c r="X11" s="51"/>
      <c r="Y11" s="51"/>
      <c r="Z11" s="51"/>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165.75" x14ac:dyDescent="0.2">
      <c r="A12" s="45" t="str">
        <f>'[5]2 CONTEXTO E IDENTIFICACIÓN'!A12</f>
        <v>R4</v>
      </c>
      <c r="B12" s="46" t="str">
        <f>+'[5]2 CONTEXTO E IDENTIFICACIÓN'!F12</f>
        <v>Posibilidad de pérdida económica Por falta en la demora en el trámite de revisión y elaboración de la resolucion de devolución de impuestos con el fin de exigir una dadivas. Debido a Intereses personales, economicos o politicos del funcionario a favor de terceros o por desconocimiento de las normas relativas al proceso.</v>
      </c>
      <c r="C12" s="47">
        <f>+'[5]3 PROBABIL E IMPACTO INHERENTE'!E12</f>
        <v>0.6</v>
      </c>
      <c r="D12" s="47">
        <f>+'[5]3 PROBABIL E IMPACTO INHERENTE'!M12</f>
        <v>0.6</v>
      </c>
      <c r="E12" s="48" t="str">
        <f>+'[5]4 MAPA CALOR INHERENTE'!C12</f>
        <v>Media</v>
      </c>
      <c r="F12" s="48" t="str">
        <f>+'[5]4 MAPA CALOR INHERENTE'!D12</f>
        <v>Moderado</v>
      </c>
      <c r="G12" s="46" t="str">
        <f>+'[5]4 MAPA CALOR INHERENTE'!E12</f>
        <v>Moderado</v>
      </c>
      <c r="H12" s="49">
        <f>+'[5]5 VALORACIÓN DEL CONTROL'!S23</f>
        <v>0.42</v>
      </c>
      <c r="I12" s="50">
        <f>+'[5]5 VALORACIÓN DEL CONTROL'!T23</f>
        <v>0.6</v>
      </c>
      <c r="J12" s="48" t="str">
        <f t="shared" si="3"/>
        <v>Media</v>
      </c>
      <c r="K12" s="48" t="str">
        <f t="shared" si="4"/>
        <v>Moderado</v>
      </c>
      <c r="L12" s="46" t="str">
        <f t="shared" si="5"/>
        <v>Moderado</v>
      </c>
      <c r="M12" s="46" t="str">
        <f t="shared" si="0"/>
        <v>Requiere Plan de Acción</v>
      </c>
      <c r="N12" s="46" t="str">
        <f t="shared" si="1"/>
        <v>Reducir_mitigar_Transferir_Evitar</v>
      </c>
      <c r="O12" s="51" t="s">
        <v>36</v>
      </c>
      <c r="P12" s="46" t="str">
        <f t="shared" si="2"/>
        <v>Reducir_Mitigar</v>
      </c>
      <c r="Q12" s="51" t="s">
        <v>194</v>
      </c>
      <c r="R12" s="51" t="s">
        <v>191</v>
      </c>
      <c r="S12" s="118">
        <v>45931</v>
      </c>
      <c r="T12" s="52">
        <v>46022</v>
      </c>
      <c r="U12" s="52">
        <v>46021</v>
      </c>
      <c r="V12" s="51"/>
      <c r="W12" s="51"/>
      <c r="X12" s="51"/>
      <c r="Y12" s="51"/>
      <c r="Z12" s="51"/>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192" thickBot="1" x14ac:dyDescent="0.25">
      <c r="A13" s="45" t="str">
        <f>'[5]2 CONTEXTO E IDENTIFICACIÓN'!A13</f>
        <v>R5</v>
      </c>
      <c r="B13" s="46" t="str">
        <f>+'[5]2 CONTEXTO E IDENTIFICACIÓN'!F13</f>
        <v>Posibilidad de pérdida económica Por falta de la demora en el trámite de revisión y elaboración de la resolución de Pensión de los funcionarios con el fin de exigir dádivas u ofrendas. Debido a intereses personales economicos o politicos del funcionario; Intereses personales economicos o politicos a favor de terceros o desconocimiento de las normas relativas al proceso.</v>
      </c>
      <c r="C13" s="47">
        <f>+'[5]3 PROBABIL E IMPACTO INHERENTE'!E13</f>
        <v>0.6</v>
      </c>
      <c r="D13" s="47">
        <f>+'[5]3 PROBABIL E IMPACTO INHERENTE'!M13</f>
        <v>0.6</v>
      </c>
      <c r="E13" s="48" t="str">
        <f>+'[5]4 MAPA CALOR INHERENTE'!C13</f>
        <v>Media</v>
      </c>
      <c r="F13" s="48" t="str">
        <f>+'[5]4 MAPA CALOR INHERENTE'!D13</f>
        <v>Moderado</v>
      </c>
      <c r="G13" s="46" t="str">
        <f>+'[5]4 MAPA CALOR INHERENTE'!E13</f>
        <v>Moderado</v>
      </c>
      <c r="H13" s="49">
        <f>+'[5]5 VALORACIÓN DEL CONTROL'!S27</f>
        <v>0.6</v>
      </c>
      <c r="I13" s="50">
        <f>+'[5]5 VALORACIÓN DEL CONTROL'!T27</f>
        <v>0.44999999999999996</v>
      </c>
      <c r="J13" s="48" t="str">
        <f t="shared" si="3"/>
        <v>Media</v>
      </c>
      <c r="K13" s="48" t="str">
        <f t="shared" si="4"/>
        <v>Moderado</v>
      </c>
      <c r="L13" s="46" t="str">
        <f t="shared" si="5"/>
        <v>Moderado</v>
      </c>
      <c r="M13" s="46" t="str">
        <f t="shared" si="0"/>
        <v>Requiere Plan de Acción</v>
      </c>
      <c r="N13" s="46" t="str">
        <f t="shared" si="1"/>
        <v>Reducir_mitigar_Transferir_Evitar</v>
      </c>
      <c r="O13" s="51" t="s">
        <v>36</v>
      </c>
      <c r="P13" s="46" t="str">
        <f t="shared" si="2"/>
        <v>Reducir_Mitigar</v>
      </c>
      <c r="Q13" s="51" t="s">
        <v>194</v>
      </c>
      <c r="R13" s="51" t="s">
        <v>195</v>
      </c>
      <c r="S13" s="118">
        <v>45931</v>
      </c>
      <c r="T13" s="52">
        <v>46022</v>
      </c>
      <c r="U13" s="52">
        <v>46021</v>
      </c>
      <c r="V13" s="51"/>
      <c r="W13" s="51"/>
      <c r="X13" s="51"/>
      <c r="Y13" s="51"/>
      <c r="Z13" s="51"/>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408" x14ac:dyDescent="0.2">
      <c r="A14" s="45" t="str">
        <f>'[5]2 CONTEXTO E IDENTIFICACIÓN'!A14</f>
        <v>R6</v>
      </c>
      <c r="B14" s="46" t="str">
        <f>+'[5]2 CONTEXTO E IDENTIFICACIÓN'!F14</f>
        <v>Posibilidad  de efecto dañoso sobre el interes patrimonial Por Incumplimiento de la normatividad aplicable en lo relacionado a las disposiciones de Ley  SARLAFT - LA(Lavado de Activos) / FT (Financiación del Terrorismo), facilitando el reconocimiento de una posible operación de lavado de activos o financiación del terrorismo, en beneficio de terceros.  Debido a no que puede afectar del buen nombre de la entidad al ser expuesta a situaciones o procesos que impliquen una mala imagen, o por riesgo legal en donde existe la posibilidad de ser sancionados o estar obligados por la ley a indemnizar daños como consecuencia del incumplimiento de las normas establecidas y  exista la posibilidad de que ocurran pérdidas financieras en la compañías al ejecutar sus operaciones.</v>
      </c>
      <c r="C14" s="47">
        <f>+'[5]3 PROBABIL E IMPACTO INHERENTE'!E14</f>
        <v>0.4</v>
      </c>
      <c r="D14" s="47">
        <f>+'[5]3 PROBABIL E IMPACTO INHERENTE'!M14</f>
        <v>1</v>
      </c>
      <c r="E14" s="48" t="str">
        <f>+'[5]4 MAPA CALOR INHERENTE'!C14</f>
        <v>Baja</v>
      </c>
      <c r="F14" s="48" t="str">
        <f>+'[5]4 MAPA CALOR INHERENTE'!D14</f>
        <v>Catastrófico</v>
      </c>
      <c r="G14" s="46" t="str">
        <f>+'[5]4 MAPA CALOR INHERENTE'!E14</f>
        <v>Extremo</v>
      </c>
      <c r="H14" s="49">
        <f>+'[5]5 VALORACIÓN DEL CONTROL'!S31</f>
        <v>0.24</v>
      </c>
      <c r="I14" s="50">
        <f>+'[5]5 VALORACIÓN DEL CONTROL'!T31</f>
        <v>1</v>
      </c>
      <c r="J14" s="48" t="str">
        <f t="shared" si="3"/>
        <v>Baja</v>
      </c>
      <c r="K14" s="48" t="str">
        <f t="shared" si="4"/>
        <v>Catastrófico</v>
      </c>
      <c r="L14" s="46" t="str">
        <f t="shared" si="5"/>
        <v>Extremo</v>
      </c>
      <c r="M14" s="46" t="str">
        <f t="shared" si="0"/>
        <v>Requiere Plan de Acción</v>
      </c>
      <c r="N14" s="46" t="str">
        <f t="shared" si="1"/>
        <v>Reducir_mitigar_Transferir_Evitar</v>
      </c>
      <c r="O14" s="51" t="s">
        <v>36</v>
      </c>
      <c r="P14" s="46" t="str">
        <f t="shared" si="2"/>
        <v>Reducir_Mitigar</v>
      </c>
      <c r="Q14" s="51" t="s">
        <v>196</v>
      </c>
      <c r="R14" s="51" t="s">
        <v>189</v>
      </c>
      <c r="S14" s="118">
        <v>45931</v>
      </c>
      <c r="T14" s="52">
        <v>46022</v>
      </c>
      <c r="U14" s="52">
        <v>46021</v>
      </c>
      <c r="V14" s="51"/>
      <c r="W14" s="51"/>
      <c r="X14" s="51"/>
      <c r="Y14" s="51"/>
      <c r="Z14" s="51"/>
      <c r="AA14" s="53"/>
      <c r="AB14" s="53"/>
      <c r="AM14" s="37"/>
      <c r="AN14" s="37"/>
      <c r="AO14" s="44"/>
      <c r="AP14" s="59"/>
      <c r="AQ14" s="60"/>
      <c r="AR14" s="57"/>
      <c r="AS14" s="57"/>
      <c r="AT14" s="57"/>
      <c r="AU14" s="57"/>
      <c r="AV14" s="57"/>
      <c r="AW14" s="44"/>
      <c r="AX14" s="44"/>
    </row>
    <row r="15" spans="1:50" ht="38.25" x14ac:dyDescent="0.2">
      <c r="A15" s="45" t="str">
        <f>'[5]2 CONTEXTO E IDENTIFICACIÓN'!A15</f>
        <v>R7</v>
      </c>
      <c r="B15" s="46" t="str">
        <f>+'[5]2 CONTEXTO E IDENTIFICACIÓN'!F15</f>
        <v xml:space="preserve">  </v>
      </c>
      <c r="C15" s="47" t="str">
        <f>+'[5]3 PROBABIL E IMPACTO INHERENTE'!E15</f>
        <v/>
      </c>
      <c r="D15" s="47" t="str">
        <f>+'[5]3 PROBABIL E IMPACTO INHERENTE'!M15</f>
        <v/>
      </c>
      <c r="E15" s="48" t="str">
        <f>+'[5]4 MAPA CALOR INHERENTE'!C15</f>
        <v/>
      </c>
      <c r="F15" s="48" t="str">
        <f>+'[5]4 MAPA CALOR INHERENTE'!D15</f>
        <v/>
      </c>
      <c r="G15" s="46" t="str">
        <f>+'[5]4 MAPA CALOR INHERENTE'!E15</f>
        <v/>
      </c>
      <c r="H15" s="49" t="str">
        <f>+'[5]5 VALORACIÓN DEL CONTROL'!S35</f>
        <v/>
      </c>
      <c r="I15" s="50" t="str">
        <f>+'[5]5 VALORACIÓN DEL CONTROL'!T35</f>
        <v/>
      </c>
      <c r="J15" s="48" t="str">
        <f t="shared" si="3"/>
        <v/>
      </c>
      <c r="K15" s="48" t="str">
        <f t="shared" si="4"/>
        <v/>
      </c>
      <c r="L15" s="46" t="str">
        <f t="shared" si="5"/>
        <v/>
      </c>
      <c r="M15" s="46" t="str">
        <f t="shared" si="0"/>
        <v/>
      </c>
      <c r="N15" s="46" t="str">
        <f t="shared" si="1"/>
        <v/>
      </c>
      <c r="O15" s="51"/>
      <c r="P15" s="46" t="str">
        <f t="shared" si="2"/>
        <v/>
      </c>
      <c r="Q15" s="51"/>
      <c r="R15" s="51"/>
      <c r="S15" s="52"/>
      <c r="T15" s="52"/>
      <c r="U15" s="51"/>
      <c r="V15" s="51"/>
      <c r="W15" s="51"/>
      <c r="X15" s="51"/>
      <c r="Y15" s="51"/>
      <c r="Z15" s="51"/>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25.5" x14ac:dyDescent="0.2">
      <c r="A16" s="45" t="str">
        <f>'[5]2 CONTEXTO E IDENTIFICACIÓN'!A16</f>
        <v>R8</v>
      </c>
      <c r="B16" s="46" t="str">
        <f>+'[5]2 CONTEXTO E IDENTIFICACIÓN'!F16</f>
        <v xml:space="preserve">  </v>
      </c>
      <c r="C16" s="47" t="str">
        <f>+'[5]3 PROBABIL E IMPACTO INHERENTE'!E16</f>
        <v/>
      </c>
      <c r="D16" s="47" t="str">
        <f>+'[5]3 PROBABIL E IMPACTO INHERENTE'!M16</f>
        <v/>
      </c>
      <c r="E16" s="48" t="str">
        <f>+'[5]4 MAPA CALOR INHERENTE'!C16</f>
        <v/>
      </c>
      <c r="F16" s="48" t="str">
        <f>+'[5]4 MAPA CALOR INHERENTE'!D16</f>
        <v/>
      </c>
      <c r="G16" s="46" t="str">
        <f>+'[5]4 MAPA CALOR INHERENTE'!E16</f>
        <v/>
      </c>
      <c r="H16" s="49" t="str">
        <f>+'[5]5 VALORACIÓN DEL CONTROL'!S39</f>
        <v/>
      </c>
      <c r="I16" s="50" t="str">
        <f>+'[5]5 VALORACIÓN DEL CONTROL'!T39</f>
        <v/>
      </c>
      <c r="J16" s="48" t="str">
        <f t="shared" si="3"/>
        <v/>
      </c>
      <c r="K16" s="48" t="str">
        <f t="shared" si="4"/>
        <v/>
      </c>
      <c r="L16" s="46" t="str">
        <f t="shared" si="5"/>
        <v/>
      </c>
      <c r="M16" s="46" t="str">
        <f t="shared" si="0"/>
        <v/>
      </c>
      <c r="N16" s="46" t="str">
        <f t="shared" si="1"/>
        <v/>
      </c>
      <c r="O16" s="51"/>
      <c r="P16" s="46" t="str">
        <f t="shared" si="2"/>
        <v/>
      </c>
      <c r="Q16" s="51"/>
      <c r="R16" s="51"/>
      <c r="S16" s="52"/>
      <c r="T16" s="52"/>
      <c r="U16" s="51"/>
      <c r="V16" s="51"/>
      <c r="W16" s="51"/>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25.5" x14ac:dyDescent="0.2">
      <c r="A17" s="45" t="str">
        <f>'[5]2 CONTEXTO E IDENTIFICACIÓN'!A17</f>
        <v>R9</v>
      </c>
      <c r="B17" s="46" t="str">
        <f>+'[5]2 CONTEXTO E IDENTIFICACIÓN'!F17</f>
        <v xml:space="preserve">  </v>
      </c>
      <c r="C17" s="47" t="str">
        <f>+'[5]3 PROBABIL E IMPACTO INHERENTE'!E17</f>
        <v/>
      </c>
      <c r="D17" s="47" t="str">
        <f>+'[5]3 PROBABIL E IMPACTO INHERENTE'!M17</f>
        <v/>
      </c>
      <c r="E17" s="48" t="str">
        <f>+'[5]4 MAPA CALOR INHERENTE'!C17</f>
        <v/>
      </c>
      <c r="F17" s="48" t="str">
        <f>+'[5]4 MAPA CALOR INHERENTE'!D17</f>
        <v/>
      </c>
      <c r="G17" s="46" t="str">
        <f>+'[5]4 MAPA CALOR INHERENTE'!E17</f>
        <v/>
      </c>
      <c r="H17" s="49" t="str">
        <f>+'[5]5 VALORACIÓN DEL CONTROL'!S43</f>
        <v/>
      </c>
      <c r="I17" s="50" t="str">
        <f>+'[5]5 VALORACIÓN DEL CONTROL'!T43</f>
        <v/>
      </c>
      <c r="J17" s="48" t="str">
        <f t="shared" si="3"/>
        <v/>
      </c>
      <c r="K17" s="48" t="str">
        <f t="shared" si="4"/>
        <v/>
      </c>
      <c r="L17" s="46" t="str">
        <f t="shared" si="5"/>
        <v/>
      </c>
      <c r="M17" s="46" t="str">
        <f t="shared" si="0"/>
        <v/>
      </c>
      <c r="N17" s="46" t="str">
        <f t="shared" si="1"/>
        <v/>
      </c>
      <c r="O17" s="51"/>
      <c r="P17" s="46" t="str">
        <f t="shared" si="2"/>
        <v/>
      </c>
      <c r="Q17" s="51"/>
      <c r="R17" s="51"/>
      <c r="S17" s="52"/>
      <c r="T17" s="52"/>
      <c r="U17" s="51"/>
      <c r="V17" s="51"/>
      <c r="W17" s="51"/>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25.5" x14ac:dyDescent="0.2">
      <c r="A18" s="45" t="str">
        <f>'[5]2 CONTEXTO E IDENTIFICACIÓN'!A18</f>
        <v>R10</v>
      </c>
      <c r="B18" s="46" t="str">
        <f>+'[5]2 CONTEXTO E IDENTIFICACIÓN'!F18</f>
        <v xml:space="preserve">  </v>
      </c>
      <c r="C18" s="47" t="str">
        <f>+'[5]3 PROBABIL E IMPACTO INHERENTE'!E18</f>
        <v/>
      </c>
      <c r="D18" s="47" t="str">
        <f>+'[5]3 PROBABIL E IMPACTO INHERENTE'!M18</f>
        <v/>
      </c>
      <c r="E18" s="48" t="str">
        <f>+'[5]4 MAPA CALOR INHERENTE'!C18</f>
        <v/>
      </c>
      <c r="F18" s="48" t="str">
        <f>+'[5]4 MAPA CALOR INHERENTE'!D18</f>
        <v/>
      </c>
      <c r="G18" s="46" t="str">
        <f>+'[5]4 MAPA CALOR INHERENTE'!E18</f>
        <v/>
      </c>
      <c r="H18" s="49" t="str">
        <f>+'[5]5 VALORACIÓN DEL CONTROL'!S47</f>
        <v/>
      </c>
      <c r="I18" s="50" t="str">
        <f>+'[5]5 VALORACIÓN DEL CONTROL'!T47</f>
        <v/>
      </c>
      <c r="J18" s="48" t="str">
        <f t="shared" si="3"/>
        <v/>
      </c>
      <c r="K18" s="48" t="str">
        <f t="shared" si="4"/>
        <v/>
      </c>
      <c r="L18" s="46" t="str">
        <f t="shared" si="5"/>
        <v/>
      </c>
      <c r="M18" s="46" t="str">
        <f t="shared" si="0"/>
        <v/>
      </c>
      <c r="N18" s="46" t="str">
        <f t="shared" si="1"/>
        <v/>
      </c>
      <c r="O18" s="51"/>
      <c r="P18" s="46" t="str">
        <f t="shared" si="2"/>
        <v/>
      </c>
      <c r="Q18" s="51"/>
      <c r="R18" s="51"/>
      <c r="S18" s="52"/>
      <c r="T18" s="52"/>
      <c r="U18" s="51"/>
      <c r="V18" s="51"/>
      <c r="W18" s="51"/>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'[5]2 CONTEXTO E IDENTIFICACIÓN'!A19</f>
        <v>R11</v>
      </c>
      <c r="B19" s="46" t="str">
        <f>+'[5]2 CONTEXTO E IDENTIFICACIÓN'!F19</f>
        <v xml:space="preserve">  </v>
      </c>
      <c r="C19" s="47" t="str">
        <f>+'[5]3 PROBABIL E IMPACTO INHERENTE'!E19</f>
        <v/>
      </c>
      <c r="D19" s="47" t="str">
        <f>+'[5]3 PROBABIL E IMPACTO INHERENTE'!M19</f>
        <v/>
      </c>
      <c r="E19" s="48" t="str">
        <f>+'[5]4 MAPA CALOR INHERENTE'!C19</f>
        <v/>
      </c>
      <c r="F19" s="48" t="str">
        <f>+'[5]4 MAPA CALOR INHERENTE'!D19</f>
        <v/>
      </c>
      <c r="G19" s="46" t="str">
        <f>+'[5]4 MAPA CALOR INHERENTE'!E19</f>
        <v/>
      </c>
      <c r="H19" s="49" t="str">
        <f>+'[5]5 VALORACIÓN DEL CONTROL'!S51</f>
        <v/>
      </c>
      <c r="I19" s="50" t="str">
        <f>+'[5]5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1"/>
      <c r="V19" s="51"/>
      <c r="W19" s="51"/>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'[5]2 CONTEXTO E IDENTIFICACIÓN'!A20</f>
        <v>R12</v>
      </c>
      <c r="B20" s="46" t="str">
        <f>+'[5]2 CONTEXTO E IDENTIFICACIÓN'!F20</f>
        <v xml:space="preserve">  </v>
      </c>
      <c r="C20" s="47" t="str">
        <f>+'[5]3 PROBABIL E IMPACTO INHERENTE'!E20</f>
        <v/>
      </c>
      <c r="D20" s="47" t="str">
        <f>+'[5]3 PROBABIL E IMPACTO INHERENTE'!M20</f>
        <v/>
      </c>
      <c r="E20" s="48" t="str">
        <f>+'[5]4 MAPA CALOR INHERENTE'!C20</f>
        <v/>
      </c>
      <c r="F20" s="48" t="str">
        <f>+'[5]4 MAPA CALOR INHERENTE'!D20</f>
        <v/>
      </c>
      <c r="G20" s="46" t="str">
        <f>+'[5]4 MAPA CALOR INHERENTE'!E20</f>
        <v/>
      </c>
      <c r="H20" s="49" t="str">
        <f>+'[5]5 VALORACIÓN DEL CONTROL'!S55</f>
        <v/>
      </c>
      <c r="I20" s="50" t="str">
        <f>+'[5]5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6"/>
      <c r="AD20" s="76"/>
      <c r="AE20" s="74"/>
      <c r="AF20" s="77"/>
      <c r="AM20" s="74"/>
      <c r="AN20" s="74"/>
      <c r="AO20" s="44"/>
      <c r="AP20" s="44"/>
      <c r="AQ20" s="44"/>
      <c r="AR20" s="57"/>
      <c r="AS20" s="57"/>
      <c r="AT20" s="57"/>
      <c r="AU20" s="57"/>
      <c r="AV20" s="57"/>
      <c r="AW20" s="44"/>
      <c r="AX20" s="44"/>
    </row>
    <row r="21" spans="1:50" x14ac:dyDescent="0.2">
      <c r="A21" s="45" t="str">
        <f>'[5]2 CONTEXTO E IDENTIFICACIÓN'!A21</f>
        <v>R13</v>
      </c>
      <c r="B21" s="46" t="str">
        <f>+'[5]2 CONTEXTO E IDENTIFICACIÓN'!F21</f>
        <v xml:space="preserve">  </v>
      </c>
      <c r="C21" s="47" t="str">
        <f>+'[5]3 PROBABIL E IMPACTO INHERENTE'!E21</f>
        <v/>
      </c>
      <c r="D21" s="47" t="str">
        <f>+'[5]3 PROBABIL E IMPACTO INHERENTE'!M21</f>
        <v/>
      </c>
      <c r="E21" s="48" t="str">
        <f>+'[5]4 MAPA CALOR INHERENTE'!C21</f>
        <v/>
      </c>
      <c r="F21" s="48" t="str">
        <f>+'[5]4 MAPA CALOR INHERENTE'!D21</f>
        <v/>
      </c>
      <c r="G21" s="46" t="str">
        <f>+'[5]4 MAPA CALOR INHERENTE'!E21</f>
        <v/>
      </c>
      <c r="H21" s="49" t="str">
        <f>+'[5]5 VALORACIÓN DEL CONTROL'!S59</f>
        <v/>
      </c>
      <c r="I21" s="50" t="str">
        <f>+'[5]5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'[5]2 CONTEXTO E IDENTIFICACIÓN'!A22</f>
        <v>R14</v>
      </c>
      <c r="B22" s="46" t="str">
        <f>+'[5]2 CONTEXTO E IDENTIFICACIÓN'!F22</f>
        <v xml:space="preserve">  </v>
      </c>
      <c r="C22" s="47" t="str">
        <f>+'[5]3 PROBABIL E IMPACTO INHERENTE'!E22</f>
        <v/>
      </c>
      <c r="D22" s="47" t="str">
        <f>+'[5]3 PROBABIL E IMPACTO INHERENTE'!M22</f>
        <v/>
      </c>
      <c r="E22" s="48" t="str">
        <f>+'[5]4 MAPA CALOR INHERENTE'!C22</f>
        <v/>
      </c>
      <c r="F22" s="48" t="str">
        <f>+'[5]4 MAPA CALOR INHERENTE'!D22</f>
        <v/>
      </c>
      <c r="G22" s="46" t="str">
        <f>+'[5]4 MAPA CALOR INHERENTE'!E22</f>
        <v/>
      </c>
      <c r="H22" s="49" t="str">
        <f>+'[5]5 VALORACIÓN DEL CONTROL'!S63</f>
        <v/>
      </c>
      <c r="I22" s="50" t="str">
        <f>+'[5]5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'[5]2 CONTEXTO E IDENTIFICACIÓN'!A23</f>
        <v>R15</v>
      </c>
      <c r="B23" s="46" t="str">
        <f>+'[5]2 CONTEXTO E IDENTIFICACIÓN'!F23</f>
        <v xml:space="preserve">  </v>
      </c>
      <c r="C23" s="47" t="str">
        <f>+'[5]3 PROBABIL E IMPACTO INHERENTE'!E23</f>
        <v/>
      </c>
      <c r="D23" s="47" t="str">
        <f>+'[5]3 PROBABIL E IMPACTO INHERENTE'!M23</f>
        <v/>
      </c>
      <c r="E23" s="48" t="str">
        <f>+'[5]4 MAPA CALOR INHERENTE'!C23</f>
        <v/>
      </c>
      <c r="F23" s="48" t="str">
        <f>+'[5]4 MAPA CALOR INHERENTE'!D23</f>
        <v/>
      </c>
      <c r="G23" s="46" t="str">
        <f>+'[5]4 MAPA CALOR INHERENTE'!E23</f>
        <v/>
      </c>
      <c r="H23" s="49" t="str">
        <f>+'[5]5 VALORACIÓN DEL CONTROL'!S67</f>
        <v/>
      </c>
      <c r="I23" s="50" t="str">
        <f>+'[5]5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'[5]2 CONTEXTO E IDENTIFICACIÓN'!A24</f>
        <v>R16</v>
      </c>
      <c r="B24" s="46" t="str">
        <f>+'[5]2 CONTEXTO E IDENTIFICACIÓN'!F24</f>
        <v xml:space="preserve">  </v>
      </c>
      <c r="C24" s="47" t="str">
        <f>+'[5]3 PROBABIL E IMPACTO INHERENTE'!E24</f>
        <v/>
      </c>
      <c r="D24" s="47" t="str">
        <f>+'[5]3 PROBABIL E IMPACTO INHERENTE'!M24</f>
        <v/>
      </c>
      <c r="E24" s="48" t="str">
        <f>+'[5]4 MAPA CALOR INHERENTE'!C24</f>
        <v/>
      </c>
      <c r="F24" s="48" t="str">
        <f>+'[5]4 MAPA CALOR INHERENTE'!D24</f>
        <v/>
      </c>
      <c r="G24" s="46" t="str">
        <f>+'[5]4 MAPA CALOR INHERENTE'!E24</f>
        <v/>
      </c>
      <c r="H24" s="49" t="str">
        <f>+'[5]5 VALORACIÓN DEL CONTROL'!S71</f>
        <v/>
      </c>
      <c r="I24" s="50" t="str">
        <f>+'[5]5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'[5]2 CONTEXTO E IDENTIFICACIÓN'!A25</f>
        <v>R17</v>
      </c>
      <c r="B25" s="46" t="str">
        <f>+'[5]2 CONTEXTO E IDENTIFICACIÓN'!F25</f>
        <v xml:space="preserve">  </v>
      </c>
      <c r="C25" s="47" t="str">
        <f>+'[5]3 PROBABIL E IMPACTO INHERENTE'!E25</f>
        <v/>
      </c>
      <c r="D25" s="47" t="str">
        <f>+'[5]3 PROBABIL E IMPACTO INHERENTE'!M25</f>
        <v/>
      </c>
      <c r="E25" s="48" t="str">
        <f>+'[5]4 MAPA CALOR INHERENTE'!C25</f>
        <v/>
      </c>
      <c r="F25" s="48" t="str">
        <f>+'[5]4 MAPA CALOR INHERENTE'!D25</f>
        <v/>
      </c>
      <c r="G25" s="46" t="str">
        <f>+'[5]4 MAPA CALOR INHERENTE'!E25</f>
        <v/>
      </c>
      <c r="H25" s="49" t="str">
        <f>+'[5]5 VALORACIÓN DEL CONTROL'!S75</f>
        <v/>
      </c>
      <c r="I25" s="50" t="str">
        <f>+'[5]5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'[5]2 CONTEXTO E IDENTIFICACIÓN'!A26</f>
        <v>R18</v>
      </c>
      <c r="B26" s="46" t="str">
        <f>+'[5]2 CONTEXTO E IDENTIFICACIÓN'!F26</f>
        <v xml:space="preserve">  </v>
      </c>
      <c r="C26" s="47" t="str">
        <f>+'[5]3 PROBABIL E IMPACTO INHERENTE'!E26</f>
        <v/>
      </c>
      <c r="D26" s="47" t="str">
        <f>+'[5]3 PROBABIL E IMPACTO INHERENTE'!M26</f>
        <v/>
      </c>
      <c r="E26" s="48" t="str">
        <f>+'[5]4 MAPA CALOR INHERENTE'!C26</f>
        <v/>
      </c>
      <c r="F26" s="48" t="str">
        <f>+'[5]4 MAPA CALOR INHERENTE'!D26</f>
        <v/>
      </c>
      <c r="G26" s="46" t="str">
        <f>+'[5]4 MAPA CALOR INHERENTE'!E26</f>
        <v/>
      </c>
      <c r="H26" s="49" t="str">
        <f>+'[5]5 VALORACIÓN DEL CONTROL'!S79</f>
        <v/>
      </c>
      <c r="I26" s="50" t="str">
        <f>+'[5]5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'[5]2 CONTEXTO E IDENTIFICACIÓN'!A27</f>
        <v>R19</v>
      </c>
      <c r="B27" s="46" t="str">
        <f>+'[5]2 CONTEXTO E IDENTIFICACIÓN'!F27</f>
        <v xml:space="preserve">  </v>
      </c>
      <c r="C27" s="47" t="str">
        <f>+'[5]3 PROBABIL E IMPACTO INHERENTE'!E27</f>
        <v/>
      </c>
      <c r="D27" s="47" t="str">
        <f>+'[5]3 PROBABIL E IMPACTO INHERENTE'!M27</f>
        <v/>
      </c>
      <c r="E27" s="48" t="str">
        <f>+'[5]4 MAPA CALOR INHERENTE'!C27</f>
        <v/>
      </c>
      <c r="F27" s="48" t="str">
        <f>+'[5]4 MAPA CALOR INHERENTE'!D27</f>
        <v/>
      </c>
      <c r="G27" s="46" t="str">
        <f>+'[5]4 MAPA CALOR INHERENTE'!E27</f>
        <v/>
      </c>
      <c r="H27" s="49" t="str">
        <f>+'[5]5 VALORACIÓN DEL CONTROL'!S83</f>
        <v/>
      </c>
      <c r="I27" s="50" t="str">
        <f>+'[5]5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'[5]2 CONTEXTO E IDENTIFICACIÓN'!A28</f>
        <v>R20</v>
      </c>
      <c r="B28" s="46" t="str">
        <f>+'[5]2 CONTEXTO E IDENTIFICACIÓN'!F28</f>
        <v xml:space="preserve">  </v>
      </c>
      <c r="C28" s="47" t="str">
        <f>+'[5]3 PROBABIL E IMPACTO INHERENTE'!E28</f>
        <v/>
      </c>
      <c r="D28" s="47" t="str">
        <f>+'[5]3 PROBABIL E IMPACTO INHERENTE'!M28</f>
        <v/>
      </c>
      <c r="E28" s="48" t="str">
        <f>+'[5]4 MAPA CALOR INHERENTE'!C28</f>
        <v/>
      </c>
      <c r="F28" s="48" t="str">
        <f>+'[5]4 MAPA CALOR INHERENTE'!D28</f>
        <v/>
      </c>
      <c r="G28" s="46" t="str">
        <f>+'[5]4 MAPA CALOR INHERENTE'!E28</f>
        <v/>
      </c>
      <c r="H28" s="49" t="str">
        <f>+'[5]5 VALORACIÓN DEL CONTROL'!S87</f>
        <v/>
      </c>
      <c r="I28" s="50" t="str">
        <f>+'[5]5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351" priority="6" operator="equal">
      <formula>$AE$13</formula>
    </cfRule>
    <cfRule type="cellIs" dxfId="350" priority="7" operator="equal">
      <formula>$AE$12</formula>
    </cfRule>
    <cfRule type="cellIs" dxfId="349" priority="8" operator="equal">
      <formula>$AE$11</formula>
    </cfRule>
    <cfRule type="cellIs" dxfId="348" priority="9" operator="equal">
      <formula>$AE$10</formula>
    </cfRule>
    <cfRule type="cellIs" dxfId="347" priority="10" operator="equal">
      <formula>$AE$9</formula>
    </cfRule>
  </conditionalFormatting>
  <conditionalFormatting sqref="F9:F28">
    <cfRule type="cellIs" dxfId="346" priority="1" operator="equal">
      <formula>$AF$8</formula>
    </cfRule>
    <cfRule type="cellIs" dxfId="345" priority="2" operator="equal">
      <formula>$AG$8</formula>
    </cfRule>
    <cfRule type="cellIs" dxfId="344" priority="3" operator="equal">
      <formula>$AH$8</formula>
    </cfRule>
    <cfRule type="cellIs" dxfId="343" priority="4" operator="equal">
      <formula>$AI$8</formula>
    </cfRule>
    <cfRule type="cellIs" dxfId="342" priority="5" operator="equal">
      <formula>$AJ$8</formula>
    </cfRule>
  </conditionalFormatting>
  <conditionalFormatting sqref="G9:G28">
    <cfRule type="cellIs" dxfId="341" priority="11" operator="equal">
      <formula>$AF$16</formula>
    </cfRule>
    <cfRule type="cellIs" dxfId="340" priority="12" operator="equal">
      <formula>$AF$17</formula>
    </cfRule>
    <cfRule type="cellIs" dxfId="339" priority="13" operator="equal">
      <formula>$AF$18</formula>
    </cfRule>
    <cfRule type="cellIs" dxfId="338" priority="14" operator="equal">
      <formula>$AF$19</formula>
    </cfRule>
  </conditionalFormatting>
  <conditionalFormatting sqref="I9:J28">
    <cfRule type="cellIs" dxfId="337" priority="15" operator="equal">
      <formula>$AE$13</formula>
    </cfRule>
    <cfRule type="cellIs" dxfId="336" priority="16" operator="equal">
      <formula>$AE$12</formula>
    </cfRule>
    <cfRule type="cellIs" dxfId="335" priority="17" operator="equal">
      <formula>$AE$11</formula>
    </cfRule>
    <cfRule type="cellIs" dxfId="334" priority="18" operator="equal">
      <formula>$AE$10</formula>
    </cfRule>
    <cfRule type="cellIs" dxfId="333" priority="19" operator="equal">
      <formula>$AE$9</formula>
    </cfRule>
  </conditionalFormatting>
  <conditionalFormatting sqref="K9:K28">
    <cfRule type="cellIs" dxfId="332" priority="20" operator="equal">
      <formula>$AF$8</formula>
    </cfRule>
    <cfRule type="cellIs" dxfId="331" priority="21" operator="equal">
      <formula>$AG$8</formula>
    </cfRule>
    <cfRule type="cellIs" dxfId="330" priority="22" operator="equal">
      <formula>$AH$8</formula>
    </cfRule>
    <cfRule type="cellIs" dxfId="329" priority="23" operator="equal">
      <formula>$AI$8</formula>
    </cfRule>
    <cfRule type="cellIs" dxfId="328" priority="24" operator="equal">
      <formula>$AJ$8</formula>
    </cfRule>
  </conditionalFormatting>
  <conditionalFormatting sqref="L9:L28">
    <cfRule type="cellIs" dxfId="327" priority="25" operator="equal">
      <formula>$AF$16</formula>
    </cfRule>
    <cfRule type="cellIs" dxfId="326" priority="26" operator="equal">
      <formula>$AF$17</formula>
    </cfRule>
    <cfRule type="cellIs" dxfId="325" priority="27" operator="equal">
      <formula>$AF$18</formula>
    </cfRule>
    <cfRule type="cellIs" dxfId="324" priority="28" operator="equal">
      <formula>$AF$19</formula>
    </cfRule>
  </conditionalFormatting>
  <dataValidations count="4">
    <dataValidation type="list" allowBlank="1" showInputMessage="1" showErrorMessage="1" sqref="O9:O28" xr:uid="{BD22D246-F590-454B-828F-D1B50BD97015}">
      <formula1>INDIRECT($N9)</formula1>
    </dataValidation>
    <dataValidation allowBlank="1" showInputMessage="1" showErrorMessage="1" prompt="Es la materialización del riesgo y las consecuencias de su aparición. Su escala es: 5 bajo impacto, 10 medio, 20 alto impacto._x000a_" sqref="JP8:JV8" xr:uid="{D17B0237-40C4-46BF-B0CC-653EBC9B218A}"/>
    <dataValidation allowBlank="1" showInputMessage="1" showErrorMessage="1" prompt="La probabilidad se encuentra determinada por una escala de 1 a 3, siendo 1 la menor probabilidad de ocurrencia del riesgo y 3 la mayor probabilidad de  ocurrencia." sqref="JO8" xr:uid="{E61436DE-ECD5-4C18-919A-C0DFBE0708DD}"/>
    <dataValidation type="list" allowBlank="1" showInputMessage="1" showErrorMessage="1" sqref="JP9:JV16" xr:uid="{666DA090-75CC-44E0-91B1-AA25023B56E0}">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B9D5-5B05-4941-843F-95A8D2D5FE08}">
  <dimension ref="A1:AX35"/>
  <sheetViews>
    <sheetView topLeftCell="A10" workbookViewId="0">
      <selection sqref="A1:XFD1048576"/>
    </sheetView>
  </sheetViews>
  <sheetFormatPr baseColWidth="10" defaultColWidth="14.28515625" defaultRowHeight="12.75" x14ac:dyDescent="0.2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3.1406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+'[6]2 CONTEXTO E IDENTIFICACIÓN'!C1</f>
        <v>MAPA DE RIESGOS</v>
      </c>
      <c r="C1" s="1" t="str">
        <f>+'[6]2 CONTEXTO E IDENTIFICACIÓN'!D1</f>
        <v>CÓDIGO:</v>
      </c>
      <c r="D1" s="2">
        <f>+'[6]2 CONTEXTO E IDENTIFICACIÓN'!E1</f>
        <v>0</v>
      </c>
      <c r="E1" s="3"/>
      <c r="F1" s="4" t="str">
        <f>+'[6]2 CONTEXTO E IDENTIFICACIÓN'!$G$4</f>
        <v>Elaboración o Actualización:</v>
      </c>
      <c r="G1" s="5" t="str">
        <f>+IF('[6]2 CONTEXTO E IDENTIFICACIÓN'!$H$4="","",'[6]2 CONTEXTO E IDENTIFICACIÓN'!$H$4)</f>
        <v/>
      </c>
      <c r="H1" s="6"/>
      <c r="I1" s="6"/>
      <c r="U1" s="8"/>
      <c r="V1" s="8"/>
      <c r="AR1" s="9"/>
      <c r="AS1" s="9"/>
      <c r="AT1" s="9"/>
      <c r="AU1" s="9"/>
      <c r="AV1" s="9"/>
    </row>
    <row r="2" spans="1:50" s="7" customFormat="1" x14ac:dyDescent="0.2">
      <c r="A2" s="197"/>
      <c r="B2" s="198"/>
      <c r="C2" s="1" t="str">
        <f>+'[6]2 CONTEXTO E IDENTIFICACIÓN'!D2</f>
        <v>VERSIÓN:</v>
      </c>
      <c r="D2" s="2">
        <f>+'[6]2 CONTEXTO E IDENTIFICACIÓN'!E2</f>
        <v>0</v>
      </c>
      <c r="E2" s="3"/>
      <c r="F2" s="10" t="str">
        <f>+'[6]2 CONTEXTO E IDENTIFICACIÓN'!$E$5</f>
        <v>Vigencia del:</v>
      </c>
      <c r="G2" s="11" t="str">
        <f>+IF('[6]2 CONTEXTO E IDENTIFICACIÓN'!$F$5="","",'[6]2 CONTEXTO E IDENTIFICACIÓN'!$F$5)</f>
        <v/>
      </c>
      <c r="H2" s="12" t="s">
        <v>0</v>
      </c>
      <c r="I2" s="13" t="str">
        <f>+IF('[6]2 CONTEXTO E IDENTIFICACIÓN'!$H$5="","",'[6]2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+IF('[6]2 CONTEXTO E IDENTIFICACIÓN'!$C$4="","",'[6]2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+IF('[6]2 CONTEXTO E IDENTIFICACIÓN'!$E$4="","",'[6]2 CONTEXTO E IDENTIFICACIÓN'!$E$4)</f>
        <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242.25" x14ac:dyDescent="0.2">
      <c r="A9" s="45" t="str">
        <f>'[6]2 CONTEXTO E IDENTIFICACIÓN'!A9</f>
        <v>R1</v>
      </c>
      <c r="B9" s="46" t="str">
        <f>+'[6]2 CONTEXTO E IDENTIFICACIÓN'!F9</f>
        <v>Posibilidad de pérdida económica y reputacional por favorecimiento a Terceros en la asignacion de contratos, con pliegos de condiciones a su medida debido al clientelismo</v>
      </c>
      <c r="C9" s="47">
        <f>+'[6]3 PROBABIL E IMPACTO INHERENTE'!E9</f>
        <v>0.4</v>
      </c>
      <c r="D9" s="47">
        <f>+'[6]3 PROBABIL E IMPACTO INHERENTE'!M9</f>
        <v>1</v>
      </c>
      <c r="E9" s="48" t="str">
        <f>+'[6]4 MAPA CALOR INHERENTE'!C9</f>
        <v>Baja</v>
      </c>
      <c r="F9" s="48" t="str">
        <f>+'[6]4 MAPA CALOR INHERENTE'!D9</f>
        <v>Catastrófico</v>
      </c>
      <c r="G9" s="46" t="str">
        <f>+'[6]4 MAPA CALOR INHERENTE'!E9</f>
        <v>Extremo</v>
      </c>
      <c r="H9" s="49">
        <f>+'[6]6 MAPA CALOR RESIDUAL'!C9</f>
        <v>0.14399999999999999</v>
      </c>
      <c r="I9" s="50">
        <f>+'[6]6 MAPA CALOR RESIDUAL'!D9</f>
        <v>1</v>
      </c>
      <c r="J9" s="48" t="str">
        <f>+'[6]6 MAPA CALOR RESIDUAL'!E9</f>
        <v>Muy Baja</v>
      </c>
      <c r="K9" s="48" t="str">
        <f>+'[6]6 MAPA CALOR RESIDUAL'!F9</f>
        <v>Catastrófico</v>
      </c>
      <c r="L9" s="46" t="str">
        <f>+'[6]6 MAPA CALOR RESIDUAL'!G9</f>
        <v>Extremo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197</v>
      </c>
      <c r="R9" s="51" t="s">
        <v>198</v>
      </c>
      <c r="S9" s="52">
        <v>45658</v>
      </c>
      <c r="T9" s="52">
        <v>46022</v>
      </c>
      <c r="U9" s="51"/>
      <c r="V9" s="51" t="s">
        <v>199</v>
      </c>
      <c r="W9" s="51" t="s">
        <v>200</v>
      </c>
      <c r="X9" s="51"/>
      <c r="Y9" s="51"/>
      <c r="Z9" s="51"/>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280.5" x14ac:dyDescent="0.2">
      <c r="A10" s="45" t="str">
        <f>'[6]2 CONTEXTO E IDENTIFICACIÓN'!A10</f>
        <v>R2</v>
      </c>
      <c r="B10" s="46" t="str">
        <f>+'[6]2 CONTEXTO E IDENTIFICACIÓN'!F10</f>
        <v>Posibilidad de pérdida reputacional por recibir dadivas a cambio de suministro de informacion a terceros para el favorecimiento en la adjudicacion de contratos. a causa de Beneficio particular y falta de etica del funcionario</v>
      </c>
      <c r="C10" s="47">
        <f>+'[6]3 PROBABIL E IMPACTO INHERENTE'!E10</f>
        <v>0.4</v>
      </c>
      <c r="D10" s="47">
        <f>+'[6]3 PROBABIL E IMPACTO INHERENTE'!M10</f>
        <v>1</v>
      </c>
      <c r="E10" s="48" t="str">
        <f>+'[6]4 MAPA CALOR INHERENTE'!C10</f>
        <v>Baja</v>
      </c>
      <c r="F10" s="48" t="str">
        <f>+'[6]4 MAPA CALOR INHERENTE'!D10</f>
        <v>Catastrófico</v>
      </c>
      <c r="G10" s="46" t="str">
        <f>+'[6]4 MAPA CALOR INHERENTE'!E10</f>
        <v>Extremo</v>
      </c>
      <c r="H10" s="49">
        <f>+'[6]5 VALORACIÓN DEL CONTROL'!S15</f>
        <v>0.12</v>
      </c>
      <c r="I10" s="50">
        <f>+'[6]5 VALORACIÓN DEL CONTROL'!T15</f>
        <v>1</v>
      </c>
      <c r="J10" s="48" t="str">
        <f t="shared" ref="J10:J28" si="3">+IF(H10=0,"",IF(H10&lt;=$AD$13,$AE$13,IF(H10&lt;=$AD$12,$AE$12,IF(H10&lt;=$AD$11,$AE$11,IF(H10&lt;=$AD$10,$AE$10,IF(H10&lt;=$AD$9,$AE$9,""))))))</f>
        <v>Muy Baja</v>
      </c>
      <c r="K10" s="48" t="str">
        <f t="shared" ref="K10:K28" si="4">+IF(I10=0,"",IF(I10&lt;=$AF$7,$AF$8,IF(I10&lt;=$AG$7,$AG$8,IF(I10&lt;=$AH$7,$AH$8,IF(I10&lt;=$AI$7,$AI$8,IF(I10&lt;=$AJ$7,$AJ$8,""))))))</f>
        <v>Catastrófico</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Extremo</v>
      </c>
      <c r="M10" s="46" t="str">
        <f t="shared" si="0"/>
        <v>Requiere Plan de Acción</v>
      </c>
      <c r="N10" s="46" t="str">
        <f t="shared" si="1"/>
        <v>Reducir_mitigar_Transferir_Evitar</v>
      </c>
      <c r="O10" s="51" t="s">
        <v>75</v>
      </c>
      <c r="P10" s="46" t="str">
        <f t="shared" si="2"/>
        <v>Redicir_Transferir</v>
      </c>
      <c r="Q10" s="51" t="s">
        <v>197</v>
      </c>
      <c r="R10" s="51" t="s">
        <v>198</v>
      </c>
      <c r="S10" s="52">
        <v>45658</v>
      </c>
      <c r="T10" s="52">
        <v>46022</v>
      </c>
      <c r="U10" s="51"/>
      <c r="V10" s="51" t="s">
        <v>201</v>
      </c>
      <c r="W10" s="51" t="s">
        <v>202</v>
      </c>
      <c r="X10" s="51"/>
      <c r="Y10" s="51"/>
      <c r="Z10" s="51"/>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318.75" x14ac:dyDescent="0.2">
      <c r="A11" s="45" t="str">
        <f>'[6]2 CONTEXTO E IDENTIFICACIÓN'!A11</f>
        <v>R3</v>
      </c>
      <c r="B11" s="46" t="str">
        <f>+'[6]2 CONTEXTO E IDENTIFICACIÓN'!F11</f>
        <v>Posibilidad de pérdida económica y reputacional por alteracion de los informes de supervision y control por parte de funcionarios para el favorecimiento de terceros debido a la falta de etica del funcionario</v>
      </c>
      <c r="C11" s="47">
        <f>+'[6]3 PROBABIL E IMPACTO INHERENTE'!E11</f>
        <v>0.4</v>
      </c>
      <c r="D11" s="47">
        <f>+'[6]3 PROBABIL E IMPACTO INHERENTE'!M11</f>
        <v>1</v>
      </c>
      <c r="E11" s="48" t="str">
        <f>+'[6]4 MAPA CALOR INHERENTE'!C11</f>
        <v>Baja</v>
      </c>
      <c r="F11" s="48" t="str">
        <f>+'[6]4 MAPA CALOR INHERENTE'!D11</f>
        <v>Catastrófico</v>
      </c>
      <c r="G11" s="46" t="str">
        <f>+'[6]4 MAPA CALOR INHERENTE'!E11</f>
        <v>Extremo</v>
      </c>
      <c r="H11" s="49">
        <f>+'[6]5 VALORACIÓN DEL CONTROL'!S19</f>
        <v>0.24</v>
      </c>
      <c r="I11" s="50">
        <f>+'[6]5 VALORACIÓN DEL CONTROL'!T19</f>
        <v>1</v>
      </c>
      <c r="J11" s="48" t="str">
        <f t="shared" si="3"/>
        <v>Baja</v>
      </c>
      <c r="K11" s="48" t="str">
        <f t="shared" si="4"/>
        <v>Catastrófico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46" t="str">
        <f t="shared" si="0"/>
        <v>Requiere Plan de Acción</v>
      </c>
      <c r="N11" s="46" t="str">
        <f t="shared" si="1"/>
        <v>Reducir_mitigar_Transferir_Evitar</v>
      </c>
      <c r="O11" s="51" t="s">
        <v>36</v>
      </c>
      <c r="P11" s="46" t="str">
        <f t="shared" si="2"/>
        <v>Reducir_Mitigar</v>
      </c>
      <c r="Q11" s="51" t="s">
        <v>203</v>
      </c>
      <c r="R11" s="51" t="s">
        <v>198</v>
      </c>
      <c r="S11" s="52">
        <v>45658</v>
      </c>
      <c r="T11" s="52">
        <v>46022</v>
      </c>
      <c r="U11" s="51"/>
      <c r="V11" s="51" t="s">
        <v>204</v>
      </c>
      <c r="W11" s="51" t="s">
        <v>205</v>
      </c>
      <c r="X11" s="51"/>
      <c r="Y11" s="51"/>
      <c r="Z11" s="51"/>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x14ac:dyDescent="0.2">
      <c r="A12" s="45" t="str">
        <f>'[6]2 CONTEXTO E IDENTIFICACIÓN'!A12</f>
        <v>R4</v>
      </c>
      <c r="B12" s="46">
        <f>+'[6]2 CONTEXTO E IDENTIFICACIÓN'!F12</f>
        <v>0</v>
      </c>
      <c r="C12" s="47" t="str">
        <f>+'[6]3 PROBABIL E IMPACTO INHERENTE'!E12</f>
        <v/>
      </c>
      <c r="D12" s="47" t="str">
        <f>+'[6]3 PROBABIL E IMPACTO INHERENTE'!M12</f>
        <v/>
      </c>
      <c r="E12" s="48" t="str">
        <f>+'[6]4 MAPA CALOR INHERENTE'!C12</f>
        <v/>
      </c>
      <c r="F12" s="48" t="str">
        <f>+'[6]4 MAPA CALOR INHERENTE'!D12</f>
        <v/>
      </c>
      <c r="G12" s="46" t="str">
        <f>+'[6]4 MAPA CALOR INHERENTE'!E12</f>
        <v/>
      </c>
      <c r="H12" s="49" t="str">
        <f>+'[6]5 VALORACIÓN DEL CONTROL'!S23</f>
        <v/>
      </c>
      <c r="I12" s="50" t="str">
        <f>+'[6]5 VALORACIÓN DEL CONTROL'!T23</f>
        <v/>
      </c>
      <c r="J12" s="48" t="str">
        <f t="shared" si="3"/>
        <v/>
      </c>
      <c r="K12" s="48" t="str">
        <f t="shared" si="4"/>
        <v/>
      </c>
      <c r="L12" s="46" t="str">
        <f t="shared" si="5"/>
        <v/>
      </c>
      <c r="M12" s="46" t="str">
        <f t="shared" si="0"/>
        <v/>
      </c>
      <c r="N12" s="46" t="str">
        <f t="shared" si="1"/>
        <v/>
      </c>
      <c r="O12" s="51"/>
      <c r="P12" s="46" t="str">
        <f t="shared" si="2"/>
        <v/>
      </c>
      <c r="Q12" s="51"/>
      <c r="R12" s="51"/>
      <c r="S12" s="52"/>
      <c r="T12" s="52"/>
      <c r="U12" s="51"/>
      <c r="V12" s="51"/>
      <c r="W12" s="51"/>
      <c r="X12" s="51"/>
      <c r="Y12" s="51"/>
      <c r="Z12" s="51"/>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13.5" thickBot="1" x14ac:dyDescent="0.25">
      <c r="A13" s="45" t="str">
        <f>'[6]2 CONTEXTO E IDENTIFICACIÓN'!A13</f>
        <v>R5</v>
      </c>
      <c r="B13" s="46">
        <f>+'[6]2 CONTEXTO E IDENTIFICACIÓN'!F13</f>
        <v>0</v>
      </c>
      <c r="C13" s="47" t="str">
        <f>+'[6]3 PROBABIL E IMPACTO INHERENTE'!E13</f>
        <v/>
      </c>
      <c r="D13" s="47" t="str">
        <f>+'[6]3 PROBABIL E IMPACTO INHERENTE'!M13</f>
        <v/>
      </c>
      <c r="E13" s="48" t="str">
        <f>+'[6]4 MAPA CALOR INHERENTE'!C13</f>
        <v/>
      </c>
      <c r="F13" s="48" t="str">
        <f>+'[6]4 MAPA CALOR INHERENTE'!D13</f>
        <v/>
      </c>
      <c r="G13" s="46" t="str">
        <f>+'[6]4 MAPA CALOR INHERENTE'!E13</f>
        <v/>
      </c>
      <c r="H13" s="49" t="str">
        <f>+'[6]5 VALORACIÓN DEL CONTROL'!S27</f>
        <v/>
      </c>
      <c r="I13" s="50" t="str">
        <f>+'[6]5 VALORACIÓN DEL CONTROL'!T27</f>
        <v/>
      </c>
      <c r="J13" s="48" t="str">
        <f t="shared" si="3"/>
        <v/>
      </c>
      <c r="K13" s="48" t="str">
        <f t="shared" si="4"/>
        <v/>
      </c>
      <c r="L13" s="46" t="str">
        <f t="shared" si="5"/>
        <v/>
      </c>
      <c r="M13" s="46" t="str">
        <f t="shared" si="0"/>
        <v/>
      </c>
      <c r="N13" s="46" t="str">
        <f t="shared" si="1"/>
        <v/>
      </c>
      <c r="O13" s="51"/>
      <c r="P13" s="46" t="str">
        <f t="shared" si="2"/>
        <v/>
      </c>
      <c r="Q13" s="51"/>
      <c r="R13" s="51"/>
      <c r="S13" s="52"/>
      <c r="T13" s="52"/>
      <c r="U13" s="51"/>
      <c r="V13" s="51"/>
      <c r="W13" s="51"/>
      <c r="X13" s="51"/>
      <c r="Y13" s="51"/>
      <c r="Z13" s="51"/>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x14ac:dyDescent="0.2">
      <c r="A14" s="45" t="str">
        <f>'[6]2 CONTEXTO E IDENTIFICACIÓN'!A14</f>
        <v>R6</v>
      </c>
      <c r="B14" s="46" t="str">
        <f>+'[6]2 CONTEXTO E IDENTIFICACIÓN'!F14</f>
        <v xml:space="preserve">  </v>
      </c>
      <c r="C14" s="47" t="str">
        <f>+'[6]3 PROBABIL E IMPACTO INHERENTE'!E14</f>
        <v/>
      </c>
      <c r="D14" s="47" t="str">
        <f>+'[6]3 PROBABIL E IMPACTO INHERENTE'!M14</f>
        <v/>
      </c>
      <c r="E14" s="48" t="str">
        <f>+'[6]4 MAPA CALOR INHERENTE'!C14</f>
        <v/>
      </c>
      <c r="F14" s="48" t="str">
        <f>+'[6]4 MAPA CALOR INHERENTE'!D14</f>
        <v/>
      </c>
      <c r="G14" s="46" t="str">
        <f>+'[6]4 MAPA CALOR INHERENTE'!E14</f>
        <v/>
      </c>
      <c r="H14" s="49" t="str">
        <f>+'[6]5 VALORACIÓN DEL CONTROL'!S31</f>
        <v/>
      </c>
      <c r="I14" s="50" t="str">
        <f>+'[6]5 VALORACIÓN DEL CONTROL'!T31</f>
        <v/>
      </c>
      <c r="J14" s="48" t="str">
        <f t="shared" si="3"/>
        <v/>
      </c>
      <c r="K14" s="48" t="str">
        <f t="shared" si="4"/>
        <v/>
      </c>
      <c r="L14" s="46" t="str">
        <f t="shared" si="5"/>
        <v/>
      </c>
      <c r="M14" s="46" t="str">
        <f t="shared" si="0"/>
        <v/>
      </c>
      <c r="N14" s="46" t="str">
        <f t="shared" si="1"/>
        <v/>
      </c>
      <c r="O14" s="51"/>
      <c r="P14" s="46" t="str">
        <f t="shared" si="2"/>
        <v/>
      </c>
      <c r="Q14" s="51"/>
      <c r="R14" s="51"/>
      <c r="S14" s="52"/>
      <c r="T14" s="52"/>
      <c r="U14" s="51"/>
      <c r="V14" s="51"/>
      <c r="W14" s="51"/>
      <c r="X14" s="51"/>
      <c r="Y14" s="51"/>
      <c r="Z14" s="51"/>
      <c r="AA14" s="53"/>
      <c r="AB14" s="53"/>
      <c r="AM14" s="37"/>
      <c r="AN14" s="37"/>
      <c r="AO14" s="44"/>
      <c r="AP14" s="59"/>
      <c r="AQ14" s="60"/>
      <c r="AR14" s="57"/>
      <c r="AS14" s="57"/>
      <c r="AT14" s="57"/>
      <c r="AU14" s="57"/>
      <c r="AV14" s="57"/>
      <c r="AW14" s="44"/>
      <c r="AX14" s="44"/>
    </row>
    <row r="15" spans="1:50" ht="38.25" x14ac:dyDescent="0.2">
      <c r="A15" s="45" t="str">
        <f>'[6]2 CONTEXTO E IDENTIFICACIÓN'!A15</f>
        <v>R7</v>
      </c>
      <c r="B15" s="46" t="str">
        <f>+'[6]2 CONTEXTO E IDENTIFICACIÓN'!F15</f>
        <v xml:space="preserve">  </v>
      </c>
      <c r="C15" s="47" t="str">
        <f>+'[6]3 PROBABIL E IMPACTO INHERENTE'!E15</f>
        <v/>
      </c>
      <c r="D15" s="47" t="str">
        <f>+'[6]3 PROBABIL E IMPACTO INHERENTE'!M15</f>
        <v/>
      </c>
      <c r="E15" s="48" t="str">
        <f>+'[6]4 MAPA CALOR INHERENTE'!C15</f>
        <v/>
      </c>
      <c r="F15" s="48" t="str">
        <f>+'[6]4 MAPA CALOR INHERENTE'!D15</f>
        <v/>
      </c>
      <c r="G15" s="46" t="str">
        <f>+'[6]4 MAPA CALOR INHERENTE'!E15</f>
        <v/>
      </c>
      <c r="H15" s="49" t="str">
        <f>+'[6]5 VALORACIÓN DEL CONTROL'!S35</f>
        <v/>
      </c>
      <c r="I15" s="50" t="str">
        <f>+'[6]5 VALORACIÓN DEL CONTROL'!T35</f>
        <v/>
      </c>
      <c r="J15" s="48" t="str">
        <f t="shared" si="3"/>
        <v/>
      </c>
      <c r="K15" s="48" t="str">
        <f t="shared" si="4"/>
        <v/>
      </c>
      <c r="L15" s="46" t="str">
        <f t="shared" si="5"/>
        <v/>
      </c>
      <c r="M15" s="46" t="str">
        <f t="shared" si="0"/>
        <v/>
      </c>
      <c r="N15" s="46" t="str">
        <f t="shared" si="1"/>
        <v/>
      </c>
      <c r="O15" s="51"/>
      <c r="P15" s="46" t="str">
        <f t="shared" si="2"/>
        <v/>
      </c>
      <c r="Q15" s="51"/>
      <c r="R15" s="51"/>
      <c r="S15" s="52"/>
      <c r="T15" s="52"/>
      <c r="U15" s="51"/>
      <c r="V15" s="51"/>
      <c r="W15" s="51"/>
      <c r="X15" s="51"/>
      <c r="Y15" s="51"/>
      <c r="Z15" s="51"/>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25.5" x14ac:dyDescent="0.2">
      <c r="A16" s="45" t="str">
        <f>'[6]2 CONTEXTO E IDENTIFICACIÓN'!A16</f>
        <v>R8</v>
      </c>
      <c r="B16" s="46" t="str">
        <f>+'[6]2 CONTEXTO E IDENTIFICACIÓN'!F16</f>
        <v xml:space="preserve">  </v>
      </c>
      <c r="C16" s="47" t="str">
        <f>+'[6]3 PROBABIL E IMPACTO INHERENTE'!E16</f>
        <v/>
      </c>
      <c r="D16" s="47" t="str">
        <f>+'[6]3 PROBABIL E IMPACTO INHERENTE'!M16</f>
        <v/>
      </c>
      <c r="E16" s="48" t="str">
        <f>+'[6]4 MAPA CALOR INHERENTE'!C16</f>
        <v/>
      </c>
      <c r="F16" s="48" t="str">
        <f>+'[6]4 MAPA CALOR INHERENTE'!D16</f>
        <v/>
      </c>
      <c r="G16" s="46" t="str">
        <f>+'[6]4 MAPA CALOR INHERENTE'!E16</f>
        <v/>
      </c>
      <c r="H16" s="49" t="str">
        <f>+'[6]5 VALORACIÓN DEL CONTROL'!S39</f>
        <v/>
      </c>
      <c r="I16" s="50" t="str">
        <f>+'[6]5 VALORACIÓN DEL CONTROL'!T39</f>
        <v/>
      </c>
      <c r="J16" s="48" t="str">
        <f t="shared" si="3"/>
        <v/>
      </c>
      <c r="K16" s="48" t="str">
        <f t="shared" si="4"/>
        <v/>
      </c>
      <c r="L16" s="46" t="str">
        <f t="shared" si="5"/>
        <v/>
      </c>
      <c r="M16" s="46" t="str">
        <f t="shared" si="0"/>
        <v/>
      </c>
      <c r="N16" s="46" t="str">
        <f t="shared" si="1"/>
        <v/>
      </c>
      <c r="O16" s="51"/>
      <c r="P16" s="46" t="str">
        <f t="shared" si="2"/>
        <v/>
      </c>
      <c r="Q16" s="51"/>
      <c r="R16" s="51"/>
      <c r="S16" s="52"/>
      <c r="T16" s="52"/>
      <c r="U16" s="51"/>
      <c r="V16" s="51"/>
      <c r="W16" s="51"/>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25.5" x14ac:dyDescent="0.2">
      <c r="A17" s="45" t="str">
        <f>'[6]2 CONTEXTO E IDENTIFICACIÓN'!A17</f>
        <v>R9</v>
      </c>
      <c r="B17" s="46" t="str">
        <f>+'[6]2 CONTEXTO E IDENTIFICACIÓN'!F17</f>
        <v xml:space="preserve">  </v>
      </c>
      <c r="C17" s="47" t="str">
        <f>+'[6]3 PROBABIL E IMPACTO INHERENTE'!E17</f>
        <v/>
      </c>
      <c r="D17" s="47" t="str">
        <f>+'[6]3 PROBABIL E IMPACTO INHERENTE'!M17</f>
        <v/>
      </c>
      <c r="E17" s="48" t="str">
        <f>+'[6]4 MAPA CALOR INHERENTE'!C17</f>
        <v/>
      </c>
      <c r="F17" s="48" t="str">
        <f>+'[6]4 MAPA CALOR INHERENTE'!D17</f>
        <v/>
      </c>
      <c r="G17" s="46" t="str">
        <f>+'[6]4 MAPA CALOR INHERENTE'!E17</f>
        <v/>
      </c>
      <c r="H17" s="49" t="str">
        <f>+'[6]5 VALORACIÓN DEL CONTROL'!S43</f>
        <v/>
      </c>
      <c r="I17" s="50" t="str">
        <f>+'[6]5 VALORACIÓN DEL CONTROL'!T43</f>
        <v/>
      </c>
      <c r="J17" s="48" t="str">
        <f t="shared" si="3"/>
        <v/>
      </c>
      <c r="K17" s="48" t="str">
        <f t="shared" si="4"/>
        <v/>
      </c>
      <c r="L17" s="46" t="str">
        <f t="shared" si="5"/>
        <v/>
      </c>
      <c r="M17" s="46" t="str">
        <f t="shared" si="0"/>
        <v/>
      </c>
      <c r="N17" s="46" t="str">
        <f t="shared" si="1"/>
        <v/>
      </c>
      <c r="O17" s="51"/>
      <c r="P17" s="46" t="str">
        <f t="shared" si="2"/>
        <v/>
      </c>
      <c r="Q17" s="51"/>
      <c r="R17" s="51"/>
      <c r="S17" s="52"/>
      <c r="T17" s="52"/>
      <c r="U17" s="51"/>
      <c r="V17" s="51"/>
      <c r="W17" s="51"/>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25.5" x14ac:dyDescent="0.2">
      <c r="A18" s="45" t="str">
        <f>'[6]2 CONTEXTO E IDENTIFICACIÓN'!A18</f>
        <v>R10</v>
      </c>
      <c r="B18" s="46" t="str">
        <f>+'[6]2 CONTEXTO E IDENTIFICACIÓN'!F18</f>
        <v xml:space="preserve">  </v>
      </c>
      <c r="C18" s="47" t="str">
        <f>+'[6]3 PROBABIL E IMPACTO INHERENTE'!E18</f>
        <v/>
      </c>
      <c r="D18" s="47" t="str">
        <f>+'[6]3 PROBABIL E IMPACTO INHERENTE'!M18</f>
        <v/>
      </c>
      <c r="E18" s="48" t="str">
        <f>+'[6]4 MAPA CALOR INHERENTE'!C18</f>
        <v/>
      </c>
      <c r="F18" s="48" t="str">
        <f>+'[6]4 MAPA CALOR INHERENTE'!D18</f>
        <v/>
      </c>
      <c r="G18" s="46" t="str">
        <f>+'[6]4 MAPA CALOR INHERENTE'!E18</f>
        <v/>
      </c>
      <c r="H18" s="49" t="str">
        <f>+'[6]5 VALORACIÓN DEL CONTROL'!S47</f>
        <v/>
      </c>
      <c r="I18" s="50" t="str">
        <f>+'[6]5 VALORACIÓN DEL CONTROL'!T47</f>
        <v/>
      </c>
      <c r="J18" s="48" t="str">
        <f t="shared" si="3"/>
        <v/>
      </c>
      <c r="K18" s="48" t="str">
        <f t="shared" si="4"/>
        <v/>
      </c>
      <c r="L18" s="46" t="str">
        <f t="shared" si="5"/>
        <v/>
      </c>
      <c r="M18" s="46" t="str">
        <f t="shared" si="0"/>
        <v/>
      </c>
      <c r="N18" s="46" t="str">
        <f t="shared" si="1"/>
        <v/>
      </c>
      <c r="O18" s="51"/>
      <c r="P18" s="46" t="str">
        <f t="shared" si="2"/>
        <v/>
      </c>
      <c r="Q18" s="51"/>
      <c r="R18" s="51"/>
      <c r="S18" s="52"/>
      <c r="T18" s="52"/>
      <c r="U18" s="51"/>
      <c r="V18" s="51"/>
      <c r="W18" s="51"/>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'[6]2 CONTEXTO E IDENTIFICACIÓN'!A19</f>
        <v>R11</v>
      </c>
      <c r="B19" s="46" t="str">
        <f>+'[6]2 CONTEXTO E IDENTIFICACIÓN'!F19</f>
        <v xml:space="preserve">  </v>
      </c>
      <c r="C19" s="47" t="str">
        <f>+'[6]3 PROBABIL E IMPACTO INHERENTE'!E19</f>
        <v/>
      </c>
      <c r="D19" s="47" t="str">
        <f>+'[6]3 PROBABIL E IMPACTO INHERENTE'!M19</f>
        <v/>
      </c>
      <c r="E19" s="48" t="str">
        <f>+'[6]4 MAPA CALOR INHERENTE'!C19</f>
        <v/>
      </c>
      <c r="F19" s="48" t="str">
        <f>+'[6]4 MAPA CALOR INHERENTE'!D19</f>
        <v/>
      </c>
      <c r="G19" s="46" t="str">
        <f>+'[6]4 MAPA CALOR INHERENTE'!E19</f>
        <v/>
      </c>
      <c r="H19" s="49" t="str">
        <f>+'[6]5 VALORACIÓN DEL CONTROL'!S51</f>
        <v/>
      </c>
      <c r="I19" s="50" t="str">
        <f>+'[6]5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1"/>
      <c r="V19" s="51"/>
      <c r="W19" s="51"/>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'[6]2 CONTEXTO E IDENTIFICACIÓN'!A20</f>
        <v>R12</v>
      </c>
      <c r="B20" s="46" t="str">
        <f>+'[6]2 CONTEXTO E IDENTIFICACIÓN'!F20</f>
        <v xml:space="preserve">  </v>
      </c>
      <c r="C20" s="47" t="str">
        <f>+'[6]3 PROBABIL E IMPACTO INHERENTE'!E20</f>
        <v/>
      </c>
      <c r="D20" s="47" t="str">
        <f>+'[6]3 PROBABIL E IMPACTO INHERENTE'!M20</f>
        <v/>
      </c>
      <c r="E20" s="48" t="str">
        <f>+'[6]4 MAPA CALOR INHERENTE'!C20</f>
        <v/>
      </c>
      <c r="F20" s="48" t="str">
        <f>+'[6]4 MAPA CALOR INHERENTE'!D20</f>
        <v/>
      </c>
      <c r="G20" s="46" t="str">
        <f>+'[6]4 MAPA CALOR INHERENTE'!E20</f>
        <v/>
      </c>
      <c r="H20" s="49" t="str">
        <f>+'[6]5 VALORACIÓN DEL CONTROL'!S55</f>
        <v/>
      </c>
      <c r="I20" s="50" t="str">
        <f>+'[6]5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6"/>
      <c r="AD20" s="76"/>
      <c r="AE20" s="74"/>
      <c r="AF20" s="77"/>
      <c r="AM20" s="74"/>
      <c r="AN20" s="74"/>
      <c r="AO20" s="44"/>
      <c r="AP20" s="44"/>
      <c r="AQ20" s="44"/>
      <c r="AR20" s="57"/>
      <c r="AS20" s="57"/>
      <c r="AT20" s="57"/>
      <c r="AU20" s="57"/>
      <c r="AV20" s="57"/>
      <c r="AW20" s="44"/>
      <c r="AX20" s="44"/>
    </row>
    <row r="21" spans="1:50" x14ac:dyDescent="0.2">
      <c r="A21" s="45" t="str">
        <f>'[6]2 CONTEXTO E IDENTIFICACIÓN'!A21</f>
        <v>R13</v>
      </c>
      <c r="B21" s="46" t="str">
        <f>+'[6]2 CONTEXTO E IDENTIFICACIÓN'!F21</f>
        <v xml:space="preserve">  </v>
      </c>
      <c r="C21" s="47" t="str">
        <f>+'[6]3 PROBABIL E IMPACTO INHERENTE'!E21</f>
        <v/>
      </c>
      <c r="D21" s="47" t="str">
        <f>+'[6]3 PROBABIL E IMPACTO INHERENTE'!M21</f>
        <v/>
      </c>
      <c r="E21" s="48" t="str">
        <f>+'[6]4 MAPA CALOR INHERENTE'!C21</f>
        <v/>
      </c>
      <c r="F21" s="48" t="str">
        <f>+'[6]4 MAPA CALOR INHERENTE'!D21</f>
        <v/>
      </c>
      <c r="G21" s="46" t="str">
        <f>+'[6]4 MAPA CALOR INHERENTE'!E21</f>
        <v/>
      </c>
      <c r="H21" s="49" t="str">
        <f>+'[6]5 VALORACIÓN DEL CONTROL'!S59</f>
        <v/>
      </c>
      <c r="I21" s="50" t="str">
        <f>+'[6]5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'[6]2 CONTEXTO E IDENTIFICACIÓN'!A22</f>
        <v>R14</v>
      </c>
      <c r="B22" s="46" t="str">
        <f>+'[6]2 CONTEXTO E IDENTIFICACIÓN'!F22</f>
        <v xml:space="preserve">  </v>
      </c>
      <c r="C22" s="47" t="str">
        <f>+'[6]3 PROBABIL E IMPACTO INHERENTE'!E22</f>
        <v/>
      </c>
      <c r="D22" s="47" t="str">
        <f>+'[6]3 PROBABIL E IMPACTO INHERENTE'!M22</f>
        <v/>
      </c>
      <c r="E22" s="48" t="str">
        <f>+'[6]4 MAPA CALOR INHERENTE'!C22</f>
        <v/>
      </c>
      <c r="F22" s="48" t="str">
        <f>+'[6]4 MAPA CALOR INHERENTE'!D22</f>
        <v/>
      </c>
      <c r="G22" s="46" t="str">
        <f>+'[6]4 MAPA CALOR INHERENTE'!E22</f>
        <v/>
      </c>
      <c r="H22" s="49" t="str">
        <f>+'[6]5 VALORACIÓN DEL CONTROL'!S63</f>
        <v/>
      </c>
      <c r="I22" s="50" t="str">
        <f>+'[6]5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'[6]2 CONTEXTO E IDENTIFICACIÓN'!A23</f>
        <v>R15</v>
      </c>
      <c r="B23" s="46" t="str">
        <f>+'[6]2 CONTEXTO E IDENTIFICACIÓN'!F23</f>
        <v xml:space="preserve">  </v>
      </c>
      <c r="C23" s="47" t="str">
        <f>+'[6]3 PROBABIL E IMPACTO INHERENTE'!E23</f>
        <v/>
      </c>
      <c r="D23" s="47" t="str">
        <f>+'[6]3 PROBABIL E IMPACTO INHERENTE'!M23</f>
        <v/>
      </c>
      <c r="E23" s="48" t="str">
        <f>+'[6]4 MAPA CALOR INHERENTE'!C23</f>
        <v/>
      </c>
      <c r="F23" s="48" t="str">
        <f>+'[6]4 MAPA CALOR INHERENTE'!D23</f>
        <v/>
      </c>
      <c r="G23" s="46" t="str">
        <f>+'[6]4 MAPA CALOR INHERENTE'!E23</f>
        <v/>
      </c>
      <c r="H23" s="49" t="str">
        <f>+'[6]5 VALORACIÓN DEL CONTROL'!S67</f>
        <v/>
      </c>
      <c r="I23" s="50" t="str">
        <f>+'[6]5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'[6]2 CONTEXTO E IDENTIFICACIÓN'!A24</f>
        <v>R16</v>
      </c>
      <c r="B24" s="46" t="str">
        <f>+'[6]2 CONTEXTO E IDENTIFICACIÓN'!F24</f>
        <v xml:space="preserve">  </v>
      </c>
      <c r="C24" s="47" t="str">
        <f>+'[6]3 PROBABIL E IMPACTO INHERENTE'!E24</f>
        <v/>
      </c>
      <c r="D24" s="47" t="str">
        <f>+'[6]3 PROBABIL E IMPACTO INHERENTE'!M24</f>
        <v/>
      </c>
      <c r="E24" s="48" t="str">
        <f>+'[6]4 MAPA CALOR INHERENTE'!C24</f>
        <v/>
      </c>
      <c r="F24" s="48" t="str">
        <f>+'[6]4 MAPA CALOR INHERENTE'!D24</f>
        <v/>
      </c>
      <c r="G24" s="46" t="str">
        <f>+'[6]4 MAPA CALOR INHERENTE'!E24</f>
        <v/>
      </c>
      <c r="H24" s="49" t="str">
        <f>+'[6]5 VALORACIÓN DEL CONTROL'!S71</f>
        <v/>
      </c>
      <c r="I24" s="50" t="str">
        <f>+'[6]5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'[6]2 CONTEXTO E IDENTIFICACIÓN'!A25</f>
        <v>R17</v>
      </c>
      <c r="B25" s="46" t="str">
        <f>+'[6]2 CONTEXTO E IDENTIFICACIÓN'!F25</f>
        <v xml:space="preserve">  </v>
      </c>
      <c r="C25" s="47" t="str">
        <f>+'[6]3 PROBABIL E IMPACTO INHERENTE'!E25</f>
        <v/>
      </c>
      <c r="D25" s="47" t="str">
        <f>+'[6]3 PROBABIL E IMPACTO INHERENTE'!M25</f>
        <v/>
      </c>
      <c r="E25" s="48" t="str">
        <f>+'[6]4 MAPA CALOR INHERENTE'!C25</f>
        <v/>
      </c>
      <c r="F25" s="48" t="str">
        <f>+'[6]4 MAPA CALOR INHERENTE'!D25</f>
        <v/>
      </c>
      <c r="G25" s="46" t="str">
        <f>+'[6]4 MAPA CALOR INHERENTE'!E25</f>
        <v/>
      </c>
      <c r="H25" s="49" t="str">
        <f>+'[6]5 VALORACIÓN DEL CONTROL'!S75</f>
        <v/>
      </c>
      <c r="I25" s="50" t="str">
        <f>+'[6]5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'[6]2 CONTEXTO E IDENTIFICACIÓN'!A26</f>
        <v>R18</v>
      </c>
      <c r="B26" s="46" t="str">
        <f>+'[6]2 CONTEXTO E IDENTIFICACIÓN'!F26</f>
        <v xml:space="preserve">  </v>
      </c>
      <c r="C26" s="47" t="str">
        <f>+'[6]3 PROBABIL E IMPACTO INHERENTE'!E26</f>
        <v/>
      </c>
      <c r="D26" s="47" t="str">
        <f>+'[6]3 PROBABIL E IMPACTO INHERENTE'!M26</f>
        <v/>
      </c>
      <c r="E26" s="48" t="str">
        <f>+'[6]4 MAPA CALOR INHERENTE'!C26</f>
        <v/>
      </c>
      <c r="F26" s="48" t="str">
        <f>+'[6]4 MAPA CALOR INHERENTE'!D26</f>
        <v/>
      </c>
      <c r="G26" s="46" t="str">
        <f>+'[6]4 MAPA CALOR INHERENTE'!E26</f>
        <v/>
      </c>
      <c r="H26" s="49" t="str">
        <f>+'[6]5 VALORACIÓN DEL CONTROL'!S79</f>
        <v/>
      </c>
      <c r="I26" s="50" t="str">
        <f>+'[6]5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'[6]2 CONTEXTO E IDENTIFICACIÓN'!A27</f>
        <v>R19</v>
      </c>
      <c r="B27" s="46" t="str">
        <f>+'[6]2 CONTEXTO E IDENTIFICACIÓN'!F27</f>
        <v xml:space="preserve">  </v>
      </c>
      <c r="C27" s="47" t="str">
        <f>+'[6]3 PROBABIL E IMPACTO INHERENTE'!E27</f>
        <v/>
      </c>
      <c r="D27" s="47" t="str">
        <f>+'[6]3 PROBABIL E IMPACTO INHERENTE'!M27</f>
        <v/>
      </c>
      <c r="E27" s="48" t="str">
        <f>+'[6]4 MAPA CALOR INHERENTE'!C27</f>
        <v/>
      </c>
      <c r="F27" s="48" t="str">
        <f>+'[6]4 MAPA CALOR INHERENTE'!D27</f>
        <v/>
      </c>
      <c r="G27" s="46" t="str">
        <f>+'[6]4 MAPA CALOR INHERENTE'!E27</f>
        <v/>
      </c>
      <c r="H27" s="49" t="str">
        <f>+'[6]5 VALORACIÓN DEL CONTROL'!S83</f>
        <v/>
      </c>
      <c r="I27" s="50" t="str">
        <f>+'[6]5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'[6]2 CONTEXTO E IDENTIFICACIÓN'!A28</f>
        <v>R20</v>
      </c>
      <c r="B28" s="46" t="str">
        <f>+'[6]2 CONTEXTO E IDENTIFICACIÓN'!F28</f>
        <v xml:space="preserve">  </v>
      </c>
      <c r="C28" s="47" t="str">
        <f>+'[6]3 PROBABIL E IMPACTO INHERENTE'!E28</f>
        <v/>
      </c>
      <c r="D28" s="47" t="str">
        <f>+'[6]3 PROBABIL E IMPACTO INHERENTE'!M28</f>
        <v/>
      </c>
      <c r="E28" s="48" t="str">
        <f>+'[6]4 MAPA CALOR INHERENTE'!C28</f>
        <v/>
      </c>
      <c r="F28" s="48" t="str">
        <f>+'[6]4 MAPA CALOR INHERENTE'!D28</f>
        <v/>
      </c>
      <c r="G28" s="46" t="str">
        <f>+'[6]4 MAPA CALOR INHERENTE'!E28</f>
        <v/>
      </c>
      <c r="H28" s="49" t="str">
        <f>+'[6]5 VALORACIÓN DEL CONTROL'!S87</f>
        <v/>
      </c>
      <c r="I28" s="50" t="str">
        <f>+'[6]5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323" priority="6" operator="equal">
      <formula>$AE$13</formula>
    </cfRule>
    <cfRule type="cellIs" dxfId="322" priority="7" operator="equal">
      <formula>$AE$12</formula>
    </cfRule>
    <cfRule type="cellIs" dxfId="321" priority="8" operator="equal">
      <formula>$AE$11</formula>
    </cfRule>
    <cfRule type="cellIs" dxfId="320" priority="9" operator="equal">
      <formula>$AE$10</formula>
    </cfRule>
    <cfRule type="cellIs" dxfId="319" priority="10" operator="equal">
      <formula>$AE$9</formula>
    </cfRule>
  </conditionalFormatting>
  <conditionalFormatting sqref="F9:F28">
    <cfRule type="cellIs" dxfId="318" priority="1" operator="equal">
      <formula>$AF$8</formula>
    </cfRule>
    <cfRule type="cellIs" dxfId="317" priority="2" operator="equal">
      <formula>$AG$8</formula>
    </cfRule>
    <cfRule type="cellIs" dxfId="316" priority="3" operator="equal">
      <formula>$AH$8</formula>
    </cfRule>
    <cfRule type="cellIs" dxfId="315" priority="4" operator="equal">
      <formula>$AI$8</formula>
    </cfRule>
    <cfRule type="cellIs" dxfId="314" priority="5" operator="equal">
      <formula>$AJ$8</formula>
    </cfRule>
  </conditionalFormatting>
  <conditionalFormatting sqref="G9:G28">
    <cfRule type="cellIs" dxfId="313" priority="11" operator="equal">
      <formula>$AF$16</formula>
    </cfRule>
    <cfRule type="cellIs" dxfId="312" priority="12" operator="equal">
      <formula>$AF$17</formula>
    </cfRule>
    <cfRule type="cellIs" dxfId="311" priority="13" operator="equal">
      <formula>$AF$18</formula>
    </cfRule>
    <cfRule type="cellIs" dxfId="310" priority="14" operator="equal">
      <formula>$AF$19</formula>
    </cfRule>
  </conditionalFormatting>
  <conditionalFormatting sqref="I9:J28">
    <cfRule type="cellIs" dxfId="309" priority="15" operator="equal">
      <formula>$AE$13</formula>
    </cfRule>
    <cfRule type="cellIs" dxfId="308" priority="16" operator="equal">
      <formula>$AE$12</formula>
    </cfRule>
    <cfRule type="cellIs" dxfId="307" priority="17" operator="equal">
      <formula>$AE$11</formula>
    </cfRule>
    <cfRule type="cellIs" dxfId="306" priority="18" operator="equal">
      <formula>$AE$10</formula>
    </cfRule>
    <cfRule type="cellIs" dxfId="305" priority="19" operator="equal">
      <formula>$AE$9</formula>
    </cfRule>
  </conditionalFormatting>
  <conditionalFormatting sqref="K9:K28">
    <cfRule type="cellIs" dxfId="304" priority="20" operator="equal">
      <formula>$AF$8</formula>
    </cfRule>
    <cfRule type="cellIs" dxfId="303" priority="21" operator="equal">
      <formula>$AG$8</formula>
    </cfRule>
    <cfRule type="cellIs" dxfId="302" priority="22" operator="equal">
      <formula>$AH$8</formula>
    </cfRule>
    <cfRule type="cellIs" dxfId="301" priority="23" operator="equal">
      <formula>$AI$8</formula>
    </cfRule>
    <cfRule type="cellIs" dxfId="300" priority="24" operator="equal">
      <formula>$AJ$8</formula>
    </cfRule>
  </conditionalFormatting>
  <conditionalFormatting sqref="L9:L28">
    <cfRule type="cellIs" dxfId="299" priority="25" operator="equal">
      <formula>$AF$16</formula>
    </cfRule>
    <cfRule type="cellIs" dxfId="298" priority="26" operator="equal">
      <formula>$AF$17</formula>
    </cfRule>
    <cfRule type="cellIs" dxfId="297" priority="27" operator="equal">
      <formula>$AF$18</formula>
    </cfRule>
    <cfRule type="cellIs" dxfId="296" priority="28" operator="equal">
      <formula>$AF$19</formula>
    </cfRule>
  </conditionalFormatting>
  <dataValidations count="4">
    <dataValidation type="list" allowBlank="1" showInputMessage="1" showErrorMessage="1" sqref="O9:O28" xr:uid="{B1B7DF99-B409-43DE-8A84-FBCD9E8F74A6}">
      <formula1>INDIRECT($N9)</formula1>
    </dataValidation>
    <dataValidation allowBlank="1" showInputMessage="1" showErrorMessage="1" prompt="Es la materialización del riesgo y las consecuencias de su aparición. Su escala es: 5 bajo impacto, 10 medio, 20 alto impacto._x000a_" sqref="JP8:JV8" xr:uid="{D9801D4A-2485-4449-B26B-A0C5F0C964A2}"/>
    <dataValidation allowBlank="1" showInputMessage="1" showErrorMessage="1" prompt="La probabilidad se encuentra determinada por una escala de 1 a 3, siendo 1 la menor probabilidad de ocurrencia del riesgo y 3 la mayor probabilidad de  ocurrencia." sqref="JO8" xr:uid="{BAFE8193-A63B-4FBB-9831-60DE22D3CCDD}"/>
    <dataValidation type="list" allowBlank="1" showInputMessage="1" showErrorMessage="1" sqref="JP9:JV16" xr:uid="{20FEC144-DB92-4796-862D-735AD7BA8461}">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FD75-3115-4912-96CF-D4553043A3CB}">
  <dimension ref="A1:AX35"/>
  <sheetViews>
    <sheetView topLeftCell="A10" workbookViewId="0">
      <selection activeCell="J18" sqref="J18"/>
    </sheetView>
  </sheetViews>
  <sheetFormatPr baseColWidth="10" defaultColWidth="14.28515625" defaultRowHeight="12.75" x14ac:dyDescent="0.25"/>
  <cols>
    <col min="1" max="1" width="11.5703125" style="33" customWidth="1"/>
    <col min="2" max="2" width="41.57031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49.28515625" style="38" customWidth="1"/>
    <col min="18" max="18" width="20.85546875" style="38" customWidth="1"/>
    <col min="19" max="19" width="11.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x14ac:dyDescent="0.2">
      <c r="A1" s="197"/>
      <c r="B1" s="198" t="str">
        <f>+'[7]2 CONTEXTO E IDENTIFICACIÓN'!C1</f>
        <v>MAPA DE RIESGOS</v>
      </c>
      <c r="C1" s="1" t="str">
        <f>+'[7]2 CONTEXTO E IDENTIFICACIÓN'!D1</f>
        <v>CÓDIGO:</v>
      </c>
      <c r="D1" s="2">
        <f>+'[7]2 CONTEXTO E IDENTIFICACIÓN'!E1</f>
        <v>0</v>
      </c>
      <c r="E1" s="3"/>
      <c r="F1" s="4" t="str">
        <f>+'[7]2 CONTEXTO E IDENTIFICACIÓN'!$G$4</f>
        <v>Elaboración o Actualización:</v>
      </c>
      <c r="G1" s="5" t="str">
        <f>+IF('[7]2 CONTEXTO E IDENTIFICACIÓN'!$H$4="","",'[7]2 CONTEXTO E IDENTIFICACIÓN'!$H$4)</f>
        <v/>
      </c>
      <c r="H1" s="6"/>
      <c r="I1" s="6"/>
      <c r="U1" s="8"/>
      <c r="V1" s="8"/>
      <c r="AR1" s="9"/>
      <c r="AS1" s="9"/>
      <c r="AT1" s="9"/>
      <c r="AU1" s="9"/>
      <c r="AV1" s="9"/>
    </row>
    <row r="2" spans="1:50" s="7" customFormat="1" x14ac:dyDescent="0.2">
      <c r="A2" s="197"/>
      <c r="B2" s="198"/>
      <c r="C2" s="1" t="str">
        <f>+'[7]2 CONTEXTO E IDENTIFICACIÓN'!D2</f>
        <v>VERSIÓN:</v>
      </c>
      <c r="D2" s="2">
        <f>+'[7]2 CONTEXTO E IDENTIFICACIÓN'!E2</f>
        <v>0</v>
      </c>
      <c r="E2" s="3"/>
      <c r="F2" s="10" t="str">
        <f>+'[7]2 CONTEXTO E IDENTIFICACIÓN'!$E$5</f>
        <v>Vigencia del:</v>
      </c>
      <c r="G2" s="11">
        <f>+IF('[7]2 CONTEXTO E IDENTIFICACIÓN'!$F$5="","",'[7]2 CONTEXTO E IDENTIFICACIÓN'!$F$5)</f>
        <v>46021</v>
      </c>
      <c r="H2" s="12" t="s">
        <v>0</v>
      </c>
      <c r="I2" s="13" t="str">
        <f>+IF('[7]2 CONTEXTO E IDENTIFICACIÓN'!$H$5="","",'[7]2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9" t="str">
        <f>+IF('[7]2 CONTEXTO E IDENTIFICACIÓN'!$C$4="","",'[7]2 CONTEXTO E IDENTIFICACIÓN'!$C$4)</f>
        <v/>
      </c>
      <c r="C4" s="199"/>
      <c r="D4" s="199"/>
      <c r="E4" s="19"/>
      <c r="F4" s="19"/>
      <c r="G4" s="19"/>
      <c r="H4" s="19"/>
      <c r="I4" s="19"/>
      <c r="J4" s="19"/>
      <c r="K4" s="20"/>
      <c r="S4" s="8"/>
      <c r="T4" s="8"/>
      <c r="AR4" s="9"/>
      <c r="AS4" s="9"/>
      <c r="AT4" s="9"/>
      <c r="AU4" s="9"/>
      <c r="AV4" s="9"/>
    </row>
    <row r="5" spans="1:50" s="7" customFormat="1" ht="30" x14ac:dyDescent="0.2">
      <c r="A5" s="18" t="s">
        <v>2</v>
      </c>
      <c r="B5" s="199" t="str">
        <f>+IF('[7]2 CONTEXTO E IDENTIFICACIÓN'!$E$4="","",'[7]2 CONTEXTO E IDENTIFICACIÓN'!$E$4)</f>
        <v>SECRETARIA JURIDICA</v>
      </c>
      <c r="C5" s="200"/>
      <c r="D5" s="200"/>
      <c r="E5" s="21"/>
      <c r="F5" s="20"/>
      <c r="H5" s="14"/>
      <c r="I5" s="14"/>
      <c r="J5" s="21"/>
      <c r="K5" s="20"/>
      <c r="S5" s="8"/>
      <c r="T5" s="8"/>
      <c r="AD5" s="22"/>
      <c r="AE5" s="23"/>
      <c r="AF5" s="201" t="s">
        <v>3</v>
      </c>
      <c r="AG5" s="202"/>
      <c r="AH5" s="202"/>
      <c r="AI5" s="202"/>
      <c r="AJ5" s="203"/>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4" t="s">
        <v>4</v>
      </c>
      <c r="F7" s="204"/>
      <c r="G7" s="204"/>
      <c r="H7" s="32"/>
      <c r="I7" s="30"/>
      <c r="J7" s="204" t="s">
        <v>5</v>
      </c>
      <c r="K7" s="204"/>
      <c r="L7" s="204"/>
      <c r="M7" s="32"/>
      <c r="N7" s="32"/>
      <c r="O7" s="32"/>
      <c r="P7" s="32"/>
      <c r="Q7" s="204" t="s">
        <v>6</v>
      </c>
      <c r="R7" s="204"/>
      <c r="S7" s="204"/>
      <c r="T7" s="204"/>
      <c r="U7" s="204" t="s">
        <v>7</v>
      </c>
      <c r="V7" s="204"/>
      <c r="W7" s="204"/>
      <c r="X7" s="32"/>
      <c r="Y7" s="32"/>
      <c r="Z7" s="32"/>
      <c r="AA7" s="32"/>
      <c r="AB7" s="32"/>
      <c r="AD7" s="34"/>
      <c r="AF7" s="35">
        <v>0.2</v>
      </c>
      <c r="AG7" s="35">
        <v>0.4</v>
      </c>
      <c r="AH7" s="35">
        <v>0.6</v>
      </c>
      <c r="AI7" s="35">
        <v>0.8</v>
      </c>
      <c r="AJ7" s="36">
        <v>1</v>
      </c>
      <c r="AK7" s="37"/>
      <c r="AL7" s="37"/>
      <c r="AM7" s="37"/>
      <c r="AN7" s="37"/>
      <c r="AO7" s="37"/>
      <c r="AP7" s="37"/>
      <c r="AQ7" s="37"/>
    </row>
    <row r="8" spans="1:50" ht="51" x14ac:dyDescent="0.2">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38.25" x14ac:dyDescent="0.2">
      <c r="A9" s="45" t="str">
        <f>'[7]2 CONTEXTO E IDENTIFICACIÓN'!A9</f>
        <v>R1</v>
      </c>
      <c r="B9" s="46" t="str">
        <f>+'[7]2 CONTEXTO E IDENTIFICACIÓN'!F9</f>
        <v>Vencimiento de términos para presentar contestaciones o  interponer recursos</v>
      </c>
      <c r="C9" s="47">
        <f>+'[7]3 PROBABIL E IMPACTO INHERENTE'!E9</f>
        <v>0.6</v>
      </c>
      <c r="D9" s="47">
        <f>+'[7]3 PROBABIL E IMPACTO INHERENTE'!M9</f>
        <v>0.8</v>
      </c>
      <c r="E9" s="48" t="str">
        <f>+'[7]4 MAPA CALOR INHERENTE'!C9</f>
        <v>Media</v>
      </c>
      <c r="F9" s="48" t="str">
        <f>+'[7]4 MAPA CALOR INHERENTE'!D9</f>
        <v>Mayor</v>
      </c>
      <c r="G9" s="46" t="str">
        <f>+'[7]4 MAPA CALOR INHERENTE'!E9</f>
        <v>Alto</v>
      </c>
      <c r="H9" s="49">
        <f>+'[7]6 MAPA CALOR RESIDUAL'!C9</f>
        <v>0.36</v>
      </c>
      <c r="I9" s="50">
        <f>+'[7]6 MAPA CALOR RESIDUAL'!D9</f>
        <v>0.8</v>
      </c>
      <c r="J9" s="48" t="str">
        <f>+'[7]6 MAPA CALOR RESIDUAL'!E9</f>
        <v>Baja</v>
      </c>
      <c r="K9" s="48" t="str">
        <f>+'[7]6 MAPA CALOR RESIDUAL'!F9</f>
        <v>Mayor</v>
      </c>
      <c r="L9" s="46" t="str">
        <f>+'[7]6 MAPA CALOR RESIDUAL'!G9</f>
        <v>Alto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206</v>
      </c>
      <c r="R9" s="51" t="s">
        <v>207</v>
      </c>
      <c r="S9" s="52">
        <v>45658</v>
      </c>
      <c r="T9" s="52">
        <v>46022</v>
      </c>
      <c r="U9" s="51"/>
      <c r="V9" s="51"/>
      <c r="W9" s="51"/>
      <c r="X9" s="51"/>
      <c r="Y9" s="51"/>
      <c r="Z9" s="51" t="s">
        <v>44</v>
      </c>
      <c r="AA9" s="53"/>
      <c r="AB9" s="53"/>
      <c r="AC9" s="194" t="s">
        <v>45</v>
      </c>
      <c r="AD9" s="54">
        <v>1</v>
      </c>
      <c r="AE9" s="42" t="s">
        <v>46</v>
      </c>
      <c r="AF9" s="55" t="s">
        <v>47</v>
      </c>
      <c r="AG9" s="55" t="s">
        <v>47</v>
      </c>
      <c r="AH9" s="55" t="s">
        <v>47</v>
      </c>
      <c r="AI9" s="55" t="s">
        <v>47</v>
      </c>
      <c r="AJ9" s="56" t="s">
        <v>48</v>
      </c>
      <c r="AM9" s="37"/>
      <c r="AN9" s="37"/>
      <c r="AO9" s="44"/>
      <c r="AP9" s="44"/>
      <c r="AQ9" s="44"/>
      <c r="AR9" s="57"/>
      <c r="AS9" s="57"/>
      <c r="AT9" s="57"/>
      <c r="AU9" s="57"/>
      <c r="AV9" s="57"/>
      <c r="AW9" s="44"/>
      <c r="AX9" s="44"/>
    </row>
    <row r="10" spans="1:50" ht="38.25" x14ac:dyDescent="0.2">
      <c r="A10" s="45" t="str">
        <f>'[7]2 CONTEXTO E IDENTIFICACIÓN'!A10</f>
        <v>R2</v>
      </c>
      <c r="B10" s="46" t="str">
        <f>+'[7]2 CONTEXTO E IDENTIFICACIÓN'!F10</f>
        <v>Presentación o contestación de acciones judiciales sin las evidencias y/o pruebas necesarias.</v>
      </c>
      <c r="C10" s="47">
        <f>+'[7]3 PROBABIL E IMPACTO INHERENTE'!E10</f>
        <v>0.6</v>
      </c>
      <c r="D10" s="47">
        <f>+'[7]3 PROBABIL E IMPACTO INHERENTE'!M10</f>
        <v>0.8</v>
      </c>
      <c r="E10" s="48" t="str">
        <f>+'[7]4 MAPA CALOR INHERENTE'!C10</f>
        <v>Media</v>
      </c>
      <c r="F10" s="48" t="str">
        <f>+'[7]4 MAPA CALOR INHERENTE'!D10</f>
        <v>Mayor</v>
      </c>
      <c r="G10" s="46" t="str">
        <f>+'[7]4 MAPA CALOR INHERENTE'!E10</f>
        <v>Alto</v>
      </c>
      <c r="H10" s="49">
        <f>+'[7]5 VALORACIÓN DEL CONTROL'!S15</f>
        <v>0.36</v>
      </c>
      <c r="I10" s="50">
        <f>+'[7]5 VALORACIÓN DEL CONTROL'!T15</f>
        <v>0.8</v>
      </c>
      <c r="J10" s="48" t="str">
        <f t="shared" ref="J10:J28" si="3">+IF(H10=0,"",IF(H10&lt;=$AD$13,$AE$13,IF(H10&lt;=$AD$12,$AE$12,IF(H10&lt;=$AD$11,$AE$11,IF(H10&lt;=$AD$10,$AE$10,IF(H10&lt;=$AD$9,$AE$9,""))))))</f>
        <v>Baja</v>
      </c>
      <c r="K10" s="48" t="str">
        <f t="shared" ref="K10:K28" si="4">+IF(I10=0,"",IF(I10&lt;=$AF$7,$AF$8,IF(I10&lt;=$AG$7,$AG$8,IF(I10&lt;=$AH$7,$AH$8,IF(I10&lt;=$AI$7,$AI$8,IF(I10&lt;=$AJ$7,$AJ$8,""))))))</f>
        <v>Mayor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Alto</v>
      </c>
      <c r="M10" s="46" t="str">
        <f t="shared" si="0"/>
        <v>Requiere Plan de Acción</v>
      </c>
      <c r="N10" s="46" t="str">
        <f t="shared" si="1"/>
        <v>Reducir_mitigar_Transferir_Evitar</v>
      </c>
      <c r="O10" s="51" t="s">
        <v>36</v>
      </c>
      <c r="P10" s="46" t="str">
        <f t="shared" si="2"/>
        <v>Reducir_Mitigar</v>
      </c>
      <c r="Q10" s="51" t="s">
        <v>208</v>
      </c>
      <c r="R10" s="51" t="s">
        <v>209</v>
      </c>
      <c r="S10" s="52">
        <v>45778</v>
      </c>
      <c r="T10" s="52">
        <v>46022</v>
      </c>
      <c r="U10" s="51"/>
      <c r="V10" s="51"/>
      <c r="W10" s="51"/>
      <c r="X10" s="51"/>
      <c r="Y10" s="51"/>
      <c r="Z10" s="51" t="s">
        <v>44</v>
      </c>
      <c r="AA10" s="53"/>
      <c r="AB10" s="53"/>
      <c r="AC10" s="195"/>
      <c r="AD10" s="54">
        <v>0.8</v>
      </c>
      <c r="AE10" s="42" t="s">
        <v>50</v>
      </c>
      <c r="AF10" s="58" t="s">
        <v>33</v>
      </c>
      <c r="AG10" s="58" t="s">
        <v>33</v>
      </c>
      <c r="AH10" s="55" t="s">
        <v>47</v>
      </c>
      <c r="AI10" s="55" t="s">
        <v>47</v>
      </c>
      <c r="AJ10" s="56" t="s">
        <v>48</v>
      </c>
      <c r="AM10" s="37"/>
      <c r="AN10" s="37"/>
      <c r="AO10" s="44"/>
      <c r="AP10" s="59"/>
      <c r="AQ10" s="60"/>
      <c r="AR10" s="57"/>
      <c r="AS10" s="57"/>
      <c r="AT10" s="57"/>
      <c r="AU10" s="57"/>
      <c r="AV10" s="57"/>
      <c r="AW10" s="44"/>
      <c r="AX10" s="44"/>
    </row>
    <row r="11" spans="1:50" ht="76.5" x14ac:dyDescent="0.2">
      <c r="A11" s="45" t="str">
        <f>'[7]2 CONTEXTO E IDENTIFICACIÓN'!A11</f>
        <v>R3</v>
      </c>
      <c r="B11" s="46" t="str">
        <f>+'[7]2 CONTEXTO E IDENTIFICACIÓN'!F11</f>
        <v>Manipulación de estudios previos, pliegos de condiciones, respuestas a observaciones, evaluación de propuestas, adendas y acto administrativo de adjudicación por terceros interesados en el futuro proceso de contratación..</v>
      </c>
      <c r="C11" s="47">
        <f>+'[7]3 PROBABIL E IMPACTO INHERENTE'!E11</f>
        <v>0.6</v>
      </c>
      <c r="D11" s="47">
        <f>+'[7]3 PROBABIL E IMPACTO INHERENTE'!M11</f>
        <v>0.8</v>
      </c>
      <c r="E11" s="48" t="str">
        <f>+'[7]4 MAPA CALOR INHERENTE'!C11</f>
        <v>Media</v>
      </c>
      <c r="F11" s="48" t="str">
        <f>+'[7]4 MAPA CALOR INHERENTE'!D11</f>
        <v>Mayor</v>
      </c>
      <c r="G11" s="46" t="str">
        <f>+'[7]4 MAPA CALOR INHERENTE'!E11</f>
        <v>Alto</v>
      </c>
      <c r="H11" s="49">
        <f>+'[7]5 VALORACIÓN DEL CONTROL'!S19</f>
        <v>0.36</v>
      </c>
      <c r="I11" s="50">
        <f>+'[7]5 VALORACIÓN DEL CONTROL'!T19</f>
        <v>0.8</v>
      </c>
      <c r="J11" s="48" t="str">
        <f t="shared" si="3"/>
        <v>Baja</v>
      </c>
      <c r="K11" s="48" t="str">
        <f t="shared" si="4"/>
        <v>Mayor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Alto</v>
      </c>
      <c r="M11" s="46" t="str">
        <f t="shared" si="0"/>
        <v>Requiere Plan de Acción</v>
      </c>
      <c r="N11" s="46" t="str">
        <f t="shared" si="1"/>
        <v>Reducir_mitigar_Transferir_Evitar</v>
      </c>
      <c r="O11" s="51" t="s">
        <v>82</v>
      </c>
      <c r="P11" s="46" t="str">
        <f t="shared" si="2"/>
        <v>Evitar</v>
      </c>
      <c r="Q11" s="51" t="s">
        <v>210</v>
      </c>
      <c r="R11" s="51" t="s">
        <v>211</v>
      </c>
      <c r="S11" s="52">
        <v>45667</v>
      </c>
      <c r="T11" s="52">
        <v>46022</v>
      </c>
      <c r="U11" s="51"/>
      <c r="V11" s="51"/>
      <c r="W11" s="51"/>
      <c r="X11" s="51"/>
      <c r="Y11" s="51"/>
      <c r="Z11" s="51" t="s">
        <v>44</v>
      </c>
      <c r="AA11" s="53"/>
      <c r="AB11" s="53"/>
      <c r="AC11" s="195"/>
      <c r="AD11" s="54">
        <v>0.6</v>
      </c>
      <c r="AE11" s="42" t="s">
        <v>53</v>
      </c>
      <c r="AF11" s="58" t="s">
        <v>33</v>
      </c>
      <c r="AG11" s="58" t="s">
        <v>33</v>
      </c>
      <c r="AH11" s="58" t="s">
        <v>33</v>
      </c>
      <c r="AI11" s="55" t="s">
        <v>47</v>
      </c>
      <c r="AJ11" s="56" t="s">
        <v>48</v>
      </c>
      <c r="AM11" s="37"/>
      <c r="AN11" s="37"/>
      <c r="AO11" s="44"/>
      <c r="AP11" s="59"/>
      <c r="AQ11" s="60"/>
      <c r="AR11" s="57"/>
      <c r="AS11" s="57"/>
      <c r="AT11" s="57"/>
      <c r="AU11" s="57"/>
      <c r="AV11" s="61"/>
      <c r="AW11" s="44"/>
      <c r="AX11" s="44"/>
    </row>
    <row r="12" spans="1:50" ht="76.5" x14ac:dyDescent="0.2">
      <c r="A12" s="45" t="str">
        <f>'[7]2 CONTEXTO E IDENTIFICACIÓN'!A12</f>
        <v>R4</v>
      </c>
      <c r="B12" s="46" t="str">
        <f>+'[7]2 CONTEXTO E IDENTIFICACIÓN'!F12</f>
        <v>Asesoría o recomendación que direccionen indebidamente el proceso de selección a un proponente en específico</v>
      </c>
      <c r="C12" s="47">
        <f>+'[7]3 PROBABIL E IMPACTO INHERENTE'!E12</f>
        <v>0.6</v>
      </c>
      <c r="D12" s="47">
        <f>+'[7]3 PROBABIL E IMPACTO INHERENTE'!M12</f>
        <v>0.8</v>
      </c>
      <c r="E12" s="48" t="str">
        <f>+'[7]4 MAPA CALOR INHERENTE'!C12</f>
        <v>Media</v>
      </c>
      <c r="F12" s="48" t="str">
        <f>+'[7]4 MAPA CALOR INHERENTE'!D12</f>
        <v>Mayor</v>
      </c>
      <c r="G12" s="46" t="str">
        <f>+'[7]4 MAPA CALOR INHERENTE'!E12</f>
        <v>Alto</v>
      </c>
      <c r="H12" s="49">
        <f>+'[7]5 VALORACIÓN DEL CONTROL'!S23</f>
        <v>0.216</v>
      </c>
      <c r="I12" s="50">
        <f>+'[7]5 VALORACIÓN DEL CONTROL'!T23</f>
        <v>0.8</v>
      </c>
      <c r="J12" s="48" t="str">
        <f t="shared" si="3"/>
        <v>Baja</v>
      </c>
      <c r="K12" s="48" t="str">
        <f t="shared" si="4"/>
        <v>Mayor</v>
      </c>
      <c r="L12" s="46" t="str">
        <f t="shared" si="5"/>
        <v>Alto</v>
      </c>
      <c r="M12" s="46" t="str">
        <f t="shared" si="0"/>
        <v>Requiere Plan de Acción</v>
      </c>
      <c r="N12" s="46" t="str">
        <f t="shared" si="1"/>
        <v>Reducir_mitigar_Transferir_Evitar</v>
      </c>
      <c r="O12" s="51" t="s">
        <v>82</v>
      </c>
      <c r="P12" s="46" t="str">
        <f t="shared" si="2"/>
        <v>Evitar</v>
      </c>
      <c r="Q12" s="51" t="s">
        <v>212</v>
      </c>
      <c r="R12" s="51" t="s">
        <v>211</v>
      </c>
      <c r="S12" s="52">
        <v>45667</v>
      </c>
      <c r="T12" s="52">
        <v>46022</v>
      </c>
      <c r="U12" s="51"/>
      <c r="V12" s="51"/>
      <c r="W12" s="51"/>
      <c r="X12" s="51"/>
      <c r="Y12" s="51"/>
      <c r="Z12" s="51" t="s">
        <v>44</v>
      </c>
      <c r="AA12" s="53"/>
      <c r="AB12" s="53"/>
      <c r="AC12" s="195"/>
      <c r="AD12" s="54">
        <v>0.4</v>
      </c>
      <c r="AE12" s="42" t="s">
        <v>55</v>
      </c>
      <c r="AF12" s="62" t="s">
        <v>56</v>
      </c>
      <c r="AG12" s="58" t="s">
        <v>33</v>
      </c>
      <c r="AH12" s="58" t="s">
        <v>33</v>
      </c>
      <c r="AI12" s="55" t="s">
        <v>47</v>
      </c>
      <c r="AJ12" s="56" t="s">
        <v>48</v>
      </c>
      <c r="AM12" s="37"/>
      <c r="AN12" s="37"/>
      <c r="AO12" s="44"/>
      <c r="AP12" s="59"/>
      <c r="AQ12" s="60"/>
      <c r="AR12" s="57"/>
      <c r="AS12" s="57"/>
      <c r="AT12" s="57"/>
      <c r="AU12" s="61"/>
      <c r="AV12" s="57"/>
      <c r="AW12" s="44"/>
      <c r="AX12" s="44"/>
    </row>
    <row r="13" spans="1:50" ht="51.75" thickBot="1" x14ac:dyDescent="0.25">
      <c r="A13" s="45" t="str">
        <f>'[7]2 CONTEXTO E IDENTIFICACIÓN'!A13</f>
        <v>R5</v>
      </c>
      <c r="B13" s="46" t="str">
        <f>+'[7]2 CONTEXTO E IDENTIFICACIÓN'!F13</f>
        <v>Propuestas de dádivas y beneficios particulares a los funcionarios y/o asesores que realicen el acompañamiento con el fin de beneficiar  a un oferente</v>
      </c>
      <c r="C13" s="47">
        <f>+'[7]3 PROBABIL E IMPACTO INHERENTE'!E13</f>
        <v>0.6</v>
      </c>
      <c r="D13" s="47">
        <f>+'[7]3 PROBABIL E IMPACTO INHERENTE'!M13</f>
        <v>0.6</v>
      </c>
      <c r="E13" s="48" t="str">
        <f>+'[7]4 MAPA CALOR INHERENTE'!C13</f>
        <v>Media</v>
      </c>
      <c r="F13" s="48" t="str">
        <f>+'[7]4 MAPA CALOR INHERENTE'!D13</f>
        <v>Moderado</v>
      </c>
      <c r="G13" s="46" t="str">
        <f>+'[7]4 MAPA CALOR INHERENTE'!E13</f>
        <v>Moderado</v>
      </c>
      <c r="H13" s="49">
        <f>+'[7]5 VALORACIÓN DEL CONTROL'!S27</f>
        <v>0.252</v>
      </c>
      <c r="I13" s="50">
        <f>+'[7]5 VALORACIÓN DEL CONTROL'!T27</f>
        <v>0.6</v>
      </c>
      <c r="J13" s="48" t="str">
        <f t="shared" si="3"/>
        <v>Baja</v>
      </c>
      <c r="K13" s="48" t="str">
        <f t="shared" si="4"/>
        <v>Moderado</v>
      </c>
      <c r="L13" s="46" t="str">
        <f t="shared" si="5"/>
        <v>Moderado</v>
      </c>
      <c r="M13" s="46" t="str">
        <f t="shared" si="0"/>
        <v>Requiere Plan de Acción</v>
      </c>
      <c r="N13" s="46" t="str">
        <f t="shared" si="1"/>
        <v>Reducir_mitigar_Transferir_Evitar</v>
      </c>
      <c r="O13" s="51" t="s">
        <v>82</v>
      </c>
      <c r="P13" s="46" t="str">
        <f t="shared" si="2"/>
        <v>Evitar</v>
      </c>
      <c r="Q13" s="51" t="s">
        <v>213</v>
      </c>
      <c r="R13" s="51" t="s">
        <v>214</v>
      </c>
      <c r="S13" s="52">
        <v>45658</v>
      </c>
      <c r="T13" s="52">
        <v>46022</v>
      </c>
      <c r="U13" s="51"/>
      <c r="V13" s="51"/>
      <c r="W13" s="51"/>
      <c r="X13" s="51"/>
      <c r="Y13" s="51"/>
      <c r="Z13" s="51" t="s">
        <v>44</v>
      </c>
      <c r="AA13" s="53"/>
      <c r="AB13" s="53"/>
      <c r="AC13" s="196"/>
      <c r="AD13" s="64">
        <v>0.2</v>
      </c>
      <c r="AE13" s="65" t="s">
        <v>61</v>
      </c>
      <c r="AF13" s="66" t="s">
        <v>56</v>
      </c>
      <c r="AG13" s="66" t="s">
        <v>56</v>
      </c>
      <c r="AH13" s="67" t="s">
        <v>33</v>
      </c>
      <c r="AI13" s="68" t="s">
        <v>47</v>
      </c>
      <c r="AJ13" s="69" t="s">
        <v>48</v>
      </c>
      <c r="AM13" s="37"/>
      <c r="AN13" s="37"/>
      <c r="AO13" s="44"/>
      <c r="AP13" s="59"/>
      <c r="AQ13" s="60"/>
      <c r="AR13" s="57"/>
      <c r="AS13" s="57"/>
      <c r="AT13" s="57"/>
      <c r="AU13" s="70"/>
      <c r="AV13" s="57"/>
      <c r="AW13" s="44"/>
      <c r="AX13" s="44"/>
    </row>
    <row r="14" spans="1:50" ht="38.25" x14ac:dyDescent="0.2">
      <c r="A14" s="45" t="str">
        <f>'[7]2 CONTEXTO E IDENTIFICACIÓN'!A14</f>
        <v>R6</v>
      </c>
      <c r="B14" s="46" t="str">
        <f>+'[7]2 CONTEXTO E IDENTIFICACIÓN'!F14</f>
        <v>Incumplimiento en los términos de atención de peticiones, consultas y conceptos generales para beneficio propio a de particulares.</v>
      </c>
      <c r="C14" s="47">
        <f>+'[7]3 PROBABIL E IMPACTO INHERENTE'!E14</f>
        <v>0.6</v>
      </c>
      <c r="D14" s="47">
        <f>+'[7]3 PROBABIL E IMPACTO INHERENTE'!M14</f>
        <v>0.6</v>
      </c>
      <c r="E14" s="48" t="str">
        <f>+'[7]4 MAPA CALOR INHERENTE'!C14</f>
        <v>Media</v>
      </c>
      <c r="F14" s="48" t="str">
        <f>+'[7]4 MAPA CALOR INHERENTE'!D14</f>
        <v>Moderado</v>
      </c>
      <c r="G14" s="46" t="str">
        <f>+'[7]4 MAPA CALOR INHERENTE'!E14</f>
        <v>Moderado</v>
      </c>
      <c r="H14" s="49">
        <f>+'[7]5 VALORACIÓN DEL CONTROL'!S31</f>
        <v>0.36</v>
      </c>
      <c r="I14" s="50">
        <f>+'[7]5 VALORACIÓN DEL CONTROL'!T31</f>
        <v>0.6</v>
      </c>
      <c r="J14" s="48" t="str">
        <f t="shared" si="3"/>
        <v>Baja</v>
      </c>
      <c r="K14" s="48" t="str">
        <f t="shared" si="4"/>
        <v>Moderado</v>
      </c>
      <c r="L14" s="46" t="str">
        <f t="shared" si="5"/>
        <v>Moderado</v>
      </c>
      <c r="M14" s="46" t="str">
        <f t="shared" si="0"/>
        <v>Requiere Plan de Acción</v>
      </c>
      <c r="N14" s="46" t="str">
        <f t="shared" si="1"/>
        <v>Reducir_mitigar_Transferir_Evitar</v>
      </c>
      <c r="O14" s="51" t="s">
        <v>82</v>
      </c>
      <c r="P14" s="46" t="str">
        <f t="shared" si="2"/>
        <v>Evitar</v>
      </c>
      <c r="Q14" s="51" t="s">
        <v>215</v>
      </c>
      <c r="R14" s="51" t="s">
        <v>216</v>
      </c>
      <c r="S14" s="52">
        <v>45658</v>
      </c>
      <c r="T14" s="52">
        <v>46022</v>
      </c>
      <c r="U14" s="51"/>
      <c r="V14" s="51"/>
      <c r="W14" s="51"/>
      <c r="X14" s="51"/>
      <c r="Y14" s="51"/>
      <c r="Z14" s="51" t="s">
        <v>44</v>
      </c>
      <c r="AA14" s="53"/>
      <c r="AB14" s="53"/>
      <c r="AM14" s="37"/>
      <c r="AN14" s="37"/>
      <c r="AO14" s="44"/>
      <c r="AP14" s="59"/>
      <c r="AQ14" s="60"/>
      <c r="AR14" s="57"/>
      <c r="AS14" s="57"/>
      <c r="AT14" s="57"/>
      <c r="AU14" s="57"/>
      <c r="AV14" s="57"/>
      <c r="AW14" s="44"/>
      <c r="AX14" s="44"/>
    </row>
    <row r="15" spans="1:50" ht="63.75" x14ac:dyDescent="0.2">
      <c r="A15" s="45" t="str">
        <f>'[7]2 CONTEXTO E IDENTIFICACIÓN'!A15</f>
        <v>R7</v>
      </c>
      <c r="B15" s="46" t="str">
        <f>+'[7]2 CONTEXTO E IDENTIFICACIÓN'!F15</f>
        <v xml:space="preserve">Expedir resoluciones de reconocimiento de personeria , reforma de Estatutos e Inscripcion de Dignatarios sin el lleno de los requisitos Legales, para beneficio de particulares
</v>
      </c>
      <c r="C15" s="47">
        <f>+'[7]3 PROBABIL E IMPACTO INHERENTE'!E15</f>
        <v>0.6</v>
      </c>
      <c r="D15" s="47">
        <f>+'[7]3 PROBABIL E IMPACTO INHERENTE'!M15</f>
        <v>0.6</v>
      </c>
      <c r="E15" s="48" t="str">
        <f>+'[7]4 MAPA CALOR INHERENTE'!C15</f>
        <v>Media</v>
      </c>
      <c r="F15" s="48" t="str">
        <f>+'[7]4 MAPA CALOR INHERENTE'!D15</f>
        <v>Moderado</v>
      </c>
      <c r="G15" s="46" t="str">
        <f>+'[7]4 MAPA CALOR INHERENTE'!E15</f>
        <v>Moderado</v>
      </c>
      <c r="H15" s="49">
        <f>+'[7]5 VALORACIÓN DEL CONTROL'!S35</f>
        <v>0.29399999999999998</v>
      </c>
      <c r="I15" s="50">
        <f>+'[7]5 VALORACIÓN DEL CONTROL'!T35</f>
        <v>0.6</v>
      </c>
      <c r="J15" s="48" t="str">
        <f t="shared" si="3"/>
        <v>Baja</v>
      </c>
      <c r="K15" s="48" t="str">
        <f t="shared" si="4"/>
        <v>Moderado</v>
      </c>
      <c r="L15" s="46" t="str">
        <f t="shared" si="5"/>
        <v>Moderado</v>
      </c>
      <c r="M15" s="46" t="str">
        <f t="shared" si="0"/>
        <v>Requiere Plan de Acción</v>
      </c>
      <c r="N15" s="46" t="str">
        <f t="shared" si="1"/>
        <v>Reducir_mitigar_Transferir_Evitar</v>
      </c>
      <c r="O15" s="51" t="s">
        <v>82</v>
      </c>
      <c r="P15" s="46" t="str">
        <f t="shared" si="2"/>
        <v>Evitar</v>
      </c>
      <c r="Q15" s="51" t="s">
        <v>217</v>
      </c>
      <c r="R15" s="51" t="s">
        <v>209</v>
      </c>
      <c r="S15" s="52">
        <v>45658</v>
      </c>
      <c r="T15" s="52">
        <v>46022</v>
      </c>
      <c r="U15" s="51"/>
      <c r="V15" s="51"/>
      <c r="W15" s="51"/>
      <c r="X15" s="51"/>
      <c r="Y15" s="51"/>
      <c r="Z15" s="51" t="s">
        <v>44</v>
      </c>
      <c r="AA15" s="53"/>
      <c r="AB15" s="53"/>
      <c r="AF15" s="31" t="s">
        <v>69</v>
      </c>
      <c r="AG15" s="31" t="s">
        <v>18</v>
      </c>
      <c r="AH15" s="31" t="s">
        <v>17</v>
      </c>
      <c r="AJ15" s="41" t="s">
        <v>70</v>
      </c>
      <c r="AK15" s="37"/>
      <c r="AL15" s="37"/>
      <c r="AM15" s="37"/>
      <c r="AN15" s="37"/>
      <c r="AO15" s="44"/>
      <c r="AP15" s="59"/>
      <c r="AQ15" s="44"/>
      <c r="AR15" s="60"/>
      <c r="AS15" s="60"/>
      <c r="AT15" s="60"/>
      <c r="AU15" s="60"/>
      <c r="AV15" s="60"/>
      <c r="AW15" s="44"/>
      <c r="AX15" s="44"/>
    </row>
    <row r="16" spans="1:50" ht="51" x14ac:dyDescent="0.2">
      <c r="A16" s="45" t="str">
        <f>'[7]2 CONTEXTO E IDENTIFICACIÓN'!A16</f>
        <v>R8</v>
      </c>
      <c r="B16" s="46" t="str">
        <f>+'[7]2 CONTEXTO E IDENTIFICACIÓN'!F16</f>
        <v>Posibilidad de afectacion economica y de transparencia  debido a la suplantacion de identidad por parte del extranjero que va a obtener la Nacionalidad   Colombiana</v>
      </c>
      <c r="C16" s="47">
        <f>+'[7]3 PROBABIL E IMPACTO INHERENTE'!E16</f>
        <v>0.2</v>
      </c>
      <c r="D16" s="47">
        <f>+'[7]3 PROBABIL E IMPACTO INHERENTE'!M16</f>
        <v>0.4</v>
      </c>
      <c r="E16" s="48" t="str">
        <f>+'[7]4 MAPA CALOR INHERENTE'!C16</f>
        <v>Muy Baja</v>
      </c>
      <c r="F16" s="48" t="str">
        <f>+'[7]4 MAPA CALOR INHERENTE'!D16</f>
        <v>Menor</v>
      </c>
      <c r="G16" s="46" t="str">
        <f>+'[7]4 MAPA CALOR INHERENTE'!E16</f>
        <v>Bajo</v>
      </c>
      <c r="H16" s="49">
        <f>+'[7]5 VALORACIÓN DEL CONTROL'!S39</f>
        <v>0.12</v>
      </c>
      <c r="I16" s="50">
        <f>+'[7]5 VALORACIÓN DEL CONTROL'!T39</f>
        <v>0.4</v>
      </c>
      <c r="J16" s="48" t="str">
        <f t="shared" si="3"/>
        <v>Muy Baja</v>
      </c>
      <c r="K16" s="48" t="str">
        <f t="shared" si="4"/>
        <v>Menor</v>
      </c>
      <c r="L16" s="46" t="str">
        <f t="shared" si="5"/>
        <v>Bajo</v>
      </c>
      <c r="M16" s="46" t="str">
        <f t="shared" si="0"/>
        <v>No requiere Plan de Acción</v>
      </c>
      <c r="N16" s="46" t="str">
        <f t="shared" si="1"/>
        <v>Aceptar</v>
      </c>
      <c r="O16" s="51"/>
      <c r="P16" s="46" t="str">
        <f t="shared" si="2"/>
        <v>Aceptar</v>
      </c>
      <c r="Q16" s="51"/>
      <c r="R16" s="51"/>
      <c r="S16" s="52"/>
      <c r="T16" s="52"/>
      <c r="U16" s="51"/>
      <c r="V16" s="51"/>
      <c r="W16" s="51"/>
      <c r="X16" s="51"/>
      <c r="Y16" s="51"/>
      <c r="Z16" s="51"/>
      <c r="AA16" s="53"/>
      <c r="AB16" s="53"/>
      <c r="AF16" s="71" t="s">
        <v>48</v>
      </c>
      <c r="AG16" s="41" t="s">
        <v>70</v>
      </c>
      <c r="AH16" s="41" t="s">
        <v>74</v>
      </c>
      <c r="AI16" s="37"/>
      <c r="AJ16" s="72" t="s">
        <v>36</v>
      </c>
      <c r="AM16" s="37"/>
      <c r="AN16" s="37"/>
      <c r="AO16" s="44"/>
      <c r="AP16" s="44"/>
      <c r="AQ16" s="44"/>
      <c r="AR16" s="57"/>
      <c r="AS16" s="57"/>
      <c r="AT16" s="57"/>
      <c r="AU16" s="57"/>
      <c r="AV16" s="57"/>
      <c r="AW16" s="44"/>
      <c r="AX16" s="44"/>
    </row>
    <row r="17" spans="1:50" ht="51" x14ac:dyDescent="0.2">
      <c r="A17" s="45" t="str">
        <f>'[7]2 CONTEXTO E IDENTIFICACIÓN'!A17</f>
        <v>R9</v>
      </c>
      <c r="B17" s="46" t="str">
        <f>+'[7]2 CONTEXTO E IDENTIFICACIÓN'!F17</f>
        <v>Propuestas de dádivas y beneficios particulares a los funcionarios y/o asesores que realicen el acompañamiento con el fin de beneficiar  a un oferente</v>
      </c>
      <c r="C17" s="47" t="str">
        <f>+'[7]3 PROBABIL E IMPACTO INHERENTE'!E17</f>
        <v/>
      </c>
      <c r="D17" s="47" t="str">
        <f>+'[7]3 PROBABIL E IMPACTO INHERENTE'!M17</f>
        <v/>
      </c>
      <c r="E17" s="48" t="str">
        <f>+'[7]4 MAPA CALOR INHERENTE'!C17</f>
        <v/>
      </c>
      <c r="F17" s="48" t="str">
        <f>+'[7]4 MAPA CALOR INHERENTE'!D17</f>
        <v/>
      </c>
      <c r="G17" s="46" t="str">
        <f>+'[7]4 MAPA CALOR INHERENTE'!E17</f>
        <v/>
      </c>
      <c r="H17" s="49" t="str">
        <f>+'[7]5 VALORACIÓN DEL CONTROL'!S43</f>
        <v/>
      </c>
      <c r="I17" s="50" t="str">
        <f>+'[7]5 VALORACIÓN DEL CONTROL'!T43</f>
        <v/>
      </c>
      <c r="J17" s="48" t="str">
        <f t="shared" si="3"/>
        <v/>
      </c>
      <c r="K17" s="48" t="str">
        <f t="shared" si="4"/>
        <v/>
      </c>
      <c r="L17" s="46" t="str">
        <f t="shared" si="5"/>
        <v/>
      </c>
      <c r="M17" s="46" t="str">
        <f t="shared" si="0"/>
        <v/>
      </c>
      <c r="N17" s="46" t="str">
        <f t="shared" si="1"/>
        <v/>
      </c>
      <c r="O17" s="51"/>
      <c r="P17" s="46" t="str">
        <f t="shared" si="2"/>
        <v/>
      </c>
      <c r="Q17" s="51"/>
      <c r="R17" s="51"/>
      <c r="S17" s="52"/>
      <c r="T17" s="52"/>
      <c r="U17" s="51"/>
      <c r="V17" s="51"/>
      <c r="W17" s="51"/>
      <c r="X17" s="51"/>
      <c r="Y17" s="51"/>
      <c r="Z17" s="51"/>
      <c r="AA17" s="53"/>
      <c r="AB17" s="53"/>
      <c r="AF17" s="55" t="s">
        <v>47</v>
      </c>
      <c r="AG17" s="41" t="s">
        <v>70</v>
      </c>
      <c r="AH17" s="41" t="s">
        <v>74</v>
      </c>
      <c r="AI17" s="37"/>
      <c r="AJ17" s="72" t="s">
        <v>75</v>
      </c>
      <c r="AK17" s="37"/>
      <c r="AL17" s="37"/>
      <c r="AM17" s="37"/>
      <c r="AN17" s="37"/>
      <c r="AO17" s="44"/>
      <c r="AP17" s="44"/>
      <c r="AQ17" s="44"/>
      <c r="AR17" s="57"/>
      <c r="AS17" s="57"/>
      <c r="AT17" s="57"/>
      <c r="AU17" s="57"/>
      <c r="AV17" s="57"/>
      <c r="AW17" s="44"/>
      <c r="AX17" s="44"/>
    </row>
    <row r="18" spans="1:50" ht="25.5" x14ac:dyDescent="0.2">
      <c r="A18" s="45" t="str">
        <f>'[7]2 CONTEXTO E IDENTIFICACIÓN'!A18</f>
        <v>R10</v>
      </c>
      <c r="B18" s="46" t="str">
        <f>+'[7]2 CONTEXTO E IDENTIFICACIÓN'!F18</f>
        <v xml:space="preserve">  </v>
      </c>
      <c r="C18" s="47" t="str">
        <f>+'[7]3 PROBABIL E IMPACTO INHERENTE'!E18</f>
        <v/>
      </c>
      <c r="D18" s="47" t="str">
        <f>+'[7]3 PROBABIL E IMPACTO INHERENTE'!M18</f>
        <v/>
      </c>
      <c r="E18" s="48" t="str">
        <f>+'[7]4 MAPA CALOR INHERENTE'!C18</f>
        <v/>
      </c>
      <c r="F18" s="48" t="str">
        <f>+'[7]4 MAPA CALOR INHERENTE'!D18</f>
        <v/>
      </c>
      <c r="G18" s="46" t="str">
        <f>+'[7]4 MAPA CALOR INHERENTE'!E18</f>
        <v/>
      </c>
      <c r="H18" s="49" t="str">
        <f>+'[7]5 VALORACIÓN DEL CONTROL'!S47</f>
        <v/>
      </c>
      <c r="I18" s="50" t="str">
        <f>+'[7]5 VALORACIÓN DEL CONTROL'!T47</f>
        <v/>
      </c>
      <c r="J18" s="48" t="str">
        <f t="shared" si="3"/>
        <v/>
      </c>
      <c r="K18" s="48" t="str">
        <f t="shared" si="4"/>
        <v/>
      </c>
      <c r="L18" s="46" t="str">
        <f t="shared" si="5"/>
        <v/>
      </c>
      <c r="M18" s="46" t="str">
        <f t="shared" si="0"/>
        <v/>
      </c>
      <c r="N18" s="46" t="str">
        <f t="shared" si="1"/>
        <v/>
      </c>
      <c r="O18" s="51"/>
      <c r="P18" s="46" t="str">
        <f t="shared" si="2"/>
        <v/>
      </c>
      <c r="Q18" s="51"/>
      <c r="R18" s="51"/>
      <c r="S18" s="52"/>
      <c r="T18" s="52"/>
      <c r="U18" s="51"/>
      <c r="V18" s="51"/>
      <c r="W18" s="51"/>
      <c r="X18" s="51"/>
      <c r="Y18" s="51"/>
      <c r="Z18" s="51"/>
      <c r="AA18" s="53"/>
      <c r="AB18" s="53"/>
      <c r="AE18" s="74"/>
      <c r="AF18" s="58" t="s">
        <v>33</v>
      </c>
      <c r="AG18" s="41" t="s">
        <v>70</v>
      </c>
      <c r="AH18" s="41" t="s">
        <v>74</v>
      </c>
      <c r="AI18" s="74"/>
      <c r="AJ18" s="72" t="s">
        <v>82</v>
      </c>
      <c r="AK18" s="74"/>
      <c r="AL18" s="74"/>
      <c r="AM18" s="74"/>
      <c r="AN18" s="74"/>
      <c r="AO18" s="44"/>
      <c r="AP18" s="44"/>
      <c r="AQ18" s="75"/>
      <c r="AR18" s="75"/>
      <c r="AS18" s="75"/>
      <c r="AT18" s="75"/>
      <c r="AU18" s="75"/>
      <c r="AV18" s="75"/>
      <c r="AW18" s="44"/>
      <c r="AX18" s="44"/>
    </row>
    <row r="19" spans="1:50" ht="25.5" x14ac:dyDescent="0.2">
      <c r="A19" s="45" t="str">
        <f>'[7]2 CONTEXTO E IDENTIFICACIÓN'!A19</f>
        <v>R11</v>
      </c>
      <c r="B19" s="46" t="str">
        <f>+'[7]2 CONTEXTO E IDENTIFICACIÓN'!F19</f>
        <v xml:space="preserve">  </v>
      </c>
      <c r="C19" s="47" t="str">
        <f>+'[7]3 PROBABIL E IMPACTO INHERENTE'!E19</f>
        <v/>
      </c>
      <c r="D19" s="47" t="str">
        <f>+'[7]3 PROBABIL E IMPACTO INHERENTE'!M19</f>
        <v/>
      </c>
      <c r="E19" s="48" t="str">
        <f>+'[7]4 MAPA CALOR INHERENTE'!C19</f>
        <v/>
      </c>
      <c r="F19" s="48" t="str">
        <f>+'[7]4 MAPA CALOR INHERENTE'!D19</f>
        <v/>
      </c>
      <c r="G19" s="46" t="str">
        <f>+'[7]4 MAPA CALOR INHERENTE'!E19</f>
        <v/>
      </c>
      <c r="H19" s="49" t="str">
        <f>+'[7]5 VALORACIÓN DEL CONTROL'!S51</f>
        <v/>
      </c>
      <c r="I19" s="50" t="str">
        <f>+'[7]5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1"/>
      <c r="V19" s="51"/>
      <c r="W19" s="51"/>
      <c r="X19" s="51"/>
      <c r="Y19" s="51"/>
      <c r="Z19" s="51"/>
      <c r="AA19" s="53"/>
      <c r="AB19" s="53"/>
      <c r="AE19" s="74"/>
      <c r="AF19" s="62" t="s">
        <v>56</v>
      </c>
      <c r="AG19" s="41" t="s">
        <v>86</v>
      </c>
      <c r="AH19" s="41" t="s">
        <v>87</v>
      </c>
      <c r="AM19" s="74"/>
      <c r="AN19" s="74"/>
      <c r="AO19" s="44"/>
      <c r="AP19" s="44"/>
      <c r="AQ19" s="44"/>
      <c r="AR19" s="57"/>
      <c r="AS19" s="57"/>
      <c r="AT19" s="57"/>
      <c r="AU19" s="57"/>
      <c r="AV19" s="57"/>
      <c r="AW19" s="44"/>
      <c r="AX19" s="44"/>
    </row>
    <row r="20" spans="1:50" x14ac:dyDescent="0.2">
      <c r="A20" s="45" t="str">
        <f>'[7]2 CONTEXTO E IDENTIFICACIÓN'!A20</f>
        <v>R12</v>
      </c>
      <c r="B20" s="46" t="str">
        <f>+'[7]2 CONTEXTO E IDENTIFICACIÓN'!F20</f>
        <v xml:space="preserve">  </v>
      </c>
      <c r="C20" s="47" t="str">
        <f>+'[7]3 PROBABIL E IMPACTO INHERENTE'!E20</f>
        <v/>
      </c>
      <c r="D20" s="47" t="str">
        <f>+'[7]3 PROBABIL E IMPACTO INHERENTE'!M20</f>
        <v/>
      </c>
      <c r="E20" s="48" t="str">
        <f>+'[7]4 MAPA CALOR INHERENTE'!C20</f>
        <v/>
      </c>
      <c r="F20" s="48" t="str">
        <f>+'[7]4 MAPA CALOR INHERENTE'!D20</f>
        <v/>
      </c>
      <c r="G20" s="46" t="str">
        <f>+'[7]4 MAPA CALOR INHERENTE'!E20</f>
        <v/>
      </c>
      <c r="H20" s="49" t="str">
        <f>+'[7]5 VALORACIÓN DEL CONTROL'!S55</f>
        <v/>
      </c>
      <c r="I20" s="50" t="str">
        <f>+'[7]5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6"/>
      <c r="AD20" s="76"/>
      <c r="AE20" s="74"/>
      <c r="AF20" s="77"/>
      <c r="AM20" s="74"/>
      <c r="AN20" s="74"/>
      <c r="AO20" s="44"/>
      <c r="AP20" s="44"/>
      <c r="AQ20" s="44"/>
      <c r="AR20" s="57"/>
      <c r="AS20" s="57"/>
      <c r="AT20" s="57"/>
      <c r="AU20" s="57"/>
      <c r="AV20" s="57"/>
      <c r="AW20" s="44"/>
      <c r="AX20" s="44"/>
    </row>
    <row r="21" spans="1:50" x14ac:dyDescent="0.2">
      <c r="A21" s="45" t="str">
        <f>'[7]2 CONTEXTO E IDENTIFICACIÓN'!A21</f>
        <v>R13</v>
      </c>
      <c r="B21" s="46" t="str">
        <f>+'[7]2 CONTEXTO E IDENTIFICACIÓN'!F21</f>
        <v xml:space="preserve">  </v>
      </c>
      <c r="C21" s="47" t="str">
        <f>+'[7]3 PROBABIL E IMPACTO INHERENTE'!E21</f>
        <v/>
      </c>
      <c r="D21" s="47" t="str">
        <f>+'[7]3 PROBABIL E IMPACTO INHERENTE'!M21</f>
        <v/>
      </c>
      <c r="E21" s="48" t="str">
        <f>+'[7]4 MAPA CALOR INHERENTE'!C21</f>
        <v/>
      </c>
      <c r="F21" s="48" t="str">
        <f>+'[7]4 MAPA CALOR INHERENTE'!D21</f>
        <v/>
      </c>
      <c r="G21" s="46" t="str">
        <f>+'[7]4 MAPA CALOR INHERENTE'!E21</f>
        <v/>
      </c>
      <c r="H21" s="49" t="str">
        <f>+'[7]5 VALORACIÓN DEL CONTROL'!S59</f>
        <v/>
      </c>
      <c r="I21" s="50" t="str">
        <f>+'[7]5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6"/>
      <c r="AD21" s="76"/>
      <c r="AE21" s="78"/>
      <c r="AM21" s="74"/>
      <c r="AN21" s="74"/>
      <c r="AO21" s="44"/>
      <c r="AP21" s="70"/>
      <c r="AQ21" s="70"/>
      <c r="AR21" s="70"/>
      <c r="AS21" s="70"/>
      <c r="AT21" s="70"/>
      <c r="AU21" s="70"/>
      <c r="AV21" s="57"/>
      <c r="AW21" s="44"/>
      <c r="AX21" s="44"/>
    </row>
    <row r="22" spans="1:50" x14ac:dyDescent="0.2">
      <c r="A22" s="45" t="str">
        <f>'[7]2 CONTEXTO E IDENTIFICACIÓN'!A22</f>
        <v>R14</v>
      </c>
      <c r="B22" s="46" t="str">
        <f>+'[7]2 CONTEXTO E IDENTIFICACIÓN'!F22</f>
        <v xml:space="preserve">  </v>
      </c>
      <c r="C22" s="47" t="str">
        <f>+'[7]3 PROBABIL E IMPACTO INHERENTE'!E22</f>
        <v/>
      </c>
      <c r="D22" s="47" t="str">
        <f>+'[7]3 PROBABIL E IMPACTO INHERENTE'!M22</f>
        <v/>
      </c>
      <c r="E22" s="48" t="str">
        <f>+'[7]4 MAPA CALOR INHERENTE'!C22</f>
        <v/>
      </c>
      <c r="F22" s="48" t="str">
        <f>+'[7]4 MAPA CALOR INHERENTE'!D22</f>
        <v/>
      </c>
      <c r="G22" s="46" t="str">
        <f>+'[7]4 MAPA CALOR INHERENTE'!E22</f>
        <v/>
      </c>
      <c r="H22" s="49" t="str">
        <f>+'[7]5 VALORACIÓN DEL CONTROL'!S63</f>
        <v/>
      </c>
      <c r="I22" s="50" t="str">
        <f>+'[7]5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6"/>
      <c r="AD22" s="76"/>
      <c r="AO22" s="44"/>
      <c r="AP22" s="79"/>
      <c r="AQ22" s="79"/>
      <c r="AR22" s="79"/>
      <c r="AS22" s="79"/>
      <c r="AT22" s="79"/>
      <c r="AU22" s="79"/>
      <c r="AV22" s="57"/>
      <c r="AW22" s="44"/>
      <c r="AX22" s="44"/>
    </row>
    <row r="23" spans="1:50" x14ac:dyDescent="0.2">
      <c r="A23" s="45" t="str">
        <f>'[7]2 CONTEXTO E IDENTIFICACIÓN'!A23</f>
        <v>R15</v>
      </c>
      <c r="B23" s="46" t="str">
        <f>+'[7]2 CONTEXTO E IDENTIFICACIÓN'!F23</f>
        <v xml:space="preserve">  </v>
      </c>
      <c r="C23" s="47" t="str">
        <f>+'[7]3 PROBABIL E IMPACTO INHERENTE'!E23</f>
        <v/>
      </c>
      <c r="D23" s="47" t="str">
        <f>+'[7]3 PROBABIL E IMPACTO INHERENTE'!M23</f>
        <v/>
      </c>
      <c r="E23" s="48" t="str">
        <f>+'[7]4 MAPA CALOR INHERENTE'!C23</f>
        <v/>
      </c>
      <c r="F23" s="48" t="str">
        <f>+'[7]4 MAPA CALOR INHERENTE'!D23</f>
        <v/>
      </c>
      <c r="G23" s="46" t="str">
        <f>+'[7]4 MAPA CALOR INHERENTE'!E23</f>
        <v/>
      </c>
      <c r="H23" s="49" t="str">
        <f>+'[7]5 VALORACIÓN DEL CONTROL'!S67</f>
        <v/>
      </c>
      <c r="I23" s="50" t="str">
        <f>+'[7]5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6"/>
      <c r="AD23" s="76"/>
      <c r="AO23" s="44"/>
      <c r="AP23" s="70"/>
      <c r="AQ23" s="70"/>
      <c r="AR23" s="70"/>
      <c r="AS23" s="70"/>
      <c r="AT23" s="70"/>
      <c r="AU23" s="70"/>
      <c r="AV23" s="57"/>
      <c r="AW23" s="44"/>
      <c r="AX23" s="44"/>
    </row>
    <row r="24" spans="1:50" x14ac:dyDescent="0.2">
      <c r="A24" s="45" t="str">
        <f>'[7]2 CONTEXTO E IDENTIFICACIÓN'!A24</f>
        <v>R16</v>
      </c>
      <c r="B24" s="46" t="str">
        <f>+'[7]2 CONTEXTO E IDENTIFICACIÓN'!F24</f>
        <v xml:space="preserve">  </v>
      </c>
      <c r="C24" s="47" t="str">
        <f>+'[7]3 PROBABIL E IMPACTO INHERENTE'!E24</f>
        <v/>
      </c>
      <c r="D24" s="47" t="str">
        <f>+'[7]3 PROBABIL E IMPACTO INHERENTE'!M24</f>
        <v/>
      </c>
      <c r="E24" s="48" t="str">
        <f>+'[7]4 MAPA CALOR INHERENTE'!C24</f>
        <v/>
      </c>
      <c r="F24" s="48" t="str">
        <f>+'[7]4 MAPA CALOR INHERENTE'!D24</f>
        <v/>
      </c>
      <c r="G24" s="46" t="str">
        <f>+'[7]4 MAPA CALOR INHERENTE'!E24</f>
        <v/>
      </c>
      <c r="H24" s="49" t="str">
        <f>+'[7]5 VALORACIÓN DEL CONTROL'!S71</f>
        <v/>
      </c>
      <c r="I24" s="50" t="str">
        <f>+'[7]5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70"/>
      <c r="AQ24" s="70"/>
      <c r="AR24" s="70"/>
      <c r="AS24" s="70"/>
      <c r="AT24" s="70"/>
      <c r="AU24" s="70"/>
      <c r="AV24" s="57"/>
      <c r="AW24" s="44"/>
      <c r="AX24" s="44"/>
    </row>
    <row r="25" spans="1:50" x14ac:dyDescent="0.25">
      <c r="A25" s="45" t="str">
        <f>'[7]2 CONTEXTO E IDENTIFICACIÓN'!A25</f>
        <v>R17</v>
      </c>
      <c r="B25" s="46" t="str">
        <f>+'[7]2 CONTEXTO E IDENTIFICACIÓN'!F25</f>
        <v xml:space="preserve">  </v>
      </c>
      <c r="C25" s="47" t="str">
        <f>+'[7]3 PROBABIL E IMPACTO INHERENTE'!E25</f>
        <v/>
      </c>
      <c r="D25" s="47" t="str">
        <f>+'[7]3 PROBABIL E IMPACTO INHERENTE'!M25</f>
        <v/>
      </c>
      <c r="E25" s="48" t="str">
        <f>+'[7]4 MAPA CALOR INHERENTE'!C25</f>
        <v/>
      </c>
      <c r="F25" s="48" t="str">
        <f>+'[7]4 MAPA CALOR INHERENTE'!D25</f>
        <v/>
      </c>
      <c r="G25" s="46" t="str">
        <f>+'[7]4 MAPA CALOR INHERENTE'!E25</f>
        <v/>
      </c>
      <c r="H25" s="49" t="str">
        <f>+'[7]5 VALORACIÓN DEL CONTROL'!S75</f>
        <v/>
      </c>
      <c r="I25" s="50" t="str">
        <f>+'[7]5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'[7]2 CONTEXTO E IDENTIFICACIÓN'!A26</f>
        <v>R18</v>
      </c>
      <c r="B26" s="46" t="str">
        <f>+'[7]2 CONTEXTO E IDENTIFICACIÓN'!F26</f>
        <v xml:space="preserve">  </v>
      </c>
      <c r="C26" s="47" t="str">
        <f>+'[7]3 PROBABIL E IMPACTO INHERENTE'!E26</f>
        <v/>
      </c>
      <c r="D26" s="47" t="str">
        <f>+'[7]3 PROBABIL E IMPACTO INHERENTE'!M26</f>
        <v/>
      </c>
      <c r="E26" s="48" t="str">
        <f>+'[7]4 MAPA CALOR INHERENTE'!C26</f>
        <v/>
      </c>
      <c r="F26" s="48" t="str">
        <f>+'[7]4 MAPA CALOR INHERENTE'!D26</f>
        <v/>
      </c>
      <c r="G26" s="46" t="str">
        <f>+'[7]4 MAPA CALOR INHERENTE'!E26</f>
        <v/>
      </c>
      <c r="H26" s="49" t="str">
        <f>+'[7]5 VALORACIÓN DEL CONTROL'!S79</f>
        <v/>
      </c>
      <c r="I26" s="50" t="str">
        <f>+'[7]5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'[7]2 CONTEXTO E IDENTIFICACIÓN'!A27</f>
        <v>R19</v>
      </c>
      <c r="B27" s="46" t="str">
        <f>+'[7]2 CONTEXTO E IDENTIFICACIÓN'!F27</f>
        <v xml:space="preserve">  </v>
      </c>
      <c r="C27" s="47" t="str">
        <f>+'[7]3 PROBABIL E IMPACTO INHERENTE'!E27</f>
        <v/>
      </c>
      <c r="D27" s="47" t="str">
        <f>+'[7]3 PROBABIL E IMPACTO INHERENTE'!M27</f>
        <v/>
      </c>
      <c r="E27" s="48" t="str">
        <f>+'[7]4 MAPA CALOR INHERENTE'!C27</f>
        <v/>
      </c>
      <c r="F27" s="48" t="str">
        <f>+'[7]4 MAPA CALOR INHERENTE'!D27</f>
        <v/>
      </c>
      <c r="G27" s="46" t="str">
        <f>+'[7]4 MAPA CALOR INHERENTE'!E27</f>
        <v/>
      </c>
      <c r="H27" s="49" t="str">
        <f>+'[7]5 VALORACIÓN DEL CONTROL'!S83</f>
        <v/>
      </c>
      <c r="I27" s="50" t="str">
        <f>+'[7]5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'[7]2 CONTEXTO E IDENTIFICACIÓN'!A28</f>
        <v>R20</v>
      </c>
      <c r="B28" s="46" t="str">
        <f>+'[7]2 CONTEXTO E IDENTIFICACIÓN'!F28</f>
        <v xml:space="preserve">  </v>
      </c>
      <c r="C28" s="47" t="str">
        <f>+'[7]3 PROBABIL E IMPACTO INHERENTE'!E28</f>
        <v/>
      </c>
      <c r="D28" s="47" t="str">
        <f>+'[7]3 PROBABIL E IMPACTO INHERENTE'!M28</f>
        <v/>
      </c>
      <c r="E28" s="48" t="str">
        <f>+'[7]4 MAPA CALOR INHERENTE'!C28</f>
        <v/>
      </c>
      <c r="F28" s="48" t="str">
        <f>+'[7]4 MAPA CALOR INHERENTE'!D28</f>
        <v/>
      </c>
      <c r="G28" s="46" t="str">
        <f>+'[7]4 MAPA CALOR INHERENTE'!E28</f>
        <v/>
      </c>
      <c r="H28" s="49" t="str">
        <f>+'[7]5 VALORACIÓN DEL CONTROL'!S87</f>
        <v/>
      </c>
      <c r="I28" s="50" t="str">
        <f>+'[7]5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x14ac:dyDescent="0.25">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x14ac:dyDescent="0.25">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x14ac:dyDescent="0.25">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x14ac:dyDescent="0.25">
      <c r="E33" s="80"/>
      <c r="F33" s="80"/>
      <c r="H33" s="38"/>
      <c r="J33" s="80"/>
      <c r="K33" s="80"/>
      <c r="S33" s="81"/>
      <c r="T33" s="81"/>
      <c r="AM33" s="38"/>
      <c r="AN33" s="38"/>
      <c r="AO33" s="38"/>
      <c r="AP33" s="38"/>
      <c r="AQ33" s="38"/>
    </row>
    <row r="34" spans="5:43" s="33" customFormat="1" x14ac:dyDescent="0.25">
      <c r="E34" s="80"/>
      <c r="F34" s="80"/>
      <c r="H34" s="38"/>
      <c r="J34" s="80"/>
      <c r="K34" s="80"/>
      <c r="S34" s="81"/>
      <c r="T34" s="81"/>
      <c r="AM34" s="38"/>
      <c r="AN34" s="38"/>
      <c r="AO34" s="38"/>
      <c r="AP34" s="38"/>
      <c r="AQ34" s="38"/>
    </row>
    <row r="35" spans="5:43" s="33" customFormat="1" x14ac:dyDescent="0.25">
      <c r="E35" s="80"/>
      <c r="F35" s="80"/>
      <c r="H35" s="38"/>
      <c r="J35" s="80"/>
      <c r="K35" s="80"/>
      <c r="S35" s="81"/>
      <c r="T35" s="81"/>
      <c r="AM35" s="38"/>
      <c r="AN35" s="38"/>
      <c r="AO35" s="38"/>
      <c r="AP35" s="38"/>
      <c r="AQ35" s="38"/>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295" priority="6" operator="equal">
      <formula>$AE$13</formula>
    </cfRule>
    <cfRule type="cellIs" dxfId="294" priority="7" operator="equal">
      <formula>$AE$12</formula>
    </cfRule>
    <cfRule type="cellIs" dxfId="293" priority="8" operator="equal">
      <formula>$AE$11</formula>
    </cfRule>
    <cfRule type="cellIs" dxfId="292" priority="9" operator="equal">
      <formula>$AE$10</formula>
    </cfRule>
    <cfRule type="cellIs" dxfId="291" priority="10" operator="equal">
      <formula>$AE$9</formula>
    </cfRule>
  </conditionalFormatting>
  <conditionalFormatting sqref="F9:F28">
    <cfRule type="cellIs" dxfId="290" priority="1" operator="equal">
      <formula>$AF$8</formula>
    </cfRule>
    <cfRule type="cellIs" dxfId="289" priority="2" operator="equal">
      <formula>$AG$8</formula>
    </cfRule>
    <cfRule type="cellIs" dxfId="288" priority="3" operator="equal">
      <formula>$AH$8</formula>
    </cfRule>
    <cfRule type="cellIs" dxfId="287" priority="4" operator="equal">
      <formula>$AI$8</formula>
    </cfRule>
    <cfRule type="cellIs" dxfId="286" priority="5" operator="equal">
      <formula>$AJ$8</formula>
    </cfRule>
  </conditionalFormatting>
  <conditionalFormatting sqref="G9:G28">
    <cfRule type="cellIs" dxfId="285" priority="11" operator="equal">
      <formula>$AF$16</formula>
    </cfRule>
    <cfRule type="cellIs" dxfId="284" priority="12" operator="equal">
      <formula>$AF$17</formula>
    </cfRule>
    <cfRule type="cellIs" dxfId="283" priority="13" operator="equal">
      <formula>$AF$18</formula>
    </cfRule>
    <cfRule type="cellIs" dxfId="282" priority="14" operator="equal">
      <formula>$AF$19</formula>
    </cfRule>
  </conditionalFormatting>
  <conditionalFormatting sqref="I9:J28">
    <cfRule type="cellIs" dxfId="281" priority="15" operator="equal">
      <formula>$AE$13</formula>
    </cfRule>
    <cfRule type="cellIs" dxfId="280" priority="16" operator="equal">
      <formula>$AE$12</formula>
    </cfRule>
    <cfRule type="cellIs" dxfId="279" priority="17" operator="equal">
      <formula>$AE$11</formula>
    </cfRule>
    <cfRule type="cellIs" dxfId="278" priority="18" operator="equal">
      <formula>$AE$10</formula>
    </cfRule>
    <cfRule type="cellIs" dxfId="277" priority="19" operator="equal">
      <formula>$AE$9</formula>
    </cfRule>
  </conditionalFormatting>
  <conditionalFormatting sqref="K9:K28">
    <cfRule type="cellIs" dxfId="276" priority="20" operator="equal">
      <formula>$AF$8</formula>
    </cfRule>
    <cfRule type="cellIs" dxfId="275" priority="21" operator="equal">
      <formula>$AG$8</formula>
    </cfRule>
    <cfRule type="cellIs" dxfId="274" priority="22" operator="equal">
      <formula>$AH$8</formula>
    </cfRule>
    <cfRule type="cellIs" dxfId="273" priority="23" operator="equal">
      <formula>$AI$8</formula>
    </cfRule>
    <cfRule type="cellIs" dxfId="272" priority="24" operator="equal">
      <formula>$AJ$8</formula>
    </cfRule>
  </conditionalFormatting>
  <conditionalFormatting sqref="L9:L28">
    <cfRule type="cellIs" dxfId="271" priority="25" operator="equal">
      <formula>$AF$16</formula>
    </cfRule>
    <cfRule type="cellIs" dxfId="270" priority="26" operator="equal">
      <formula>$AF$17</formula>
    </cfRule>
    <cfRule type="cellIs" dxfId="269" priority="27" operator="equal">
      <formula>$AF$18</formula>
    </cfRule>
    <cfRule type="cellIs" dxfId="268" priority="28" operator="equal">
      <formula>$AF$19</formula>
    </cfRule>
  </conditionalFormatting>
  <dataValidations count="4">
    <dataValidation type="list" allowBlank="1" showInputMessage="1" showErrorMessage="1" sqref="O9:O28" xr:uid="{46A16202-EEBE-4E5D-8A40-F530F08C692B}">
      <formula1>INDIRECT($N9)</formula1>
    </dataValidation>
    <dataValidation allowBlank="1" showInputMessage="1" showErrorMessage="1" prompt="Es la materialización del riesgo y las consecuencias de su aparición. Su escala es: 5 bajo impacto, 10 medio, 20 alto impacto._x000a_" sqref="JP8:JV8" xr:uid="{54644048-C4CA-4750-AF0F-5A6508676ECE}"/>
    <dataValidation allowBlank="1" showInputMessage="1" showErrorMessage="1" prompt="La probabilidad se encuentra determinada por una escala de 1 a 3, siendo 1 la menor probabilidad de ocurrencia del riesgo y 3 la mayor probabilidad de  ocurrencia." sqref="JO8" xr:uid="{6AF4B400-DD47-4212-A6D9-E601B0CA92FC}"/>
    <dataValidation type="list" allowBlank="1" showInputMessage="1" showErrorMessage="1" sqref="JP9:JV16" xr:uid="{887F2041-4905-40E1-B71A-D9A53F95FB16}">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SALUD 3C-2025</vt:lpstr>
      <vt:lpstr>MINAS Y ENERGIA 3C-2025</vt:lpstr>
      <vt:lpstr>TIC 3C-2025</vt:lpstr>
      <vt:lpstr>IGUALDAD 3C-2025</vt:lpstr>
      <vt:lpstr>INFRAESTRUCTURA 3C-2025</vt:lpstr>
      <vt:lpstr>EDUCACION 3C-2025</vt:lpstr>
      <vt:lpstr>HACIENDA 3C-2025</vt:lpstr>
      <vt:lpstr>DESARROLLO ECONOMICO 3C-2025</vt:lpstr>
      <vt:lpstr>JURIDICA 3C-2025</vt:lpstr>
      <vt:lpstr>SEGURIDAD Y CONVIVENCIA 3C-2025</vt:lpstr>
      <vt:lpstr>MOVILIDAD 3C-2025</vt:lpstr>
      <vt:lpstr>VICTIMA 3C-2025</vt:lpstr>
      <vt:lpstr>PLANEACION 3C-2025</vt:lpstr>
      <vt:lpstr>SERVICIOS PUBLICOS 3C-2025</vt:lpstr>
      <vt:lpstr>AGRICULTURA 3C-2025</vt:lpstr>
      <vt:lpstr>DIREC COMUNICACIONES 3C-2025</vt:lpstr>
      <vt:lpstr>GENERAL 3C-2025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Senen Vargas Martinez</dc:creator>
  <cp:lastModifiedBy>Senen Vargas Martinez</cp:lastModifiedBy>
  <dcterms:created xsi:type="dcterms:W3CDTF">2026-01-23T19:44:44Z</dcterms:created>
  <dcterms:modified xsi:type="dcterms:W3CDTF">2026-01-30T16:28:22Z</dcterms:modified>
</cp:coreProperties>
</file>