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D:\2026 II CUATRIMESTRE R-CORRUPCION\REPORTE SEGUNDO CORTE 04SEP2026\INFORMACION GENERAL\"/>
    </mc:Choice>
  </mc:AlternateContent>
  <xr:revisionPtr revIDLastSave="0" documentId="13_ncr:1_{0B40F91B-5C63-4119-927A-9FFA1AAC4901}" xr6:coauthVersionLast="47" xr6:coauthVersionMax="47" xr10:uidLastSave="{00000000-0000-0000-0000-000000000000}"/>
  <bookViews>
    <workbookView xWindow="-120" yWindow="-120" windowWidth="20730" windowHeight="11040" firstSheet="5" activeTab="10" xr2:uid="{3DEE65A9-38E7-4A45-AACB-29A96E930EE7}"/>
  </bookViews>
  <sheets>
    <sheet name="SALUD" sheetId="1" r:id="rId1"/>
    <sheet name="PRIVADA" sheetId="2" r:id="rId2"/>
    <sheet name="DESARROLLO ECONOMICO" sheetId="3" r:id="rId3"/>
    <sheet name="I.A INTERIOR" sheetId="4" r:id="rId4"/>
    <sheet name="RIESGO" sheetId="14" r:id="rId5"/>
    <sheet name="MINAS Y ENERGIA" sheetId="6" r:id="rId6"/>
    <sheet name="JURIDICA" sheetId="7" r:id="rId7"/>
    <sheet name="GENERAL" sheetId="8" r:id="rId8"/>
    <sheet name="EDUCACION" sheetId="9" r:id="rId9"/>
    <sheet name="HACIENDA" sheetId="11" r:id="rId10"/>
    <sheet name="SERVICIOS PUBLICOS" sheetId="15"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xlnm._FilterDatabase" localSheetId="9" hidden="1">HACIENDA!$A$8:$AX$8</definedName>
    <definedName name="_xlnm._FilterDatabase" localSheetId="4" hidden="1">RIESGO!$A$8:$AX$8</definedName>
    <definedName name="_xlnm._FilterDatabase" localSheetId="10" hidden="1">'SERVICIOS PUBLICOS'!$A$8:$AX$28</definedName>
    <definedName name="Afectación_Económica" localSheetId="4">'[1]3 PROBABIL E IMPACTO INHERENTE'!$X$9:$X$14</definedName>
    <definedName name="Afectación_Económica" localSheetId="10">'[13]3 PROBABIL E IMPACTO INHERENTE'!$X$9:$X$14</definedName>
    <definedName name="Afectación_Económica">'[2]3 PROBABIL E IMPACTO INHERENTE'!$X$9:$X$14</definedName>
    <definedName name="Definicion_tratamiento" localSheetId="4">'[1]11 FORMULAS'!#REF!</definedName>
    <definedName name="Definicion_tratamiento" localSheetId="10">'[13]11 FORMULAS'!#REF!</definedName>
    <definedName name="Definicion_tratamiento">'[2]11 FORMULAS'!#REF!</definedName>
    <definedName name="GUBERNAMENTALES">'[3]11 FORMULAS'!$A$4:$A$11</definedName>
    <definedName name="IMPACTO_PROCESOS" localSheetId="9">'[4]LISTAS FORMULAS'!$C$3:$C$7</definedName>
    <definedName name="IMPACTO_PROCESOS" localSheetId="4">'[4]LISTAS FORMULAS'!$C$3:$C$7</definedName>
    <definedName name="IMPACTO_PROCESOS" localSheetId="10">'[4]LISTAS FORMULAS'!$C$3:$C$7</definedName>
    <definedName name="opciones" localSheetId="9">'[4]LISTAS FORMULAS'!$F$3:$F$4</definedName>
    <definedName name="opciones" localSheetId="4">'[4]LISTAS FORMULAS'!$F$3:$F$4</definedName>
    <definedName name="opciones" localSheetId="10">'[4]LISTAS FORMULAS'!$F$3:$F$4</definedName>
    <definedName name="opciones2" localSheetId="9">'[4]LISTAS FORMULAS'!$G$3:$G$5</definedName>
    <definedName name="opciones2" localSheetId="4">'[4]LISTAS FORMULAS'!$G$3:$G$5</definedName>
    <definedName name="opciones2" localSheetId="10">'[4]LISTAS FORMULAS'!$G$3:$G$5</definedName>
    <definedName name="Plan_accion" localSheetId="4">'[1]11 FORMULAS'!#REF!</definedName>
    <definedName name="Plan_accion" localSheetId="10">'[13]11 FORMULAS'!#REF!</definedName>
    <definedName name="Plan_accion">'[2]11 FORMULAS'!#REF!</definedName>
    <definedName name="Plan_acción" localSheetId="4">'[1]11 FORMULAS'!#REF!</definedName>
    <definedName name="Plan_acción" localSheetId="10">'[13]11 FORMULAS'!#REF!</definedName>
    <definedName name="Plan_acción">'[2]11 FORMULAS'!#REF!</definedName>
    <definedName name="Plan_de_acción" localSheetId="4">'[1]11 FORMULAS'!#REF!</definedName>
    <definedName name="Plan_de_acción" localSheetId="10">'[13]11 FORMULAS'!#REF!</definedName>
    <definedName name="Plan_de_acción">'[2]11 FORMULAS'!#REF!</definedName>
    <definedName name="Quince_Cero" localSheetId="9">'[4]LISTAS FORMULAS'!$F$14:$F$15</definedName>
    <definedName name="Quince_Cero" localSheetId="4">'[4]LISTAS FORMULAS'!$F$14:$F$15</definedName>
    <definedName name="Quince_Cero" localSheetId="10">'[4]LISTAS FORMULAS'!$F$14:$F$15</definedName>
    <definedName name="Rango_Calificacion_Ejecucion" localSheetId="9">'[4]LISTAS FORMULAS'!$H$3:$H$5</definedName>
    <definedName name="Rango_Calificacion_Ejecucion" localSheetId="4">'[4]LISTAS FORMULAS'!$H$3:$H$5</definedName>
    <definedName name="Rango_Calificacion_Ejecucion" localSheetId="10">'[4]LISTAS FORMULAS'!$H$3:$H$5</definedName>
    <definedName name="Reducir_mitigar_Transferir_Evitar" localSheetId="4">RIESGO!$AJ$16:$AJ$18</definedName>
    <definedName name="Reducir_mitigar_Transferir_Evitar" localSheetId="10">'SERVICIOS PUBLICOS'!$AJ$16:$AJ$18</definedName>
    <definedName name="Reducir_mitigar_Transferir_Evitar">HACIENDA!$AJ$16:$AJ$18</definedName>
    <definedName name="Reputacional" localSheetId="4">'[1]3 PROBABIL E IMPACTO INHERENTE'!$Y$9:$Y$14</definedName>
    <definedName name="Reputacional" localSheetId="10">'[13]3 PROBABIL E IMPACTO INHERENTE'!$Y$9:$Y$14</definedName>
    <definedName name="Reputacional">'[2]3 PROBABIL E IMPACTO INHERENTE'!$Y$9:$Y$14</definedName>
    <definedName name="Requiere_Plan_de_Acción" localSheetId="4">RIESGO!$AJ$16:$AJ$18</definedName>
    <definedName name="Requiere_Plan_de_Acción" localSheetId="10">'SERVICIOS PUBLICOS'!$AJ$16:$AJ$18</definedName>
    <definedName name="Requiere_Plan_de_Acción">HACIENDA!$AJ$16:$AJ$18</definedName>
    <definedName name="TIPO" localSheetId="9">'[4]CONTEXTO E IDENTIFICACIÓN'!$E$29:$E$32</definedName>
    <definedName name="TIPO" localSheetId="4">'[4]CONTEXTO E IDENTIFICACIÓN'!$E$29:$E$32</definedName>
    <definedName name="TIPO" localSheetId="10">'[4]CONTEXTO E IDENTIFICACIÓN'!$E$29:$E$32</definedName>
    <definedName name="Tipo">'[2]11 FORMULAS'!$A$4:$A$11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28" i="15" l="1"/>
  <c r="L28" i="15" s="1"/>
  <c r="N28" i="15" s="1"/>
  <c r="M28" i="15" s="1"/>
  <c r="P28" i="15" s="1"/>
  <c r="I28" i="15"/>
  <c r="K28" i="15" s="1"/>
  <c r="H28" i="15"/>
  <c r="G28" i="15"/>
  <c r="F28" i="15"/>
  <c r="E28" i="15"/>
  <c r="D28" i="15"/>
  <c r="C28" i="15"/>
  <c r="B28" i="15"/>
  <c r="A28" i="15"/>
  <c r="I27" i="15"/>
  <c r="K27" i="15" s="1"/>
  <c r="H27" i="15"/>
  <c r="J27" i="15" s="1"/>
  <c r="L27" i="15" s="1"/>
  <c r="N27" i="15" s="1"/>
  <c r="M27" i="15" s="1"/>
  <c r="P27" i="15" s="1"/>
  <c r="G27" i="15"/>
  <c r="F27" i="15"/>
  <c r="E27" i="15"/>
  <c r="D27" i="15"/>
  <c r="C27" i="15"/>
  <c r="B27" i="15"/>
  <c r="A27" i="15"/>
  <c r="I26" i="15"/>
  <c r="K26" i="15" s="1"/>
  <c r="H26" i="15"/>
  <c r="J26" i="15" s="1"/>
  <c r="L26" i="15" s="1"/>
  <c r="N26" i="15" s="1"/>
  <c r="M26" i="15" s="1"/>
  <c r="P26" i="15" s="1"/>
  <c r="G26" i="15"/>
  <c r="F26" i="15"/>
  <c r="E26" i="15"/>
  <c r="D26" i="15"/>
  <c r="C26" i="15"/>
  <c r="B26" i="15"/>
  <c r="A26" i="15"/>
  <c r="I25" i="15"/>
  <c r="K25" i="15" s="1"/>
  <c r="H25" i="15"/>
  <c r="J25" i="15" s="1"/>
  <c r="L25" i="15" s="1"/>
  <c r="N25" i="15" s="1"/>
  <c r="M25" i="15" s="1"/>
  <c r="P25" i="15" s="1"/>
  <c r="G25" i="15"/>
  <c r="F25" i="15"/>
  <c r="E25" i="15"/>
  <c r="D25" i="15"/>
  <c r="C25" i="15"/>
  <c r="B25" i="15"/>
  <c r="A25" i="15"/>
  <c r="I24" i="15"/>
  <c r="K24" i="15" s="1"/>
  <c r="H24" i="15"/>
  <c r="J24" i="15" s="1"/>
  <c r="L24" i="15" s="1"/>
  <c r="N24" i="15" s="1"/>
  <c r="M24" i="15" s="1"/>
  <c r="P24" i="15" s="1"/>
  <c r="G24" i="15"/>
  <c r="F24" i="15"/>
  <c r="E24" i="15"/>
  <c r="D24" i="15"/>
  <c r="C24" i="15"/>
  <c r="B24" i="15"/>
  <c r="A24" i="15"/>
  <c r="I23" i="15"/>
  <c r="K23" i="15" s="1"/>
  <c r="H23" i="15"/>
  <c r="J23" i="15" s="1"/>
  <c r="L23" i="15" s="1"/>
  <c r="N23" i="15" s="1"/>
  <c r="M23" i="15" s="1"/>
  <c r="P23" i="15" s="1"/>
  <c r="G23" i="15"/>
  <c r="F23" i="15"/>
  <c r="E23" i="15"/>
  <c r="D23" i="15"/>
  <c r="C23" i="15"/>
  <c r="B23" i="15"/>
  <c r="A23" i="15"/>
  <c r="K22" i="15"/>
  <c r="J22" i="15"/>
  <c r="L22" i="15" s="1"/>
  <c r="N22" i="15" s="1"/>
  <c r="M22" i="15" s="1"/>
  <c r="I22" i="15"/>
  <c r="H22" i="15"/>
  <c r="G22" i="15"/>
  <c r="F22" i="15"/>
  <c r="E22" i="15"/>
  <c r="D22" i="15"/>
  <c r="C22" i="15"/>
  <c r="B22" i="15"/>
  <c r="A22" i="15"/>
  <c r="I21" i="15"/>
  <c r="K21" i="15" s="1"/>
  <c r="H21" i="15"/>
  <c r="J21" i="15" s="1"/>
  <c r="L21" i="15" s="1"/>
  <c r="N21" i="15" s="1"/>
  <c r="M21" i="15" s="1"/>
  <c r="G21" i="15"/>
  <c r="F21" i="15"/>
  <c r="E21" i="15"/>
  <c r="D21" i="15"/>
  <c r="C21" i="15"/>
  <c r="B21" i="15"/>
  <c r="A21" i="15"/>
  <c r="I20" i="15"/>
  <c r="K20" i="15" s="1"/>
  <c r="H20" i="15"/>
  <c r="J20" i="15" s="1"/>
  <c r="L20" i="15" s="1"/>
  <c r="N20" i="15" s="1"/>
  <c r="M20" i="15" s="1"/>
  <c r="G20" i="15"/>
  <c r="F20" i="15"/>
  <c r="E20" i="15"/>
  <c r="D20" i="15"/>
  <c r="C20" i="15"/>
  <c r="B20" i="15"/>
  <c r="A20" i="15"/>
  <c r="I19" i="15"/>
  <c r="K19" i="15" s="1"/>
  <c r="H19" i="15"/>
  <c r="J19" i="15" s="1"/>
  <c r="L19" i="15" s="1"/>
  <c r="N19" i="15" s="1"/>
  <c r="M19" i="15" s="1"/>
  <c r="G19" i="15"/>
  <c r="F19" i="15"/>
  <c r="E19" i="15"/>
  <c r="D19" i="15"/>
  <c r="C19" i="15"/>
  <c r="B19" i="15"/>
  <c r="A19" i="15"/>
  <c r="K18" i="15"/>
  <c r="J18" i="15"/>
  <c r="L18" i="15" s="1"/>
  <c r="N18" i="15" s="1"/>
  <c r="M18" i="15" s="1"/>
  <c r="I18" i="15"/>
  <c r="H18" i="15"/>
  <c r="G18" i="15"/>
  <c r="F18" i="15"/>
  <c r="E18" i="15"/>
  <c r="D18" i="15"/>
  <c r="C18" i="15"/>
  <c r="B18" i="15"/>
  <c r="A18" i="15"/>
  <c r="I17" i="15"/>
  <c r="K17" i="15" s="1"/>
  <c r="H17" i="15"/>
  <c r="J17" i="15" s="1"/>
  <c r="L17" i="15" s="1"/>
  <c r="N17" i="15" s="1"/>
  <c r="M17" i="15" s="1"/>
  <c r="G17" i="15"/>
  <c r="F17" i="15"/>
  <c r="E17" i="15"/>
  <c r="D17" i="15"/>
  <c r="C17" i="15"/>
  <c r="B17" i="15"/>
  <c r="A17" i="15"/>
  <c r="I16" i="15"/>
  <c r="K16" i="15" s="1"/>
  <c r="H16" i="15"/>
  <c r="J16" i="15" s="1"/>
  <c r="L16" i="15" s="1"/>
  <c r="N16" i="15" s="1"/>
  <c r="M16" i="15" s="1"/>
  <c r="G16" i="15"/>
  <c r="F16" i="15"/>
  <c r="E16" i="15"/>
  <c r="D16" i="15"/>
  <c r="C16" i="15"/>
  <c r="B16" i="15"/>
  <c r="A16" i="15"/>
  <c r="I15" i="15"/>
  <c r="K15" i="15" s="1"/>
  <c r="H15" i="15"/>
  <c r="J15" i="15" s="1"/>
  <c r="L15" i="15" s="1"/>
  <c r="N15" i="15" s="1"/>
  <c r="M15" i="15" s="1"/>
  <c r="G15" i="15"/>
  <c r="F15" i="15"/>
  <c r="E15" i="15"/>
  <c r="D15" i="15"/>
  <c r="C15" i="15"/>
  <c r="B15" i="15"/>
  <c r="A15" i="15"/>
  <c r="K14" i="15"/>
  <c r="J14" i="15"/>
  <c r="L14" i="15" s="1"/>
  <c r="N14" i="15" s="1"/>
  <c r="M14" i="15" s="1"/>
  <c r="I14" i="15"/>
  <c r="H14" i="15"/>
  <c r="G14" i="15"/>
  <c r="F14" i="15"/>
  <c r="E14" i="15"/>
  <c r="D14" i="15"/>
  <c r="C14" i="15"/>
  <c r="B14" i="15"/>
  <c r="A14" i="15"/>
  <c r="I13" i="15"/>
  <c r="K13" i="15" s="1"/>
  <c r="H13" i="15"/>
  <c r="J13" i="15" s="1"/>
  <c r="L13" i="15" s="1"/>
  <c r="N13" i="15" s="1"/>
  <c r="M13" i="15" s="1"/>
  <c r="G13" i="15"/>
  <c r="F13" i="15"/>
  <c r="E13" i="15"/>
  <c r="D13" i="15"/>
  <c r="C13" i="15"/>
  <c r="B13" i="15"/>
  <c r="A13" i="15"/>
  <c r="K12" i="15"/>
  <c r="J12" i="15"/>
  <c r="L12" i="15" s="1"/>
  <c r="N12" i="15" s="1"/>
  <c r="M12" i="15" s="1"/>
  <c r="P12" i="15" s="1"/>
  <c r="G12" i="15"/>
  <c r="E12" i="15"/>
  <c r="C12" i="15"/>
  <c r="B12" i="15"/>
  <c r="A12" i="15"/>
  <c r="E11" i="15"/>
  <c r="C11" i="15"/>
  <c r="B11" i="15"/>
  <c r="A11" i="15"/>
  <c r="J10" i="15"/>
  <c r="I10" i="15"/>
  <c r="K10" i="15" s="1"/>
  <c r="H10" i="15"/>
  <c r="G10" i="15"/>
  <c r="F10" i="15"/>
  <c r="E10" i="15"/>
  <c r="D10" i="15"/>
  <c r="C10" i="15"/>
  <c r="B10" i="15"/>
  <c r="A10" i="15"/>
  <c r="N9" i="15"/>
  <c r="M9" i="15" s="1"/>
  <c r="P9" i="15" s="1"/>
  <c r="L9" i="15"/>
  <c r="K9" i="15"/>
  <c r="J9" i="15"/>
  <c r="I9" i="15"/>
  <c r="H9" i="15"/>
  <c r="G9" i="15"/>
  <c r="F9" i="15"/>
  <c r="E9" i="15"/>
  <c r="D9" i="15"/>
  <c r="C9" i="15"/>
  <c r="B9" i="15"/>
  <c r="A9" i="15"/>
  <c r="B5" i="15"/>
  <c r="B4" i="15"/>
  <c r="I2" i="15"/>
  <c r="G2" i="15"/>
  <c r="F2" i="15"/>
  <c r="D2" i="15"/>
  <c r="C2" i="15"/>
  <c r="G1" i="15"/>
  <c r="F1" i="15"/>
  <c r="D1" i="15"/>
  <c r="C1" i="15"/>
  <c r="B1" i="15"/>
  <c r="L10" i="15" l="1"/>
  <c r="N10" i="15" s="1"/>
  <c r="M10" i="15" s="1"/>
  <c r="P10" i="15" s="1"/>
  <c r="K28" i="14" l="1"/>
  <c r="I28" i="14"/>
  <c r="H28" i="14"/>
  <c r="J28" i="14" s="1"/>
  <c r="L28" i="14" s="1"/>
  <c r="N28" i="14" s="1"/>
  <c r="M28" i="14" s="1"/>
  <c r="P28" i="14" s="1"/>
  <c r="G28" i="14"/>
  <c r="F28" i="14"/>
  <c r="E28" i="14"/>
  <c r="D28" i="14"/>
  <c r="C28" i="14"/>
  <c r="B28" i="14"/>
  <c r="A28" i="14"/>
  <c r="K27" i="14"/>
  <c r="J27" i="14"/>
  <c r="L27" i="14" s="1"/>
  <c r="N27" i="14" s="1"/>
  <c r="M27" i="14" s="1"/>
  <c r="P27" i="14" s="1"/>
  <c r="I27" i="14"/>
  <c r="H27" i="14"/>
  <c r="G27" i="14"/>
  <c r="F27" i="14"/>
  <c r="E27" i="14"/>
  <c r="D27" i="14"/>
  <c r="C27" i="14"/>
  <c r="B27" i="14"/>
  <c r="A27" i="14"/>
  <c r="J26" i="14"/>
  <c r="L26" i="14" s="1"/>
  <c r="N26" i="14" s="1"/>
  <c r="M26" i="14" s="1"/>
  <c r="P26" i="14" s="1"/>
  <c r="I26" i="14"/>
  <c r="K26" i="14" s="1"/>
  <c r="H26" i="14"/>
  <c r="G26" i="14"/>
  <c r="F26" i="14"/>
  <c r="E26" i="14"/>
  <c r="D26" i="14"/>
  <c r="C26" i="14"/>
  <c r="B26" i="14"/>
  <c r="A26" i="14"/>
  <c r="I25" i="14"/>
  <c r="K25" i="14" s="1"/>
  <c r="H25" i="14"/>
  <c r="J25" i="14" s="1"/>
  <c r="L25" i="14" s="1"/>
  <c r="N25" i="14" s="1"/>
  <c r="M25" i="14" s="1"/>
  <c r="P25" i="14" s="1"/>
  <c r="G25" i="14"/>
  <c r="F25" i="14"/>
  <c r="E25" i="14"/>
  <c r="D25" i="14"/>
  <c r="C25" i="14"/>
  <c r="B25" i="14"/>
  <c r="A25" i="14"/>
  <c r="K24" i="14"/>
  <c r="I24" i="14"/>
  <c r="H24" i="14"/>
  <c r="J24" i="14" s="1"/>
  <c r="L24" i="14" s="1"/>
  <c r="N24" i="14" s="1"/>
  <c r="M24" i="14" s="1"/>
  <c r="P24" i="14" s="1"/>
  <c r="G24" i="14"/>
  <c r="F24" i="14"/>
  <c r="E24" i="14"/>
  <c r="D24" i="14"/>
  <c r="C24" i="14"/>
  <c r="B24" i="14"/>
  <c r="A24" i="14"/>
  <c r="K23" i="14"/>
  <c r="J23" i="14"/>
  <c r="L23" i="14" s="1"/>
  <c r="N23" i="14" s="1"/>
  <c r="M23" i="14" s="1"/>
  <c r="P23" i="14" s="1"/>
  <c r="I23" i="14"/>
  <c r="H23" i="14"/>
  <c r="G23" i="14"/>
  <c r="F23" i="14"/>
  <c r="E23" i="14"/>
  <c r="D23" i="14"/>
  <c r="C23" i="14"/>
  <c r="B23" i="14"/>
  <c r="A23" i="14"/>
  <c r="J22" i="14"/>
  <c r="L22" i="14" s="1"/>
  <c r="N22" i="14" s="1"/>
  <c r="M22" i="14" s="1"/>
  <c r="P22" i="14" s="1"/>
  <c r="I22" i="14"/>
  <c r="K22" i="14" s="1"/>
  <c r="H22" i="14"/>
  <c r="G22" i="14"/>
  <c r="F22" i="14"/>
  <c r="E22" i="14"/>
  <c r="D22" i="14"/>
  <c r="C22" i="14"/>
  <c r="B22" i="14"/>
  <c r="A22" i="14"/>
  <c r="I21" i="14"/>
  <c r="K21" i="14" s="1"/>
  <c r="H21" i="14"/>
  <c r="J21" i="14" s="1"/>
  <c r="L21" i="14" s="1"/>
  <c r="N21" i="14" s="1"/>
  <c r="M21" i="14" s="1"/>
  <c r="P21" i="14" s="1"/>
  <c r="G21" i="14"/>
  <c r="F21" i="14"/>
  <c r="E21" i="14"/>
  <c r="D21" i="14"/>
  <c r="C21" i="14"/>
  <c r="B21" i="14"/>
  <c r="A21" i="14"/>
  <c r="K20" i="14"/>
  <c r="I20" i="14"/>
  <c r="H20" i="14"/>
  <c r="J20" i="14" s="1"/>
  <c r="L20" i="14" s="1"/>
  <c r="N20" i="14" s="1"/>
  <c r="M20" i="14" s="1"/>
  <c r="P20" i="14" s="1"/>
  <c r="G20" i="14"/>
  <c r="F20" i="14"/>
  <c r="E20" i="14"/>
  <c r="D20" i="14"/>
  <c r="C20" i="14"/>
  <c r="B20" i="14"/>
  <c r="A20" i="14"/>
  <c r="K19" i="14"/>
  <c r="J19" i="14"/>
  <c r="L19" i="14" s="1"/>
  <c r="N19" i="14" s="1"/>
  <c r="M19" i="14" s="1"/>
  <c r="P19" i="14" s="1"/>
  <c r="I19" i="14"/>
  <c r="H19" i="14"/>
  <c r="G19" i="14"/>
  <c r="F19" i="14"/>
  <c r="E19" i="14"/>
  <c r="D19" i="14"/>
  <c r="C19" i="14"/>
  <c r="B19" i="14"/>
  <c r="A19" i="14"/>
  <c r="J18" i="14"/>
  <c r="L18" i="14" s="1"/>
  <c r="N18" i="14" s="1"/>
  <c r="M18" i="14" s="1"/>
  <c r="P18" i="14" s="1"/>
  <c r="I18" i="14"/>
  <c r="K18" i="14" s="1"/>
  <c r="H18" i="14"/>
  <c r="G18" i="14"/>
  <c r="F18" i="14"/>
  <c r="E18" i="14"/>
  <c r="D18" i="14"/>
  <c r="C18" i="14"/>
  <c r="B18" i="14"/>
  <c r="A18" i="14"/>
  <c r="I17" i="14"/>
  <c r="K17" i="14" s="1"/>
  <c r="H17" i="14"/>
  <c r="J17" i="14" s="1"/>
  <c r="L17" i="14" s="1"/>
  <c r="N17" i="14" s="1"/>
  <c r="M17" i="14" s="1"/>
  <c r="P17" i="14" s="1"/>
  <c r="G17" i="14"/>
  <c r="F17" i="14"/>
  <c r="E17" i="14"/>
  <c r="D17" i="14"/>
  <c r="C17" i="14"/>
  <c r="B17" i="14"/>
  <c r="A17" i="14"/>
  <c r="K16" i="14"/>
  <c r="I16" i="14"/>
  <c r="H16" i="14"/>
  <c r="J16" i="14" s="1"/>
  <c r="L16" i="14" s="1"/>
  <c r="N16" i="14" s="1"/>
  <c r="M16" i="14" s="1"/>
  <c r="P16" i="14" s="1"/>
  <c r="G16" i="14"/>
  <c r="F16" i="14"/>
  <c r="E16" i="14"/>
  <c r="D16" i="14"/>
  <c r="C16" i="14"/>
  <c r="B16" i="14"/>
  <c r="A16" i="14"/>
  <c r="K15" i="14"/>
  <c r="J15" i="14"/>
  <c r="L15" i="14" s="1"/>
  <c r="N15" i="14" s="1"/>
  <c r="M15" i="14" s="1"/>
  <c r="P15" i="14" s="1"/>
  <c r="I15" i="14"/>
  <c r="H15" i="14"/>
  <c r="G15" i="14"/>
  <c r="F15" i="14"/>
  <c r="E15" i="14"/>
  <c r="D15" i="14"/>
  <c r="C15" i="14"/>
  <c r="B15" i="14"/>
  <c r="A15" i="14"/>
  <c r="J14" i="14"/>
  <c r="L14" i="14" s="1"/>
  <c r="N14" i="14" s="1"/>
  <c r="M14" i="14" s="1"/>
  <c r="P14" i="14" s="1"/>
  <c r="I14" i="14"/>
  <c r="K14" i="14" s="1"/>
  <c r="H14" i="14"/>
  <c r="G14" i="14"/>
  <c r="F14" i="14"/>
  <c r="E14" i="14"/>
  <c r="D14" i="14"/>
  <c r="C14" i="14"/>
  <c r="B14" i="14"/>
  <c r="A14" i="14"/>
  <c r="I13" i="14"/>
  <c r="K13" i="14" s="1"/>
  <c r="H13" i="14"/>
  <c r="J13" i="14" s="1"/>
  <c r="L13" i="14" s="1"/>
  <c r="N13" i="14" s="1"/>
  <c r="M13" i="14" s="1"/>
  <c r="P13" i="14" s="1"/>
  <c r="G13" i="14"/>
  <c r="F13" i="14"/>
  <c r="E13" i="14"/>
  <c r="D13" i="14"/>
  <c r="C13" i="14"/>
  <c r="B13" i="14"/>
  <c r="A13" i="14"/>
  <c r="K12" i="14"/>
  <c r="I12" i="14"/>
  <c r="H12" i="14"/>
  <c r="J12" i="14" s="1"/>
  <c r="L12" i="14" s="1"/>
  <c r="N12" i="14" s="1"/>
  <c r="M12" i="14" s="1"/>
  <c r="P12" i="14" s="1"/>
  <c r="G12" i="14"/>
  <c r="F12" i="14"/>
  <c r="E12" i="14"/>
  <c r="D12" i="14"/>
  <c r="C12" i="14"/>
  <c r="B12" i="14"/>
  <c r="A12" i="14"/>
  <c r="K11" i="14"/>
  <c r="J11" i="14"/>
  <c r="L11" i="14" s="1"/>
  <c r="N11" i="14" s="1"/>
  <c r="M11" i="14" s="1"/>
  <c r="P11" i="14" s="1"/>
  <c r="I11" i="14"/>
  <c r="H11" i="14"/>
  <c r="G11" i="14"/>
  <c r="F11" i="14"/>
  <c r="E11" i="14"/>
  <c r="D11" i="14"/>
  <c r="C11" i="14"/>
  <c r="B11" i="14"/>
  <c r="A11" i="14"/>
  <c r="J10" i="14"/>
  <c r="L10" i="14" s="1"/>
  <c r="N10" i="14" s="1"/>
  <c r="M10" i="14" s="1"/>
  <c r="P10" i="14" s="1"/>
  <c r="I10" i="14"/>
  <c r="K10" i="14" s="1"/>
  <c r="H10" i="14"/>
  <c r="G10" i="14"/>
  <c r="F10" i="14"/>
  <c r="E10" i="14"/>
  <c r="D10" i="14"/>
  <c r="C10" i="14"/>
  <c r="B10" i="14"/>
  <c r="A10" i="14"/>
  <c r="L9" i="14"/>
  <c r="N9" i="14" s="1"/>
  <c r="M9" i="14" s="1"/>
  <c r="P9" i="14" s="1"/>
  <c r="K9" i="14"/>
  <c r="J9" i="14"/>
  <c r="I9" i="14"/>
  <c r="H9" i="14"/>
  <c r="G9" i="14"/>
  <c r="F9" i="14"/>
  <c r="E9" i="14"/>
  <c r="D9" i="14"/>
  <c r="C9" i="14"/>
  <c r="B9" i="14"/>
  <c r="A9" i="14"/>
  <c r="B5" i="14"/>
  <c r="B4" i="14"/>
  <c r="I2" i="14"/>
  <c r="G2" i="14"/>
  <c r="F2" i="14"/>
  <c r="D2" i="14"/>
  <c r="C2" i="14"/>
  <c r="G1" i="14"/>
  <c r="F1" i="14"/>
  <c r="D1" i="14"/>
  <c r="C1" i="14"/>
  <c r="B1" i="14"/>
  <c r="I28" i="11" l="1"/>
  <c r="K28" i="11" s="1"/>
  <c r="H28" i="11"/>
  <c r="J28" i="11" s="1"/>
  <c r="L28" i="11" s="1"/>
  <c r="N28" i="11" s="1"/>
  <c r="M28" i="11" s="1"/>
  <c r="P28" i="11" s="1"/>
  <c r="G28" i="11"/>
  <c r="F28" i="11"/>
  <c r="E28" i="11"/>
  <c r="D28" i="11"/>
  <c r="C28" i="11"/>
  <c r="B28" i="11"/>
  <c r="A28" i="11"/>
  <c r="I27" i="11"/>
  <c r="K27" i="11" s="1"/>
  <c r="H27" i="11"/>
  <c r="J27" i="11" s="1"/>
  <c r="L27" i="11" s="1"/>
  <c r="N27" i="11" s="1"/>
  <c r="M27" i="11" s="1"/>
  <c r="P27" i="11" s="1"/>
  <c r="G27" i="11"/>
  <c r="F27" i="11"/>
  <c r="E27" i="11"/>
  <c r="D27" i="11"/>
  <c r="C27" i="11"/>
  <c r="B27" i="11"/>
  <c r="A27" i="11"/>
  <c r="I26" i="11"/>
  <c r="K26" i="11" s="1"/>
  <c r="H26" i="11"/>
  <c r="J26" i="11" s="1"/>
  <c r="L26" i="11" s="1"/>
  <c r="N26" i="11" s="1"/>
  <c r="M26" i="11" s="1"/>
  <c r="P26" i="11" s="1"/>
  <c r="G26" i="11"/>
  <c r="F26" i="11"/>
  <c r="E26" i="11"/>
  <c r="D26" i="11"/>
  <c r="C26" i="11"/>
  <c r="B26" i="11"/>
  <c r="A26" i="11"/>
  <c r="I25" i="11"/>
  <c r="K25" i="11" s="1"/>
  <c r="H25" i="11"/>
  <c r="J25" i="11" s="1"/>
  <c r="L25" i="11" s="1"/>
  <c r="N25" i="11" s="1"/>
  <c r="M25" i="11" s="1"/>
  <c r="P25" i="11" s="1"/>
  <c r="G25" i="11"/>
  <c r="F25" i="11"/>
  <c r="E25" i="11"/>
  <c r="D25" i="11"/>
  <c r="C25" i="11"/>
  <c r="B25" i="11"/>
  <c r="A25" i="11"/>
  <c r="I24" i="11"/>
  <c r="K24" i="11" s="1"/>
  <c r="H24" i="11"/>
  <c r="J24" i="11" s="1"/>
  <c r="L24" i="11" s="1"/>
  <c r="N24" i="11" s="1"/>
  <c r="M24" i="11" s="1"/>
  <c r="P24" i="11" s="1"/>
  <c r="G24" i="11"/>
  <c r="F24" i="11"/>
  <c r="E24" i="11"/>
  <c r="D24" i="11"/>
  <c r="C24" i="11"/>
  <c r="B24" i="11"/>
  <c r="A24" i="11"/>
  <c r="K23" i="11"/>
  <c r="I23" i="11"/>
  <c r="H23" i="11"/>
  <c r="J23" i="11" s="1"/>
  <c r="L23" i="11" s="1"/>
  <c r="N23" i="11" s="1"/>
  <c r="M23" i="11" s="1"/>
  <c r="P23" i="11" s="1"/>
  <c r="G23" i="11"/>
  <c r="F23" i="11"/>
  <c r="E23" i="11"/>
  <c r="D23" i="11"/>
  <c r="C23" i="11"/>
  <c r="B23" i="11"/>
  <c r="A23" i="11"/>
  <c r="K22" i="11"/>
  <c r="J22" i="11"/>
  <c r="L22" i="11" s="1"/>
  <c r="N22" i="11" s="1"/>
  <c r="M22" i="11" s="1"/>
  <c r="P22" i="11" s="1"/>
  <c r="I22" i="11"/>
  <c r="H22" i="11"/>
  <c r="G22" i="11"/>
  <c r="F22" i="11"/>
  <c r="E22" i="11"/>
  <c r="D22" i="11"/>
  <c r="C22" i="11"/>
  <c r="B22" i="11"/>
  <c r="A22" i="11"/>
  <c r="J21" i="11"/>
  <c r="L21" i="11" s="1"/>
  <c r="N21" i="11" s="1"/>
  <c r="M21" i="11" s="1"/>
  <c r="P21" i="11" s="1"/>
  <c r="I21" i="11"/>
  <c r="K21" i="11" s="1"/>
  <c r="H21" i="11"/>
  <c r="G21" i="11"/>
  <c r="F21" i="11"/>
  <c r="E21" i="11"/>
  <c r="D21" i="11"/>
  <c r="C21" i="11"/>
  <c r="B21" i="11"/>
  <c r="A21" i="11"/>
  <c r="I20" i="11"/>
  <c r="K20" i="11" s="1"/>
  <c r="H20" i="11"/>
  <c r="J20" i="11" s="1"/>
  <c r="L20" i="11" s="1"/>
  <c r="N20" i="11" s="1"/>
  <c r="M20" i="11" s="1"/>
  <c r="P20" i="11" s="1"/>
  <c r="G20" i="11"/>
  <c r="F20" i="11"/>
  <c r="E20" i="11"/>
  <c r="D20" i="11"/>
  <c r="C20" i="11"/>
  <c r="B20" i="11"/>
  <c r="A20" i="11"/>
  <c r="I19" i="11"/>
  <c r="K19" i="11" s="1"/>
  <c r="H19" i="11"/>
  <c r="J19" i="11" s="1"/>
  <c r="L19" i="11" s="1"/>
  <c r="N19" i="11" s="1"/>
  <c r="M19" i="11" s="1"/>
  <c r="P19" i="11" s="1"/>
  <c r="G19" i="11"/>
  <c r="F19" i="11"/>
  <c r="E19" i="11"/>
  <c r="D19" i="11"/>
  <c r="C19" i="11"/>
  <c r="B19" i="11"/>
  <c r="A19" i="11"/>
  <c r="I18" i="11"/>
  <c r="K18" i="11" s="1"/>
  <c r="H18" i="11"/>
  <c r="J18" i="11" s="1"/>
  <c r="L18" i="11" s="1"/>
  <c r="N18" i="11" s="1"/>
  <c r="M18" i="11" s="1"/>
  <c r="P18" i="11" s="1"/>
  <c r="G18" i="11"/>
  <c r="F18" i="11"/>
  <c r="E18" i="11"/>
  <c r="D18" i="11"/>
  <c r="C18" i="11"/>
  <c r="B18" i="11"/>
  <c r="A18" i="11"/>
  <c r="I17" i="11"/>
  <c r="K17" i="11" s="1"/>
  <c r="H17" i="11"/>
  <c r="J17" i="11" s="1"/>
  <c r="L17" i="11" s="1"/>
  <c r="N17" i="11" s="1"/>
  <c r="M17" i="11" s="1"/>
  <c r="P17" i="11" s="1"/>
  <c r="G17" i="11"/>
  <c r="F17" i="11"/>
  <c r="E17" i="11"/>
  <c r="D17" i="11"/>
  <c r="C17" i="11"/>
  <c r="B17" i="11"/>
  <c r="A17" i="11"/>
  <c r="I16" i="11"/>
  <c r="K16" i="11" s="1"/>
  <c r="H16" i="11"/>
  <c r="J16" i="11" s="1"/>
  <c r="L16" i="11" s="1"/>
  <c r="N16" i="11" s="1"/>
  <c r="M16" i="11" s="1"/>
  <c r="P16" i="11" s="1"/>
  <c r="G16" i="11"/>
  <c r="F16" i="11"/>
  <c r="E16" i="11"/>
  <c r="D16" i="11"/>
  <c r="C16" i="11"/>
  <c r="B16" i="11"/>
  <c r="A16" i="11"/>
  <c r="K15" i="11"/>
  <c r="I15" i="11"/>
  <c r="H15" i="11"/>
  <c r="J15" i="11" s="1"/>
  <c r="L15" i="11" s="1"/>
  <c r="N15" i="11" s="1"/>
  <c r="M15" i="11" s="1"/>
  <c r="P15" i="11" s="1"/>
  <c r="G15" i="11"/>
  <c r="F15" i="11"/>
  <c r="E15" i="11"/>
  <c r="D15" i="11"/>
  <c r="C15" i="11"/>
  <c r="B15" i="11"/>
  <c r="A15" i="11"/>
  <c r="K14" i="11"/>
  <c r="J14" i="11"/>
  <c r="L14" i="11" s="1"/>
  <c r="N14" i="11" s="1"/>
  <c r="M14" i="11" s="1"/>
  <c r="P14" i="11" s="1"/>
  <c r="I14" i="11"/>
  <c r="H14" i="11"/>
  <c r="G14" i="11"/>
  <c r="F14" i="11"/>
  <c r="E14" i="11"/>
  <c r="D14" i="11"/>
  <c r="C14" i="11"/>
  <c r="B14" i="11"/>
  <c r="A14" i="11"/>
  <c r="J13" i="11"/>
  <c r="L13" i="11" s="1"/>
  <c r="N13" i="11" s="1"/>
  <c r="M13" i="11" s="1"/>
  <c r="P13" i="11" s="1"/>
  <c r="I13" i="11"/>
  <c r="K13" i="11" s="1"/>
  <c r="H13" i="11"/>
  <c r="G13" i="11"/>
  <c r="F13" i="11"/>
  <c r="E13" i="11"/>
  <c r="D13" i="11"/>
  <c r="C13" i="11"/>
  <c r="B13" i="11"/>
  <c r="A13" i="11"/>
  <c r="I12" i="11"/>
  <c r="K12" i="11" s="1"/>
  <c r="H12" i="11"/>
  <c r="J12" i="11" s="1"/>
  <c r="L12" i="11" s="1"/>
  <c r="N12" i="11" s="1"/>
  <c r="M12" i="11" s="1"/>
  <c r="P12" i="11" s="1"/>
  <c r="G12" i="11"/>
  <c r="F12" i="11"/>
  <c r="E12" i="11"/>
  <c r="D12" i="11"/>
  <c r="C12" i="11"/>
  <c r="B12" i="11"/>
  <c r="A12" i="11"/>
  <c r="I11" i="11"/>
  <c r="K11" i="11" s="1"/>
  <c r="H11" i="11"/>
  <c r="J11" i="11" s="1"/>
  <c r="L11" i="11" s="1"/>
  <c r="N11" i="11" s="1"/>
  <c r="M11" i="11" s="1"/>
  <c r="P11" i="11" s="1"/>
  <c r="G11" i="11"/>
  <c r="F11" i="11"/>
  <c r="E11" i="11"/>
  <c r="D11" i="11"/>
  <c r="C11" i="11"/>
  <c r="B11" i="11"/>
  <c r="A11" i="11"/>
  <c r="I10" i="11"/>
  <c r="K10" i="11" s="1"/>
  <c r="H10" i="11"/>
  <c r="J10" i="11" s="1"/>
  <c r="G10" i="11"/>
  <c r="F10" i="11"/>
  <c r="E10" i="11"/>
  <c r="D10" i="11"/>
  <c r="C10" i="11"/>
  <c r="B10" i="11"/>
  <c r="A10" i="11"/>
  <c r="N9" i="11"/>
  <c r="M9" i="11"/>
  <c r="P9" i="11" s="1"/>
  <c r="L9" i="11"/>
  <c r="K9" i="11"/>
  <c r="J9" i="11"/>
  <c r="I9" i="11"/>
  <c r="H9" i="11"/>
  <c r="G9" i="11"/>
  <c r="F9" i="11"/>
  <c r="E9" i="11"/>
  <c r="D9" i="11"/>
  <c r="C9" i="11"/>
  <c r="B9" i="11"/>
  <c r="A9" i="11"/>
  <c r="B5" i="11"/>
  <c r="B4" i="11"/>
  <c r="I2" i="11"/>
  <c r="G2" i="11"/>
  <c r="F2" i="11"/>
  <c r="D2" i="11"/>
  <c r="C2" i="11"/>
  <c r="G1" i="11"/>
  <c r="F1" i="11"/>
  <c r="D1" i="11"/>
  <c r="C1" i="11"/>
  <c r="B1" i="11"/>
  <c r="D11" i="6"/>
  <c r="L10" i="11" l="1"/>
  <c r="N10" i="11" s="1"/>
  <c r="M10" i="11" s="1"/>
  <c r="P10" i="11" s="1"/>
  <c r="I28" i="9" l="1"/>
  <c r="K28" i="9" s="1"/>
  <c r="H28" i="9"/>
  <c r="J28" i="9" s="1"/>
  <c r="L28" i="9" s="1"/>
  <c r="N28" i="9" s="1"/>
  <c r="M28" i="9" s="1"/>
  <c r="P28" i="9" s="1"/>
  <c r="G28" i="9"/>
  <c r="F28" i="9"/>
  <c r="E28" i="9"/>
  <c r="D28" i="9"/>
  <c r="C28" i="9"/>
  <c r="B28" i="9"/>
  <c r="A28" i="9"/>
  <c r="I27" i="9"/>
  <c r="K27" i="9" s="1"/>
  <c r="H27" i="9"/>
  <c r="J27" i="9" s="1"/>
  <c r="L27" i="9" s="1"/>
  <c r="N27" i="9" s="1"/>
  <c r="M27" i="9" s="1"/>
  <c r="P27" i="9" s="1"/>
  <c r="G27" i="9"/>
  <c r="F27" i="9"/>
  <c r="E27" i="9"/>
  <c r="D27" i="9"/>
  <c r="C27" i="9"/>
  <c r="B27" i="9"/>
  <c r="A27" i="9"/>
  <c r="I26" i="9"/>
  <c r="K26" i="9" s="1"/>
  <c r="H26" i="9"/>
  <c r="J26" i="9" s="1"/>
  <c r="L26" i="9" s="1"/>
  <c r="N26" i="9" s="1"/>
  <c r="M26" i="9" s="1"/>
  <c r="P26" i="9" s="1"/>
  <c r="G26" i="9"/>
  <c r="F26" i="9"/>
  <c r="E26" i="9"/>
  <c r="D26" i="9"/>
  <c r="C26" i="9"/>
  <c r="B26" i="9"/>
  <c r="A26" i="9"/>
  <c r="I25" i="9"/>
  <c r="K25" i="9" s="1"/>
  <c r="H25" i="9"/>
  <c r="J25" i="9" s="1"/>
  <c r="L25" i="9" s="1"/>
  <c r="N25" i="9" s="1"/>
  <c r="M25" i="9" s="1"/>
  <c r="P25" i="9" s="1"/>
  <c r="G25" i="9"/>
  <c r="F25" i="9"/>
  <c r="E25" i="9"/>
  <c r="D25" i="9"/>
  <c r="C25" i="9"/>
  <c r="B25" i="9"/>
  <c r="A25" i="9"/>
  <c r="I24" i="9"/>
  <c r="K24" i="9" s="1"/>
  <c r="H24" i="9"/>
  <c r="J24" i="9" s="1"/>
  <c r="L24" i="9" s="1"/>
  <c r="N24" i="9" s="1"/>
  <c r="M24" i="9" s="1"/>
  <c r="P24" i="9" s="1"/>
  <c r="G24" i="9"/>
  <c r="F24" i="9"/>
  <c r="E24" i="9"/>
  <c r="D24" i="9"/>
  <c r="C24" i="9"/>
  <c r="B24" i="9"/>
  <c r="A24" i="9"/>
  <c r="I23" i="9"/>
  <c r="K23" i="9" s="1"/>
  <c r="H23" i="9"/>
  <c r="J23" i="9" s="1"/>
  <c r="L23" i="9" s="1"/>
  <c r="N23" i="9" s="1"/>
  <c r="M23" i="9" s="1"/>
  <c r="P23" i="9" s="1"/>
  <c r="G23" i="9"/>
  <c r="F23" i="9"/>
  <c r="E23" i="9"/>
  <c r="D23" i="9"/>
  <c r="C23" i="9"/>
  <c r="B23" i="9"/>
  <c r="A23" i="9"/>
  <c r="K22" i="9"/>
  <c r="I22" i="9"/>
  <c r="H22" i="9"/>
  <c r="J22" i="9" s="1"/>
  <c r="L22" i="9" s="1"/>
  <c r="N22" i="9" s="1"/>
  <c r="M22" i="9" s="1"/>
  <c r="P22" i="9" s="1"/>
  <c r="G22" i="9"/>
  <c r="F22" i="9"/>
  <c r="E22" i="9"/>
  <c r="D22" i="9"/>
  <c r="C22" i="9"/>
  <c r="B22" i="9"/>
  <c r="A22" i="9"/>
  <c r="I21" i="9"/>
  <c r="K21" i="9" s="1"/>
  <c r="H21" i="9"/>
  <c r="J21" i="9" s="1"/>
  <c r="L21" i="9" s="1"/>
  <c r="N21" i="9" s="1"/>
  <c r="M21" i="9" s="1"/>
  <c r="P21" i="9" s="1"/>
  <c r="G21" i="9"/>
  <c r="F21" i="9"/>
  <c r="E21" i="9"/>
  <c r="D21" i="9"/>
  <c r="C21" i="9"/>
  <c r="B21" i="9"/>
  <c r="A21" i="9"/>
  <c r="I20" i="9"/>
  <c r="K20" i="9" s="1"/>
  <c r="H20" i="9"/>
  <c r="J20" i="9" s="1"/>
  <c r="L20" i="9" s="1"/>
  <c r="N20" i="9" s="1"/>
  <c r="M20" i="9" s="1"/>
  <c r="P20" i="9" s="1"/>
  <c r="G20" i="9"/>
  <c r="F20" i="9"/>
  <c r="E20" i="9"/>
  <c r="D20" i="9"/>
  <c r="C20" i="9"/>
  <c r="B20" i="9"/>
  <c r="A20" i="9"/>
  <c r="I19" i="9"/>
  <c r="K19" i="9" s="1"/>
  <c r="H19" i="9"/>
  <c r="J19" i="9" s="1"/>
  <c r="G19" i="9"/>
  <c r="F19" i="9"/>
  <c r="E19" i="9"/>
  <c r="D19" i="9"/>
  <c r="C19" i="9"/>
  <c r="B19" i="9"/>
  <c r="A19" i="9"/>
  <c r="I18" i="9"/>
  <c r="K18" i="9" s="1"/>
  <c r="H18" i="9"/>
  <c r="J18" i="9" s="1"/>
  <c r="L18" i="9" s="1"/>
  <c r="N18" i="9" s="1"/>
  <c r="M18" i="9" s="1"/>
  <c r="P18" i="9" s="1"/>
  <c r="G18" i="9"/>
  <c r="F18" i="9"/>
  <c r="E18" i="9"/>
  <c r="D18" i="9"/>
  <c r="C18" i="9"/>
  <c r="B18" i="9"/>
  <c r="A18" i="9"/>
  <c r="I17" i="9"/>
  <c r="K17" i="9" s="1"/>
  <c r="H17" i="9"/>
  <c r="J17" i="9" s="1"/>
  <c r="G17" i="9"/>
  <c r="F17" i="9"/>
  <c r="E17" i="9"/>
  <c r="D17" i="9"/>
  <c r="C17" i="9"/>
  <c r="B17" i="9"/>
  <c r="A17" i="9"/>
  <c r="I16" i="9"/>
  <c r="K16" i="9" s="1"/>
  <c r="H16" i="9"/>
  <c r="J16" i="9" s="1"/>
  <c r="G16" i="9"/>
  <c r="F16" i="9"/>
  <c r="E16" i="9"/>
  <c r="D16" i="9"/>
  <c r="C16" i="9"/>
  <c r="B16" i="9"/>
  <c r="A16" i="9"/>
  <c r="K15" i="9"/>
  <c r="I15" i="9"/>
  <c r="H15" i="9"/>
  <c r="J15" i="9" s="1"/>
  <c r="L15" i="9" s="1"/>
  <c r="N15" i="9" s="1"/>
  <c r="M15" i="9" s="1"/>
  <c r="P15" i="9" s="1"/>
  <c r="G15" i="9"/>
  <c r="F15" i="9"/>
  <c r="E15" i="9"/>
  <c r="D15" i="9"/>
  <c r="C15" i="9"/>
  <c r="B15" i="9"/>
  <c r="A15" i="9"/>
  <c r="K14" i="9"/>
  <c r="I14" i="9"/>
  <c r="H14" i="9"/>
  <c r="J14" i="9" s="1"/>
  <c r="G14" i="9"/>
  <c r="F14" i="9"/>
  <c r="E14" i="9"/>
  <c r="D14" i="9"/>
  <c r="C14" i="9"/>
  <c r="B14" i="9"/>
  <c r="A14" i="9"/>
  <c r="I13" i="9"/>
  <c r="K13" i="9" s="1"/>
  <c r="H13" i="9"/>
  <c r="J13" i="9" s="1"/>
  <c r="G13" i="9"/>
  <c r="F13" i="9"/>
  <c r="E13" i="9"/>
  <c r="D13" i="9"/>
  <c r="C13" i="9"/>
  <c r="B13" i="9"/>
  <c r="A13" i="9"/>
  <c r="I12" i="9"/>
  <c r="K12" i="9" s="1"/>
  <c r="H12" i="9"/>
  <c r="J12" i="9" s="1"/>
  <c r="G12" i="9"/>
  <c r="F12" i="9"/>
  <c r="E12" i="9"/>
  <c r="D12" i="9"/>
  <c r="C12" i="9"/>
  <c r="B12" i="9"/>
  <c r="A12" i="9"/>
  <c r="I11" i="9"/>
  <c r="K11" i="9" s="1"/>
  <c r="H11" i="9"/>
  <c r="J11" i="9" s="1"/>
  <c r="G11" i="9"/>
  <c r="F11" i="9"/>
  <c r="E11" i="9"/>
  <c r="D11" i="9"/>
  <c r="C11" i="9"/>
  <c r="B11" i="9"/>
  <c r="A11" i="9"/>
  <c r="I10" i="9"/>
  <c r="K10" i="9" s="1"/>
  <c r="H10" i="9"/>
  <c r="J10" i="9" s="1"/>
  <c r="G10" i="9"/>
  <c r="F10" i="9"/>
  <c r="E10" i="9"/>
  <c r="D10" i="9"/>
  <c r="C10" i="9"/>
  <c r="B10" i="9"/>
  <c r="A10" i="9"/>
  <c r="N9" i="9"/>
  <c r="M9" i="9" s="1"/>
  <c r="P9" i="9" s="1"/>
  <c r="L9" i="9"/>
  <c r="K9" i="9"/>
  <c r="J9" i="9"/>
  <c r="I9" i="9"/>
  <c r="H9" i="9"/>
  <c r="G9" i="9"/>
  <c r="F9" i="9"/>
  <c r="E9" i="9"/>
  <c r="D9" i="9"/>
  <c r="C9" i="9"/>
  <c r="B9" i="9"/>
  <c r="A9" i="9"/>
  <c r="B5" i="9"/>
  <c r="B4" i="9"/>
  <c r="I2" i="9"/>
  <c r="G2" i="9"/>
  <c r="F2" i="9"/>
  <c r="D2" i="9"/>
  <c r="C2" i="9"/>
  <c r="G1" i="9"/>
  <c r="F1" i="9"/>
  <c r="D1" i="9"/>
  <c r="C1" i="9"/>
  <c r="B1" i="9"/>
  <c r="L10" i="9" l="1"/>
  <c r="N10" i="9" s="1"/>
  <c r="M10" i="9" s="1"/>
  <c r="P10" i="9" s="1"/>
  <c r="L11" i="9"/>
  <c r="N11" i="9" s="1"/>
  <c r="M11" i="9" s="1"/>
  <c r="P11" i="9" s="1"/>
  <c r="L17" i="9"/>
  <c r="N17" i="9" s="1"/>
  <c r="M17" i="9" s="1"/>
  <c r="P17" i="9" s="1"/>
  <c r="L14" i="9"/>
  <c r="N14" i="9" s="1"/>
  <c r="M14" i="9" s="1"/>
  <c r="P14" i="9" s="1"/>
  <c r="L12" i="9"/>
  <c r="N12" i="9" s="1"/>
  <c r="M12" i="9" s="1"/>
  <c r="P12" i="9" s="1"/>
  <c r="L16" i="9"/>
  <c r="N16" i="9" s="1"/>
  <c r="M16" i="9" s="1"/>
  <c r="P16" i="9" s="1"/>
  <c r="L13" i="9"/>
  <c r="N13" i="9" s="1"/>
  <c r="M13" i="9" s="1"/>
  <c r="P13" i="9" s="1"/>
  <c r="L19" i="9"/>
  <c r="N19" i="9" s="1"/>
  <c r="M19" i="9" s="1"/>
  <c r="P19" i="9" s="1"/>
  <c r="I28" i="8" l="1"/>
  <c r="K28" i="8" s="1"/>
  <c r="H28" i="8"/>
  <c r="J28" i="8" s="1"/>
  <c r="L28" i="8" s="1"/>
  <c r="N28" i="8" s="1"/>
  <c r="M28" i="8" s="1"/>
  <c r="P28" i="8" s="1"/>
  <c r="G28" i="8"/>
  <c r="F28" i="8"/>
  <c r="E28" i="8"/>
  <c r="D28" i="8"/>
  <c r="C28" i="8"/>
  <c r="B28" i="8"/>
  <c r="A28" i="8"/>
  <c r="K27" i="8"/>
  <c r="I27" i="8"/>
  <c r="H27" i="8"/>
  <c r="J27" i="8" s="1"/>
  <c r="L27" i="8" s="1"/>
  <c r="N27" i="8" s="1"/>
  <c r="M27" i="8" s="1"/>
  <c r="P27" i="8" s="1"/>
  <c r="G27" i="8"/>
  <c r="F27" i="8"/>
  <c r="E27" i="8"/>
  <c r="D27" i="8"/>
  <c r="C27" i="8"/>
  <c r="B27" i="8"/>
  <c r="A27" i="8"/>
  <c r="I26" i="8"/>
  <c r="K26" i="8" s="1"/>
  <c r="H26" i="8"/>
  <c r="J26" i="8" s="1"/>
  <c r="L26" i="8" s="1"/>
  <c r="N26" i="8" s="1"/>
  <c r="M26" i="8" s="1"/>
  <c r="P26" i="8" s="1"/>
  <c r="G26" i="8"/>
  <c r="F26" i="8"/>
  <c r="E26" i="8"/>
  <c r="D26" i="8"/>
  <c r="C26" i="8"/>
  <c r="B26" i="8"/>
  <c r="A26" i="8"/>
  <c r="J25" i="8"/>
  <c r="L25" i="8" s="1"/>
  <c r="N25" i="8" s="1"/>
  <c r="M25" i="8" s="1"/>
  <c r="P25" i="8" s="1"/>
  <c r="I25" i="8"/>
  <c r="K25" i="8" s="1"/>
  <c r="H25" i="8"/>
  <c r="G25" i="8"/>
  <c r="F25" i="8"/>
  <c r="E25" i="8"/>
  <c r="D25" i="8"/>
  <c r="C25" i="8"/>
  <c r="B25" i="8"/>
  <c r="A25" i="8"/>
  <c r="I24" i="8"/>
  <c r="K24" i="8" s="1"/>
  <c r="H24" i="8"/>
  <c r="J24" i="8" s="1"/>
  <c r="L24" i="8" s="1"/>
  <c r="N24" i="8" s="1"/>
  <c r="M24" i="8" s="1"/>
  <c r="P24" i="8" s="1"/>
  <c r="G24" i="8"/>
  <c r="F24" i="8"/>
  <c r="E24" i="8"/>
  <c r="D24" i="8"/>
  <c r="C24" i="8"/>
  <c r="B24" i="8"/>
  <c r="A24" i="8"/>
  <c r="I23" i="8"/>
  <c r="K23" i="8" s="1"/>
  <c r="H23" i="8"/>
  <c r="J23" i="8" s="1"/>
  <c r="L23" i="8" s="1"/>
  <c r="N23" i="8" s="1"/>
  <c r="M23" i="8" s="1"/>
  <c r="P23" i="8" s="1"/>
  <c r="G23" i="8"/>
  <c r="F23" i="8"/>
  <c r="E23" i="8"/>
  <c r="D23" i="8"/>
  <c r="C23" i="8"/>
  <c r="B23" i="8"/>
  <c r="A23" i="8"/>
  <c r="I22" i="8"/>
  <c r="K22" i="8" s="1"/>
  <c r="H22" i="8"/>
  <c r="J22" i="8" s="1"/>
  <c r="L22" i="8" s="1"/>
  <c r="N22" i="8" s="1"/>
  <c r="M22" i="8" s="1"/>
  <c r="P22" i="8" s="1"/>
  <c r="G22" i="8"/>
  <c r="F22" i="8"/>
  <c r="E22" i="8"/>
  <c r="D22" i="8"/>
  <c r="C22" i="8"/>
  <c r="B22" i="8"/>
  <c r="A22" i="8"/>
  <c r="I21" i="8"/>
  <c r="K21" i="8" s="1"/>
  <c r="H21" i="8"/>
  <c r="J21" i="8" s="1"/>
  <c r="L21" i="8" s="1"/>
  <c r="N21" i="8" s="1"/>
  <c r="M21" i="8" s="1"/>
  <c r="P21" i="8" s="1"/>
  <c r="G21" i="8"/>
  <c r="F21" i="8"/>
  <c r="E21" i="8"/>
  <c r="D21" i="8"/>
  <c r="C21" i="8"/>
  <c r="B21" i="8"/>
  <c r="A21" i="8"/>
  <c r="I20" i="8"/>
  <c r="K20" i="8" s="1"/>
  <c r="H20" i="8"/>
  <c r="J20" i="8" s="1"/>
  <c r="G20" i="8"/>
  <c r="F20" i="8"/>
  <c r="E20" i="8"/>
  <c r="D20" i="8"/>
  <c r="C20" i="8"/>
  <c r="B20" i="8"/>
  <c r="A20" i="8"/>
  <c r="I19" i="8"/>
  <c r="K19" i="8" s="1"/>
  <c r="H19" i="8"/>
  <c r="J19" i="8" s="1"/>
  <c r="G19" i="8"/>
  <c r="F19" i="8"/>
  <c r="E19" i="8"/>
  <c r="D19" i="8"/>
  <c r="C19" i="8"/>
  <c r="B19" i="8"/>
  <c r="A19" i="8"/>
  <c r="K18" i="8"/>
  <c r="I18" i="8"/>
  <c r="H18" i="8"/>
  <c r="J18" i="8" s="1"/>
  <c r="G18" i="8"/>
  <c r="F18" i="8"/>
  <c r="E18" i="8"/>
  <c r="D18" i="8"/>
  <c r="C18" i="8"/>
  <c r="B18" i="8"/>
  <c r="A18" i="8"/>
  <c r="I17" i="8"/>
  <c r="K17" i="8" s="1"/>
  <c r="H17" i="8"/>
  <c r="J17" i="8" s="1"/>
  <c r="L17" i="8" s="1"/>
  <c r="N17" i="8" s="1"/>
  <c r="M17" i="8" s="1"/>
  <c r="P17" i="8" s="1"/>
  <c r="G17" i="8"/>
  <c r="F17" i="8"/>
  <c r="E17" i="8"/>
  <c r="D17" i="8"/>
  <c r="C17" i="8"/>
  <c r="B17" i="8"/>
  <c r="A17" i="8"/>
  <c r="I16" i="8"/>
  <c r="K16" i="8" s="1"/>
  <c r="H16" i="8"/>
  <c r="J16" i="8" s="1"/>
  <c r="L16" i="8" s="1"/>
  <c r="N16" i="8" s="1"/>
  <c r="M16" i="8" s="1"/>
  <c r="P16" i="8" s="1"/>
  <c r="G16" i="8"/>
  <c r="F16" i="8"/>
  <c r="E16" i="8"/>
  <c r="D16" i="8"/>
  <c r="C16" i="8"/>
  <c r="B16" i="8"/>
  <c r="A16" i="8"/>
  <c r="K15" i="8"/>
  <c r="I15" i="8"/>
  <c r="H15" i="8"/>
  <c r="J15" i="8" s="1"/>
  <c r="L15" i="8" s="1"/>
  <c r="N15" i="8" s="1"/>
  <c r="M15" i="8" s="1"/>
  <c r="P15" i="8" s="1"/>
  <c r="G15" i="8"/>
  <c r="F15" i="8"/>
  <c r="E15" i="8"/>
  <c r="D15" i="8"/>
  <c r="C15" i="8"/>
  <c r="B15" i="8"/>
  <c r="A15" i="8"/>
  <c r="I14" i="8"/>
  <c r="K14" i="8" s="1"/>
  <c r="H14" i="8"/>
  <c r="J14" i="8" s="1"/>
  <c r="G14" i="8"/>
  <c r="F14" i="8"/>
  <c r="E14" i="8"/>
  <c r="D14" i="8"/>
  <c r="C14" i="8"/>
  <c r="B14" i="8"/>
  <c r="A14" i="8"/>
  <c r="I13" i="8"/>
  <c r="K13" i="8" s="1"/>
  <c r="H13" i="8"/>
  <c r="J13" i="8" s="1"/>
  <c r="L13" i="8" s="1"/>
  <c r="N13" i="8" s="1"/>
  <c r="M13" i="8" s="1"/>
  <c r="P13" i="8" s="1"/>
  <c r="G13" i="8"/>
  <c r="F13" i="8"/>
  <c r="E13" i="8"/>
  <c r="D13" i="8"/>
  <c r="C13" i="8"/>
  <c r="B13" i="8"/>
  <c r="A13" i="8"/>
  <c r="I12" i="8"/>
  <c r="K12" i="8" s="1"/>
  <c r="H12" i="8"/>
  <c r="J12" i="8" s="1"/>
  <c r="G12" i="8"/>
  <c r="F12" i="8"/>
  <c r="E12" i="8"/>
  <c r="D12" i="8"/>
  <c r="C12" i="8"/>
  <c r="B12" i="8"/>
  <c r="A12" i="8"/>
  <c r="I11" i="8"/>
  <c r="K11" i="8" s="1"/>
  <c r="H11" i="8"/>
  <c r="J11" i="8" s="1"/>
  <c r="G11" i="8"/>
  <c r="F11" i="8"/>
  <c r="E11" i="8"/>
  <c r="D11" i="8"/>
  <c r="C11" i="8"/>
  <c r="B11" i="8"/>
  <c r="A11" i="8"/>
  <c r="I10" i="8"/>
  <c r="K10" i="8" s="1"/>
  <c r="H10" i="8"/>
  <c r="J10" i="8" s="1"/>
  <c r="G10" i="8"/>
  <c r="F10" i="8"/>
  <c r="E10" i="8"/>
  <c r="D10" i="8"/>
  <c r="C10" i="8"/>
  <c r="B10" i="8"/>
  <c r="A10" i="8"/>
  <c r="N9" i="8"/>
  <c r="M9" i="8" s="1"/>
  <c r="P9" i="8" s="1"/>
  <c r="L9" i="8"/>
  <c r="K9" i="8"/>
  <c r="J9" i="8"/>
  <c r="I9" i="8"/>
  <c r="H9" i="8"/>
  <c r="G9" i="8"/>
  <c r="F9" i="8"/>
  <c r="E9" i="8"/>
  <c r="D9" i="8"/>
  <c r="C9" i="8"/>
  <c r="B9" i="8"/>
  <c r="A9" i="8"/>
  <c r="B5" i="8"/>
  <c r="B4" i="8"/>
  <c r="I2" i="8"/>
  <c r="G2" i="8"/>
  <c r="F2" i="8"/>
  <c r="D2" i="8"/>
  <c r="C2" i="8"/>
  <c r="G1" i="8"/>
  <c r="F1" i="8"/>
  <c r="D1" i="8"/>
  <c r="C1" i="8"/>
  <c r="B1" i="8"/>
  <c r="L11" i="8" l="1"/>
  <c r="N11" i="8" s="1"/>
  <c r="M11" i="8" s="1"/>
  <c r="P11" i="8" s="1"/>
  <c r="L20" i="8"/>
  <c r="N20" i="8" s="1"/>
  <c r="M20" i="8" s="1"/>
  <c r="P20" i="8" s="1"/>
  <c r="L19" i="8"/>
  <c r="N19" i="8" s="1"/>
  <c r="M19" i="8" s="1"/>
  <c r="P19" i="8" s="1"/>
  <c r="L12" i="8"/>
  <c r="N12" i="8" s="1"/>
  <c r="M12" i="8" s="1"/>
  <c r="P12" i="8" s="1"/>
  <c r="L18" i="8"/>
  <c r="N18" i="8" s="1"/>
  <c r="M18" i="8" s="1"/>
  <c r="P18" i="8" s="1"/>
  <c r="L10" i="8"/>
  <c r="N10" i="8" s="1"/>
  <c r="M10" i="8" s="1"/>
  <c r="P10" i="8" s="1"/>
  <c r="L14" i="8"/>
  <c r="N14" i="8" s="1"/>
  <c r="M14" i="8" s="1"/>
  <c r="P14" i="8" s="1"/>
  <c r="I28" i="7"/>
  <c r="K28" i="7" s="1"/>
  <c r="H28" i="7"/>
  <c r="J28" i="7" s="1"/>
  <c r="L28" i="7" s="1"/>
  <c r="N28" i="7" s="1"/>
  <c r="M28" i="7" s="1"/>
  <c r="P28" i="7" s="1"/>
  <c r="G28" i="7"/>
  <c r="F28" i="7"/>
  <c r="E28" i="7"/>
  <c r="D28" i="7"/>
  <c r="C28" i="7"/>
  <c r="B28" i="7"/>
  <c r="A28" i="7"/>
  <c r="I27" i="7"/>
  <c r="K27" i="7" s="1"/>
  <c r="H27" i="7"/>
  <c r="J27" i="7" s="1"/>
  <c r="L27" i="7" s="1"/>
  <c r="N27" i="7" s="1"/>
  <c r="M27" i="7" s="1"/>
  <c r="P27" i="7" s="1"/>
  <c r="G27" i="7"/>
  <c r="F27" i="7"/>
  <c r="E27" i="7"/>
  <c r="D27" i="7"/>
  <c r="C27" i="7"/>
  <c r="B27" i="7"/>
  <c r="A27" i="7"/>
  <c r="I26" i="7"/>
  <c r="K26" i="7" s="1"/>
  <c r="H26" i="7"/>
  <c r="J26" i="7" s="1"/>
  <c r="L26" i="7" s="1"/>
  <c r="N26" i="7" s="1"/>
  <c r="M26" i="7" s="1"/>
  <c r="P26" i="7" s="1"/>
  <c r="G26" i="7"/>
  <c r="F26" i="7"/>
  <c r="E26" i="7"/>
  <c r="D26" i="7"/>
  <c r="C26" i="7"/>
  <c r="B26" i="7"/>
  <c r="A26" i="7"/>
  <c r="I25" i="7"/>
  <c r="K25" i="7" s="1"/>
  <c r="H25" i="7"/>
  <c r="J25" i="7" s="1"/>
  <c r="L25" i="7" s="1"/>
  <c r="N25" i="7" s="1"/>
  <c r="M25" i="7" s="1"/>
  <c r="P25" i="7" s="1"/>
  <c r="G25" i="7"/>
  <c r="F25" i="7"/>
  <c r="E25" i="7"/>
  <c r="D25" i="7"/>
  <c r="C25" i="7"/>
  <c r="B25" i="7"/>
  <c r="A25" i="7"/>
  <c r="I24" i="7"/>
  <c r="K24" i="7" s="1"/>
  <c r="H24" i="7"/>
  <c r="J24" i="7" s="1"/>
  <c r="L24" i="7" s="1"/>
  <c r="N24" i="7" s="1"/>
  <c r="M24" i="7" s="1"/>
  <c r="P24" i="7" s="1"/>
  <c r="G24" i="7"/>
  <c r="F24" i="7"/>
  <c r="E24" i="7"/>
  <c r="D24" i="7"/>
  <c r="C24" i="7"/>
  <c r="B24" i="7"/>
  <c r="A24" i="7"/>
  <c r="I23" i="7"/>
  <c r="K23" i="7" s="1"/>
  <c r="H23" i="7"/>
  <c r="J23" i="7" s="1"/>
  <c r="L23" i="7" s="1"/>
  <c r="N23" i="7" s="1"/>
  <c r="M23" i="7" s="1"/>
  <c r="P23" i="7" s="1"/>
  <c r="G23" i="7"/>
  <c r="F23" i="7"/>
  <c r="E23" i="7"/>
  <c r="D23" i="7"/>
  <c r="C23" i="7"/>
  <c r="B23" i="7"/>
  <c r="A23" i="7"/>
  <c r="I22" i="7"/>
  <c r="K22" i="7" s="1"/>
  <c r="H22" i="7"/>
  <c r="J22" i="7" s="1"/>
  <c r="L22" i="7" s="1"/>
  <c r="N22" i="7" s="1"/>
  <c r="M22" i="7" s="1"/>
  <c r="P22" i="7" s="1"/>
  <c r="G22" i="7"/>
  <c r="F22" i="7"/>
  <c r="E22" i="7"/>
  <c r="D22" i="7"/>
  <c r="C22" i="7"/>
  <c r="B22" i="7"/>
  <c r="A22" i="7"/>
  <c r="I21" i="7"/>
  <c r="K21" i="7" s="1"/>
  <c r="H21" i="7"/>
  <c r="J21" i="7" s="1"/>
  <c r="L21" i="7" s="1"/>
  <c r="N21" i="7" s="1"/>
  <c r="M21" i="7" s="1"/>
  <c r="P21" i="7" s="1"/>
  <c r="G21" i="7"/>
  <c r="F21" i="7"/>
  <c r="E21" i="7"/>
  <c r="D21" i="7"/>
  <c r="C21" i="7"/>
  <c r="B21" i="7"/>
  <c r="A21" i="7"/>
  <c r="I20" i="7"/>
  <c r="K20" i="7" s="1"/>
  <c r="H20" i="7"/>
  <c r="J20" i="7" s="1"/>
  <c r="L20" i="7" s="1"/>
  <c r="N20" i="7" s="1"/>
  <c r="M20" i="7" s="1"/>
  <c r="P20" i="7" s="1"/>
  <c r="G20" i="7"/>
  <c r="F20" i="7"/>
  <c r="E20" i="7"/>
  <c r="D20" i="7"/>
  <c r="C20" i="7"/>
  <c r="B20" i="7"/>
  <c r="A20" i="7"/>
  <c r="I19" i="7"/>
  <c r="K19" i="7" s="1"/>
  <c r="H19" i="7"/>
  <c r="J19" i="7" s="1"/>
  <c r="L19" i="7" s="1"/>
  <c r="N19" i="7" s="1"/>
  <c r="M19" i="7" s="1"/>
  <c r="P19" i="7" s="1"/>
  <c r="G19" i="7"/>
  <c r="F19" i="7"/>
  <c r="E19" i="7"/>
  <c r="D19" i="7"/>
  <c r="C19" i="7"/>
  <c r="B19" i="7"/>
  <c r="A19" i="7"/>
  <c r="I18" i="7"/>
  <c r="K18" i="7" s="1"/>
  <c r="H18" i="7"/>
  <c r="J18" i="7" s="1"/>
  <c r="L18" i="7" s="1"/>
  <c r="N18" i="7" s="1"/>
  <c r="M18" i="7" s="1"/>
  <c r="P18" i="7" s="1"/>
  <c r="G18" i="7"/>
  <c r="F18" i="7"/>
  <c r="E18" i="7"/>
  <c r="D18" i="7"/>
  <c r="C18" i="7"/>
  <c r="B18" i="7"/>
  <c r="A18" i="7"/>
  <c r="I17" i="7"/>
  <c r="K17" i="7" s="1"/>
  <c r="H17" i="7"/>
  <c r="J17" i="7" s="1"/>
  <c r="G17" i="7"/>
  <c r="F17" i="7"/>
  <c r="E17" i="7"/>
  <c r="D17" i="7"/>
  <c r="C17" i="7"/>
  <c r="B17" i="7"/>
  <c r="A17" i="7"/>
  <c r="I16" i="7"/>
  <c r="K16" i="7" s="1"/>
  <c r="H16" i="7"/>
  <c r="J16" i="7" s="1"/>
  <c r="G16" i="7"/>
  <c r="F16" i="7"/>
  <c r="E16" i="7"/>
  <c r="D16" i="7"/>
  <c r="C16" i="7"/>
  <c r="B16" i="7"/>
  <c r="A16" i="7"/>
  <c r="I15" i="7"/>
  <c r="K15" i="7" s="1"/>
  <c r="H15" i="7"/>
  <c r="J15" i="7" s="1"/>
  <c r="G15" i="7"/>
  <c r="F15" i="7"/>
  <c r="E15" i="7"/>
  <c r="D15" i="7"/>
  <c r="C15" i="7"/>
  <c r="B15" i="7"/>
  <c r="A15" i="7"/>
  <c r="I14" i="7"/>
  <c r="K14" i="7" s="1"/>
  <c r="H14" i="7"/>
  <c r="J14" i="7" s="1"/>
  <c r="G14" i="7"/>
  <c r="F14" i="7"/>
  <c r="E14" i="7"/>
  <c r="D14" i="7"/>
  <c r="C14" i="7"/>
  <c r="B14" i="7"/>
  <c r="A14" i="7"/>
  <c r="J13" i="7"/>
  <c r="L13" i="7" s="1"/>
  <c r="N13" i="7" s="1"/>
  <c r="M13" i="7" s="1"/>
  <c r="P13" i="7" s="1"/>
  <c r="I13" i="7"/>
  <c r="K13" i="7" s="1"/>
  <c r="H13" i="7"/>
  <c r="G13" i="7"/>
  <c r="F13" i="7"/>
  <c r="E13" i="7"/>
  <c r="D13" i="7"/>
  <c r="C13" i="7"/>
  <c r="B13" i="7"/>
  <c r="A13" i="7"/>
  <c r="I12" i="7"/>
  <c r="K12" i="7" s="1"/>
  <c r="H12" i="7"/>
  <c r="J12" i="7" s="1"/>
  <c r="L12" i="7" s="1"/>
  <c r="N12" i="7" s="1"/>
  <c r="M12" i="7" s="1"/>
  <c r="P12" i="7" s="1"/>
  <c r="G12" i="7"/>
  <c r="F12" i="7"/>
  <c r="E12" i="7"/>
  <c r="D12" i="7"/>
  <c r="C12" i="7"/>
  <c r="B12" i="7"/>
  <c r="A12" i="7"/>
  <c r="I11" i="7"/>
  <c r="K11" i="7" s="1"/>
  <c r="H11" i="7"/>
  <c r="J11" i="7" s="1"/>
  <c r="L11" i="7" s="1"/>
  <c r="N11" i="7" s="1"/>
  <c r="M11" i="7" s="1"/>
  <c r="P11" i="7" s="1"/>
  <c r="G11" i="7"/>
  <c r="F11" i="7"/>
  <c r="E11" i="7"/>
  <c r="D11" i="7"/>
  <c r="C11" i="7"/>
  <c r="B11" i="7"/>
  <c r="A11" i="7"/>
  <c r="I10" i="7"/>
  <c r="K10" i="7" s="1"/>
  <c r="H10" i="7"/>
  <c r="J10" i="7" s="1"/>
  <c r="G10" i="7"/>
  <c r="F10" i="7"/>
  <c r="E10" i="7"/>
  <c r="D10" i="7"/>
  <c r="C10" i="7"/>
  <c r="B10" i="7"/>
  <c r="A10" i="7"/>
  <c r="L9" i="7"/>
  <c r="N9" i="7" s="1"/>
  <c r="M9" i="7" s="1"/>
  <c r="P9" i="7" s="1"/>
  <c r="K9" i="7"/>
  <c r="J9" i="7"/>
  <c r="I9" i="7"/>
  <c r="H9" i="7"/>
  <c r="G9" i="7"/>
  <c r="F9" i="7"/>
  <c r="E9" i="7"/>
  <c r="D9" i="7"/>
  <c r="C9" i="7"/>
  <c r="B9" i="7"/>
  <c r="A9" i="7"/>
  <c r="B5" i="7"/>
  <c r="B4" i="7"/>
  <c r="I2" i="7"/>
  <c r="G2" i="7"/>
  <c r="F2" i="7"/>
  <c r="D2" i="7"/>
  <c r="C2" i="7"/>
  <c r="G1" i="7"/>
  <c r="F1" i="7"/>
  <c r="D1" i="7"/>
  <c r="C1" i="7"/>
  <c r="B1" i="7"/>
  <c r="L10" i="7" l="1"/>
  <c r="N10" i="7" s="1"/>
  <c r="M10" i="7" s="1"/>
  <c r="P10" i="7" s="1"/>
  <c r="L14" i="7"/>
  <c r="N14" i="7" s="1"/>
  <c r="M14" i="7" s="1"/>
  <c r="P14" i="7" s="1"/>
  <c r="L15" i="7"/>
  <c r="N15" i="7" s="1"/>
  <c r="M15" i="7" s="1"/>
  <c r="P15" i="7" s="1"/>
  <c r="L17" i="7"/>
  <c r="N17" i="7" s="1"/>
  <c r="M17" i="7" s="1"/>
  <c r="P17" i="7" s="1"/>
  <c r="L16" i="7"/>
  <c r="N16" i="7" s="1"/>
  <c r="M16" i="7" s="1"/>
  <c r="P16" i="7" s="1"/>
  <c r="I28" i="6" l="1"/>
  <c r="K28" i="6" s="1"/>
  <c r="H28" i="6"/>
  <c r="J28" i="6" s="1"/>
  <c r="L28" i="6" s="1"/>
  <c r="N28" i="6" s="1"/>
  <c r="M28" i="6" s="1"/>
  <c r="P28" i="6" s="1"/>
  <c r="G28" i="6"/>
  <c r="F28" i="6"/>
  <c r="E28" i="6"/>
  <c r="D28" i="6"/>
  <c r="C28" i="6"/>
  <c r="B28" i="6"/>
  <c r="A28" i="6"/>
  <c r="I27" i="6"/>
  <c r="K27" i="6" s="1"/>
  <c r="H27" i="6"/>
  <c r="J27" i="6" s="1"/>
  <c r="L27" i="6" s="1"/>
  <c r="N27" i="6" s="1"/>
  <c r="M27" i="6" s="1"/>
  <c r="P27" i="6" s="1"/>
  <c r="G27" i="6"/>
  <c r="F27" i="6"/>
  <c r="E27" i="6"/>
  <c r="D27" i="6"/>
  <c r="C27" i="6"/>
  <c r="B27" i="6"/>
  <c r="A27" i="6"/>
  <c r="I26" i="6"/>
  <c r="K26" i="6" s="1"/>
  <c r="H26" i="6"/>
  <c r="J26" i="6" s="1"/>
  <c r="L26" i="6" s="1"/>
  <c r="N26" i="6" s="1"/>
  <c r="M26" i="6" s="1"/>
  <c r="P26" i="6" s="1"/>
  <c r="G26" i="6"/>
  <c r="F26" i="6"/>
  <c r="E26" i="6"/>
  <c r="D26" i="6"/>
  <c r="C26" i="6"/>
  <c r="B26" i="6"/>
  <c r="A26" i="6"/>
  <c r="K25" i="6"/>
  <c r="I25" i="6"/>
  <c r="H25" i="6"/>
  <c r="J25" i="6" s="1"/>
  <c r="L25" i="6" s="1"/>
  <c r="N25" i="6" s="1"/>
  <c r="M25" i="6" s="1"/>
  <c r="P25" i="6" s="1"/>
  <c r="G25" i="6"/>
  <c r="F25" i="6"/>
  <c r="E25" i="6"/>
  <c r="D25" i="6"/>
  <c r="C25" i="6"/>
  <c r="B25" i="6"/>
  <c r="A25" i="6"/>
  <c r="J24" i="6"/>
  <c r="L24" i="6" s="1"/>
  <c r="N24" i="6" s="1"/>
  <c r="M24" i="6" s="1"/>
  <c r="P24" i="6" s="1"/>
  <c r="I24" i="6"/>
  <c r="K24" i="6" s="1"/>
  <c r="H24" i="6"/>
  <c r="G24" i="6"/>
  <c r="F24" i="6"/>
  <c r="E24" i="6"/>
  <c r="D24" i="6"/>
  <c r="C24" i="6"/>
  <c r="B24" i="6"/>
  <c r="A24" i="6"/>
  <c r="I23" i="6"/>
  <c r="K23" i="6" s="1"/>
  <c r="H23" i="6"/>
  <c r="J23" i="6" s="1"/>
  <c r="L23" i="6" s="1"/>
  <c r="N23" i="6" s="1"/>
  <c r="M23" i="6" s="1"/>
  <c r="P23" i="6" s="1"/>
  <c r="G23" i="6"/>
  <c r="F23" i="6"/>
  <c r="E23" i="6"/>
  <c r="D23" i="6"/>
  <c r="C23" i="6"/>
  <c r="B23" i="6"/>
  <c r="A23" i="6"/>
  <c r="I22" i="6"/>
  <c r="K22" i="6" s="1"/>
  <c r="H22" i="6"/>
  <c r="J22" i="6" s="1"/>
  <c r="L22" i="6" s="1"/>
  <c r="N22" i="6" s="1"/>
  <c r="M22" i="6" s="1"/>
  <c r="P22" i="6" s="1"/>
  <c r="G22" i="6"/>
  <c r="F22" i="6"/>
  <c r="E22" i="6"/>
  <c r="D22" i="6"/>
  <c r="C22" i="6"/>
  <c r="B22" i="6"/>
  <c r="A22" i="6"/>
  <c r="J21" i="6"/>
  <c r="L21" i="6" s="1"/>
  <c r="N21" i="6" s="1"/>
  <c r="M21" i="6" s="1"/>
  <c r="P21" i="6" s="1"/>
  <c r="I21" i="6"/>
  <c r="K21" i="6" s="1"/>
  <c r="H21" i="6"/>
  <c r="G21" i="6"/>
  <c r="F21" i="6"/>
  <c r="E21" i="6"/>
  <c r="D21" i="6"/>
  <c r="C21" i="6"/>
  <c r="B21" i="6"/>
  <c r="A21" i="6"/>
  <c r="I20" i="6"/>
  <c r="K20" i="6" s="1"/>
  <c r="H20" i="6"/>
  <c r="J20" i="6" s="1"/>
  <c r="L20" i="6" s="1"/>
  <c r="N20" i="6" s="1"/>
  <c r="M20" i="6" s="1"/>
  <c r="P20" i="6" s="1"/>
  <c r="G20" i="6"/>
  <c r="F20" i="6"/>
  <c r="E20" i="6"/>
  <c r="D20" i="6"/>
  <c r="C20" i="6"/>
  <c r="B20" i="6"/>
  <c r="A20" i="6"/>
  <c r="I19" i="6"/>
  <c r="K19" i="6" s="1"/>
  <c r="H19" i="6"/>
  <c r="J19" i="6" s="1"/>
  <c r="G19" i="6"/>
  <c r="F19" i="6"/>
  <c r="E19" i="6"/>
  <c r="D19" i="6"/>
  <c r="C19" i="6"/>
  <c r="B19" i="6"/>
  <c r="A19" i="6"/>
  <c r="I18" i="6"/>
  <c r="K18" i="6" s="1"/>
  <c r="H18" i="6"/>
  <c r="J18" i="6" s="1"/>
  <c r="G18" i="6"/>
  <c r="F18" i="6"/>
  <c r="E18" i="6"/>
  <c r="D18" i="6"/>
  <c r="C18" i="6"/>
  <c r="B18" i="6"/>
  <c r="A18" i="6"/>
  <c r="K17" i="6"/>
  <c r="I17" i="6"/>
  <c r="H17" i="6"/>
  <c r="J17" i="6" s="1"/>
  <c r="G17" i="6"/>
  <c r="F17" i="6"/>
  <c r="E17" i="6"/>
  <c r="D17" i="6"/>
  <c r="C17" i="6"/>
  <c r="B17" i="6"/>
  <c r="A17" i="6"/>
  <c r="I16" i="6"/>
  <c r="K16" i="6" s="1"/>
  <c r="H16" i="6"/>
  <c r="J16" i="6" s="1"/>
  <c r="G16" i="6"/>
  <c r="F16" i="6"/>
  <c r="E16" i="6"/>
  <c r="D16" i="6"/>
  <c r="C16" i="6"/>
  <c r="B16" i="6"/>
  <c r="A16" i="6"/>
  <c r="K15" i="6"/>
  <c r="I15" i="6"/>
  <c r="H15" i="6"/>
  <c r="J15" i="6" s="1"/>
  <c r="G15" i="6"/>
  <c r="F15" i="6"/>
  <c r="E15" i="6"/>
  <c r="D15" i="6"/>
  <c r="C15" i="6"/>
  <c r="B15" i="6"/>
  <c r="A15" i="6"/>
  <c r="I14" i="6"/>
  <c r="K14" i="6" s="1"/>
  <c r="H14" i="6"/>
  <c r="J14" i="6" s="1"/>
  <c r="G14" i="6"/>
  <c r="F14" i="6"/>
  <c r="E14" i="6"/>
  <c r="D14" i="6"/>
  <c r="C14" i="6"/>
  <c r="B14" i="6"/>
  <c r="A14" i="6"/>
  <c r="I13" i="6"/>
  <c r="K13" i="6" s="1"/>
  <c r="H13" i="6"/>
  <c r="J13" i="6" s="1"/>
  <c r="G13" i="6"/>
  <c r="F13" i="6"/>
  <c r="E13" i="6"/>
  <c r="D13" i="6"/>
  <c r="C13" i="6"/>
  <c r="B13" i="6"/>
  <c r="A13" i="6"/>
  <c r="I12" i="6"/>
  <c r="K12" i="6" s="1"/>
  <c r="H12" i="6"/>
  <c r="J12" i="6" s="1"/>
  <c r="G12" i="6"/>
  <c r="F12" i="6"/>
  <c r="E12" i="6"/>
  <c r="D12" i="6"/>
  <c r="C12" i="6"/>
  <c r="B12" i="6"/>
  <c r="A12" i="6"/>
  <c r="I11" i="6"/>
  <c r="K11" i="6" s="1"/>
  <c r="H11" i="6"/>
  <c r="J11" i="6" s="1"/>
  <c r="G11" i="6"/>
  <c r="F11" i="6"/>
  <c r="E11" i="6"/>
  <c r="C11" i="6"/>
  <c r="B11" i="6"/>
  <c r="A11" i="6"/>
  <c r="I10" i="6"/>
  <c r="K10" i="6" s="1"/>
  <c r="H10" i="6"/>
  <c r="J10" i="6" s="1"/>
  <c r="G10" i="6"/>
  <c r="F10" i="6"/>
  <c r="E10" i="6"/>
  <c r="D10" i="6"/>
  <c r="C10" i="6"/>
  <c r="B10" i="6"/>
  <c r="A10" i="6"/>
  <c r="L9" i="6"/>
  <c r="N9" i="6" s="1"/>
  <c r="M9" i="6" s="1"/>
  <c r="P9" i="6" s="1"/>
  <c r="K9" i="6"/>
  <c r="J9" i="6"/>
  <c r="I9" i="6"/>
  <c r="H9" i="6"/>
  <c r="G9" i="6"/>
  <c r="F9" i="6"/>
  <c r="E9" i="6"/>
  <c r="D9" i="6"/>
  <c r="C9" i="6"/>
  <c r="B9" i="6"/>
  <c r="A9" i="6"/>
  <c r="B5" i="6"/>
  <c r="B4" i="6"/>
  <c r="I2" i="6"/>
  <c r="G2" i="6"/>
  <c r="F2" i="6"/>
  <c r="D2" i="6"/>
  <c r="C2" i="6"/>
  <c r="G1" i="6"/>
  <c r="F1" i="6"/>
  <c r="D1" i="6"/>
  <c r="C1" i="6"/>
  <c r="B1" i="6"/>
  <c r="L18" i="6" l="1"/>
  <c r="N18" i="6" s="1"/>
  <c r="M18" i="6" s="1"/>
  <c r="P18" i="6" s="1"/>
  <c r="L12" i="6"/>
  <c r="N12" i="6" s="1"/>
  <c r="M12" i="6" s="1"/>
  <c r="P12" i="6" s="1"/>
  <c r="L16" i="6"/>
  <c r="N16" i="6" s="1"/>
  <c r="M16" i="6" s="1"/>
  <c r="P16" i="6" s="1"/>
  <c r="L17" i="6"/>
  <c r="N17" i="6" s="1"/>
  <c r="M17" i="6" s="1"/>
  <c r="P17" i="6" s="1"/>
  <c r="L14" i="6"/>
  <c r="N14" i="6" s="1"/>
  <c r="M14" i="6" s="1"/>
  <c r="P14" i="6" s="1"/>
  <c r="L15" i="6"/>
  <c r="N15" i="6" s="1"/>
  <c r="M15" i="6" s="1"/>
  <c r="P15" i="6" s="1"/>
  <c r="L11" i="6"/>
  <c r="N11" i="6" s="1"/>
  <c r="M11" i="6" s="1"/>
  <c r="P11" i="6" s="1"/>
  <c r="L13" i="6"/>
  <c r="N13" i="6" s="1"/>
  <c r="M13" i="6" s="1"/>
  <c r="P13" i="6" s="1"/>
  <c r="L19" i="6"/>
  <c r="N19" i="6" s="1"/>
  <c r="M19" i="6" s="1"/>
  <c r="P19" i="6" s="1"/>
  <c r="L10" i="6"/>
  <c r="N10" i="6" s="1"/>
  <c r="M10" i="6" s="1"/>
  <c r="P10" i="6" s="1"/>
  <c r="I28" i="4" l="1"/>
  <c r="K28" i="4" s="1"/>
  <c r="H28" i="4"/>
  <c r="J28" i="4" s="1"/>
  <c r="L28" i="4" s="1"/>
  <c r="N28" i="4" s="1"/>
  <c r="M28" i="4" s="1"/>
  <c r="P28" i="4" s="1"/>
  <c r="G28" i="4"/>
  <c r="F28" i="4"/>
  <c r="E28" i="4"/>
  <c r="D28" i="4"/>
  <c r="C28" i="4"/>
  <c r="B28" i="4"/>
  <c r="A28" i="4"/>
  <c r="I27" i="4"/>
  <c r="K27" i="4" s="1"/>
  <c r="H27" i="4"/>
  <c r="J27" i="4" s="1"/>
  <c r="L27" i="4" s="1"/>
  <c r="N27" i="4" s="1"/>
  <c r="M27" i="4" s="1"/>
  <c r="P27" i="4" s="1"/>
  <c r="G27" i="4"/>
  <c r="F27" i="4"/>
  <c r="E27" i="4"/>
  <c r="D27" i="4"/>
  <c r="C27" i="4"/>
  <c r="B27" i="4"/>
  <c r="A27" i="4"/>
  <c r="I26" i="4"/>
  <c r="K26" i="4" s="1"/>
  <c r="H26" i="4"/>
  <c r="J26" i="4" s="1"/>
  <c r="L26" i="4" s="1"/>
  <c r="N26" i="4" s="1"/>
  <c r="M26" i="4" s="1"/>
  <c r="P26" i="4" s="1"/>
  <c r="G26" i="4"/>
  <c r="F26" i="4"/>
  <c r="E26" i="4"/>
  <c r="D26" i="4"/>
  <c r="C26" i="4"/>
  <c r="B26" i="4"/>
  <c r="A26" i="4"/>
  <c r="I25" i="4"/>
  <c r="K25" i="4" s="1"/>
  <c r="H25" i="4"/>
  <c r="J25" i="4" s="1"/>
  <c r="L25" i="4" s="1"/>
  <c r="N25" i="4" s="1"/>
  <c r="M25" i="4" s="1"/>
  <c r="P25" i="4" s="1"/>
  <c r="G25" i="4"/>
  <c r="F25" i="4"/>
  <c r="E25" i="4"/>
  <c r="D25" i="4"/>
  <c r="C25" i="4"/>
  <c r="B25" i="4"/>
  <c r="A25" i="4"/>
  <c r="I24" i="4"/>
  <c r="K24" i="4" s="1"/>
  <c r="H24" i="4"/>
  <c r="J24" i="4" s="1"/>
  <c r="L24" i="4" s="1"/>
  <c r="N24" i="4" s="1"/>
  <c r="M24" i="4" s="1"/>
  <c r="P24" i="4" s="1"/>
  <c r="G24" i="4"/>
  <c r="F24" i="4"/>
  <c r="E24" i="4"/>
  <c r="D24" i="4"/>
  <c r="C24" i="4"/>
  <c r="B24" i="4"/>
  <c r="A24" i="4"/>
  <c r="I23" i="4"/>
  <c r="K23" i="4" s="1"/>
  <c r="H23" i="4"/>
  <c r="J23" i="4" s="1"/>
  <c r="L23" i="4" s="1"/>
  <c r="N23" i="4" s="1"/>
  <c r="M23" i="4" s="1"/>
  <c r="P23" i="4" s="1"/>
  <c r="G23" i="4"/>
  <c r="F23" i="4"/>
  <c r="E23" i="4"/>
  <c r="D23" i="4"/>
  <c r="C23" i="4"/>
  <c r="B23" i="4"/>
  <c r="A23" i="4"/>
  <c r="K22" i="4"/>
  <c r="I22" i="4"/>
  <c r="H22" i="4"/>
  <c r="J22" i="4" s="1"/>
  <c r="L22" i="4" s="1"/>
  <c r="N22" i="4" s="1"/>
  <c r="M22" i="4" s="1"/>
  <c r="P22" i="4" s="1"/>
  <c r="G22" i="4"/>
  <c r="F22" i="4"/>
  <c r="E22" i="4"/>
  <c r="D22" i="4"/>
  <c r="C22" i="4"/>
  <c r="B22" i="4"/>
  <c r="A22" i="4"/>
  <c r="I21" i="4"/>
  <c r="K21" i="4" s="1"/>
  <c r="H21" i="4"/>
  <c r="J21" i="4" s="1"/>
  <c r="L21" i="4" s="1"/>
  <c r="N21" i="4" s="1"/>
  <c r="M21" i="4" s="1"/>
  <c r="P21" i="4" s="1"/>
  <c r="G21" i="4"/>
  <c r="F21" i="4"/>
  <c r="E21" i="4"/>
  <c r="D21" i="4"/>
  <c r="C21" i="4"/>
  <c r="B21" i="4"/>
  <c r="A21" i="4"/>
  <c r="I20" i="4"/>
  <c r="K20" i="4" s="1"/>
  <c r="H20" i="4"/>
  <c r="J20" i="4" s="1"/>
  <c r="L20" i="4" s="1"/>
  <c r="N20" i="4" s="1"/>
  <c r="M20" i="4" s="1"/>
  <c r="P20" i="4" s="1"/>
  <c r="G20" i="4"/>
  <c r="F20" i="4"/>
  <c r="E20" i="4"/>
  <c r="D20" i="4"/>
  <c r="C20" i="4"/>
  <c r="B20" i="4"/>
  <c r="A20" i="4"/>
  <c r="I19" i="4"/>
  <c r="K19" i="4" s="1"/>
  <c r="H19" i="4"/>
  <c r="J19" i="4" s="1"/>
  <c r="L19" i="4" s="1"/>
  <c r="N19" i="4" s="1"/>
  <c r="M19" i="4" s="1"/>
  <c r="P19" i="4" s="1"/>
  <c r="G19" i="4"/>
  <c r="F19" i="4"/>
  <c r="E19" i="4"/>
  <c r="D19" i="4"/>
  <c r="C19" i="4"/>
  <c r="B19" i="4"/>
  <c r="A19" i="4"/>
  <c r="I18" i="4"/>
  <c r="K18" i="4" s="1"/>
  <c r="H18" i="4"/>
  <c r="J18" i="4" s="1"/>
  <c r="G18" i="4"/>
  <c r="F18" i="4"/>
  <c r="E18" i="4"/>
  <c r="D18" i="4"/>
  <c r="C18" i="4"/>
  <c r="B18" i="4"/>
  <c r="A18" i="4"/>
  <c r="I17" i="4"/>
  <c r="K17" i="4" s="1"/>
  <c r="H17" i="4"/>
  <c r="J17" i="4" s="1"/>
  <c r="G17" i="4"/>
  <c r="F17" i="4"/>
  <c r="E17" i="4"/>
  <c r="D17" i="4"/>
  <c r="C17" i="4"/>
  <c r="B17" i="4"/>
  <c r="A17" i="4"/>
  <c r="I16" i="4"/>
  <c r="K16" i="4" s="1"/>
  <c r="H16" i="4"/>
  <c r="J16" i="4" s="1"/>
  <c r="G16" i="4"/>
  <c r="F16" i="4"/>
  <c r="E16" i="4"/>
  <c r="D16" i="4"/>
  <c r="C16" i="4"/>
  <c r="B16" i="4"/>
  <c r="A16" i="4"/>
  <c r="I15" i="4"/>
  <c r="K15" i="4" s="1"/>
  <c r="H15" i="4"/>
  <c r="J15" i="4" s="1"/>
  <c r="G15" i="4"/>
  <c r="F15" i="4"/>
  <c r="E15" i="4"/>
  <c r="D15" i="4"/>
  <c r="C15" i="4"/>
  <c r="B15" i="4"/>
  <c r="A15" i="4"/>
  <c r="I14" i="4"/>
  <c r="K14" i="4" s="1"/>
  <c r="H14" i="4"/>
  <c r="J14" i="4" s="1"/>
  <c r="G14" i="4"/>
  <c r="F14" i="4"/>
  <c r="E14" i="4"/>
  <c r="D14" i="4"/>
  <c r="C14" i="4"/>
  <c r="B14" i="4"/>
  <c r="A14" i="4"/>
  <c r="I13" i="4"/>
  <c r="K13" i="4" s="1"/>
  <c r="H13" i="4"/>
  <c r="J13" i="4" s="1"/>
  <c r="L13" i="4" s="1"/>
  <c r="N13" i="4" s="1"/>
  <c r="M13" i="4" s="1"/>
  <c r="P13" i="4" s="1"/>
  <c r="G13" i="4"/>
  <c r="F13" i="4"/>
  <c r="E13" i="4"/>
  <c r="D13" i="4"/>
  <c r="C13" i="4"/>
  <c r="B13" i="4"/>
  <c r="A13" i="4"/>
  <c r="I12" i="4"/>
  <c r="K12" i="4" s="1"/>
  <c r="H12" i="4"/>
  <c r="J12" i="4" s="1"/>
  <c r="G12" i="4"/>
  <c r="F12" i="4"/>
  <c r="E12" i="4"/>
  <c r="D12" i="4"/>
  <c r="C12" i="4"/>
  <c r="B12" i="4"/>
  <c r="A12" i="4"/>
  <c r="I11" i="4"/>
  <c r="K11" i="4" s="1"/>
  <c r="H11" i="4"/>
  <c r="J11" i="4" s="1"/>
  <c r="G11" i="4"/>
  <c r="F11" i="4"/>
  <c r="E11" i="4"/>
  <c r="D11" i="4"/>
  <c r="C11" i="4"/>
  <c r="B11" i="4"/>
  <c r="A11" i="4"/>
  <c r="I10" i="4"/>
  <c r="K10" i="4" s="1"/>
  <c r="H10" i="4"/>
  <c r="J10" i="4" s="1"/>
  <c r="L10" i="4" s="1"/>
  <c r="N10" i="4" s="1"/>
  <c r="M10" i="4" s="1"/>
  <c r="P10" i="4" s="1"/>
  <c r="G10" i="4"/>
  <c r="F10" i="4"/>
  <c r="E10" i="4"/>
  <c r="D10" i="4"/>
  <c r="C10" i="4"/>
  <c r="B10" i="4"/>
  <c r="A10" i="4"/>
  <c r="L9" i="4"/>
  <c r="N9" i="4" s="1"/>
  <c r="M9" i="4" s="1"/>
  <c r="P9" i="4" s="1"/>
  <c r="K9" i="4"/>
  <c r="J9" i="4"/>
  <c r="I9" i="4"/>
  <c r="H9" i="4"/>
  <c r="G9" i="4"/>
  <c r="F9" i="4"/>
  <c r="E9" i="4"/>
  <c r="D9" i="4"/>
  <c r="C9" i="4"/>
  <c r="B9" i="4"/>
  <c r="A9" i="4"/>
  <c r="B5" i="4"/>
  <c r="B4" i="4"/>
  <c r="I2" i="4"/>
  <c r="G2" i="4"/>
  <c r="F2" i="4"/>
  <c r="D2" i="4"/>
  <c r="C2" i="4"/>
  <c r="G1" i="4"/>
  <c r="F1" i="4"/>
  <c r="D1" i="4"/>
  <c r="C1" i="4"/>
  <c r="B1" i="4"/>
  <c r="L14" i="4" l="1"/>
  <c r="N14" i="4" s="1"/>
  <c r="M14" i="4" s="1"/>
  <c r="P14" i="4" s="1"/>
  <c r="L15" i="4"/>
  <c r="N15" i="4" s="1"/>
  <c r="M15" i="4" s="1"/>
  <c r="P15" i="4" s="1"/>
  <c r="L17" i="4"/>
  <c r="N17" i="4" s="1"/>
  <c r="M17" i="4" s="1"/>
  <c r="P17" i="4" s="1"/>
  <c r="L18" i="4"/>
  <c r="N18" i="4" s="1"/>
  <c r="M18" i="4" s="1"/>
  <c r="P18" i="4" s="1"/>
  <c r="L11" i="4"/>
  <c r="N11" i="4" s="1"/>
  <c r="M11" i="4" s="1"/>
  <c r="P11" i="4" s="1"/>
  <c r="L12" i="4"/>
  <c r="N12" i="4" s="1"/>
  <c r="M12" i="4" s="1"/>
  <c r="P12" i="4" s="1"/>
  <c r="L16" i="4"/>
  <c r="N16" i="4" s="1"/>
  <c r="M16" i="4" s="1"/>
  <c r="P16" i="4" s="1"/>
  <c r="I28" i="3" l="1"/>
  <c r="K28" i="3" s="1"/>
  <c r="H28" i="3"/>
  <c r="J28" i="3" s="1"/>
  <c r="L28" i="3" s="1"/>
  <c r="N28" i="3" s="1"/>
  <c r="M28" i="3" s="1"/>
  <c r="P28" i="3" s="1"/>
  <c r="G28" i="3"/>
  <c r="F28" i="3"/>
  <c r="E28" i="3"/>
  <c r="D28" i="3"/>
  <c r="C28" i="3"/>
  <c r="B28" i="3"/>
  <c r="A28" i="3"/>
  <c r="I27" i="3"/>
  <c r="K27" i="3" s="1"/>
  <c r="H27" i="3"/>
  <c r="J27" i="3" s="1"/>
  <c r="L27" i="3" s="1"/>
  <c r="N27" i="3" s="1"/>
  <c r="M27" i="3" s="1"/>
  <c r="P27" i="3" s="1"/>
  <c r="G27" i="3"/>
  <c r="F27" i="3"/>
  <c r="E27" i="3"/>
  <c r="D27" i="3"/>
  <c r="C27" i="3"/>
  <c r="B27" i="3"/>
  <c r="A27" i="3"/>
  <c r="I26" i="3"/>
  <c r="K26" i="3" s="1"/>
  <c r="H26" i="3"/>
  <c r="J26" i="3" s="1"/>
  <c r="L26" i="3" s="1"/>
  <c r="N26" i="3" s="1"/>
  <c r="M26" i="3" s="1"/>
  <c r="P26" i="3" s="1"/>
  <c r="G26" i="3"/>
  <c r="F26" i="3"/>
  <c r="E26" i="3"/>
  <c r="D26" i="3"/>
  <c r="C26" i="3"/>
  <c r="B26" i="3"/>
  <c r="A26" i="3"/>
  <c r="K25" i="3"/>
  <c r="I25" i="3"/>
  <c r="H25" i="3"/>
  <c r="J25" i="3" s="1"/>
  <c r="L25" i="3" s="1"/>
  <c r="N25" i="3" s="1"/>
  <c r="M25" i="3" s="1"/>
  <c r="P25" i="3" s="1"/>
  <c r="G25" i="3"/>
  <c r="F25" i="3"/>
  <c r="E25" i="3"/>
  <c r="D25" i="3"/>
  <c r="C25" i="3"/>
  <c r="B25" i="3"/>
  <c r="A25" i="3"/>
  <c r="I24" i="3"/>
  <c r="K24" i="3" s="1"/>
  <c r="H24" i="3"/>
  <c r="J24" i="3" s="1"/>
  <c r="L24" i="3" s="1"/>
  <c r="N24" i="3" s="1"/>
  <c r="M24" i="3" s="1"/>
  <c r="P24" i="3" s="1"/>
  <c r="G24" i="3"/>
  <c r="F24" i="3"/>
  <c r="E24" i="3"/>
  <c r="D24" i="3"/>
  <c r="C24" i="3"/>
  <c r="B24" i="3"/>
  <c r="A24" i="3"/>
  <c r="I23" i="3"/>
  <c r="K23" i="3" s="1"/>
  <c r="H23" i="3"/>
  <c r="J23" i="3" s="1"/>
  <c r="L23" i="3" s="1"/>
  <c r="N23" i="3" s="1"/>
  <c r="M23" i="3" s="1"/>
  <c r="P23" i="3" s="1"/>
  <c r="G23" i="3"/>
  <c r="F23" i="3"/>
  <c r="E23" i="3"/>
  <c r="D23" i="3"/>
  <c r="C23" i="3"/>
  <c r="B23" i="3"/>
  <c r="A23" i="3"/>
  <c r="I22" i="3"/>
  <c r="K22" i="3" s="1"/>
  <c r="H22" i="3"/>
  <c r="J22" i="3" s="1"/>
  <c r="L22" i="3" s="1"/>
  <c r="N22" i="3" s="1"/>
  <c r="M22" i="3" s="1"/>
  <c r="P22" i="3" s="1"/>
  <c r="G22" i="3"/>
  <c r="F22" i="3"/>
  <c r="E22" i="3"/>
  <c r="D22" i="3"/>
  <c r="C22" i="3"/>
  <c r="B22" i="3"/>
  <c r="A22" i="3"/>
  <c r="I21" i="3"/>
  <c r="K21" i="3" s="1"/>
  <c r="H21" i="3"/>
  <c r="J21" i="3" s="1"/>
  <c r="L21" i="3" s="1"/>
  <c r="N21" i="3" s="1"/>
  <c r="M21" i="3" s="1"/>
  <c r="P21" i="3" s="1"/>
  <c r="G21" i="3"/>
  <c r="F21" i="3"/>
  <c r="E21" i="3"/>
  <c r="D21" i="3"/>
  <c r="C21" i="3"/>
  <c r="B21" i="3"/>
  <c r="A21" i="3"/>
  <c r="I20" i="3"/>
  <c r="K20" i="3" s="1"/>
  <c r="H20" i="3"/>
  <c r="J20" i="3" s="1"/>
  <c r="L20" i="3" s="1"/>
  <c r="N20" i="3" s="1"/>
  <c r="M20" i="3" s="1"/>
  <c r="P20" i="3" s="1"/>
  <c r="G20" i="3"/>
  <c r="F20" i="3"/>
  <c r="E20" i="3"/>
  <c r="D20" i="3"/>
  <c r="C20" i="3"/>
  <c r="B20" i="3"/>
  <c r="A20" i="3"/>
  <c r="I19" i="3"/>
  <c r="K19" i="3" s="1"/>
  <c r="H19" i="3"/>
  <c r="J19" i="3" s="1"/>
  <c r="L19" i="3" s="1"/>
  <c r="N19" i="3" s="1"/>
  <c r="M19" i="3" s="1"/>
  <c r="P19" i="3" s="1"/>
  <c r="G19" i="3"/>
  <c r="F19" i="3"/>
  <c r="E19" i="3"/>
  <c r="D19" i="3"/>
  <c r="C19" i="3"/>
  <c r="B19" i="3"/>
  <c r="A19" i="3"/>
  <c r="I18" i="3"/>
  <c r="K18" i="3" s="1"/>
  <c r="H18" i="3"/>
  <c r="J18" i="3" s="1"/>
  <c r="L18" i="3" s="1"/>
  <c r="N18" i="3" s="1"/>
  <c r="M18" i="3" s="1"/>
  <c r="P18" i="3" s="1"/>
  <c r="G18" i="3"/>
  <c r="F18" i="3"/>
  <c r="E18" i="3"/>
  <c r="D18" i="3"/>
  <c r="C18" i="3"/>
  <c r="B18" i="3"/>
  <c r="A18" i="3"/>
  <c r="I17" i="3"/>
  <c r="K17" i="3" s="1"/>
  <c r="H17" i="3"/>
  <c r="J17" i="3" s="1"/>
  <c r="L17" i="3" s="1"/>
  <c r="N17" i="3" s="1"/>
  <c r="M17" i="3" s="1"/>
  <c r="P17" i="3" s="1"/>
  <c r="G17" i="3"/>
  <c r="F17" i="3"/>
  <c r="E17" i="3"/>
  <c r="D17" i="3"/>
  <c r="C17" i="3"/>
  <c r="B17" i="3"/>
  <c r="A17" i="3"/>
  <c r="I16" i="3"/>
  <c r="K16" i="3" s="1"/>
  <c r="H16" i="3"/>
  <c r="J16" i="3" s="1"/>
  <c r="L16" i="3" s="1"/>
  <c r="N16" i="3" s="1"/>
  <c r="M16" i="3" s="1"/>
  <c r="P16" i="3" s="1"/>
  <c r="G16" i="3"/>
  <c r="F16" i="3"/>
  <c r="E16" i="3"/>
  <c r="D16" i="3"/>
  <c r="C16" i="3"/>
  <c r="B16" i="3"/>
  <c r="A16" i="3"/>
  <c r="I15" i="3"/>
  <c r="K15" i="3" s="1"/>
  <c r="H15" i="3"/>
  <c r="J15" i="3" s="1"/>
  <c r="L15" i="3" s="1"/>
  <c r="N15" i="3" s="1"/>
  <c r="M15" i="3" s="1"/>
  <c r="P15" i="3" s="1"/>
  <c r="G15" i="3"/>
  <c r="F15" i="3"/>
  <c r="E15" i="3"/>
  <c r="D15" i="3"/>
  <c r="C15" i="3"/>
  <c r="B15" i="3"/>
  <c r="A15" i="3"/>
  <c r="I14" i="3"/>
  <c r="K14" i="3" s="1"/>
  <c r="H14" i="3"/>
  <c r="J14" i="3" s="1"/>
  <c r="L14" i="3" s="1"/>
  <c r="N14" i="3" s="1"/>
  <c r="M14" i="3" s="1"/>
  <c r="P14" i="3" s="1"/>
  <c r="G14" i="3"/>
  <c r="F14" i="3"/>
  <c r="E14" i="3"/>
  <c r="D14" i="3"/>
  <c r="C14" i="3"/>
  <c r="B14" i="3"/>
  <c r="A14" i="3"/>
  <c r="I13" i="3"/>
  <c r="K13" i="3" s="1"/>
  <c r="H13" i="3"/>
  <c r="J13" i="3" s="1"/>
  <c r="L13" i="3" s="1"/>
  <c r="N13" i="3" s="1"/>
  <c r="M13" i="3" s="1"/>
  <c r="P13" i="3" s="1"/>
  <c r="G13" i="3"/>
  <c r="F13" i="3"/>
  <c r="E13" i="3"/>
  <c r="D13" i="3"/>
  <c r="C13" i="3"/>
  <c r="B13" i="3"/>
  <c r="A13" i="3"/>
  <c r="I12" i="3"/>
  <c r="K12" i="3" s="1"/>
  <c r="H12" i="3"/>
  <c r="J12" i="3" s="1"/>
  <c r="L12" i="3" s="1"/>
  <c r="N12" i="3" s="1"/>
  <c r="M12" i="3" s="1"/>
  <c r="P12" i="3" s="1"/>
  <c r="G12" i="3"/>
  <c r="F12" i="3"/>
  <c r="E12" i="3"/>
  <c r="D12" i="3"/>
  <c r="C12" i="3"/>
  <c r="B12" i="3"/>
  <c r="A12" i="3"/>
  <c r="I11" i="3"/>
  <c r="K11" i="3" s="1"/>
  <c r="H11" i="3"/>
  <c r="J11" i="3" s="1"/>
  <c r="G11" i="3"/>
  <c r="F11" i="3"/>
  <c r="E11" i="3"/>
  <c r="D11" i="3"/>
  <c r="C11" i="3"/>
  <c r="B11" i="3"/>
  <c r="A11" i="3"/>
  <c r="I10" i="3"/>
  <c r="K10" i="3" s="1"/>
  <c r="H10" i="3"/>
  <c r="J10" i="3" s="1"/>
  <c r="G10" i="3"/>
  <c r="F10" i="3"/>
  <c r="E10" i="3"/>
  <c r="D10" i="3"/>
  <c r="C10" i="3"/>
  <c r="B10" i="3"/>
  <c r="A10" i="3"/>
  <c r="L9" i="3"/>
  <c r="N9" i="3" s="1"/>
  <c r="M9" i="3" s="1"/>
  <c r="P9" i="3" s="1"/>
  <c r="K9" i="3"/>
  <c r="J9" i="3"/>
  <c r="I9" i="3"/>
  <c r="H9" i="3"/>
  <c r="G9" i="3"/>
  <c r="F9" i="3"/>
  <c r="E9" i="3"/>
  <c r="D9" i="3"/>
  <c r="C9" i="3"/>
  <c r="B9" i="3"/>
  <c r="A9" i="3"/>
  <c r="B5" i="3"/>
  <c r="B4" i="3"/>
  <c r="I2" i="3"/>
  <c r="G2" i="3"/>
  <c r="F2" i="3"/>
  <c r="D2" i="3"/>
  <c r="C2" i="3"/>
  <c r="G1" i="3"/>
  <c r="F1" i="3"/>
  <c r="D1" i="3"/>
  <c r="C1" i="3"/>
  <c r="B1" i="3"/>
  <c r="L11" i="3" l="1"/>
  <c r="N11" i="3" s="1"/>
  <c r="M11" i="3" s="1"/>
  <c r="P11" i="3" s="1"/>
  <c r="L10" i="3"/>
  <c r="N10" i="3" s="1"/>
  <c r="M10" i="3" s="1"/>
  <c r="P10" i="3" s="1"/>
  <c r="I28" i="2" l="1"/>
  <c r="K28" i="2" s="1"/>
  <c r="H28" i="2"/>
  <c r="J28" i="2" s="1"/>
  <c r="L28" i="2" s="1"/>
  <c r="N28" i="2" s="1"/>
  <c r="M28" i="2" s="1"/>
  <c r="P28" i="2" s="1"/>
  <c r="G28" i="2"/>
  <c r="F28" i="2"/>
  <c r="E28" i="2"/>
  <c r="D28" i="2"/>
  <c r="C28" i="2"/>
  <c r="B28" i="2"/>
  <c r="A28" i="2"/>
  <c r="I27" i="2"/>
  <c r="K27" i="2" s="1"/>
  <c r="H27" i="2"/>
  <c r="J27" i="2" s="1"/>
  <c r="L27" i="2" s="1"/>
  <c r="N27" i="2" s="1"/>
  <c r="M27" i="2" s="1"/>
  <c r="P27" i="2" s="1"/>
  <c r="G27" i="2"/>
  <c r="F27" i="2"/>
  <c r="E27" i="2"/>
  <c r="D27" i="2"/>
  <c r="C27" i="2"/>
  <c r="B27" i="2"/>
  <c r="A27" i="2"/>
  <c r="I26" i="2"/>
  <c r="K26" i="2" s="1"/>
  <c r="H26" i="2"/>
  <c r="J26" i="2" s="1"/>
  <c r="L26" i="2" s="1"/>
  <c r="N26" i="2" s="1"/>
  <c r="M26" i="2" s="1"/>
  <c r="P26" i="2" s="1"/>
  <c r="G26" i="2"/>
  <c r="F26" i="2"/>
  <c r="E26" i="2"/>
  <c r="D26" i="2"/>
  <c r="C26" i="2"/>
  <c r="B26" i="2"/>
  <c r="A26" i="2"/>
  <c r="I25" i="2"/>
  <c r="K25" i="2" s="1"/>
  <c r="H25" i="2"/>
  <c r="J25" i="2" s="1"/>
  <c r="L25" i="2" s="1"/>
  <c r="N25" i="2" s="1"/>
  <c r="M25" i="2" s="1"/>
  <c r="P25" i="2" s="1"/>
  <c r="G25" i="2"/>
  <c r="F25" i="2"/>
  <c r="E25" i="2"/>
  <c r="D25" i="2"/>
  <c r="C25" i="2"/>
  <c r="B25" i="2"/>
  <c r="A25" i="2"/>
  <c r="I24" i="2"/>
  <c r="K24" i="2" s="1"/>
  <c r="H24" i="2"/>
  <c r="J24" i="2" s="1"/>
  <c r="L24" i="2" s="1"/>
  <c r="N24" i="2" s="1"/>
  <c r="M24" i="2" s="1"/>
  <c r="P24" i="2" s="1"/>
  <c r="G24" i="2"/>
  <c r="F24" i="2"/>
  <c r="E24" i="2"/>
  <c r="D24" i="2"/>
  <c r="C24" i="2"/>
  <c r="B24" i="2"/>
  <c r="A24" i="2"/>
  <c r="I23" i="2"/>
  <c r="K23" i="2" s="1"/>
  <c r="H23" i="2"/>
  <c r="J23" i="2" s="1"/>
  <c r="L23" i="2" s="1"/>
  <c r="N23" i="2" s="1"/>
  <c r="M23" i="2" s="1"/>
  <c r="P23" i="2" s="1"/>
  <c r="G23" i="2"/>
  <c r="F23" i="2"/>
  <c r="E23" i="2"/>
  <c r="D23" i="2"/>
  <c r="C23" i="2"/>
  <c r="B23" i="2"/>
  <c r="A23" i="2"/>
  <c r="I22" i="2"/>
  <c r="K22" i="2" s="1"/>
  <c r="H22" i="2"/>
  <c r="J22" i="2" s="1"/>
  <c r="L22" i="2" s="1"/>
  <c r="N22" i="2" s="1"/>
  <c r="M22" i="2" s="1"/>
  <c r="P22" i="2" s="1"/>
  <c r="G22" i="2"/>
  <c r="F22" i="2"/>
  <c r="E22" i="2"/>
  <c r="D22" i="2"/>
  <c r="C22" i="2"/>
  <c r="B22" i="2"/>
  <c r="A22" i="2"/>
  <c r="I21" i="2"/>
  <c r="K21" i="2" s="1"/>
  <c r="H21" i="2"/>
  <c r="J21" i="2" s="1"/>
  <c r="L21" i="2" s="1"/>
  <c r="N21" i="2" s="1"/>
  <c r="M21" i="2" s="1"/>
  <c r="P21" i="2" s="1"/>
  <c r="G21" i="2"/>
  <c r="F21" i="2"/>
  <c r="E21" i="2"/>
  <c r="D21" i="2"/>
  <c r="C21" i="2"/>
  <c r="B21" i="2"/>
  <c r="A21" i="2"/>
  <c r="I20" i="2"/>
  <c r="K20" i="2" s="1"/>
  <c r="H20" i="2"/>
  <c r="J20" i="2" s="1"/>
  <c r="L20" i="2" s="1"/>
  <c r="N20" i="2" s="1"/>
  <c r="M20" i="2" s="1"/>
  <c r="P20" i="2" s="1"/>
  <c r="G20" i="2"/>
  <c r="F20" i="2"/>
  <c r="E20" i="2"/>
  <c r="D20" i="2"/>
  <c r="C20" i="2"/>
  <c r="B20" i="2"/>
  <c r="A20" i="2"/>
  <c r="I19" i="2"/>
  <c r="K19" i="2" s="1"/>
  <c r="H19" i="2"/>
  <c r="J19" i="2" s="1"/>
  <c r="L19" i="2" s="1"/>
  <c r="N19" i="2" s="1"/>
  <c r="M19" i="2" s="1"/>
  <c r="P19" i="2" s="1"/>
  <c r="G19" i="2"/>
  <c r="F19" i="2"/>
  <c r="E19" i="2"/>
  <c r="D19" i="2"/>
  <c r="C19" i="2"/>
  <c r="B19" i="2"/>
  <c r="A19" i="2"/>
  <c r="I18" i="2"/>
  <c r="K18" i="2" s="1"/>
  <c r="H18" i="2"/>
  <c r="J18" i="2" s="1"/>
  <c r="L18" i="2" s="1"/>
  <c r="N18" i="2" s="1"/>
  <c r="M18" i="2" s="1"/>
  <c r="P18" i="2" s="1"/>
  <c r="G18" i="2"/>
  <c r="F18" i="2"/>
  <c r="E18" i="2"/>
  <c r="D18" i="2"/>
  <c r="C18" i="2"/>
  <c r="B18" i="2"/>
  <c r="A18" i="2"/>
  <c r="I17" i="2"/>
  <c r="K17" i="2" s="1"/>
  <c r="H17" i="2"/>
  <c r="J17" i="2" s="1"/>
  <c r="L17" i="2" s="1"/>
  <c r="N17" i="2" s="1"/>
  <c r="M17" i="2" s="1"/>
  <c r="P17" i="2" s="1"/>
  <c r="G17" i="2"/>
  <c r="F17" i="2"/>
  <c r="E17" i="2"/>
  <c r="D17" i="2"/>
  <c r="C17" i="2"/>
  <c r="B17" i="2"/>
  <c r="A17" i="2"/>
  <c r="K16" i="2"/>
  <c r="I16" i="2"/>
  <c r="H16" i="2"/>
  <c r="J16" i="2" s="1"/>
  <c r="L16" i="2" s="1"/>
  <c r="N16" i="2" s="1"/>
  <c r="M16" i="2" s="1"/>
  <c r="P16" i="2" s="1"/>
  <c r="G16" i="2"/>
  <c r="F16" i="2"/>
  <c r="E16" i="2"/>
  <c r="D16" i="2"/>
  <c r="C16" i="2"/>
  <c r="B16" i="2"/>
  <c r="A16" i="2"/>
  <c r="I15" i="2"/>
  <c r="K15" i="2" s="1"/>
  <c r="H15" i="2"/>
  <c r="J15" i="2" s="1"/>
  <c r="L15" i="2" s="1"/>
  <c r="N15" i="2" s="1"/>
  <c r="M15" i="2" s="1"/>
  <c r="P15" i="2" s="1"/>
  <c r="G15" i="2"/>
  <c r="F15" i="2"/>
  <c r="E15" i="2"/>
  <c r="D15" i="2"/>
  <c r="C15" i="2"/>
  <c r="B15" i="2"/>
  <c r="A15" i="2"/>
  <c r="I14" i="2"/>
  <c r="K14" i="2" s="1"/>
  <c r="H14" i="2"/>
  <c r="J14" i="2" s="1"/>
  <c r="G14" i="2"/>
  <c r="F14" i="2"/>
  <c r="E14" i="2"/>
  <c r="D14" i="2"/>
  <c r="C14" i="2"/>
  <c r="B14" i="2"/>
  <c r="A14" i="2"/>
  <c r="I13" i="2"/>
  <c r="K13" i="2" s="1"/>
  <c r="H13" i="2"/>
  <c r="J13" i="2" s="1"/>
  <c r="G13" i="2"/>
  <c r="F13" i="2"/>
  <c r="E13" i="2"/>
  <c r="D13" i="2"/>
  <c r="C13" i="2"/>
  <c r="B13" i="2"/>
  <c r="A13" i="2"/>
  <c r="I12" i="2"/>
  <c r="K12" i="2" s="1"/>
  <c r="H12" i="2"/>
  <c r="J12" i="2" s="1"/>
  <c r="G12" i="2"/>
  <c r="F12" i="2"/>
  <c r="E12" i="2"/>
  <c r="D12" i="2"/>
  <c r="C12" i="2"/>
  <c r="B12" i="2"/>
  <c r="A12" i="2"/>
  <c r="I11" i="2"/>
  <c r="K11" i="2" s="1"/>
  <c r="H11" i="2"/>
  <c r="J11" i="2" s="1"/>
  <c r="G11" i="2"/>
  <c r="F11" i="2"/>
  <c r="E11" i="2"/>
  <c r="D11" i="2"/>
  <c r="C11" i="2"/>
  <c r="B11" i="2"/>
  <c r="A11" i="2"/>
  <c r="I10" i="2"/>
  <c r="K10" i="2" s="1"/>
  <c r="H10" i="2"/>
  <c r="J10" i="2" s="1"/>
  <c r="G10" i="2"/>
  <c r="F10" i="2"/>
  <c r="E10" i="2"/>
  <c r="D10" i="2"/>
  <c r="C10" i="2"/>
  <c r="B10" i="2"/>
  <c r="A10" i="2"/>
  <c r="L9" i="2"/>
  <c r="N9" i="2" s="1"/>
  <c r="M9" i="2" s="1"/>
  <c r="P9" i="2" s="1"/>
  <c r="K9" i="2"/>
  <c r="J9" i="2"/>
  <c r="I9" i="2"/>
  <c r="H9" i="2"/>
  <c r="G9" i="2"/>
  <c r="F9" i="2"/>
  <c r="E9" i="2"/>
  <c r="D9" i="2"/>
  <c r="C9" i="2"/>
  <c r="B9" i="2"/>
  <c r="A9" i="2"/>
  <c r="B5" i="2"/>
  <c r="B4" i="2"/>
  <c r="I2" i="2"/>
  <c r="G2" i="2"/>
  <c r="F2" i="2"/>
  <c r="D2" i="2"/>
  <c r="C2" i="2"/>
  <c r="G1" i="2"/>
  <c r="F1" i="2"/>
  <c r="D1" i="2"/>
  <c r="C1" i="2"/>
  <c r="B1" i="2"/>
  <c r="L12" i="2" l="1"/>
  <c r="N12" i="2" s="1"/>
  <c r="M12" i="2" s="1"/>
  <c r="P12" i="2" s="1"/>
  <c r="L13" i="2"/>
  <c r="N13" i="2" s="1"/>
  <c r="M13" i="2" s="1"/>
  <c r="P13" i="2" s="1"/>
  <c r="L10" i="2"/>
  <c r="N10" i="2" s="1"/>
  <c r="M10" i="2" s="1"/>
  <c r="P10" i="2" s="1"/>
  <c r="L14" i="2"/>
  <c r="N14" i="2" s="1"/>
  <c r="M14" i="2" s="1"/>
  <c r="P14" i="2" s="1"/>
  <c r="L11" i="2"/>
  <c r="N11" i="2" s="1"/>
  <c r="M11" i="2" s="1"/>
  <c r="P11" i="2" s="1"/>
  <c r="I28" i="1" l="1"/>
  <c r="K28" i="1" s="1"/>
  <c r="H28" i="1"/>
  <c r="J28" i="1" s="1"/>
  <c r="L28" i="1" s="1"/>
  <c r="N28" i="1" s="1"/>
  <c r="M28" i="1" s="1"/>
  <c r="P28" i="1" s="1"/>
  <c r="G28" i="1"/>
  <c r="F28" i="1"/>
  <c r="E28" i="1"/>
  <c r="D28" i="1"/>
  <c r="C28" i="1"/>
  <c r="B28" i="1"/>
  <c r="A28" i="1"/>
  <c r="I27" i="1"/>
  <c r="K27" i="1" s="1"/>
  <c r="H27" i="1"/>
  <c r="J27" i="1" s="1"/>
  <c r="L27" i="1" s="1"/>
  <c r="N27" i="1" s="1"/>
  <c r="M27" i="1" s="1"/>
  <c r="P27" i="1" s="1"/>
  <c r="G27" i="1"/>
  <c r="F27" i="1"/>
  <c r="E27" i="1"/>
  <c r="D27" i="1"/>
  <c r="C27" i="1"/>
  <c r="B27" i="1"/>
  <c r="A27" i="1"/>
  <c r="I26" i="1"/>
  <c r="K26" i="1" s="1"/>
  <c r="H26" i="1"/>
  <c r="J26" i="1" s="1"/>
  <c r="L26" i="1" s="1"/>
  <c r="N26" i="1" s="1"/>
  <c r="M26" i="1" s="1"/>
  <c r="P26" i="1" s="1"/>
  <c r="G26" i="1"/>
  <c r="F26" i="1"/>
  <c r="E26" i="1"/>
  <c r="D26" i="1"/>
  <c r="C26" i="1"/>
  <c r="B26" i="1"/>
  <c r="A26" i="1"/>
  <c r="I25" i="1"/>
  <c r="K25" i="1" s="1"/>
  <c r="H25" i="1"/>
  <c r="J25" i="1" s="1"/>
  <c r="L25" i="1" s="1"/>
  <c r="N25" i="1" s="1"/>
  <c r="M25" i="1" s="1"/>
  <c r="P25" i="1" s="1"/>
  <c r="G25" i="1"/>
  <c r="F25" i="1"/>
  <c r="E25" i="1"/>
  <c r="D25" i="1"/>
  <c r="C25" i="1"/>
  <c r="B25" i="1"/>
  <c r="A25" i="1"/>
  <c r="I24" i="1"/>
  <c r="K24" i="1" s="1"/>
  <c r="H24" i="1"/>
  <c r="J24" i="1" s="1"/>
  <c r="L24" i="1" s="1"/>
  <c r="N24" i="1" s="1"/>
  <c r="M24" i="1" s="1"/>
  <c r="P24" i="1" s="1"/>
  <c r="G24" i="1"/>
  <c r="F24" i="1"/>
  <c r="E24" i="1"/>
  <c r="D24" i="1"/>
  <c r="C24" i="1"/>
  <c r="B24" i="1"/>
  <c r="A24" i="1"/>
  <c r="I23" i="1"/>
  <c r="K23" i="1" s="1"/>
  <c r="H23" i="1"/>
  <c r="J23" i="1" s="1"/>
  <c r="L23" i="1" s="1"/>
  <c r="N23" i="1" s="1"/>
  <c r="M23" i="1" s="1"/>
  <c r="P23" i="1" s="1"/>
  <c r="G23" i="1"/>
  <c r="F23" i="1"/>
  <c r="E23" i="1"/>
  <c r="D23" i="1"/>
  <c r="C23" i="1"/>
  <c r="B23" i="1"/>
  <c r="A23" i="1"/>
  <c r="I22" i="1"/>
  <c r="K22" i="1" s="1"/>
  <c r="H22" i="1"/>
  <c r="J22" i="1" s="1"/>
  <c r="L22" i="1" s="1"/>
  <c r="N22" i="1" s="1"/>
  <c r="M22" i="1" s="1"/>
  <c r="P22" i="1" s="1"/>
  <c r="G22" i="1"/>
  <c r="F22" i="1"/>
  <c r="E22" i="1"/>
  <c r="D22" i="1"/>
  <c r="C22" i="1"/>
  <c r="B22" i="1"/>
  <c r="A22" i="1"/>
  <c r="I21" i="1"/>
  <c r="K21" i="1" s="1"/>
  <c r="H21" i="1"/>
  <c r="J21" i="1" s="1"/>
  <c r="L21" i="1" s="1"/>
  <c r="N21" i="1" s="1"/>
  <c r="M21" i="1" s="1"/>
  <c r="P21" i="1" s="1"/>
  <c r="G21" i="1"/>
  <c r="F21" i="1"/>
  <c r="E21" i="1"/>
  <c r="D21" i="1"/>
  <c r="C21" i="1"/>
  <c r="B21" i="1"/>
  <c r="A21" i="1"/>
  <c r="I20" i="1"/>
  <c r="K20" i="1" s="1"/>
  <c r="H20" i="1"/>
  <c r="J20" i="1" s="1"/>
  <c r="G20" i="1"/>
  <c r="F20" i="1"/>
  <c r="E20" i="1"/>
  <c r="D20" i="1"/>
  <c r="C20" i="1"/>
  <c r="B20" i="1"/>
  <c r="A20" i="1"/>
  <c r="I19" i="1"/>
  <c r="K19" i="1" s="1"/>
  <c r="H19" i="1"/>
  <c r="J19" i="1" s="1"/>
  <c r="G19" i="1"/>
  <c r="F19" i="1"/>
  <c r="E19" i="1"/>
  <c r="D19" i="1"/>
  <c r="C19" i="1"/>
  <c r="B19" i="1"/>
  <c r="A19" i="1"/>
  <c r="I18" i="1"/>
  <c r="K18" i="1" s="1"/>
  <c r="H18" i="1"/>
  <c r="J18" i="1" s="1"/>
  <c r="G18" i="1"/>
  <c r="F18" i="1"/>
  <c r="E18" i="1"/>
  <c r="D18" i="1"/>
  <c r="C18" i="1"/>
  <c r="B18" i="1"/>
  <c r="A18" i="1"/>
  <c r="I17" i="1"/>
  <c r="K17" i="1" s="1"/>
  <c r="H17" i="1"/>
  <c r="J17" i="1" s="1"/>
  <c r="G17" i="1"/>
  <c r="F17" i="1"/>
  <c r="E17" i="1"/>
  <c r="D17" i="1"/>
  <c r="C17" i="1"/>
  <c r="B17" i="1"/>
  <c r="A17" i="1"/>
  <c r="I16" i="1"/>
  <c r="K16" i="1" s="1"/>
  <c r="H16" i="1"/>
  <c r="J16" i="1" s="1"/>
  <c r="G16" i="1"/>
  <c r="F16" i="1"/>
  <c r="E16" i="1"/>
  <c r="D16" i="1"/>
  <c r="C16" i="1"/>
  <c r="B16" i="1"/>
  <c r="A16" i="1"/>
  <c r="I15" i="1"/>
  <c r="K15" i="1" s="1"/>
  <c r="H15" i="1"/>
  <c r="J15" i="1" s="1"/>
  <c r="G15" i="1"/>
  <c r="F15" i="1"/>
  <c r="E15" i="1"/>
  <c r="D15" i="1"/>
  <c r="C15" i="1"/>
  <c r="B15" i="1"/>
  <c r="A15" i="1"/>
  <c r="I14" i="1"/>
  <c r="K14" i="1" s="1"/>
  <c r="H14" i="1"/>
  <c r="J14" i="1" s="1"/>
  <c r="G14" i="1"/>
  <c r="F14" i="1"/>
  <c r="E14" i="1"/>
  <c r="D14" i="1"/>
  <c r="C14" i="1"/>
  <c r="B14" i="1"/>
  <c r="A14" i="1"/>
  <c r="I13" i="1"/>
  <c r="K13" i="1" s="1"/>
  <c r="H13" i="1"/>
  <c r="J13" i="1" s="1"/>
  <c r="G13" i="1"/>
  <c r="F13" i="1"/>
  <c r="E13" i="1"/>
  <c r="D13" i="1"/>
  <c r="C13" i="1"/>
  <c r="B13" i="1"/>
  <c r="A13" i="1"/>
  <c r="I12" i="1"/>
  <c r="K12" i="1" s="1"/>
  <c r="H12" i="1"/>
  <c r="J12" i="1" s="1"/>
  <c r="G12" i="1"/>
  <c r="F12" i="1"/>
  <c r="E12" i="1"/>
  <c r="D12" i="1"/>
  <c r="C12" i="1"/>
  <c r="B12" i="1"/>
  <c r="A12" i="1"/>
  <c r="I11" i="1"/>
  <c r="K11" i="1" s="1"/>
  <c r="H11" i="1"/>
  <c r="J11" i="1" s="1"/>
  <c r="G11" i="1"/>
  <c r="F11" i="1"/>
  <c r="E11" i="1"/>
  <c r="D11" i="1"/>
  <c r="C11" i="1"/>
  <c r="B11" i="1"/>
  <c r="A11" i="1"/>
  <c r="I10" i="1"/>
  <c r="K10" i="1" s="1"/>
  <c r="H10" i="1"/>
  <c r="J10" i="1" s="1"/>
  <c r="G10" i="1"/>
  <c r="F10" i="1"/>
  <c r="E10" i="1"/>
  <c r="D10" i="1"/>
  <c r="C10" i="1"/>
  <c r="B10" i="1"/>
  <c r="A10" i="1"/>
  <c r="L9" i="1"/>
  <c r="N9" i="1" s="1"/>
  <c r="M9" i="1" s="1"/>
  <c r="P9" i="1" s="1"/>
  <c r="K9" i="1"/>
  <c r="J9" i="1"/>
  <c r="I9" i="1"/>
  <c r="H9" i="1"/>
  <c r="G9" i="1"/>
  <c r="F9" i="1"/>
  <c r="E9" i="1"/>
  <c r="D9" i="1"/>
  <c r="C9" i="1"/>
  <c r="B9" i="1"/>
  <c r="A9" i="1"/>
  <c r="B5" i="1"/>
  <c r="B4" i="1"/>
  <c r="I2" i="1"/>
  <c r="G2" i="1"/>
  <c r="F2" i="1"/>
  <c r="D2" i="1"/>
  <c r="C2" i="1"/>
  <c r="G1" i="1"/>
  <c r="F1" i="1"/>
  <c r="D1" i="1"/>
  <c r="C1" i="1"/>
  <c r="B1" i="1"/>
  <c r="L16" i="1" l="1"/>
  <c r="N16" i="1" s="1"/>
  <c r="M16" i="1" s="1"/>
  <c r="P16" i="1" s="1"/>
  <c r="L15" i="1"/>
  <c r="N15" i="1" s="1"/>
  <c r="M15" i="1" s="1"/>
  <c r="P15" i="1" s="1"/>
  <c r="L12" i="1"/>
  <c r="N12" i="1" s="1"/>
  <c r="M12" i="1" s="1"/>
  <c r="P12" i="1" s="1"/>
  <c r="L19" i="1"/>
  <c r="N19" i="1" s="1"/>
  <c r="M19" i="1" s="1"/>
  <c r="P19" i="1" s="1"/>
  <c r="L13" i="1"/>
  <c r="N13" i="1" s="1"/>
  <c r="M13" i="1" s="1"/>
  <c r="P13" i="1" s="1"/>
  <c r="L14" i="1"/>
  <c r="N14" i="1" s="1"/>
  <c r="M14" i="1" s="1"/>
  <c r="P14" i="1" s="1"/>
  <c r="L11" i="1"/>
  <c r="N11" i="1" s="1"/>
  <c r="M11" i="1" s="1"/>
  <c r="P11" i="1" s="1"/>
  <c r="L18" i="1"/>
  <c r="N18" i="1" s="1"/>
  <c r="M18" i="1" s="1"/>
  <c r="P18" i="1" s="1"/>
  <c r="L20" i="1"/>
  <c r="N20" i="1" s="1"/>
  <c r="M20" i="1" s="1"/>
  <c r="P20" i="1" s="1"/>
  <c r="L17" i="1"/>
  <c r="N17" i="1" s="1"/>
  <c r="M17" i="1" s="1"/>
  <c r="P17" i="1" s="1"/>
  <c r="L10" i="1"/>
  <c r="N10" i="1" s="1"/>
  <c r="M10" i="1" s="1"/>
  <c r="P10" i="1" s="1"/>
</calcChain>
</file>

<file path=xl/sharedStrings.xml><?xml version="1.0" encoding="utf-8"?>
<sst xmlns="http://schemas.openxmlformats.org/spreadsheetml/2006/main" count="1400" uniqueCount="208">
  <si>
    <t>Al</t>
  </si>
  <si>
    <t>ENTIDAD:</t>
  </si>
  <si>
    <t>PROCESO:</t>
  </si>
  <si>
    <t>Impacto</t>
  </si>
  <si>
    <t>CALIFICACIÓN RIESGO INHERENTE</t>
  </si>
  <si>
    <t>CALIFICACIÓN RIESGO RESIDUAL</t>
  </si>
  <si>
    <t>Plan de Acción</t>
  </si>
  <si>
    <t>Seguimientos por parte del Líder del Proceso</t>
  </si>
  <si>
    <t>No. DEL RIESGO</t>
  </si>
  <si>
    <t>RIESGO</t>
  </si>
  <si>
    <t>% Probabilidad Inherente</t>
  </si>
  <si>
    <t>% Impacto Inherente</t>
  </si>
  <si>
    <t>PROBABILIDAD</t>
  </si>
  <si>
    <t>IMPACTO</t>
  </si>
  <si>
    <t>SEVERIDAD (NIVEL DE RIESGO)</t>
  </si>
  <si>
    <t>% Probabilidad Residual</t>
  </si>
  <si>
    <t>% Impacto Residual</t>
  </si>
  <si>
    <t>¿Requiere Plan de Acción?</t>
  </si>
  <si>
    <t>Tratamiento</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</si>
  <si>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</si>
  <si>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</si>
  <si>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</si>
  <si>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</si>
  <si>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</si>
  <si>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</si>
  <si>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</si>
  <si>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</si>
  <si>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</si>
  <si>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</si>
  <si>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</si>
  <si>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Estado</t>
  </si>
  <si>
    <t>Leve</t>
  </si>
  <si>
    <t>Menor</t>
  </si>
  <si>
    <t>Moderado</t>
  </si>
  <si>
    <t>Mayor</t>
  </si>
  <si>
    <t>Catastrófico</t>
  </si>
  <si>
    <t>Reducir_Mitigar</t>
  </si>
  <si>
    <t xml:space="preserve">Desarrollo actividad 1 para reducir riesgo. </t>
  </si>
  <si>
    <t>Profesional Especializado lider del componente</t>
  </si>
  <si>
    <t>1 de enero de 2026</t>
  </si>
  <si>
    <t>31 de diciembre de 2026</t>
  </si>
  <si>
    <t>Se anexan los soportes respeectivos de las actividades para controlar el riesgo a 30-04-2026</t>
  </si>
  <si>
    <t>Se anexan los soportes respeectivos de las actividades para controlar el riesgo a 31-08-2026</t>
  </si>
  <si>
    <t>En proceso</t>
  </si>
  <si>
    <t>Probabilidad</t>
  </si>
  <si>
    <t>Muy Alta</t>
  </si>
  <si>
    <t>Alto</t>
  </si>
  <si>
    <t>Extremo</t>
  </si>
  <si>
    <t xml:space="preserve">Desarrollo actividades 1 y 2 para reducir riesgo. </t>
  </si>
  <si>
    <t>Alta</t>
  </si>
  <si>
    <t>Director Tecnico IVC</t>
  </si>
  <si>
    <t>Media</t>
  </si>
  <si>
    <t>Baja</t>
  </si>
  <si>
    <t>Bajo</t>
  </si>
  <si>
    <t xml:space="preserve">Desarrollo actividades 1, 2 y 3 para reducir riesgo. </t>
  </si>
  <si>
    <t xml:space="preserve">Director de aseguramieto y prestacion </t>
  </si>
  <si>
    <r>
      <rPr>
        <b/>
        <sz val="10"/>
        <rFont val="Arial"/>
        <family val="2"/>
      </rPr>
      <t>No</t>
    </r>
    <r>
      <rPr>
        <sz val="10"/>
        <rFont val="Arial"/>
        <family val="2"/>
      </rPr>
      <t xml:space="preserve"> se anexaron los soportes respeectivos de las actividades para controlar el riesgo a 31-08-2026</t>
    </r>
  </si>
  <si>
    <t>Muy Baja</t>
  </si>
  <si>
    <t>Desarrollo actividades 1 y 2 para reducirt el riesgo.</t>
  </si>
  <si>
    <t xml:space="preserve">Desarrollo actividades 1, 2 y 3 para reducir el riesgo. </t>
  </si>
  <si>
    <t>Profesional Universitario Código 219 Grado 03-Lider de Talento Humano</t>
  </si>
  <si>
    <t>NIVELES DE RIESGO</t>
  </si>
  <si>
    <t>Reducir_mitigar_Transferir_Evitar</t>
  </si>
  <si>
    <t>Requiere Plan de Acción</t>
  </si>
  <si>
    <t>Redicir_Transferir</t>
  </si>
  <si>
    <t>Director administrativo y financiero</t>
  </si>
  <si>
    <t xml:space="preserve">Realizar las tres actividades para con el fin de controlar el riesgo. </t>
  </si>
  <si>
    <t>1 de enero de 2025</t>
  </si>
  <si>
    <t>Evitar</t>
  </si>
  <si>
    <t>Realizar las 3 actividades para controlar el riesgo</t>
  </si>
  <si>
    <t>PE Lider del proceso</t>
  </si>
  <si>
    <t>Aceptar</t>
  </si>
  <si>
    <t>No requiere Plan de Acción</t>
  </si>
  <si>
    <t>Realizar las 4 actividades para controlar el riesgo.</t>
  </si>
  <si>
    <t>Profesional responsable procedimiento</t>
  </si>
  <si>
    <t xml:space="preserve">Verificación de fuentes
Confirmar la información con mínimo dos fuentes confiables, priorizando documentos oficiales, bases de datos institucionales y voceros autorizados antes de su publicación. </t>
  </si>
  <si>
    <t>Jefe de la Oficina de Comunicaciones y Prensa</t>
  </si>
  <si>
    <t>Fortalecer la comunicación interna oficial, ademas de establecer y difundir canales internos formales (correo institucional, intranet, boletines, reuniones periódicas), garantizando que la información sea clara, oportuna y periódica, reduciendo vacíos informativos.</t>
  </si>
  <si>
    <t>Diseñar y socializar el protocolo de los lineamientos establecidos en la Politica de Comunicaciones de la entidad.</t>
  </si>
  <si>
    <t>Adoptar un manual de comunicación institucional que prohíba expresamente la alteración, exageración o uso parcial de cifras, además de establecer criterios para el uso de porcentajes, avances de obra y montos de inversión.</t>
  </si>
  <si>
    <t>Elaborar un plan de cubrimiento con objetivos claros, mensajes clave, público objetivo y canales de difusión y definir con anticipación qué eventos requieren cubrimiento y su nivel de prioridad.</t>
  </si>
  <si>
    <t>31 de diciembre de 2025</t>
  </si>
  <si>
    <t>Definir un protocolo escrito para el préstamo, uso y devolución de los equipos e incluir requisitos, tiempos de préstamo, condiciones de uso y responsables.</t>
  </si>
  <si>
    <t>1 de enero   de 2026</t>
  </si>
  <si>
    <t>Establecer pliegos de condiciones ajustados a las Leyes vigentes; y aplicarlos con criterios de objetividad. Revisar la autenticidad de todos los documentos presentados por el oferente.</t>
  </si>
  <si>
    <t>Secretario de Desarrollo Económico y/o Directores</t>
  </si>
  <si>
    <t>Se adelantaron las gestiones administrativas y presupuestales requeridas para la estructuración de los futuros procesos contractuales asociados a los proyectos a cargo de la DADS</t>
  </si>
  <si>
    <t>Se adelantó  la selección del asociado encargado de ejecutar el convenio para «AUNAR ESFUERZOS TÉCNICOS, 
ADMINISTRATIVOS, FINANCIEROS Y HUMANOS, PARA IMPLEMENTACIÓN DE FERIAS Y RUEDAS DE NEGOCIOS 
PARA EMPRENDEDORES DE BOLÍVAR»</t>
  </si>
  <si>
    <t>Revision periodica del avance y/o ejecucion de la obra contratada</t>
  </si>
  <si>
    <t xml:space="preserve">OTROSÍ 2 CONVENIO DE ASOCIACIÓN No. 054 DEL 
28 DE MAYO 2025 CELEBRADO ENTRE EL DEPARTAMENTO DE BOLÍVAR Y LA 
FUNDACIÓN PROMIGAS. </t>
  </si>
  <si>
    <t>Revisar y solicitar informes de seguimiento para llevar control de las peticiones, consultas y conceptos entregados para estudio de los abogados del despacho o de cada dirección</t>
  </si>
  <si>
    <t>Secretario del Interior</t>
  </si>
  <si>
    <t>Fechas( 15/04/2025 - 15/08/2025 - 15/12/2025 ) Realizar seguimiento y llevar control de las peticiones, consultas y conceptos entregados para estudio de los abogados del despacho o de cada dirección</t>
  </si>
  <si>
    <t xml:space="preserve">Fecha( 15/12/2025 ) Verificación anual por parte de la oficina de control interno </t>
  </si>
  <si>
    <t>Revisar los procesos contractuales de conformidad con las necesidades del PAA</t>
  </si>
  <si>
    <t>Fechas( 15/04/2025 - 15/08/2025 - 15/12/2025 ) Realizar acompañamiento jurídico en las etapas de los procesos contractuales de conformidad con las necesidades del PAA</t>
  </si>
  <si>
    <t>Revisar informes del cumplimiento de las obligaciones de los contratos de acuerdo con la periodicidad establecida.</t>
  </si>
  <si>
    <t>fechas (todos los meses) Solicitar informes del cumplimiento de las obligaciones de los contratos de acuerdo con la periodicidad establecida, y realizar matrices de seguimiento de los mismos.</t>
  </si>
  <si>
    <t>Rvisar que las actividads programas se cumplan a cabalidad</t>
  </si>
  <si>
    <t>Director del sur de Bolívar</t>
  </si>
  <si>
    <t>Fechas( 15/04/2025 - 15/08/2025 - 15/12/2025 ) Refuerzo en valores y dentro de la cultura de la legalidad e integridad</t>
  </si>
  <si>
    <t>Revisar que se esten realizando cacipaciones sobre SIGOB y realizar monitoreo para asegurar la fiabilidad de la información</t>
  </si>
  <si>
    <t>Fechas( 15/04/2025 - 15/08/2025 - 15/12/2025 ) Establecer herramientas de comunicación para la remisión de información pública a través de SIGOB</t>
  </si>
  <si>
    <t xml:space="preserve">Revisar y solicitar los informes y listados de asistencia de las actividades realizadas para su publicación en redes sociales </t>
  </si>
  <si>
    <t>Director de Gobernanza</t>
  </si>
  <si>
    <t>31/012/2025</t>
  </si>
  <si>
    <t xml:space="preserve">Fechas( 15/04/2025 - 15/08/2025 - 15/12/2025 ) Publicar cada una de las actividades contempladas en los proyectos de capacitación o formación, antes y después de su ejecución. </t>
  </si>
  <si>
    <t>Hacer seguimiento y revisar los informes de las actividades realizadas con sus respectivas evidencias</t>
  </si>
  <si>
    <t>Fechas( 15/04/2025 - 15/08/2025 - 15/12/2025 ) Establecimiento previo, claro y trasnsparente de requisitos para certificación</t>
  </si>
  <si>
    <t>Llevar control en el reparto de los actos administrativos a ser expedidos o entregados para revisión y visto bueno de los abogados del despacho o de la respectiva dirección</t>
  </si>
  <si>
    <t>Director de asistencia municipal</t>
  </si>
  <si>
    <t>SE REALIZA VERIFICACION DIARIA AL RECIBIR SOLICTUDES</t>
  </si>
  <si>
    <t>Revisión Juridica previa por parte de otro funcionario</t>
  </si>
  <si>
    <t>Diseñar e implementar un sistema integral de supervisión técnica y financiera para la ejecución de convenios solidarios, que incluya equipos interdisciplinarios encargados de verificar el avance físico y financiero de las obras, y controles internos como auditorías, alertas tempranas y revisión periódica de informes, con el fin de prevenir desviaciones, irregularidades y garantizar la trazabilidad de los recursos públicos.</t>
  </si>
  <si>
    <t xml:space="preserve">Director de participación cuidadana </t>
  </si>
  <si>
    <t>REALIZAR VERIFICACIÓN TECNICA Y FINANCIERA CADA 15 DIAS</t>
  </si>
  <si>
    <t>Sin Iniciar</t>
  </si>
  <si>
    <t>Diseñar, formalizar e implementar un procedimiento interno para la realización de visitas de inspección, vigilancia y control, que contemple etapas claramente definidas, responsables asignados, formatos estandarizados y criterios de actuación específicos; capacitar al personal encargado en el marco legal aplicable, límites de sus funciones y buenas prácticas de supervisión para prevenir extralimitaciones o decisiones arbitrarias; y documentar rigurosamente cada visita mediante informes técnicos, actas firmadas y evidencia fotográfica o audiovisual que respalde las actuaciones realizadas.</t>
  </si>
  <si>
    <t xml:space="preserve"> REALIZAR INSPECCION, VIGILANCIA Y CONTROL CON EL DEBIDO PROCEDIMIENTO CADA MES</t>
  </si>
  <si>
    <t xml:space="preserve">Verificación de cotizaciones previas a la adquisición y verificación de precios de refencia </t>
  </si>
  <si>
    <t>30/04/2026  85%</t>
  </si>
  <si>
    <t>31/08/2026  30%</t>
  </si>
  <si>
    <t>elaboración de informes y de actas sobre las ayudas entregadas</t>
  </si>
  <si>
    <t>30/04/2026  33%</t>
  </si>
  <si>
    <t>31/08/2026  0%</t>
  </si>
  <si>
    <t>Capacitar a los funcionarios y contratistas en el manejo del Sistema de Información y Gestión para la Gobernabilidad Democrática -SIGOB, u otros canales de respuesta.</t>
  </si>
  <si>
    <t>secretario</t>
  </si>
  <si>
    <t>12/30/2026</t>
  </si>
  <si>
    <t>se realiza segunda capacitacion programada anual para reducir el riesgo  identificado.</t>
  </si>
  <si>
    <t xml:space="preserve">Socializar la ruta de accion de cada proceso, para el correcto funCionamiento de la dependencia.  </t>
  </si>
  <si>
    <t>/se realizo la  socializacion   de la actualizacion de los procesos de manera oportuna acto seguido de la modificacion de los mismos en el manual de procedimientos. 30/07/2026</t>
  </si>
  <si>
    <t xml:space="preserve">Establecer responsables que determinen al funcionario mas idoneo para darle respuesta a las peticiones que lleguen a la dependencia. . </t>
  </si>
  <si>
    <t>se reestablecieron los responsables correspondientes para dar respuesta a las peticiones, manejo de planes, plataformas entre otros. 28/04/2026</t>
  </si>
  <si>
    <t xml:space="preserve">Socializar con los funcionarios de manera oportuna sobre todas las actividades y/o proyectos realizadas o en curso.. . </t>
  </si>
  <si>
    <t>se realizaron las reuniones de socializacion de las diferentes actividades como evidencia la carpeta de anexos y el acta sm 010.30/07/2026</t>
  </si>
  <si>
    <t xml:space="preserve">Impartir la instrucción de la utilizacion obligatoria del correo institucional creado para cada funcionario.. . </t>
  </si>
  <si>
    <t>se realizo la publicacion de las indtrucciones de uso de los correos y canales institucionales asignados para el uso, conservacion y manejo de la informaciony prevencion de riesgos digitales.25/05/2026</t>
  </si>
  <si>
    <t xml:space="preserve">Realizar reuniones periodicas que permitan redireccionar caulquier error.. . </t>
  </si>
  <si>
    <t>se realizaron reuniones periodicas que permitieron reducir y mitigar este riesgo, permitiendo realizar acciones de mejora. ultimo seguimiento programado 31/08/2026</t>
  </si>
  <si>
    <t>Formar un equipo líder con profesionales de apoyo para la formulación de proyectos.</t>
  </si>
  <si>
    <t>director</t>
  </si>
  <si>
    <t>se realian las diferentes mesas tecnicas de supervision y reuniones de seguimiento a los proyectos por parte del equipo supervisor conformado en la direccion de energias renovables. se realizan observaciones conforme a los hallazgos y evidencias de la gestion realizada. 28/08/2026</t>
  </si>
  <si>
    <t>Realizar capacitaciones e inducciones a todo el personal vinculado en el área de energías renovables.</t>
  </si>
  <si>
    <t>durante el periodo que comprende el cuatrimestre se desarrollaron 4 capacitaciones enfocadas en el sector de energias. segun lo establecido en la plan sectorial se espera el cumplimineto de 4 capacitaciones por periodo para cumplimiento de la gestion.31/08/2026</t>
  </si>
  <si>
    <t xml:space="preserve">revisar informes de actividades y documentos adicionales de los contratistas </t>
  </si>
  <si>
    <t>durante el periodo que comprende el cuatrimestre se realiza la revision e implementacion del formato de actividades adicionales para el cumplimineto de los objetivos de los contratistas, verificacion de documentos anexos en las aplicaciones y plataformas correspondientes. para efecto de gestion se anexa documento informe del cuatrimestre.</t>
  </si>
  <si>
    <t>supervision de informes y actas contractuales</t>
  </si>
  <si>
    <t>el quipo de gasificacion realiza reuniones periodocas que permiten realizar la supervision de los proyectos en su etapa de ejecucion y la revisison de las actas contratcuales. se anexa informe de dichas actividades a corte 30/08/2026</t>
  </si>
  <si>
    <t>Recopilar la información, organizarla y digitalizarla</t>
  </si>
  <si>
    <t>de acuerdo a la implementacion del plan de mejoramiento se han realizado los seguimientos a la gestion documental y de archivo enfocada en la organizacion y digitalizacion de la informacion. se presenta informe de avance de la gestion 05/05/2026 e informe de avance 18/06/2026</t>
  </si>
  <si>
    <t>Realizar seguimiento de actualizacion de la plataforma Ekogui a los distintos abogados asignados a la Direccion de Defensa Judicial</t>
  </si>
  <si>
    <t>Tecnico Operativo Grado 07</t>
  </si>
  <si>
    <t>Solciitud de enlaces a las distintas dependencias de la Gobernación, con el fin de garantizar la correcta y oportuna entrega de la información requerida.</t>
  </si>
  <si>
    <t>Directora Administrativa Grado 02</t>
  </si>
  <si>
    <t xml:space="preserve">Implementar un sistema de Gestion de PQRS que registre, haga seguimiento y genere alertas automaticas de vencimiento de terminos </t>
  </si>
  <si>
    <t xml:space="preserve">Oficina de Atención Al ciudadano /pqrs </t>
  </si>
  <si>
    <t xml:space="preserve">Publicar guias y procedimientos claros sobre los requisitos legales para reconocimiento de personeria juridica,Inscripcion de Dignatarios y Reforma de estatutos. Actualizar y socializar la normatividad aplicable al proceso  </t>
  </si>
  <si>
    <t>Capacitar a los funcionarios en deteccion de documentos falsos y prevencion de fraude</t>
  </si>
  <si>
    <t>Funcionarios enlace de la Cancilleria</t>
  </si>
  <si>
    <t>Implementar un conjunto de acciones clave: se revisarán las planillas para confirmar que los documentos lleguen a sus destinatarios, garantizando la trazabilidad. Paralelamente, se realizarán capacitaciones a empleados y contratistas sobre el manual PQRSD para estandarizar los procesos y promover su correcto uso. Finalmente, se monitorearán y actualizarán los controles existentes para prevenir el ocultamiento de información, fortaleciendo así la integridad y la confianza en la comunicación interna.</t>
  </si>
  <si>
    <t xml:space="preserve">Director de Atencion al Ciudadano y Gestion Documental </t>
  </si>
  <si>
    <t>avance del 50% a 31 de agosto de 2025</t>
  </si>
  <si>
    <t>socializar los protocolo de atencion al ciudadano para el manejo de los canales de atención virtuales. Esta medida se complementará con capacitaciones en herramientas tecnológicas dirigidas a los funcionarios de la Oficina de Atención al Ciudadano, asegurando que cuenten con las habilidades necesarias para implementar el protocolo de manera eficiente y mejorar la experiencia de los usuarios.</t>
  </si>
  <si>
    <t xml:space="preserve">Implementacion de las campañas de divulgacion de informacion de los procesos y procedimientos para  la expedicion de pasaportes, jornada moviles de expedicion de pasaportes y ampliacion de citas en temporadas altas  </t>
  </si>
  <si>
    <t>Realizar jornadas de capacitación y asistencias técnica sobre la implementación de los procesos técnicos de gestión documental en las diferentes oficinas productoras de la entidad y el cumplimiento de la función archivística en las entidades territoriales.</t>
  </si>
  <si>
    <t>Realizar el control al préstamo de documentos y el seguimiento a las transferencias documentales de la información que ha sido transferida por las oficinas productoras al archivo central de la entidad.</t>
  </si>
  <si>
    <t>Diseñar una herramienta de expdicion de certificados laborales alineada con la nomina y manejo de situaciones administrativas</t>
  </si>
  <si>
    <t>Director Administrativo de Función Publica</t>
  </si>
  <si>
    <t>Avance del 100% a 31 de agosto 2025</t>
  </si>
  <si>
    <t>Realizar seguimiento a las actividades ejecutadas por los funcionarios del grupo de Nómina relacionadas a las Novedades de personal.</t>
  </si>
  <si>
    <t>Avance del 50% a 31 de agosto 2025</t>
  </si>
  <si>
    <t>Realización de Informes de Gestión con anexos de ejecucion concordantes con lso planes institucioanles</t>
  </si>
  <si>
    <t>Avance del 80% al 31 de agosto de 2025</t>
  </si>
  <si>
    <t>Se adelanto visita a cada uno de los bienes inmuebles. Revisión documental de los expedientes (archivo) de los bienes inmuebles incluidos en el inventario consolidado y adoptado mediante acto administrativo, asi como todos los que sean allegados u obtenidos por la entidad en cualquier medio legal</t>
  </si>
  <si>
    <t xml:space="preserve">Dirección Logistica </t>
  </si>
  <si>
    <t>avance del 80% a 30 de agosto de 2025</t>
  </si>
  <si>
    <t>Se continua con capacitación al personal del grupo de contratación mediante Mesas de trabajo u otros medios permitidos, sobre la forma de ejercer las actividades tanto de funcionarios en general como de jefes mediatos e inmediatos,</t>
  </si>
  <si>
    <t>avance del 70% a 30 de agosto de 2025</t>
  </si>
  <si>
    <t>Se continua con el proceso en realizar mesas de trabajos con el grupo de bienes muebles e inventarios de la dirección administrativa logistica de la gobernacion.
Socialización con las dependencias sobre el uso debido de los bienes muebles de cada oficina y su no traslado sin previa autorización, en el cual agregamos a la entidad de vigilancia del CAD.</t>
  </si>
  <si>
    <t>Se adelanto socialización del tema con el equipo responsable de almacen y capacitaciones, oficios y/o circulares al personal de servicios generales con el fin que obtengan un conocimiento propicio para el buen uso de los implementos de aseo y cafeteria.</t>
  </si>
  <si>
    <t xml:space="preserve">Se realiza verificación del tramite de novedades de embargo y desembargo y se maneja matriz de seguimiento.  </t>
  </si>
  <si>
    <t>Coordinador Grupo Nomina</t>
  </si>
  <si>
    <t>Se reciben oficios institucionales de la dirección de calidad educativa con la radicación de novedades de horas extra.  Se maneja matriz de medición del proceso.</t>
  </si>
  <si>
    <t>Se diligencia matriz de seguimiento a proceso y se genera lista de chequeo para cada expediente</t>
  </si>
  <si>
    <t>Profesional Escalafón</t>
  </si>
  <si>
    <t>Se publican en SUIT los tramites y otros procedimientos administrativos para consulta ciudadana</t>
  </si>
  <si>
    <t>Coordinador Atención al ciudadano</t>
  </si>
  <si>
    <t>Expedición y divulgación de circular preventiva del cobro de tramites.</t>
  </si>
  <si>
    <t>Director Administrativo de Planta y Establecimientos Educativos</t>
  </si>
  <si>
    <t>Se actualizan procedimientosy formatos por solicitud de áreas.</t>
  </si>
  <si>
    <t>Profesional gestión institucional</t>
  </si>
  <si>
    <t>Todos los proyectos se tramitan a traves de la plataforma PIIP del DNP.</t>
  </si>
  <si>
    <t>Profesional planeación educativa</t>
  </si>
  <si>
    <t>Realizar visitas de seguimiento y auditoria del uso de los recursos de FOSE.</t>
  </si>
  <si>
    <t>Profesional coordianador FOSE</t>
  </si>
  <si>
    <t>Todos los procesos se cargan en plataformas estatales y se maneja internamente matriz de seguimiento con acceso a plataformas</t>
  </si>
  <si>
    <t>Profesional contratación</t>
  </si>
  <si>
    <t>Elaborar protocolo del tramite de modificación de datos personales implementando control reforzado de identidad.</t>
  </si>
  <si>
    <t>Asesor de Despacho</t>
  </si>
  <si>
    <t>Racionalizar los tramites , publicidad de los procedimientos de los mismos.</t>
  </si>
  <si>
    <t>Secretaria de Hacienda - Despacho</t>
  </si>
  <si>
    <t>Publicidad de las fechas de vencimiento del pago de los impuestos</t>
  </si>
  <si>
    <t>Dirección Financiera de Ingresos</t>
  </si>
  <si>
    <t xml:space="preserve">Elaboración de Informes de Recaudo por acuerdos de pago </t>
  </si>
  <si>
    <t>Oficina de Cobro Coactivo</t>
  </si>
  <si>
    <t>Infomres de hallazgos</t>
  </si>
  <si>
    <t>Fondo Territorial de Pensiones</t>
  </si>
  <si>
    <t>Revisón en las plataformas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</si>
</sst>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color theme="1"/>
      <name val="Aptos Narrow"/>
      <family val="2"/>
      <scheme val="minor"/>
    </font>
    <font>
      <sz val="10"/>
      <color theme="1"/>
      <name val="Arial"/>
      <family val="2"/>
    </font>
    <font>
      <sz val="10"/>
      <name val="Arial"/>
      <family val="2"/>
    </font>
    <font>
      <b/>
      <sz val="10"/>
      <name val="Arial"/>
      <family val="2"/>
    </font>
    <font>
      <b/>
      <sz val="10"/>
      <name val="Tahoma"/>
      <family val="2"/>
    </font>
    <font>
      <b/>
      <sz val="11"/>
      <name val="Arial"/>
      <family val="2"/>
    </font>
    <font>
      <sz val="11"/>
      <name val="Arial"/>
      <family val="2"/>
    </font>
    <font>
      <sz val="10"/>
      <color rgb="FFFF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1"/>
      <name val="Tahoma"/>
      <family val="2"/>
    </font>
    <font>
      <sz val="10"/>
      <color rgb="FF7030A0"/>
      <name val="Arial"/>
      <family val="2"/>
    </font>
    <font>
      <sz val="11"/>
      <color rgb="FF000000"/>
      <name val="Aptos Narrow"/>
      <family val="2"/>
      <scheme val="minor"/>
    </font>
    <font>
      <sz val="11"/>
      <name val="Aptos Narrow"/>
      <family val="2"/>
      <scheme val="minor"/>
    </font>
  </fonts>
  <fills count="17">
    <fill>
      <patternFill patternType="none"/>
    </fill>
    <fill>
      <patternFill patternType="gray125"/>
    </fill>
    <fill>
      <patternFill patternType="solid">
        <fgColor rgb="FF92D050"/>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rgb="FFFF6600"/>
        <bgColor indexed="64"/>
      </patternFill>
    </fill>
    <fill>
      <patternFill patternType="solid">
        <fgColor rgb="FFFF0000"/>
        <bgColor indexed="64"/>
      </patternFill>
    </fill>
    <fill>
      <patternFill patternType="solid">
        <fgColor rgb="FFFFFF66"/>
        <bgColor indexed="64"/>
      </patternFill>
    </fill>
    <fill>
      <patternFill patternType="solid">
        <fgColor rgb="FFFFFF00"/>
        <bgColor indexed="64"/>
      </patternFill>
    </fill>
    <fill>
      <patternFill patternType="solid">
        <fgColor rgb="FF00B0F0"/>
        <bgColor indexed="64"/>
      </patternFill>
    </fill>
    <fill>
      <patternFill patternType="solid">
        <fgColor theme="7" tint="0.39997558519241921"/>
        <bgColor indexed="64"/>
      </patternFill>
    </fill>
    <fill>
      <patternFill patternType="solid">
        <fgColor rgb="FFAAE571"/>
        <bgColor indexed="64"/>
      </patternFill>
    </fill>
    <fill>
      <patternFill patternType="solid">
        <fgColor rgb="FFFF7474"/>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4" tint="0.39997558519241921"/>
        <bgColor indexed="64"/>
      </patternFill>
    </fill>
  </fills>
  <borders count="2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2" fillId="0" borderId="0"/>
    <xf numFmtId="0" fontId="8" fillId="0" borderId="0"/>
  </cellStyleXfs>
  <cellXfs count="115">
    <xf numFmtId="0" fontId="0" fillId="0" borderId="0" xfId="0"/>
    <xf numFmtId="9" fontId="1" fillId="0" borderId="1" xfId="0" applyNumberFormat="1"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3" borderId="0" xfId="1" applyFill="1" applyAlignment="1">
      <alignment horizontal="left"/>
    </xf>
    <xf numFmtId="0" fontId="4" fillId="3" borderId="3" xfId="1" applyFont="1" applyFill="1" applyBorder="1" applyAlignment="1">
      <alignment vertical="center" wrapText="1"/>
    </xf>
    <xf numFmtId="14" fontId="2" fillId="0" borderId="2" xfId="0" applyNumberFormat="1" applyFont="1" applyBorder="1" applyAlignment="1">
      <alignment horizontal="right" vertical="center" wrapText="1"/>
    </xf>
    <xf numFmtId="9" fontId="2" fillId="0" borderId="0" xfId="0" applyNumberFormat="1" applyFont="1" applyAlignment="1">
      <alignment horizontal="left" vertical="center" wrapText="1"/>
    </xf>
    <xf numFmtId="0" fontId="2" fillId="3" borderId="0" xfId="1" applyFill="1"/>
    <xf numFmtId="14" fontId="2" fillId="3" borderId="0" xfId="1" applyNumberFormat="1" applyFill="1"/>
    <xf numFmtId="0" fontId="2" fillId="3" borderId="0" xfId="1" applyFill="1" applyAlignment="1">
      <alignment horizontal="center" vertical="center"/>
    </xf>
    <xf numFmtId="0" fontId="3" fillId="0" borderId="2" xfId="0" applyFont="1" applyBorder="1" applyAlignment="1">
      <alignment vertical="center" wrapText="1"/>
    </xf>
    <xf numFmtId="14" fontId="2" fillId="0" borderId="2" xfId="0" applyNumberFormat="1" applyFont="1" applyBorder="1" applyAlignment="1">
      <alignment vertical="center" wrapText="1"/>
    </xf>
    <xf numFmtId="14" fontId="3" fillId="0" borderId="2" xfId="0" applyNumberFormat="1" applyFont="1" applyBorder="1" applyAlignment="1">
      <alignment horizontal="center" vertical="center" wrapText="1"/>
    </xf>
    <xf numFmtId="14" fontId="2" fillId="0" borderId="2" xfId="0" applyNumberFormat="1" applyFont="1" applyBorder="1" applyAlignment="1">
      <alignment horizontal="left" vertical="center" wrapText="1"/>
    </xf>
    <xf numFmtId="0" fontId="3" fillId="0" borderId="0" xfId="1" applyFont="1" applyAlignment="1">
      <alignment horizontal="center" vertical="center"/>
    </xf>
    <xf numFmtId="14" fontId="3" fillId="0" borderId="0" xfId="1" applyNumberFormat="1" applyFont="1" applyAlignment="1">
      <alignment horizontal="center" vertical="center"/>
    </xf>
    <xf numFmtId="0" fontId="2" fillId="3" borderId="0" xfId="1" applyFill="1" applyAlignment="1">
      <alignment horizontal="center"/>
    </xf>
    <xf numFmtId="0" fontId="3" fillId="0" borderId="0" xfId="0" applyFont="1" applyAlignment="1">
      <alignment horizontal="center" vertical="center" wrapText="1"/>
    </xf>
    <xf numFmtId="0" fontId="5" fillId="0" borderId="2" xfId="1" applyFont="1" applyBorder="1" applyAlignment="1">
      <alignment vertical="center" wrapText="1"/>
    </xf>
    <xf numFmtId="0" fontId="6" fillId="4" borderId="0" xfId="1" applyFont="1" applyFill="1" applyAlignment="1">
      <alignment vertical="center" wrapText="1"/>
    </xf>
    <xf numFmtId="0" fontId="3" fillId="0" borderId="0" xfId="1" applyFont="1" applyAlignment="1">
      <alignment horizontal="left" vertical="center"/>
    </xf>
    <xf numFmtId="0" fontId="3" fillId="0" borderId="0" xfId="0" applyFont="1" applyAlignment="1">
      <alignment horizontal="left" vertical="center" wrapText="1"/>
    </xf>
    <xf numFmtId="0" fontId="2" fillId="3" borderId="4" xfId="1" applyFill="1" applyBorder="1"/>
    <xf numFmtId="0" fontId="2" fillId="3" borderId="5" xfId="1" applyFill="1" applyBorder="1"/>
    <xf numFmtId="0" fontId="5" fillId="0" borderId="0" xfId="1" applyFont="1" applyAlignment="1">
      <alignment vertical="center" wrapText="1"/>
    </xf>
    <xf numFmtId="0" fontId="6" fillId="4" borderId="0" xfId="1" applyFont="1" applyFill="1" applyAlignment="1">
      <alignment horizontal="left" vertical="center" wrapText="1"/>
    </xf>
    <xf numFmtId="0" fontId="2" fillId="3" borderId="9" xfId="1" applyFill="1" applyBorder="1"/>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0" xfId="1" applyFont="1" applyAlignment="1">
      <alignment vertical="center" wrapText="1"/>
    </xf>
    <xf numFmtId="0" fontId="3" fillId="0" borderId="2" xfId="1" applyFont="1" applyBorder="1" applyAlignment="1">
      <alignment horizontal="center" vertical="center" wrapText="1"/>
    </xf>
    <xf numFmtId="0" fontId="3" fillId="0" borderId="0" xfId="1" applyFont="1" applyAlignment="1">
      <alignment horizontal="center" vertical="center" wrapText="1"/>
    </xf>
    <xf numFmtId="0" fontId="2" fillId="0" borderId="0" xfId="1" applyAlignment="1">
      <alignment vertical="center" wrapText="1"/>
    </xf>
    <xf numFmtId="0" fontId="2" fillId="0" borderId="9" xfId="1" applyBorder="1" applyAlignment="1">
      <alignment vertical="center" wrapText="1"/>
    </xf>
    <xf numFmtId="9" fontId="2" fillId="0" borderId="2" xfId="1" applyNumberFormat="1" applyBorder="1" applyAlignment="1">
      <alignment horizontal="center" vertical="center" wrapText="1"/>
    </xf>
    <xf numFmtId="9" fontId="2" fillId="0" borderId="13" xfId="1" applyNumberFormat="1" applyBorder="1" applyAlignment="1">
      <alignment horizontal="center" vertical="center" wrapText="1"/>
    </xf>
    <xf numFmtId="0" fontId="7" fillId="0" borderId="0" xfId="1" applyFont="1" applyAlignment="1">
      <alignment vertical="center" wrapText="1"/>
    </xf>
    <xf numFmtId="0" fontId="2" fillId="0" borderId="0" xfId="1" applyAlignment="1">
      <alignment horizontal="center" vertical="center" wrapText="1"/>
    </xf>
    <xf numFmtId="0" fontId="3" fillId="0" borderId="14" xfId="1" applyFont="1" applyBorder="1" applyAlignment="1">
      <alignment horizontal="center" vertical="center" wrapText="1"/>
    </xf>
    <xf numFmtId="14" fontId="3" fillId="0" borderId="2" xfId="1" applyNumberFormat="1" applyFont="1" applyBorder="1" applyAlignment="1">
      <alignment horizontal="center" vertical="center" wrapText="1"/>
    </xf>
    <xf numFmtId="0" fontId="2" fillId="0" borderId="2" xfId="1" applyBorder="1" applyAlignment="1">
      <alignment vertical="center" wrapText="1"/>
    </xf>
    <xf numFmtId="0" fontId="2" fillId="0" borderId="2" xfId="0" applyFont="1" applyBorder="1" applyAlignment="1">
      <alignment horizontal="center" vertical="center" wrapText="1" readingOrder="1"/>
    </xf>
    <xf numFmtId="0" fontId="2" fillId="0" borderId="13" xfId="0" applyFont="1" applyBorder="1" applyAlignment="1">
      <alignment horizontal="center" vertical="center" wrapText="1" readingOrder="1"/>
    </xf>
    <xf numFmtId="0" fontId="9" fillId="0" borderId="0" xfId="2" applyFont="1"/>
    <xf numFmtId="0" fontId="2" fillId="0" borderId="15" xfId="1" applyBorder="1" applyAlignment="1">
      <alignment horizontal="center" vertical="center" wrapText="1"/>
    </xf>
    <xf numFmtId="0" fontId="2" fillId="0" borderId="2" xfId="1" applyBorder="1" applyAlignment="1">
      <alignment horizontal="justify" vertical="center" wrapText="1"/>
    </xf>
    <xf numFmtId="9" fontId="2" fillId="0" borderId="1" xfId="1" applyNumberFormat="1" applyBorder="1" applyAlignment="1">
      <alignment horizontal="justify" vertical="center" wrapText="1"/>
    </xf>
    <xf numFmtId="9" fontId="1" fillId="0" borderId="1" xfId="0" applyNumberFormat="1" applyFont="1" applyBorder="1" applyAlignment="1">
      <alignment horizontal="left" vertical="center" wrapText="1"/>
    </xf>
    <xf numFmtId="9" fontId="2" fillId="0" borderId="1" xfId="1" applyNumberFormat="1" applyBorder="1" applyAlignment="1">
      <alignment horizontal="center" vertical="center" wrapText="1"/>
    </xf>
    <xf numFmtId="0" fontId="2" fillId="5" borderId="2" xfId="1" applyFill="1" applyBorder="1" applyAlignment="1" applyProtection="1">
      <alignment horizontal="justify" vertical="center" wrapText="1"/>
      <protection locked="0"/>
    </xf>
    <xf numFmtId="14" fontId="2" fillId="5" borderId="2" xfId="1" applyNumberFormat="1" applyFill="1" applyBorder="1" applyAlignment="1" applyProtection="1">
      <alignment horizontal="justify" vertical="center" wrapText="1"/>
      <protection locked="0"/>
    </xf>
    <xf numFmtId="0" fontId="2" fillId="0" borderId="0" xfId="1" applyAlignment="1">
      <alignment horizontal="justify" vertical="center" wrapText="1"/>
    </xf>
    <xf numFmtId="9" fontId="2" fillId="0" borderId="15" xfId="1" applyNumberFormat="1" applyBorder="1" applyAlignment="1">
      <alignment horizontal="center" vertical="center" wrapText="1"/>
    </xf>
    <xf numFmtId="0" fontId="10" fillId="6" borderId="2" xfId="0" applyFont="1" applyFill="1" applyBorder="1" applyAlignment="1">
      <alignment horizontal="center" vertical="center" wrapText="1" readingOrder="1"/>
    </xf>
    <xf numFmtId="0" fontId="2" fillId="7" borderId="13" xfId="0" applyFont="1" applyFill="1" applyBorder="1" applyAlignment="1">
      <alignment horizontal="center" vertical="center" wrapText="1" readingOrder="1"/>
    </xf>
    <xf numFmtId="0" fontId="9" fillId="0" borderId="0" xfId="2" applyFont="1" applyAlignment="1">
      <alignment horizontal="center" vertical="center"/>
    </xf>
    <xf numFmtId="0" fontId="10" fillId="8" borderId="2" xfId="0" applyFont="1" applyFill="1" applyBorder="1" applyAlignment="1">
      <alignment horizontal="center" vertical="center" wrapText="1" readingOrder="1"/>
    </xf>
    <xf numFmtId="0" fontId="11" fillId="0" borderId="0" xfId="2" applyFont="1" applyAlignment="1">
      <alignment vertical="center" textRotation="90" wrapText="1"/>
    </xf>
    <xf numFmtId="0" fontId="12" fillId="0" borderId="0" xfId="2" applyFont="1" applyAlignment="1">
      <alignment horizontal="center" vertical="center" wrapText="1"/>
    </xf>
    <xf numFmtId="0" fontId="10" fillId="2" borderId="2" xfId="0" applyFont="1" applyFill="1" applyBorder="1" applyAlignment="1">
      <alignment horizontal="center" vertical="center" wrapText="1" readingOrder="1"/>
    </xf>
    <xf numFmtId="0" fontId="2" fillId="5" borderId="2" xfId="1" applyFill="1" applyBorder="1" applyAlignment="1" applyProtection="1">
      <alignment horizontal="left" vertical="center" wrapText="1"/>
      <protection locked="0"/>
    </xf>
    <xf numFmtId="9" fontId="2" fillId="0" borderId="19" xfId="1" applyNumberFormat="1" applyBorder="1" applyAlignment="1">
      <alignment horizontal="center" vertical="center" wrapText="1"/>
    </xf>
    <xf numFmtId="0" fontId="2" fillId="0" borderId="20" xfId="0" applyFont="1" applyBorder="1" applyAlignment="1">
      <alignment horizontal="center" vertical="center" wrapText="1" readingOrder="1"/>
    </xf>
    <xf numFmtId="0" fontId="10" fillId="2" borderId="20" xfId="0" applyFont="1" applyFill="1" applyBorder="1" applyAlignment="1">
      <alignment horizontal="center" vertical="center" wrapText="1" readingOrder="1"/>
    </xf>
    <xf numFmtId="0" fontId="10" fillId="8" borderId="20" xfId="0" applyFont="1" applyFill="1" applyBorder="1" applyAlignment="1">
      <alignment horizontal="center" vertical="center" wrapText="1" readingOrder="1"/>
    </xf>
    <xf numFmtId="0" fontId="10" fillId="6" borderId="20" xfId="0" applyFont="1" applyFill="1" applyBorder="1" applyAlignment="1">
      <alignment horizontal="center" vertical="center" wrapText="1" readingOrder="1"/>
    </xf>
    <xf numFmtId="0" fontId="2" fillId="7" borderId="21" xfId="0" applyFont="1" applyFill="1" applyBorder="1" applyAlignment="1">
      <alignment horizontal="center" vertical="center" wrapText="1" readingOrder="1"/>
    </xf>
    <xf numFmtId="0" fontId="2" fillId="7" borderId="2" xfId="0" applyFont="1" applyFill="1" applyBorder="1" applyAlignment="1">
      <alignment horizontal="center" vertical="center" wrapText="1" readingOrder="1"/>
    </xf>
    <xf numFmtId="0" fontId="7" fillId="0" borderId="2" xfId="1" applyFont="1" applyBorder="1" applyAlignment="1">
      <alignment horizontal="left" vertical="center"/>
    </xf>
    <xf numFmtId="0" fontId="13" fillId="5" borderId="22" xfId="1" applyFont="1" applyFill="1" applyBorder="1" applyAlignment="1" applyProtection="1">
      <alignment horizontal="left" vertical="center" wrapText="1"/>
      <protection locked="0"/>
    </xf>
    <xf numFmtId="0" fontId="7" fillId="0" borderId="0" xfId="0" applyFont="1" applyAlignment="1">
      <alignment vertical="center" readingOrder="1"/>
    </xf>
    <xf numFmtId="0" fontId="14" fillId="0" borderId="0" xfId="2" applyFont="1"/>
    <xf numFmtId="0" fontId="2" fillId="0" borderId="0" xfId="0" applyFont="1" applyAlignment="1">
      <alignment vertical="center"/>
    </xf>
    <xf numFmtId="0" fontId="10" fillId="0" borderId="0" xfId="0" applyFont="1" applyAlignment="1">
      <alignment horizontal="center" vertical="center" wrapText="1" readingOrder="1"/>
    </xf>
    <xf numFmtId="0" fontId="2" fillId="0" borderId="0" xfId="0" applyFont="1" applyAlignment="1">
      <alignment vertical="center" readingOrder="1"/>
    </xf>
    <xf numFmtId="0" fontId="9" fillId="0" borderId="0" xfId="2" applyFont="1" applyAlignment="1">
      <alignment vertical="center"/>
    </xf>
    <xf numFmtId="0" fontId="2" fillId="0" borderId="0" xfId="2" applyFont="1" applyAlignment="1">
      <alignment vertical="center"/>
    </xf>
    <xf numFmtId="0" fontId="2" fillId="0" borderId="0" xfId="1" applyAlignment="1">
      <alignment horizontal="left" vertical="center" wrapText="1"/>
    </xf>
    <xf numFmtId="14" fontId="2" fillId="0" borderId="0" xfId="1" applyNumberFormat="1" applyAlignment="1">
      <alignment vertical="center" wrapText="1"/>
    </xf>
    <xf numFmtId="14" fontId="2" fillId="0" borderId="0" xfId="1" applyNumberFormat="1" applyAlignment="1">
      <alignment horizontal="center" vertical="center" wrapText="1"/>
    </xf>
    <xf numFmtId="0" fontId="1" fillId="0" borderId="0" xfId="0" applyFont="1" applyAlignment="1" applyProtection="1">
      <alignment horizontal="center" vertical="top" wrapText="1"/>
      <protection locked="0"/>
    </xf>
    <xf numFmtId="0" fontId="2" fillId="5" borderId="2" xfId="1" applyFill="1" applyBorder="1" applyAlignment="1" applyProtection="1">
      <alignment horizontal="justify" vertical="center"/>
      <protection locked="0"/>
    </xf>
    <xf numFmtId="0" fontId="2" fillId="10" borderId="15" xfId="1" applyFill="1" applyBorder="1" applyAlignment="1">
      <alignment horizontal="center" vertical="center" wrapText="1"/>
    </xf>
    <xf numFmtId="0" fontId="2" fillId="9" borderId="15" xfId="1" applyFill="1" applyBorder="1" applyAlignment="1">
      <alignment horizontal="center" vertical="center" wrapText="1"/>
    </xf>
    <xf numFmtId="0" fontId="2" fillId="11" borderId="15" xfId="1" applyFill="1" applyBorder="1" applyAlignment="1">
      <alignment horizontal="center" vertical="center" wrapText="1"/>
    </xf>
    <xf numFmtId="0" fontId="2" fillId="12" borderId="15" xfId="1" applyFill="1" applyBorder="1" applyAlignment="1">
      <alignment horizontal="center" vertical="center" wrapText="1"/>
    </xf>
    <xf numFmtId="0" fontId="2" fillId="13" borderId="15" xfId="1" applyFill="1" applyBorder="1" applyAlignment="1">
      <alignment horizontal="center" vertical="center" wrapText="1"/>
    </xf>
    <xf numFmtId="0" fontId="9" fillId="0" borderId="0" xfId="2" applyFont="1" applyAlignment="1">
      <alignment horizontal="center" vertical="center" wrapText="1"/>
    </xf>
    <xf numFmtId="0" fontId="15" fillId="5" borderId="2" xfId="0" applyFont="1" applyFill="1" applyBorder="1" applyAlignment="1" applyProtection="1">
      <alignment horizontal="left" vertical="center" wrapText="1"/>
      <protection locked="0"/>
    </xf>
    <xf numFmtId="0" fontId="2" fillId="5" borderId="2" xfId="0" applyFont="1" applyFill="1" applyBorder="1" applyAlignment="1" applyProtection="1">
      <alignment horizontal="justify" vertical="center"/>
      <protection locked="0"/>
    </xf>
    <xf numFmtId="0" fontId="2" fillId="14" borderId="15" xfId="1" applyFill="1" applyBorder="1" applyAlignment="1">
      <alignment horizontal="center" vertical="center" wrapText="1"/>
    </xf>
    <xf numFmtId="0" fontId="2" fillId="14" borderId="2" xfId="1" applyFill="1" applyBorder="1" applyAlignment="1">
      <alignment horizontal="justify" vertical="top" wrapText="1"/>
    </xf>
    <xf numFmtId="9" fontId="2" fillId="14" borderId="1" xfId="1" applyNumberFormat="1" applyFill="1" applyBorder="1" applyAlignment="1">
      <alignment horizontal="justify" vertical="center" wrapText="1"/>
    </xf>
    <xf numFmtId="0" fontId="2" fillId="5" borderId="2" xfId="1" applyFill="1" applyBorder="1" applyAlignment="1" applyProtection="1">
      <alignment horizontal="justify" vertical="top" wrapText="1"/>
      <protection locked="0"/>
    </xf>
    <xf numFmtId="0" fontId="2" fillId="15" borderId="15" xfId="1" applyFill="1" applyBorder="1" applyAlignment="1">
      <alignment horizontal="center" vertical="center" wrapText="1"/>
    </xf>
    <xf numFmtId="0" fontId="2" fillId="15" borderId="2" xfId="1" applyFill="1" applyBorder="1" applyAlignment="1">
      <alignment horizontal="justify" vertical="center" wrapText="1"/>
    </xf>
    <xf numFmtId="9" fontId="2" fillId="15" borderId="1" xfId="1" applyNumberFormat="1" applyFill="1" applyBorder="1" applyAlignment="1">
      <alignment horizontal="justify" vertical="center" wrapText="1"/>
    </xf>
    <xf numFmtId="0" fontId="16" fillId="5" borderId="2" xfId="0" applyFont="1" applyFill="1" applyBorder="1" applyAlignment="1" applyProtection="1">
      <alignment horizontal="left" vertical="center" wrapText="1"/>
      <protection locked="0"/>
    </xf>
    <xf numFmtId="0" fontId="2" fillId="16" borderId="15" xfId="1" applyFill="1" applyBorder="1" applyAlignment="1">
      <alignment horizontal="center" vertical="center" wrapText="1"/>
    </xf>
    <xf numFmtId="0" fontId="2" fillId="16" borderId="2" xfId="1" applyFill="1" applyBorder="1" applyAlignment="1">
      <alignment horizontal="justify" vertical="center" wrapText="1"/>
    </xf>
    <xf numFmtId="9" fontId="2" fillId="16" borderId="1" xfId="1" applyNumberFormat="1" applyFill="1" applyBorder="1" applyAlignment="1">
      <alignment horizontal="justify" vertical="center" wrapText="1"/>
    </xf>
    <xf numFmtId="164" fontId="2" fillId="5" borderId="2" xfId="1" applyNumberFormat="1" applyFill="1" applyBorder="1" applyAlignment="1" applyProtection="1">
      <alignment horizontal="justify" vertical="center" wrapText="1"/>
      <protection locked="0"/>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3" fillId="0" borderId="2" xfId="1" applyFont="1" applyBorder="1" applyAlignment="1">
      <alignment horizontal="center" vertical="center" wrapText="1"/>
    </xf>
    <xf numFmtId="0" fontId="3" fillId="0" borderId="16" xfId="1" applyFont="1" applyBorder="1" applyAlignment="1">
      <alignment horizontal="center" vertical="center" textRotation="90" wrapText="1"/>
    </xf>
    <xf numFmtId="0" fontId="3" fillId="0" borderId="17" xfId="1" applyFont="1" applyBorder="1" applyAlignment="1">
      <alignment horizontal="center" vertical="center" textRotation="90" wrapText="1"/>
    </xf>
    <xf numFmtId="0" fontId="3" fillId="0" borderId="18" xfId="1" applyFont="1" applyBorder="1" applyAlignment="1">
      <alignment horizontal="center" vertical="center" textRotation="90" wrapText="1"/>
    </xf>
    <xf numFmtId="0" fontId="2" fillId="3" borderId="2" xfId="1" applyFill="1" applyBorder="1" applyAlignment="1">
      <alignment horizontal="center"/>
    </xf>
    <xf numFmtId="0" fontId="3" fillId="0" borderId="2" xfId="1" applyFont="1" applyBorder="1" applyAlignment="1">
      <alignment horizontal="center" vertical="center"/>
    </xf>
    <xf numFmtId="0" fontId="6" fillId="4" borderId="2" xfId="1" applyFont="1" applyFill="1" applyBorder="1" applyAlignment="1">
      <alignment horizontal="left" vertical="center" wrapText="1"/>
    </xf>
    <xf numFmtId="0" fontId="6" fillId="4" borderId="1" xfId="1" applyFont="1" applyFill="1" applyBorder="1" applyAlignment="1">
      <alignment horizontal="left" vertical="center" wrapText="1"/>
    </xf>
  </cellXfs>
  <cellStyles count="3">
    <cellStyle name="Normal" xfId="0" builtinId="0"/>
    <cellStyle name="Normal 2" xfId="1" xr:uid="{5A24981D-3583-4520-9928-2C46F2610415}"/>
    <cellStyle name="Normal 3" xfId="2" xr:uid="{BC3FAAAC-6D4A-4C2B-80CF-9ACD8454FD85}"/>
  </cellStyles>
  <dxfs count="308">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3.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externalLink" Target="externalLinks/externalLink12.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externalLink" Target="externalLinks/externalLink11.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RIESGO/Mapa_Riesgos_OGRD_2026_%20Agosto3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HACIENDA/MATRIZ_RIESGO_CORRUPCION_PTE_HACIENDA_II_TRIMESTRE_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gherreral\AppData\Local\Temp\4f3107a3-f2e2-48b8-a885-c6eb0fde5dd8_OneDrive_1_11-9-2026.zip.dd8\mapa_riesg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SALUD/1.%20Formato_mapa_riesgos%202026_Seguimiento%20a%2031%20agosto%202026%20consolidado%20SSB.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PRIVADA/1.%20Formato_mapa_riesgos%202026%20-%20Oficina%20de%20Comunicaciones%20(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DESARROLLO%20ECONOMICO/1.%201%20Formato_mapa_riesgos_2026%20Dllo%20Eco.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SECRETARIA%20DE%20DESPACHO/mapa_riesgo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MINAS%20Y%20ENERGIA/1.%20Formato_mapa_riesgos%202025_Seguimiento%20a%2030%20agosto%202025%20(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JURIDICA/Mapa_riesgos%202026_Seguimiento%20a%2031%20agosto%202026.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GENERAL/MATRIZ%20DE%20RIESGOS%20SECRETARIA%20GENERAL%20(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EDUCACION/1.%20Formato_mapa_riesgos%202026_Seguimiento%20SED%20a%20Agosto%202026-EDUCACION.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2026%20II%20CUATRIMESTRE%20R-CORRUPCION/REPORTE%20SEGUNDO%20CORTE%2004SEP2026/SERVICIOS%20PUBLICOS/MATRIZ%20RIESGOS%20SERV%20PUBLICOS%202%20CUA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sheetData sheetId="1">
        <row r="1">
          <cell r="C1" t="str">
            <v>MAPA DE RIESGOS</v>
          </cell>
          <cell r="D1" t="str">
            <v>CÓDIGO:</v>
          </cell>
        </row>
        <row r="2">
          <cell r="D2" t="str">
            <v>VERSIÓN:</v>
          </cell>
        </row>
        <row r="4">
          <cell r="G4" t="str">
            <v>Elaboración o Actualización:</v>
          </cell>
        </row>
        <row r="5">
          <cell r="E5" t="str">
            <v>Vigencia del:</v>
          </cell>
        </row>
        <row r="9">
          <cell r="A9" t="str">
            <v>R1</v>
          </cell>
          <cell r="F9" t="str">
            <v>Posibilidad de pérdida económica y reputacional Por Adquirir bienes con sobrecostos convenidos o adquirir los bienes con calidad deficiente para beneficiar a un funcionario o terceros.  Debiado a falta de análisis de costos de mercado, Sobrecostos convenidos en la adquisicion de los bienes y servicios.</v>
          </cell>
        </row>
        <row r="10">
          <cell r="A10" t="str">
            <v>R2</v>
          </cell>
          <cell r="F10" t="str">
            <v>Posibilidad de pérdida reputacional Por entrega de ayudas a población afectda, procurando interés particular Debido a distribución inequitativa de ls ayudas</v>
          </cell>
        </row>
        <row r="11">
          <cell r="A11" t="str">
            <v>R3</v>
          </cell>
          <cell r="F11" t="str">
            <v xml:space="preserve">  </v>
          </cell>
        </row>
        <row r="12">
          <cell r="A12" t="str">
            <v>R4</v>
          </cell>
          <cell r="F12" t="str">
            <v xml:space="preserve">  </v>
          </cell>
        </row>
        <row r="13">
          <cell r="A13" t="str">
            <v>R5</v>
          </cell>
          <cell r="F13" t="str">
            <v xml:space="preserve">  </v>
          </cell>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0.8</v>
          </cell>
          <cell r="X9" t="str">
            <v>Menor a 10 SMLMV</v>
          </cell>
          <cell r="Y9" t="str">
            <v>El riesgo afecta la imagen de algún área de la organización.</v>
          </cell>
        </row>
        <row r="10">
          <cell r="E10">
            <v>0.4</v>
          </cell>
          <cell r="M10">
            <v>0.6</v>
          </cell>
          <cell r="X10" t="str">
            <v>Entre 10 y 50 SMLMV</v>
          </cell>
          <cell r="Y10" t="str">
            <v>El riesgo afecta la imagen de la entidad internamente, de conocimiento general nivel interno, de junta directiva y accionistas y/o de proveedores.</v>
          </cell>
        </row>
        <row r="11">
          <cell r="E11" t="str">
            <v/>
          </cell>
          <cell r="M11" t="str">
            <v/>
          </cell>
          <cell r="X11" t="str">
            <v>Entre 50 y 100 SMLMV</v>
          </cell>
          <cell r="Y11" t="str">
            <v>El riesgo afecta la imagen de la entidad con algunos usuarios de relevancia frente al logro de los objetivos.</v>
          </cell>
        </row>
        <row r="12">
          <cell r="E12" t="str">
            <v/>
          </cell>
          <cell r="M12" t="str">
            <v/>
          </cell>
          <cell r="X12" t="str">
            <v>Entre 100 y 500 SMLMV</v>
          </cell>
          <cell r="Y12" t="str">
            <v>El riesgo afecta la imagen de la entidad con efecto publicitario sostenido a nivel de sector administrativo, nivel departamental o municipal.</v>
          </cell>
        </row>
        <row r="13">
          <cell r="E13" t="str">
            <v/>
          </cell>
          <cell r="M13" t="str">
            <v/>
          </cell>
          <cell r="X13" t="str">
            <v>Mayor a 500 SMLMV</v>
          </cell>
          <cell r="Y13" t="str">
            <v>El riesgo afecta la imagen de la entidad a nivel nacional, con efecto publicitario sostenido a nivel país</v>
          </cell>
        </row>
        <row r="14">
          <cell r="E14" t="str">
            <v/>
          </cell>
          <cell r="M14" t="str">
            <v/>
          </cell>
          <cell r="X14" t="str">
            <v>N/A</v>
          </cell>
          <cell r="Y14" t="str">
            <v>N/A</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Mayor</v>
          </cell>
          <cell r="E9" t="str">
            <v>Alto</v>
          </cell>
        </row>
        <row r="10">
          <cell r="C10" t="str">
            <v>Baja</v>
          </cell>
          <cell r="D10" t="str">
            <v>Moderado</v>
          </cell>
          <cell r="E10" t="str">
            <v>Moderado</v>
          </cell>
        </row>
        <row r="11">
          <cell r="C11" t="str">
            <v/>
          </cell>
          <cell r="D11" t="str">
            <v/>
          </cell>
          <cell r="E11" t="str">
            <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0.14399999999999999</v>
          </cell>
          <cell r="T15">
            <v>0.6</v>
          </cell>
        </row>
        <row r="19">
          <cell r="S19" t="str">
            <v/>
          </cell>
          <cell r="T19" t="str">
            <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0.14399999999999999</v>
          </cell>
          <cell r="D9">
            <v>0.8</v>
          </cell>
          <cell r="E9" t="str">
            <v>Muy Baja</v>
          </cell>
          <cell r="F9" t="str">
            <v>Mayor</v>
          </cell>
          <cell r="G9" t="str">
            <v>Alto</v>
          </cell>
        </row>
      </sheetData>
      <sheetData sheetId="6"/>
      <sheetData sheetId="7">
        <row r="9">
          <cell r="G9" t="str">
            <v>Alto</v>
          </cell>
        </row>
      </sheetData>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Hoja1"/>
      <sheetName val="Hoja2"/>
      <sheetName val="Hoja3"/>
      <sheetName val="Hoja4"/>
      <sheetName val="Hoja5"/>
      <sheetName val="Hoja6"/>
      <sheetName val="Hoja7"/>
      <sheetName val="Hoja8"/>
      <sheetName val="Hoja9"/>
      <sheetName val="Hoja10"/>
      <sheetName val="Hoja11"/>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row>
        <row r="2">
          <cell r="D2" t="str">
            <v>VERSIÓN:</v>
          </cell>
        </row>
        <row r="4">
          <cell r="E4" t="str">
            <v>SECRETARIA DE HACIENDA</v>
          </cell>
          <cell r="G4" t="str">
            <v>Elaboración o Actualización:</v>
          </cell>
          <cell r="H4" t="str">
            <v>ELABORACIÓN</v>
          </cell>
        </row>
        <row r="6">
          <cell r="E6" t="str">
            <v>Vigencia del:</v>
          </cell>
          <cell r="F6">
            <v>46023</v>
          </cell>
          <cell r="H6">
            <v>46387</v>
          </cell>
        </row>
        <row r="10">
          <cell r="A10" t="str">
            <v>R1</v>
          </cell>
          <cell r="F10" t="str">
            <v>Posibilidad de pérdida económica y reputacional Por la modificacion de los tiempos de respuestas de PQR´S, para lograr un beneficio personal o de terceros. Debido a la falta de interes en que se realicen los procesos dentro de los terminos establecidos y legales</v>
          </cell>
        </row>
        <row r="11">
          <cell r="A11" t="str">
            <v>R2</v>
          </cell>
          <cell r="F11" t="str">
            <v>Posibilidad de pérdida económica Por la manipulación indebida de las actuaciones de fiscalización tributaria para beneficiar a los contribuyentes. Debido a la actuación intencional de servidores públicos orientada a favorecer intereses particulares, en contravía de los principios de legalidad, transparencia e imparcialidad que rigen la función administrativa.</v>
          </cell>
        </row>
        <row r="12">
          <cell r="A12" t="str">
            <v>R3</v>
          </cell>
          <cell r="F12" t="str">
            <v>Posibilidad de pérdida económica Por detrimento por la prescripción de la acción de cobro coactivo beneficiando a los contribuyentes morosos.. Debido a la falta de interes en que se realicen los procesos dentro de los terminos establecidosy legales</v>
          </cell>
        </row>
        <row r="13">
          <cell r="A13" t="str">
            <v>R4</v>
          </cell>
          <cell r="F13" t="str">
            <v>Posibilidad de pérdida económica Por la demora injustificada en la revisión, análisis y expedición de resoluciones de devolución de impuestos. Debido a intereses particulares de carácter económico, político o personal, o al desconocimiento de la normatividad y procedimientos aplicables al trámite de devoluciones tributarias.</v>
          </cell>
        </row>
        <row r="14">
          <cell r="A14" t="str">
            <v>R5</v>
          </cell>
          <cell r="F14" t="str">
            <v>Posibilidad de pérdida económica Por falta de la demora en el trámite de revisión y elaboración de la resolución de Pensión de los funcionarios con el fin de exigir dádivas u ofrendas. Debido a intereses personales economicos o politicos del funcionario; Intereses personales economicos o politicos a favor de terceros o desconocimiento de las normas relativas al proceso.</v>
          </cell>
        </row>
        <row r="15">
          <cell r="A15" t="str">
            <v>R6</v>
          </cell>
          <cell r="F15" t="str">
            <v>Posibilidad  de efecto dañoso sobre el interes patrimonial Por Incumplimiento de la normatividad aplicable en lo relacionado a las disposiciones de Ley  SARLAFT - LA(Lavado de Activos) / FT (Financiación del Terrorismo), facilitando el reconocimiento de una posible operación de lavado de activos o financiación del terrorismo, en beneficio de terceros.  Debido a no que puede afectar del buen nombre de la entidad al ser expuesta a situaciones o procesos que impliquen una mala imagen, o por riesgo legal en donde existe la posibilidad de ser sancionados o estar obligados por la ley a indemnizar daños como consecuencia del incumplimiento de las normas establecidas y  exista la posibilidad de que ocurran pérdidas financieras en la compañías al ejecutar sus operaciones.</v>
          </cell>
        </row>
        <row r="16">
          <cell r="A16" t="str">
            <v>R7</v>
          </cell>
          <cell r="F16" t="str">
            <v xml:space="preserve">  </v>
          </cell>
        </row>
        <row r="17">
          <cell r="A17" t="str">
            <v>R11</v>
          </cell>
          <cell r="F17" t="str">
            <v xml:space="preserve">  </v>
          </cell>
        </row>
        <row r="18">
          <cell r="A18" t="str">
            <v>R12</v>
          </cell>
          <cell r="F18" t="str">
            <v xml:space="preserve">  </v>
          </cell>
        </row>
        <row r="19">
          <cell r="A19" t="str">
            <v>R13</v>
          </cell>
          <cell r="F19" t="str">
            <v xml:space="preserve">  </v>
          </cell>
        </row>
        <row r="20">
          <cell r="A20" t="str">
            <v>R14</v>
          </cell>
          <cell r="F20" t="str">
            <v xml:space="preserve">  </v>
          </cell>
        </row>
        <row r="21">
          <cell r="A21" t="str">
            <v>R15</v>
          </cell>
          <cell r="F21" t="str">
            <v xml:space="preserve">  </v>
          </cell>
        </row>
        <row r="22">
          <cell r="A22" t="str">
            <v>R16</v>
          </cell>
          <cell r="F22" t="str">
            <v xml:space="preserve">  </v>
          </cell>
        </row>
        <row r="23">
          <cell r="A23" t="str">
            <v>R17</v>
          </cell>
          <cell r="F23" t="str">
            <v xml:space="preserve">  </v>
          </cell>
        </row>
        <row r="24">
          <cell r="A24" t="str">
            <v>R18</v>
          </cell>
          <cell r="F24" t="str">
            <v xml:space="preserve">  </v>
          </cell>
        </row>
        <row r="25">
          <cell r="A25" t="str">
            <v>R19</v>
          </cell>
          <cell r="F25" t="str">
            <v xml:space="preserve">  </v>
          </cell>
        </row>
        <row r="26">
          <cell r="A26" t="str">
            <v>R20</v>
          </cell>
          <cell r="F26" t="str">
            <v xml:space="preserve">  </v>
          </cell>
        </row>
      </sheetData>
      <sheetData sheetId="2">
        <row r="9">
          <cell r="E9">
            <v>1</v>
          </cell>
          <cell r="M9">
            <v>0.8</v>
          </cell>
          <cell r="X9" t="str">
            <v>Menor a 10 SMLMV</v>
          </cell>
          <cell r="Y9" t="str">
            <v>El riesgo afecta la imagen de algún área de la organización.</v>
          </cell>
        </row>
        <row r="10">
          <cell r="E10">
            <v>1</v>
          </cell>
          <cell r="M10">
            <v>1</v>
          </cell>
          <cell r="X10" t="str">
            <v>Entre 10 y 50 SMLMV</v>
          </cell>
          <cell r="Y10" t="str">
            <v>El riesgo afecta la imagen de la entidad internamente, de conocimiento general nivel interno, de junta directiva y accionistas y/o de proveedores.</v>
          </cell>
        </row>
        <row r="11">
          <cell r="E11">
            <v>0.8</v>
          </cell>
          <cell r="M11">
            <v>1</v>
          </cell>
          <cell r="X11" t="str">
            <v>Entre 50 y 100 SMLMV</v>
          </cell>
          <cell r="Y11" t="str">
            <v>El riesgo afecta la imagen de la entidad con algunos usuarios de relevancia frente al logro de los objetivos.</v>
          </cell>
        </row>
        <row r="12">
          <cell r="E12">
            <v>0.6</v>
          </cell>
          <cell r="M12">
            <v>0.6</v>
          </cell>
          <cell r="X12" t="str">
            <v>Entre 100 y 500 SMLMV</v>
          </cell>
          <cell r="Y12" t="str">
            <v>El riesgo afecta la imagen de la entidad con efecto publicitario sostenido a nivel de sector administrativo, nivel departamental o municipal.</v>
          </cell>
        </row>
        <row r="13">
          <cell r="E13">
            <v>0.6</v>
          </cell>
          <cell r="M13">
            <v>0.6</v>
          </cell>
          <cell r="X13" t="str">
            <v>Mayor a 500 SMLMV</v>
          </cell>
          <cell r="Y13" t="str">
            <v>El riesgo afecta la imagen de la entidad a nivel nacional, con efecto publicitario sostenido a nivel país</v>
          </cell>
        </row>
        <row r="14">
          <cell r="E14">
            <v>0.4</v>
          </cell>
          <cell r="M14">
            <v>1</v>
          </cell>
          <cell r="X14" t="str">
            <v>N/A</v>
          </cell>
          <cell r="Y14" t="str">
            <v>N/A</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Muy Alta</v>
          </cell>
          <cell r="D9" t="str">
            <v>Mayor</v>
          </cell>
          <cell r="E9" t="str">
            <v>Alto</v>
          </cell>
        </row>
        <row r="10">
          <cell r="C10" t="str">
            <v>Muy Alta</v>
          </cell>
          <cell r="D10" t="str">
            <v>Catastrófico</v>
          </cell>
          <cell r="E10" t="str">
            <v>Extremo</v>
          </cell>
        </row>
        <row r="11">
          <cell r="C11" t="str">
            <v>Alta</v>
          </cell>
          <cell r="D11" t="str">
            <v>Catastrófico</v>
          </cell>
          <cell r="E11" t="str">
            <v>Extremo</v>
          </cell>
        </row>
        <row r="12">
          <cell r="C12" t="str">
            <v>Media</v>
          </cell>
          <cell r="D12" t="str">
            <v>Moderado</v>
          </cell>
          <cell r="E12" t="str">
            <v>Moderado</v>
          </cell>
        </row>
        <row r="13">
          <cell r="C13" t="str">
            <v>Media</v>
          </cell>
          <cell r="D13" t="str">
            <v>Moderado</v>
          </cell>
          <cell r="E13" t="str">
            <v>Moderado</v>
          </cell>
        </row>
        <row r="14">
          <cell r="C14" t="str">
            <v>Baja</v>
          </cell>
          <cell r="D14" t="str">
            <v>Catastrófico</v>
          </cell>
          <cell r="E14" t="str">
            <v>Extremo</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5">
          <cell r="S15">
            <v>0.7</v>
          </cell>
          <cell r="T15">
            <v>1</v>
          </cell>
        </row>
        <row r="19">
          <cell r="S19">
            <v>0.48</v>
          </cell>
          <cell r="T19">
            <v>1</v>
          </cell>
        </row>
        <row r="23">
          <cell r="S23">
            <v>0.42</v>
          </cell>
          <cell r="T23">
            <v>0.6</v>
          </cell>
        </row>
        <row r="27">
          <cell r="S27">
            <v>0.6</v>
          </cell>
          <cell r="T27">
            <v>0.44999999999999996</v>
          </cell>
        </row>
        <row r="31">
          <cell r="S31">
            <v>0.24</v>
          </cell>
          <cell r="T31">
            <v>1</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16">
        <row r="9">
          <cell r="C9">
            <v>0.36</v>
          </cell>
          <cell r="D9">
            <v>0.8</v>
          </cell>
          <cell r="E9" t="str">
            <v>Baja</v>
          </cell>
          <cell r="F9" t="str">
            <v>Mayor</v>
          </cell>
          <cell r="G9" t="str">
            <v>Alto</v>
          </cell>
        </row>
      </sheetData>
      <sheetData sheetId="17" refreshError="1"/>
      <sheetData sheetId="18">
        <row r="9">
          <cell r="G9" t="str">
            <v>Alto</v>
          </cell>
        </row>
      </sheetData>
      <sheetData sheetId="19">
        <row r="4">
          <cell r="A4" t="str">
            <v>A_Ejecución_y_Administración_de_procesos</v>
          </cell>
        </row>
        <row r="5">
          <cell r="A5" t="str">
            <v>B_Fraude_Externo</v>
          </cell>
        </row>
        <row r="6">
          <cell r="A6" t="str">
            <v>C_Fraude_Interno</v>
          </cell>
        </row>
        <row r="7">
          <cell r="A7" t="str">
            <v>D_Fallas_Tecnológicas</v>
          </cell>
        </row>
        <row r="8">
          <cell r="A8" t="str">
            <v>E_Relaciones_Laborales</v>
          </cell>
        </row>
        <row r="9">
          <cell r="A9" t="str">
            <v>F_Usuarios_Productos_y_Prácticas_Organizacionales</v>
          </cell>
        </row>
        <row r="10">
          <cell r="A10" t="str">
            <v>G_Daños_Activos_Físicos</v>
          </cell>
        </row>
      </sheetData>
      <sheetData sheetId="20" refreshError="1"/>
      <sheetData sheetId="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row>
      </sheetData>
      <sheetData sheetId="2">
        <row r="9">
          <cell r="E9">
            <v>0.4</v>
          </cell>
        </row>
      </sheetData>
      <sheetData sheetId="3">
        <row r="9">
          <cell r="C9" t="str">
            <v>Baja</v>
          </cell>
        </row>
      </sheetData>
      <sheetData sheetId="4">
        <row r="15">
          <cell r="S15">
            <v>0.24</v>
          </cell>
        </row>
      </sheetData>
      <sheetData sheetId="5">
        <row r="9">
          <cell r="C9">
            <v>0.24</v>
          </cell>
        </row>
      </sheetData>
      <sheetData sheetId="6" refreshError="1"/>
      <sheetData sheetId="7">
        <row r="9">
          <cell r="G9" t="str">
            <v>Bajo</v>
          </cell>
        </row>
      </sheetData>
      <sheetData sheetId="8" refreshError="1"/>
      <sheetData sheetId="9" refreshError="1"/>
      <sheetData sheetId="10">
        <row r="4">
          <cell r="A4" t="str">
            <v>A_Ejecución_y_Administración_de_procesos</v>
          </cell>
        </row>
        <row r="5">
          <cell r="A5" t="str">
            <v>B_Fraude_Externo</v>
          </cell>
        </row>
        <row r="6">
          <cell r="A6" t="str">
            <v>C_Fraude_Interno</v>
          </cell>
        </row>
        <row r="7">
          <cell r="A7" t="str">
            <v>D_Fallas_Tecnológicas</v>
          </cell>
        </row>
        <row r="8">
          <cell r="A8" t="str">
            <v>E_Relaciones_Laborales</v>
          </cell>
        </row>
        <row r="9">
          <cell r="A9" t="str">
            <v>F_Usuarios_Productos_y_Prácticas_Organizacionales</v>
          </cell>
        </row>
        <row r="10">
          <cell r="A10" t="str">
            <v>G_Daños_Activos_Físicos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refreshError="1"/>
      <sheetData sheetId="1">
        <row r="1">
          <cell r="C1" t="str">
            <v>MAPA DE RIESGOS</v>
          </cell>
          <cell r="D1" t="str">
            <v>CÓDIGO:</v>
          </cell>
          <cell r="E1">
            <v>1</v>
          </cell>
        </row>
        <row r="2">
          <cell r="D2" t="str">
            <v>VERSIÓN:</v>
          </cell>
          <cell r="E2" t="str">
            <v>01</v>
          </cell>
        </row>
        <row r="4">
          <cell r="E4" t="str">
            <v>GESTION SALUD</v>
          </cell>
          <cell r="G4" t="str">
            <v>Elaboración o Actualización:</v>
          </cell>
          <cell r="H4" t="str">
            <v xml:space="preserve">Actualizacion </v>
          </cell>
        </row>
        <row r="5">
          <cell r="E5" t="str">
            <v>Vigencia del:</v>
          </cell>
          <cell r="F5" t="str">
            <v>Segundo cuatrimestre 2026</v>
          </cell>
        </row>
        <row r="9">
          <cell r="A9" t="str">
            <v>R1</v>
          </cell>
          <cell r="F9" t="str">
            <v>Posibilidad de pérdida reputacional por filtración indebida de  información, comunicación, datos, registros y cualquier tipo de información documental física o electrónica a un tercero que afecte el desarrollo adecuado de la visita de  Verificación de Condiciones Mínimas de Habilitación. Debido a  presiones internas o externas, con el propósito de otorgar beneficios indebidos a terceros, comprometiendo la transparencia, objetividad y legalidad del proceso.</v>
          </cell>
        </row>
        <row r="10">
          <cell r="A10" t="str">
            <v>R2</v>
          </cell>
          <cell r="F10" t="str">
            <v>Posibilidad de pérdida reputacional por posible manipulación de los resultados derivados de las visitas de Inspección, Vigilancia y Control (IVC) debido a  presiones internas o externas, ofrecimiento de dádivas o beneficios indebidos, con el propósito de favorecer intereses particulares de terceros, comprometiendo la integridad, objetividad y legalidad del proceso evaluativo</v>
          </cell>
        </row>
        <row r="11">
          <cell r="A11" t="str">
            <v>R3</v>
          </cell>
          <cell r="F11" t="str">
            <v>Posibilidad de pérdida reputacional por  modificar, alterar o distorsionar la estructura, contenido o decisiones contenidas en los actos administrativos emitidos en el marco del Proceso Administrativo Sancionatorio adelantado por la Secretaría de Salud Departamental,  debido a coerción, presión indebida o influencia externa/interna con el fin de favorecer intereses particulares, comprometiendo la legalidad, imparcialidad y transparencia del procedimiento.</v>
          </cell>
        </row>
        <row r="12">
          <cell r="A12" t="str">
            <v>R4</v>
          </cell>
          <cell r="F12" t="str">
            <v>Posibilidad  de efecto dañoso sobre el interes patrimonial por posible manipulación de los resultados de los procesos administrativos sancionatorios  Debido a  presiones internas o externas, con el propósito de otorgar beneficios indebidos a terceros, comprometiendo la transparencia, objetividad y legalidad del proceso</v>
          </cell>
        </row>
        <row r="13">
          <cell r="A13" t="str">
            <v>R5</v>
          </cell>
          <cell r="F13" t="str">
            <v>Posibilidad de pérdida económica y reputacional por auditar la facturación por prestación de servicios de IPS sin tener en cuenta tiempos de radicación, número de radicación y normatividad vigente  a causa de recibir o solicitar dádivas o beneficio a nombre propio o de tercero por falta de adherencia al Codigo de etica y buen gobierno y manejo de conflicto de intereses de la Gobernación de Bolivar.</v>
          </cell>
        </row>
        <row r="14">
          <cell r="A14" t="str">
            <v>R6</v>
          </cell>
          <cell r="F14" t="str">
            <v>Posibilidad de pérdida reputacional por gestionar convenios monopolicos de subsidio a la oferta a causa de recibir o solicitar dádivas o beneficio a nombre propio o de terceros por falta de adherencia al Codigo de etica y buen gobierno y manejo de conflicto de intereses de la Gobernación de Bolivar.</v>
          </cell>
        </row>
        <row r="15">
          <cell r="A15" t="str">
            <v>R7</v>
          </cell>
          <cell r="F15" t="str">
            <v>Posibilidad de pérdida económica y reputacional por expedir certificados de tiempos laborados o de actos administrativos adulterados para beneficiar a un tercero a causa de aceptar, recibir o solicitar dádivas, donaciones en dinero o en especie o beneficios a nombre propio o de terceros por falta de adherencia al "Código de Ética Buen Gobierno y Manejo de Conflicto de Intereses" de la Gobernación de Bolivar.</v>
          </cell>
        </row>
        <row r="16">
          <cell r="A16" t="str">
            <v>R8</v>
          </cell>
          <cell r="F16" t="str">
            <v>Posibilidad de pérdida económica y reputacional por realizar liquidaciones de sueldos, vacaciones, retroactividad o prestaciones sociales incluyendo factores salariales que no correspondan al funcionario o exfuncionario  a causa de recibir presiones internas o externas, aceptar, recibir o solicitar dádivas, donaciones en dinero o en especie o beneficios a nombre propio o de terceros por falta de adherencia al "Código de Ética Buen Gobierno y Manejo de Conflicto de Intereses" de la Gobernación de Bolivar.</v>
          </cell>
        </row>
        <row r="17">
          <cell r="A17" t="str">
            <v>R9</v>
          </cell>
          <cell r="F17" t="str">
            <v>Posibilidad de pérdida reputacional por agilizar o demorar  el proceso administrativo de pagos a favor de instituciones prestadoras de servicios de salud sobre facturas con auditorías a causa de aceptar, recibir o solicitar dádivas, donaciones en dinero o en especie o beneficios a nombre propio o de terceros por falta de adherencia al "Código de Ética Buen Gobierno y Manejo de Conflicto de Intereses" de la Gobernación de Bolivar.</v>
          </cell>
        </row>
        <row r="18">
          <cell r="A18" t="str">
            <v>R10</v>
          </cell>
          <cell r="F18" t="str">
            <v>Posibilidad de pérdida reputacional Por omitir los lineamientos o requisitos en la ejecución  del Plan de Intervenciones Colectivas - PIC, realizados por la Secretaría de Salud Departamental de Bolívar  a causa de  recibir o aceptar presiones internas o externas, por falta de adherencia al código de ética y buen gobierno y manejo de conflictos de intereses de la entidad.</v>
          </cell>
        </row>
        <row r="19">
          <cell r="A19" t="str">
            <v>R11</v>
          </cell>
          <cell r="F19" t="str">
            <v>Posibilidad de pérdida reputacional por emitir conceptos sanitarios de certificación sin el cumplimiento técnico legal requerido, o para agilizar la expedición de dicho certificado por recibir o aceptar presiones internas o externas, dádivas, favores o beneficios debido a la falta de adherencia al Codigo de etica y buen gobierno y manejo de conflicto de interes la Gobernación de Bolivar</v>
          </cell>
        </row>
        <row r="20">
          <cell r="A20" t="str">
            <v>R12</v>
          </cell>
          <cell r="F20" t="str">
            <v xml:space="preserve">Posibilidad de pérdida reputacional por expedición de resoluciones de licencias de seguridad y salud en el trabajo sin el cumplimiento técnico legal requerido, o para agilizar la expedición de dicho certificado a causa de recibir o aceptar presiones internas o externas, dádivas, favores o beneficios debido a la falta de adherencia al Codigo de etica y buen gobierno y manejo de conflicto de interes la Gobernación de Bolivar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0.4</v>
          </cell>
        </row>
        <row r="10">
          <cell r="E10">
            <v>0.6</v>
          </cell>
          <cell r="M10">
            <v>0.4</v>
          </cell>
        </row>
        <row r="11">
          <cell r="E11">
            <v>0.6</v>
          </cell>
          <cell r="M11">
            <v>0.4</v>
          </cell>
        </row>
        <row r="12">
          <cell r="E12">
            <v>0.6</v>
          </cell>
          <cell r="M12">
            <v>0.4</v>
          </cell>
        </row>
        <row r="13">
          <cell r="E13">
            <v>0.8</v>
          </cell>
          <cell r="M13">
            <v>0.8</v>
          </cell>
        </row>
        <row r="14">
          <cell r="E14">
            <v>0.6</v>
          </cell>
          <cell r="M14">
            <v>0.8</v>
          </cell>
        </row>
        <row r="15">
          <cell r="E15">
            <v>0.6</v>
          </cell>
          <cell r="M15">
            <v>0.8</v>
          </cell>
        </row>
        <row r="16">
          <cell r="E16">
            <v>0.6</v>
          </cell>
          <cell r="M16">
            <v>0.8</v>
          </cell>
        </row>
        <row r="17">
          <cell r="E17">
            <v>0.8</v>
          </cell>
          <cell r="M17">
            <v>0.8</v>
          </cell>
        </row>
        <row r="18">
          <cell r="E18">
            <v>0.6</v>
          </cell>
          <cell r="M18">
            <v>0.8</v>
          </cell>
        </row>
        <row r="19">
          <cell r="E19">
            <v>0.8</v>
          </cell>
          <cell r="M19">
            <v>0.8</v>
          </cell>
        </row>
        <row r="20">
          <cell r="E20">
            <v>0.8</v>
          </cell>
          <cell r="M20">
            <v>0.8</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Menor</v>
          </cell>
          <cell r="E9" t="str">
            <v>Moderado</v>
          </cell>
        </row>
        <row r="10">
          <cell r="C10" t="str">
            <v>Media</v>
          </cell>
          <cell r="D10" t="str">
            <v>Menor</v>
          </cell>
          <cell r="E10" t="str">
            <v>Moderado</v>
          </cell>
        </row>
        <row r="11">
          <cell r="C11" t="str">
            <v>Media</v>
          </cell>
          <cell r="D11" t="str">
            <v>Menor</v>
          </cell>
          <cell r="E11" t="str">
            <v>Moderado</v>
          </cell>
        </row>
        <row r="12">
          <cell r="C12" t="str">
            <v>Media</v>
          </cell>
          <cell r="D12" t="str">
            <v>Menor</v>
          </cell>
          <cell r="E12" t="str">
            <v>Moderado</v>
          </cell>
        </row>
        <row r="13">
          <cell r="C13" t="str">
            <v>Alta</v>
          </cell>
          <cell r="D13" t="str">
            <v>Mayor</v>
          </cell>
          <cell r="E13" t="str">
            <v>Alto</v>
          </cell>
        </row>
        <row r="14">
          <cell r="C14" t="str">
            <v>Media</v>
          </cell>
          <cell r="D14" t="str">
            <v>Mayor</v>
          </cell>
          <cell r="E14" t="str">
            <v>Alto</v>
          </cell>
        </row>
        <row r="15">
          <cell r="C15" t="str">
            <v>Media</v>
          </cell>
          <cell r="D15" t="str">
            <v>Mayor</v>
          </cell>
          <cell r="E15" t="str">
            <v>Alto</v>
          </cell>
        </row>
        <row r="16">
          <cell r="C16" t="str">
            <v>Media</v>
          </cell>
          <cell r="D16" t="str">
            <v>Mayor</v>
          </cell>
          <cell r="E16" t="str">
            <v>Alto</v>
          </cell>
        </row>
        <row r="17">
          <cell r="C17" t="str">
            <v>Alta</v>
          </cell>
          <cell r="D17" t="str">
            <v>Mayor</v>
          </cell>
          <cell r="E17" t="str">
            <v>Alto</v>
          </cell>
        </row>
        <row r="18">
          <cell r="C18" t="str">
            <v>Media</v>
          </cell>
          <cell r="D18" t="str">
            <v>Mayor</v>
          </cell>
          <cell r="E18" t="str">
            <v>Alto</v>
          </cell>
        </row>
        <row r="19">
          <cell r="C19" t="str">
            <v>Alta</v>
          </cell>
          <cell r="D19" t="str">
            <v>Mayor</v>
          </cell>
          <cell r="E19" t="str">
            <v>Alto</v>
          </cell>
        </row>
        <row r="20">
          <cell r="C20" t="str">
            <v>Alta</v>
          </cell>
          <cell r="D20" t="str">
            <v>Mayor</v>
          </cell>
          <cell r="E20" t="str">
            <v>Alto</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0.216</v>
          </cell>
          <cell r="T15">
            <v>0.4</v>
          </cell>
        </row>
        <row r="19">
          <cell r="S19">
            <v>0.216</v>
          </cell>
          <cell r="T19">
            <v>0.4</v>
          </cell>
        </row>
        <row r="23">
          <cell r="S23">
            <v>0.36</v>
          </cell>
          <cell r="T23">
            <v>0.4</v>
          </cell>
        </row>
        <row r="27">
          <cell r="S27">
            <v>0.17279999999999998</v>
          </cell>
          <cell r="T27">
            <v>0.8</v>
          </cell>
        </row>
        <row r="31">
          <cell r="S31">
            <v>0.216</v>
          </cell>
          <cell r="T31">
            <v>0.8</v>
          </cell>
        </row>
        <row r="35">
          <cell r="S35">
            <v>0.12959999999999999</v>
          </cell>
          <cell r="T35">
            <v>0.8</v>
          </cell>
        </row>
        <row r="39">
          <cell r="S39">
            <v>0.12959999999999999</v>
          </cell>
          <cell r="T39">
            <v>0.8</v>
          </cell>
        </row>
        <row r="43">
          <cell r="S43">
            <v>0.17279999999999998</v>
          </cell>
          <cell r="T43">
            <v>0.8</v>
          </cell>
        </row>
        <row r="47">
          <cell r="S47">
            <v>0.1512</v>
          </cell>
          <cell r="T47">
            <v>0.8</v>
          </cell>
        </row>
        <row r="51">
          <cell r="S51">
            <v>0.17279999999999998</v>
          </cell>
          <cell r="T51">
            <v>0.8</v>
          </cell>
        </row>
        <row r="55">
          <cell r="S55">
            <v>0.12095999999999998</v>
          </cell>
          <cell r="T55">
            <v>0.8</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0.4</v>
          </cell>
          <cell r="E9" t="str">
            <v>Baja</v>
          </cell>
          <cell r="F9" t="str">
            <v>Menor</v>
          </cell>
          <cell r="G9" t="str">
            <v>Moderado</v>
          </cell>
        </row>
      </sheetData>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sheetData sheetId="1">
        <row r="1">
          <cell r="C1" t="str">
            <v>MAPA DE RIESGOS</v>
          </cell>
          <cell r="D1" t="str">
            <v>CÓDIGO:</v>
          </cell>
          <cell r="E1">
            <v>1</v>
          </cell>
        </row>
        <row r="2">
          <cell r="D2" t="str">
            <v>VERSIÓN:</v>
          </cell>
          <cell r="E2" t="str">
            <v>01</v>
          </cell>
        </row>
        <row r="4">
          <cell r="C4"/>
          <cell r="E4" t="str">
            <v>GESTION DE LA INFORMACIÓN Y LAS COMUNICACIONES</v>
          </cell>
          <cell r="G4" t="str">
            <v>Elaboración o Actualización:</v>
          </cell>
          <cell r="H4" t="str">
            <v>Elaboracion</v>
          </cell>
        </row>
        <row r="5">
          <cell r="E5" t="str">
            <v>Vigencia del:</v>
          </cell>
          <cell r="F5" t="str">
            <v>primer cuatrimestre 2026</v>
          </cell>
          <cell r="H5">
            <v>46029</v>
          </cell>
        </row>
        <row r="9">
          <cell r="A9" t="str">
            <v>R1</v>
          </cell>
          <cell r="F9" t="str">
            <v>Pérdida de credibilidad e imagen institucional negativa</v>
          </cell>
        </row>
        <row r="10">
          <cell r="A10" t="str">
            <v>R2</v>
          </cell>
          <cell r="F10" t="str">
            <v>Posibilidad de pérdida reputacional Circulación de rumores y desinformación interna dentro de la entidad. falta de comunicación clara, oportuna y oficial y la usencia de canales internos definidos y confiables.</v>
          </cell>
        </row>
        <row r="11">
          <cell r="A11" t="str">
            <v>R3</v>
          </cell>
          <cell r="F11" t="str">
            <v>Posibilidad de pérdida reputacional Incumplimiento de los procedimientos establecidos por el proceso de comunicaciones  Debido a coerción, presión indebida o influencia externa/interna con el fin de favorecer intereses particulares, comprometiendo la legalidad, imparcialidad y transparencia del procedimiento.</v>
          </cell>
        </row>
        <row r="12">
          <cell r="A12" t="str">
            <v>R4</v>
          </cell>
          <cell r="F12" t="str">
            <v>Posibilidad  de efecto dañoso sobre el interes patrimonial Manipular cifras, inversiones y obras de interes público en los distintos canales de comunicación de la entidad. Cuando existe presión por mostrar resultados positivos. En contextos de evaluación pública, rendición de cuentas o control político, algunas áreas pueden verse tentadas a presentar cifras maquilladas o parciales para proyectar una gestión más favorable.</v>
          </cell>
        </row>
        <row r="13">
          <cell r="A13" t="str">
            <v>R5</v>
          </cell>
          <cell r="F13" t="str">
            <v>Posibilidad de pérdida económica y reputacional Cubrir eventos de forma inadecuada y sin los elementos necesariios para un registro optimo. Falta de planificación y lineamientos claros. Cuando no existen protocolos definidos sobre qué cubrir, cómo hacerlo, con qué enfoque y a través de qué canales, los cubrimientos resultan incompletos, desordenados o poco pertinentes.</v>
          </cell>
        </row>
        <row r="14">
          <cell r="A14" t="str">
            <v>R6</v>
          </cell>
          <cell r="F14" t="str">
            <v>Posibilidad  de efecto dañoso sobre bienes de uso público No realizar seguimiento al prestamo de equipos audiovisuales y de edición adquiridos a través del presupuesto de la Gobernación de Bolívar. ausencia de un procedimiento formal de control y seguimiento del préstamo de equipos audiovisuales. Si no existen registros, formatos de entrega–recepción, responsables asignados ni cronogramas de devolución, los equipos pueden quedar sin trazabilidad.</v>
          </cell>
        </row>
        <row r="15">
          <cell r="A15" t="str">
            <v>R7</v>
          </cell>
          <cell r="F15"/>
        </row>
        <row r="16">
          <cell r="A16" t="str">
            <v>R8</v>
          </cell>
          <cell r="F16" t="str">
            <v xml:space="preserve">  </v>
          </cell>
        </row>
        <row r="17">
          <cell r="A17" t="str">
            <v>R9</v>
          </cell>
          <cell r="F17"/>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0.4</v>
          </cell>
        </row>
        <row r="10">
          <cell r="E10">
            <v>0.6</v>
          </cell>
          <cell r="M10">
            <v>0.4</v>
          </cell>
        </row>
        <row r="11">
          <cell r="E11">
            <v>0.6</v>
          </cell>
          <cell r="M11">
            <v>0.4</v>
          </cell>
        </row>
        <row r="12">
          <cell r="E12">
            <v>0.6</v>
          </cell>
          <cell r="M12">
            <v>0.4</v>
          </cell>
        </row>
        <row r="13">
          <cell r="E13">
            <v>0.6</v>
          </cell>
          <cell r="M13">
            <v>0.8</v>
          </cell>
        </row>
        <row r="14">
          <cell r="E14">
            <v>0.6</v>
          </cell>
          <cell r="M14">
            <v>0.8</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Menor</v>
          </cell>
          <cell r="E9" t="str">
            <v>Moderado</v>
          </cell>
        </row>
        <row r="10">
          <cell r="C10" t="str">
            <v>Media</v>
          </cell>
          <cell r="D10" t="str">
            <v>Menor</v>
          </cell>
          <cell r="E10" t="str">
            <v>Moderado</v>
          </cell>
        </row>
        <row r="11">
          <cell r="C11" t="str">
            <v>Media</v>
          </cell>
          <cell r="D11" t="str">
            <v>Menor</v>
          </cell>
          <cell r="E11" t="str">
            <v>Moderado</v>
          </cell>
        </row>
        <row r="12">
          <cell r="C12" t="str">
            <v>Media</v>
          </cell>
          <cell r="D12" t="str">
            <v>Menor</v>
          </cell>
          <cell r="E12" t="str">
            <v>Moderado</v>
          </cell>
        </row>
        <row r="13">
          <cell r="C13" t="str">
            <v>Media</v>
          </cell>
          <cell r="D13" t="str">
            <v>Mayor</v>
          </cell>
          <cell r="E13" t="str">
            <v>Alto</v>
          </cell>
        </row>
        <row r="14">
          <cell r="C14" t="str">
            <v>Media</v>
          </cell>
          <cell r="D14" t="str">
            <v>Mayor</v>
          </cell>
          <cell r="E14" t="str">
            <v>Alto</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0.36</v>
          </cell>
          <cell r="T15">
            <v>0.4</v>
          </cell>
        </row>
        <row r="19">
          <cell r="S19">
            <v>0.36</v>
          </cell>
          <cell r="T19">
            <v>0.4</v>
          </cell>
        </row>
        <row r="23">
          <cell r="S23">
            <v>0.36</v>
          </cell>
          <cell r="T23">
            <v>0.4</v>
          </cell>
        </row>
        <row r="27">
          <cell r="S27">
            <v>0.36</v>
          </cell>
          <cell r="T27">
            <v>0.8</v>
          </cell>
        </row>
        <row r="31">
          <cell r="S31">
            <v>0.36</v>
          </cell>
          <cell r="T31">
            <v>0.8</v>
          </cell>
        </row>
        <row r="35">
          <cell r="S35" t="str">
            <v/>
          </cell>
          <cell r="T35" t="str">
            <v/>
          </cell>
        </row>
        <row r="39">
          <cell r="S39" t="str">
            <v/>
          </cell>
          <cell r="T39" t="str">
            <v/>
          </cell>
        </row>
        <row r="43">
          <cell r="S43" t="str">
            <v/>
          </cell>
          <cell r="T43" t="str">
            <v/>
          </cell>
        </row>
        <row r="47">
          <cell r="S47"/>
          <cell r="T47" t="str">
            <v/>
          </cell>
        </row>
        <row r="51">
          <cell r="S51"/>
          <cell r="T51" t="str">
            <v/>
          </cell>
        </row>
        <row r="55">
          <cell r="S55"/>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0.4</v>
          </cell>
          <cell r="E9" t="str">
            <v>Baja</v>
          </cell>
          <cell r="F9" t="str">
            <v>Menor</v>
          </cell>
          <cell r="G9" t="str">
            <v>Moderado</v>
          </cell>
        </row>
      </sheetData>
      <sheetData sheetId="6"/>
      <sheetData sheetId="7">
        <row r="9">
          <cell r="G9" t="str">
            <v>Moderado</v>
          </cell>
        </row>
      </sheetData>
      <sheetData sheetId="8"/>
      <sheetData sheetId="9"/>
      <sheetData sheetId="1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sheetData sheetId="1">
        <row r="1">
          <cell r="C1" t="str">
            <v>MAPA DE RIESGOS</v>
          </cell>
          <cell r="D1" t="str">
            <v>CÓDIGO:</v>
          </cell>
          <cell r="E1"/>
        </row>
        <row r="2">
          <cell r="D2" t="str">
            <v>VERSIÓN:</v>
          </cell>
          <cell r="E2"/>
        </row>
        <row r="4">
          <cell r="C4"/>
          <cell r="E4"/>
          <cell r="G4" t="str">
            <v>Elaboración o Actualización:</v>
          </cell>
          <cell r="H4"/>
        </row>
        <row r="5">
          <cell r="E5" t="str">
            <v>Vigencia del:</v>
          </cell>
          <cell r="F5"/>
          <cell r="H5"/>
        </row>
        <row r="9">
          <cell r="A9" t="str">
            <v>R1</v>
          </cell>
          <cell r="F9" t="str">
            <v>Posibilidad de pérdida económica y reputacional Por favorecimiento a Terceros en la asignacion de contratos, con pliegos de condiciones a su medida Debido al clientelismo</v>
          </cell>
        </row>
        <row r="10">
          <cell r="A10" t="str">
            <v>R2</v>
          </cell>
          <cell r="F10" t="str">
            <v>Posibilidad de pérdida reputacional Por recibir dadivas a cambio de suministro de informacion a terceros para el favorecimiento en la adjudicacion de contratos. A causa de Beneficio particular y falta de etica del funcionario</v>
          </cell>
        </row>
        <row r="11">
          <cell r="A11" t="str">
            <v>R3</v>
          </cell>
          <cell r="F11" t="str">
            <v>Posibilidad de pérdida económica y reputacional Por alteracion de los informes de supervision y control por parte de funcionarios para el favorecimiento de terceros Debido a la falta de etica del funcionario</v>
          </cell>
        </row>
        <row r="12">
          <cell r="A12" t="str">
            <v>R4</v>
          </cell>
          <cell r="F12"/>
        </row>
        <row r="13">
          <cell r="A13" t="str">
            <v>R5</v>
          </cell>
          <cell r="F13"/>
        </row>
        <row r="14">
          <cell r="A14" t="str">
            <v>R6</v>
          </cell>
          <cell r="F14" t="str">
            <v xml:space="preserve">  </v>
          </cell>
        </row>
        <row r="15">
          <cell r="A15" t="str">
            <v>R7</v>
          </cell>
          <cell r="F15" t="str">
            <v xml:space="preserve">  </v>
          </cell>
        </row>
        <row r="16">
          <cell r="A16" t="str">
            <v>R8</v>
          </cell>
          <cell r="F16" t="str">
            <v xml:space="preserve">  </v>
          </cell>
        </row>
        <row r="17">
          <cell r="A17" t="str">
            <v>R9</v>
          </cell>
          <cell r="F17" t="str">
            <v xml:space="preserve">  </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1</v>
          </cell>
        </row>
        <row r="10">
          <cell r="E10">
            <v>0.4</v>
          </cell>
          <cell r="M10">
            <v>1</v>
          </cell>
        </row>
        <row r="11">
          <cell r="E11">
            <v>0.4</v>
          </cell>
          <cell r="M11">
            <v>1</v>
          </cell>
        </row>
        <row r="12">
          <cell r="E12" t="str">
            <v/>
          </cell>
          <cell r="M12" t="str">
            <v/>
          </cell>
        </row>
        <row r="13">
          <cell r="E13" t="str">
            <v/>
          </cell>
          <cell r="M13" t="str">
            <v/>
          </cell>
        </row>
        <row r="14">
          <cell r="E14" t="str">
            <v/>
          </cell>
          <cell r="M14" t="str">
            <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Catastrófico</v>
          </cell>
          <cell r="E9" t="str">
            <v>Extremo</v>
          </cell>
        </row>
        <row r="10">
          <cell r="C10" t="str">
            <v>Baja</v>
          </cell>
          <cell r="D10" t="str">
            <v>Catastrófico</v>
          </cell>
          <cell r="E10" t="str">
            <v>Extremo</v>
          </cell>
        </row>
        <row r="11">
          <cell r="C11" t="str">
            <v>Baja</v>
          </cell>
          <cell r="D11" t="str">
            <v>Catastrófico</v>
          </cell>
          <cell r="E11" t="str">
            <v>Extremo</v>
          </cell>
        </row>
        <row r="12">
          <cell r="C12" t="str">
            <v/>
          </cell>
          <cell r="D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0.12</v>
          </cell>
          <cell r="T15">
            <v>1</v>
          </cell>
        </row>
        <row r="19">
          <cell r="S19">
            <v>0.24</v>
          </cell>
          <cell r="T19">
            <v>1</v>
          </cell>
        </row>
        <row r="23">
          <cell r="S23" t="str">
            <v/>
          </cell>
          <cell r="T23" t="str">
            <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0.14399999999999999</v>
          </cell>
          <cell r="D9">
            <v>1</v>
          </cell>
          <cell r="E9" t="str">
            <v>Muy Baja</v>
          </cell>
          <cell r="F9" t="str">
            <v>Catastrófico</v>
          </cell>
          <cell r="G9" t="str">
            <v>Extremo</v>
          </cell>
        </row>
      </sheetData>
      <sheetData sheetId="6"/>
      <sheetData sheetId="7">
        <row r="9">
          <cell r="G9" t="str">
            <v>Extremo</v>
          </cell>
        </row>
      </sheetData>
      <sheetData sheetId="8"/>
      <sheetData sheetId="9"/>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sheetData sheetId="1">
        <row r="1">
          <cell r="C1" t="str">
            <v>MAPA DE RIESGOS</v>
          </cell>
          <cell r="D1" t="str">
            <v>CÓDIGO:</v>
          </cell>
          <cell r="E1"/>
        </row>
        <row r="2">
          <cell r="D2" t="str">
            <v>VERSIÓN:</v>
          </cell>
          <cell r="E2"/>
        </row>
        <row r="4">
          <cell r="C4"/>
          <cell r="E4"/>
          <cell r="G4" t="str">
            <v>Elaboración o Actualización:</v>
          </cell>
          <cell r="H4"/>
        </row>
        <row r="5">
          <cell r="E5" t="str">
            <v>Vigencia del:</v>
          </cell>
          <cell r="F5"/>
          <cell r="H5"/>
        </row>
        <row r="9">
          <cell r="A9" t="str">
            <v>R1</v>
          </cell>
          <cell r="F9" t="str">
            <v>Posibilidad de pérdida reputacional Por  desatención o descuido en el seguimiento a las peticiones, consultas y conceptos Debido al Incumplimiento en los términos de atención para beneficio propio o particular.</v>
          </cell>
        </row>
        <row r="10">
          <cell r="A10" t="str">
            <v>R2</v>
          </cell>
          <cell r="F10" t="str">
            <v>Posibilidad  de efecto dañoso sobre el interes patrimonial Por falta de claridad en las especificaciones técnicas de los estudios previos, establecimiento de condiciones o requisitos para favorecer a determinados proponentes y falta de claridad, ambigüedad o inconsistencia en la documentación de soporte de la necesidad. Debido a la Manipulación de estudios previos, pliegos de condiciones o documentos precontractuales, respuestas a observaciones, evaluación de propuestas por terceros interesados en el futuro proceso de contratación.</v>
          </cell>
        </row>
        <row r="11">
          <cell r="A11" t="str">
            <v>R3</v>
          </cell>
          <cell r="F11" t="str">
            <v>Posibilidad  de efecto dañoso sobre el recurso público Por falta de cumplimiento del contratista de las obligaciones contractuales y que el supervisor del contrato certifique el objeto contratado a satisfacción A causa de certificación de cumplimiento para los contratos y/o convenios en los que se ejerza la supervisión, sin la debida ejecución o con deficiente seguimiento</v>
          </cell>
        </row>
        <row r="12">
          <cell r="A12" t="str">
            <v>R4</v>
          </cell>
          <cell r="F12" t="str">
            <v>Posibilidad de pérdida reputacional Por recibir dadivas a cambio de gestión y estructuración de proyectos de impacto para el desarrollo de la subregión Debido a perdida o desconociento de valores</v>
          </cell>
        </row>
        <row r="13">
          <cell r="A13" t="str">
            <v>R5</v>
          </cell>
          <cell r="F13" t="str">
            <v>Posibilidad de pérdida reputacional por adulterar u ocultar información sobre la subregión, de interés y naturaleza pública con el fin de satisfacer intereses particulares a causa de Información susceptible de manipulación o adulteración</v>
          </cell>
        </row>
        <row r="14">
          <cell r="A14" t="str">
            <v>R6</v>
          </cell>
          <cell r="F14" t="str">
            <v>Posibilidad de pérdida reputacional Por favorecer intereses de grupos políticos o intereses privados a causa  de abuso de poder</v>
          </cell>
        </row>
        <row r="15">
          <cell r="A15" t="str">
            <v>R7</v>
          </cell>
          <cell r="F15" t="str">
            <v>Posibilidad de pérdida reputacional Por Certificar a funcionarios o terceros sobre participación o asistencia en procesos de capacitación o formación, sin haber cumplido los requiistos académicos Debido a favorecimiento de terceros</v>
          </cell>
        </row>
        <row r="16">
          <cell r="A16" t="str">
            <v>R8</v>
          </cell>
          <cell r="F16" t="str">
            <v>Posibilidad de pérdida reputacional Por expedir actos administrativos sobre bomberos o novedades notariales o decisiones contrarias al ordenamiento jurídico o retardar u omitir su expedición Debido al beneficio a un tercero y/o obtener beneficio a mutuo propio</v>
          </cell>
        </row>
        <row r="17">
          <cell r="A17" t="str">
            <v>R9</v>
          </cell>
          <cell r="F17" t="str">
            <v xml:space="preserve">Posibilidad de pérdida reputacional Por conflicto de intereses en la expedición de conceptos de legalidad de acuerdos municipales. Debido a Violacion al principio de la confiabilidad </v>
          </cell>
        </row>
        <row r="18">
          <cell r="A18" t="str">
            <v>R10</v>
          </cell>
          <cell r="F18" t="str">
            <v>Posibilidad  de efecto dañoso sobre el interes patrimonial Por desvío o uso indebido de recursos públicos en la ejecución de obras cofinanciadas a través de convenios solidarios. Debido a la falta de supervisión técnica y financiera adecuada, debilidad en los mecanismos de control sobre la ejecución de los convenios y ausencia de trazabilidad en el manejo de recursos.</v>
          </cell>
        </row>
        <row r="19">
          <cell r="A19" t="str">
            <v>R11</v>
          </cell>
          <cell r="F19" t="str">
            <v>Posibilidad de pérdida reputacional Por realización de visitas de inspección, vigilancia y control sin el debido soporte legal ni procedimiento formal, lo que puede derivar en actuaciones arbitrarias, extralimitación de funciones o favorecimientos indebidos. Debido a la ausencia de un marco normativo y procedimental claro para la realización de visitas de inspección, vigilancia y control, lo que genera ambigüedad en las funciones del personal encargado, permitiendo actuaciones sin respaldo legal, decisiones arbitrarias, extralimitación de competencias y posibles favorecimientos indebidos, afectando la transparencia y legalidad del proceso de supervisión.</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0.2</v>
          </cell>
        </row>
        <row r="10">
          <cell r="E10">
            <v>0.4</v>
          </cell>
          <cell r="M10">
            <v>0.8</v>
          </cell>
        </row>
        <row r="11">
          <cell r="E11">
            <v>0.4</v>
          </cell>
          <cell r="M11">
            <v>0.8</v>
          </cell>
        </row>
        <row r="12">
          <cell r="E12">
            <v>0.4</v>
          </cell>
          <cell r="M12">
            <v>0.2</v>
          </cell>
        </row>
        <row r="13">
          <cell r="E13">
            <v>0.4</v>
          </cell>
          <cell r="M13">
            <v>0.2</v>
          </cell>
        </row>
        <row r="14">
          <cell r="E14">
            <v>0.4</v>
          </cell>
          <cell r="M14">
            <v>0.2</v>
          </cell>
        </row>
        <row r="15">
          <cell r="E15">
            <v>0.4</v>
          </cell>
          <cell r="M15">
            <v>0.2</v>
          </cell>
        </row>
        <row r="16">
          <cell r="E16">
            <v>0.4</v>
          </cell>
          <cell r="M16">
            <v>0.2</v>
          </cell>
        </row>
        <row r="17">
          <cell r="E17">
            <v>0.4</v>
          </cell>
          <cell r="M17">
            <v>0.2</v>
          </cell>
        </row>
        <row r="18">
          <cell r="E18">
            <v>0.6</v>
          </cell>
          <cell r="M18">
            <v>1</v>
          </cell>
        </row>
        <row r="19">
          <cell r="E19">
            <v>0.4</v>
          </cell>
          <cell r="M19">
            <v>0.8</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Leve</v>
          </cell>
          <cell r="E9" t="str">
            <v>Bajo</v>
          </cell>
        </row>
        <row r="10">
          <cell r="C10" t="str">
            <v>Baja</v>
          </cell>
          <cell r="D10" t="str">
            <v>Mayor</v>
          </cell>
          <cell r="E10" t="str">
            <v>Alto</v>
          </cell>
        </row>
        <row r="11">
          <cell r="C11" t="str">
            <v>Baja</v>
          </cell>
          <cell r="D11" t="str">
            <v>Mayor</v>
          </cell>
          <cell r="E11" t="str">
            <v>Alto</v>
          </cell>
        </row>
        <row r="12">
          <cell r="C12" t="str">
            <v>Baja</v>
          </cell>
          <cell r="D12" t="str">
            <v>Leve</v>
          </cell>
          <cell r="E12" t="str">
            <v>Bajo</v>
          </cell>
        </row>
        <row r="13">
          <cell r="C13" t="str">
            <v>Baja</v>
          </cell>
          <cell r="D13" t="str">
            <v>Leve</v>
          </cell>
          <cell r="E13" t="str">
            <v>Bajo</v>
          </cell>
        </row>
        <row r="14">
          <cell r="C14" t="str">
            <v>Baja</v>
          </cell>
          <cell r="D14" t="str">
            <v>Leve</v>
          </cell>
          <cell r="E14" t="str">
            <v>Bajo</v>
          </cell>
        </row>
        <row r="15">
          <cell r="C15" t="str">
            <v>Baja</v>
          </cell>
          <cell r="D15" t="str">
            <v>Leve</v>
          </cell>
          <cell r="E15" t="str">
            <v>Bajo</v>
          </cell>
        </row>
        <row r="16">
          <cell r="C16" t="str">
            <v>Baja</v>
          </cell>
          <cell r="D16" t="str">
            <v>Leve</v>
          </cell>
          <cell r="E16" t="str">
            <v>Bajo</v>
          </cell>
        </row>
        <row r="17">
          <cell r="C17" t="str">
            <v>Baja</v>
          </cell>
          <cell r="D17" t="str">
            <v>Leve</v>
          </cell>
          <cell r="E17" t="str">
            <v>Bajo</v>
          </cell>
        </row>
        <row r="18">
          <cell r="C18" t="str">
            <v>Media</v>
          </cell>
          <cell r="D18" t="str">
            <v>Catastrófico</v>
          </cell>
          <cell r="E18" t="str">
            <v>Extremo</v>
          </cell>
        </row>
        <row r="19">
          <cell r="C19" t="str">
            <v>Baja</v>
          </cell>
          <cell r="D19" t="str">
            <v>Mayor</v>
          </cell>
          <cell r="E19" t="str">
            <v>Alto</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0.8</v>
          </cell>
        </row>
        <row r="19">
          <cell r="S19">
            <v>0.24</v>
          </cell>
          <cell r="T19">
            <v>0.8</v>
          </cell>
        </row>
        <row r="23">
          <cell r="S23">
            <v>0.24</v>
          </cell>
          <cell r="T23">
            <v>0.2</v>
          </cell>
        </row>
        <row r="27">
          <cell r="S27">
            <v>0.24</v>
          </cell>
          <cell r="T27">
            <v>0.2</v>
          </cell>
        </row>
        <row r="31">
          <cell r="S31">
            <v>0.24</v>
          </cell>
          <cell r="T31">
            <v>0.2</v>
          </cell>
        </row>
        <row r="35">
          <cell r="S35">
            <v>0.24</v>
          </cell>
          <cell r="T35">
            <v>0.2</v>
          </cell>
        </row>
        <row r="39">
          <cell r="S39">
            <v>0.24</v>
          </cell>
          <cell r="T39">
            <v>0.2</v>
          </cell>
        </row>
        <row r="43">
          <cell r="S43">
            <v>0.24</v>
          </cell>
          <cell r="T43">
            <v>0.2</v>
          </cell>
        </row>
        <row r="47">
          <cell r="S47">
            <v>0.6</v>
          </cell>
          <cell r="T47">
            <v>0.5625</v>
          </cell>
        </row>
        <row r="51">
          <cell r="S51">
            <v>0.24</v>
          </cell>
          <cell r="T51">
            <v>0.45000000000000007</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0.24</v>
          </cell>
          <cell r="D9">
            <v>0.2</v>
          </cell>
          <cell r="E9" t="str">
            <v>Baja</v>
          </cell>
          <cell r="F9" t="str">
            <v>Leve</v>
          </cell>
          <cell r="G9" t="str">
            <v>Bajo</v>
          </cell>
        </row>
      </sheetData>
      <sheetData sheetId="6"/>
      <sheetData sheetId="7">
        <row r="9">
          <cell r="G9" t="str">
            <v>Bajo</v>
          </cell>
        </row>
      </sheetData>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8 MAPA RIESGOS"/>
      <sheetName val="Hoja1"/>
      <sheetName val="Hoja2"/>
      <sheetName val="Hoja3"/>
      <sheetName val="7 MAPA CALOR INHEREN Y RESIDUAL"/>
      <sheetName val="11 FORMULAS"/>
      <sheetName val="9 RIESGO DEL PROCESO"/>
      <sheetName val="10 CONTROL DE CAMBIOS"/>
    </sheetNames>
    <sheetDataSet>
      <sheetData sheetId="0"/>
      <sheetData sheetId="1">
        <row r="1">
          <cell r="C1" t="str">
            <v>MAPA DE RIESGOS</v>
          </cell>
          <cell r="D1" t="str">
            <v>CÓDIGO:</v>
          </cell>
          <cell r="E1"/>
        </row>
        <row r="2">
          <cell r="D2" t="str">
            <v>VERSIÓN:</v>
          </cell>
          <cell r="E2"/>
        </row>
        <row r="4">
          <cell r="C4" t="str">
            <v>GOBERNACION DE BOLIVAR</v>
          </cell>
          <cell r="E4" t="str">
            <v>SECRETARIA D EMINAS Y ENERGIAS</v>
          </cell>
          <cell r="G4" t="str">
            <v>Elaboración o Actualización:</v>
          </cell>
          <cell r="H4">
            <v>45902</v>
          </cell>
        </row>
        <row r="5">
          <cell r="E5" t="str">
            <v>Vigencia del:</v>
          </cell>
          <cell r="F5">
            <v>45778</v>
          </cell>
          <cell r="H5">
            <v>45900</v>
          </cell>
        </row>
        <row r="9">
          <cell r="A9" t="str">
            <v>R1</v>
          </cell>
          <cell r="F9" t="str">
            <v>Posibilidad de pérdida reputacional por falta de capacitaciones al personal contratado en sigob y/o canales de respuesta debido a  personal no capacitado en sigob y /o canales de respuestas</v>
          </cell>
        </row>
        <row r="10">
          <cell r="A10" t="str">
            <v>R2</v>
          </cell>
          <cell r="F10" t="str">
            <v>Posibilidad de pérdida reputacional por falta de formacion al personal en una ruta clara del debido proceso de los proyectos que se formulan, presentan, ejecutan y supervidan debido a personal contratista sin claridad en la ruta de accion para los procesos que se adelantan en la secretaria</v>
          </cell>
        </row>
        <row r="11">
          <cell r="A11" t="str">
            <v>R3</v>
          </cell>
          <cell r="F11" t="str">
            <v>Posibilidad de pérdida reputacional por falta de socialiacion en las peticiones que realizan otras dependencias debido a demoras en dar respuesta  a los requerimientos que hacen otras dependencias</v>
          </cell>
        </row>
        <row r="12">
          <cell r="A12" t="str">
            <v>R4</v>
          </cell>
          <cell r="F12" t="str">
            <v>Posibilidad de pérdida reputacional por falta de socializacion interna de los eventos o actividades realizadas por la dependencia debido a que el personal contratista no esta informado de las actividades y no puede dar informacion al publico de las actividades realizadas</v>
          </cell>
        </row>
        <row r="13">
          <cell r="A13" t="str">
            <v>R5</v>
          </cell>
          <cell r="F13" t="str">
            <v>Posibilidad de pérdida reputacional por retrazos o malos entendidos en la recepcion y/o entrega de la informacion debido a la falta de uso de los correos institucionales por parte de los funcionarios</v>
          </cell>
        </row>
        <row r="14">
          <cell r="A14" t="str">
            <v>R6</v>
          </cell>
          <cell r="F14" t="str">
            <v>Posibilidad de pérdida reputacional por falta de seguimiento periodico a los procesos a cargo de los funcionarios debido a los tiempos entre las reuniones son muy distantes, los procesos y procedimientos pueden tomar otras direcciones</v>
          </cell>
        </row>
        <row r="15">
          <cell r="A15" t="str">
            <v>R7</v>
          </cell>
          <cell r="F15" t="str">
            <v>Posibilidad de pérdida económica y reputacional por falta de personal 100% capacitado en las siguientes plataformas: MGA, PIIP,GESPROY 3,0 a causa de personal idoneo en conocimientos de energias renovables para la formulacion e iniciativas de desarrollo en fomento de nuevas fuentes de energias</v>
          </cell>
        </row>
        <row r="16">
          <cell r="A16" t="str">
            <v>R8</v>
          </cell>
          <cell r="F16" t="str">
            <v>Posibilidad de pérdida reputacional por falta de programas de capacitacion en el proceso de las energias renovables debido a la poca articulacion y compromiso por parte del equipo de trabajo de las energias renovables para el seguimiento oprtuno de todos los programas y proyectos.</v>
          </cell>
        </row>
        <row r="17">
          <cell r="A17" t="str">
            <v>R9</v>
          </cell>
          <cell r="F17" t="str">
            <v>Posibilidad  de efecto dañoso sobre el interes patrimonial por pagos efectuados a los contratistas debido a la aporbacion de pagos por bienes y servicios que no cumplen con las condiciones de caidad</v>
          </cell>
        </row>
        <row r="18">
          <cell r="A18" t="str">
            <v>R10</v>
          </cell>
          <cell r="F18" t="str">
            <v>Posibilidad  de efecto dañoso sobre bienes de uso público por errores o impresiones en las actas de recibo parcial o final a causa de firmas de actas contractuales de recibo parcial o final sin supervision.</v>
          </cell>
        </row>
        <row r="19">
          <cell r="A19" t="str">
            <v>R11</v>
          </cell>
          <cell r="F19" t="str">
            <v>Posibilidad de pérdida reputacional por falta de documentacion impresa y digitalizada a causa de  mala gestion documental y archistica</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0.4</v>
          </cell>
          <cell r="M9">
            <v>0.6</v>
          </cell>
        </row>
        <row r="10">
          <cell r="E10">
            <v>0.4</v>
          </cell>
          <cell r="M10">
            <v>0.6</v>
          </cell>
        </row>
        <row r="11">
          <cell r="E11">
            <v>0.6</v>
          </cell>
          <cell r="M11">
            <v>0.6</v>
          </cell>
        </row>
        <row r="12">
          <cell r="E12">
            <v>0.6</v>
          </cell>
          <cell r="M12">
            <v>0.6</v>
          </cell>
        </row>
        <row r="13">
          <cell r="E13">
            <v>1</v>
          </cell>
          <cell r="M13">
            <v>0.6</v>
          </cell>
        </row>
        <row r="14">
          <cell r="E14">
            <v>0.6</v>
          </cell>
          <cell r="M14">
            <v>0.6</v>
          </cell>
        </row>
        <row r="15">
          <cell r="E15">
            <v>0.4</v>
          </cell>
          <cell r="M15">
            <v>0.8</v>
          </cell>
        </row>
        <row r="16">
          <cell r="E16">
            <v>0.4</v>
          </cell>
          <cell r="M16">
            <v>0.8</v>
          </cell>
        </row>
        <row r="17">
          <cell r="E17">
            <v>0.6</v>
          </cell>
          <cell r="M17">
            <v>0.8</v>
          </cell>
        </row>
        <row r="18">
          <cell r="E18">
            <v>0.4</v>
          </cell>
          <cell r="M18">
            <v>1</v>
          </cell>
        </row>
        <row r="19">
          <cell r="E19">
            <v>0.4</v>
          </cell>
          <cell r="M19">
            <v>0.6</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Baja</v>
          </cell>
          <cell r="D9" t="str">
            <v>Moderado</v>
          </cell>
          <cell r="E9" t="str">
            <v>Moderado</v>
          </cell>
        </row>
        <row r="10">
          <cell r="C10" t="str">
            <v>Baja</v>
          </cell>
          <cell r="D10" t="str">
            <v>Moderado</v>
          </cell>
          <cell r="E10" t="str">
            <v>Moderado</v>
          </cell>
        </row>
        <row r="11">
          <cell r="C11" t="str">
            <v>Media</v>
          </cell>
          <cell r="D11" t="str">
            <v>Moderado</v>
          </cell>
          <cell r="E11" t="str">
            <v>Moderado</v>
          </cell>
        </row>
        <row r="12">
          <cell r="C12" t="str">
            <v>Media</v>
          </cell>
          <cell r="D12" t="str">
            <v>Moderado</v>
          </cell>
          <cell r="E12" t="str">
            <v>Moderado</v>
          </cell>
        </row>
        <row r="13">
          <cell r="C13" t="str">
            <v>Muy Alta</v>
          </cell>
          <cell r="D13" t="str">
            <v>Moderado</v>
          </cell>
          <cell r="E13" t="str">
            <v>Alto</v>
          </cell>
        </row>
        <row r="14">
          <cell r="C14" t="str">
            <v>Media</v>
          </cell>
          <cell r="D14" t="str">
            <v>Moderado</v>
          </cell>
          <cell r="E14" t="str">
            <v>Moderado</v>
          </cell>
        </row>
        <row r="15">
          <cell r="C15" t="str">
            <v>Baja</v>
          </cell>
          <cell r="D15" t="str">
            <v>Mayor</v>
          </cell>
          <cell r="E15" t="str">
            <v>Alto</v>
          </cell>
        </row>
        <row r="16">
          <cell r="C16" t="str">
            <v>Baja</v>
          </cell>
          <cell r="D16" t="str">
            <v>Mayor</v>
          </cell>
          <cell r="E16" t="str">
            <v>Alto</v>
          </cell>
        </row>
        <row r="17">
          <cell r="C17" t="str">
            <v>Media</v>
          </cell>
          <cell r="D17" t="str">
            <v>Mayor</v>
          </cell>
          <cell r="E17" t="str">
            <v>Alto</v>
          </cell>
        </row>
        <row r="18">
          <cell r="C18" t="str">
            <v>Baja</v>
          </cell>
          <cell r="D18" t="str">
            <v>Catastrófico</v>
          </cell>
          <cell r="E18" t="str">
            <v>Extremo</v>
          </cell>
        </row>
        <row r="19">
          <cell r="C19" t="str">
            <v>Baja</v>
          </cell>
          <cell r="D19" t="str">
            <v>Moderado</v>
          </cell>
          <cell r="E19" t="str">
            <v>Moderado</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0.24</v>
          </cell>
          <cell r="T15">
            <v>0.44999999999999996</v>
          </cell>
        </row>
        <row r="19">
          <cell r="S19">
            <v>0.105</v>
          </cell>
          <cell r="T19">
            <v>0.6</v>
          </cell>
        </row>
        <row r="23">
          <cell r="S23">
            <v>0.36</v>
          </cell>
          <cell r="T23">
            <v>0.6</v>
          </cell>
        </row>
        <row r="27">
          <cell r="S27">
            <v>0.35</v>
          </cell>
          <cell r="T27">
            <v>0.6</v>
          </cell>
        </row>
        <row r="31">
          <cell r="S31">
            <v>0.36</v>
          </cell>
          <cell r="T31">
            <v>0.6</v>
          </cell>
        </row>
        <row r="35">
          <cell r="S35">
            <v>7.1999999999999995E-2</v>
          </cell>
          <cell r="T35">
            <v>0.8</v>
          </cell>
        </row>
        <row r="39">
          <cell r="S39">
            <v>0.24</v>
          </cell>
          <cell r="T39">
            <v>0.8</v>
          </cell>
        </row>
        <row r="43">
          <cell r="S43">
            <v>0.12959999999999999</v>
          </cell>
          <cell r="T43">
            <v>0.8</v>
          </cell>
        </row>
        <row r="47">
          <cell r="S47">
            <v>0.2</v>
          </cell>
          <cell r="T47">
            <v>1</v>
          </cell>
        </row>
        <row r="51">
          <cell r="S51">
            <v>0.1</v>
          </cell>
          <cell r="T51">
            <v>0.6</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0.24</v>
          </cell>
          <cell r="D9">
            <v>0.6</v>
          </cell>
          <cell r="E9" t="str">
            <v>Baja</v>
          </cell>
          <cell r="F9" t="str">
            <v>Moderado</v>
          </cell>
          <cell r="G9" t="str">
            <v>Moderado</v>
          </cell>
        </row>
      </sheetData>
      <sheetData sheetId="6">
        <row r="9">
          <cell r="G9" t="str">
            <v>Moderado</v>
          </cell>
        </row>
      </sheetData>
      <sheetData sheetId="7"/>
      <sheetData sheetId="8"/>
      <sheetData sheetId="9"/>
      <sheetData sheetId="10"/>
      <sheetData sheetId="11"/>
      <sheetData sheetId="12"/>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sheetData sheetId="1">
        <row r="1">
          <cell r="C1" t="str">
            <v>MAPA DE RIESGOS</v>
          </cell>
          <cell r="D1" t="str">
            <v>CÓDIGO:</v>
          </cell>
          <cell r="E1"/>
        </row>
        <row r="2">
          <cell r="D2" t="str">
            <v>VERSIÓN:</v>
          </cell>
          <cell r="E2"/>
        </row>
        <row r="4">
          <cell r="C4"/>
          <cell r="E4" t="str">
            <v>SECRETARIA JURIDICA</v>
          </cell>
          <cell r="G4" t="str">
            <v>Elaboración o Actualización:</v>
          </cell>
          <cell r="H4"/>
        </row>
        <row r="5">
          <cell r="E5" t="str">
            <v>Vigencia del:</v>
          </cell>
          <cell r="F5">
            <v>2025</v>
          </cell>
          <cell r="H5"/>
        </row>
        <row r="9">
          <cell r="A9" t="str">
            <v>R1</v>
          </cell>
          <cell r="F9" t="str">
            <v>Vencimiento de términos para presentar contestaciones o  interponer recursos</v>
          </cell>
        </row>
        <row r="10">
          <cell r="A10" t="str">
            <v>R2</v>
          </cell>
          <cell r="F10" t="str">
            <v>Presentación o contestación de acciones judiciales sin las evidencias y/o pruebas necesarias.</v>
          </cell>
        </row>
        <row r="11">
          <cell r="A11" t="str">
            <v>R3</v>
          </cell>
          <cell r="F11" t="str">
            <v>Manipulación de estudios previos, pliegos de condiciones, respuestas a observaciones, evaluación de propuestas, adendas y acto administrativo de adjudicación por terceros interesados en el futuro proceso de contratación..</v>
          </cell>
        </row>
        <row r="12">
          <cell r="A12" t="str">
            <v>R4</v>
          </cell>
          <cell r="F12" t="str">
            <v>Asesoría o recomendación que direccionen indebidamente el proceso de selección a un proponente en específico</v>
          </cell>
        </row>
        <row r="13">
          <cell r="A13" t="str">
            <v>R5</v>
          </cell>
          <cell r="F13" t="str">
            <v>Propuestas de dádivas y beneficios particulares a los funcionarios y/o asesores que realicen el acompañamiento con el fin de beneficiar  a un oferente</v>
          </cell>
        </row>
        <row r="14">
          <cell r="A14" t="str">
            <v>R6</v>
          </cell>
          <cell r="F14" t="str">
            <v>Posibilidad de manipular, omitir,retrasar o direccionar los requerimientos enviados a las ESAL dentro de los procesos de inspeccion y vigilancia para favorecer intereses particulares</v>
          </cell>
        </row>
        <row r="15">
          <cell r="A15" t="str">
            <v>R7</v>
          </cell>
          <cell r="F15" t="str">
            <v>Incumplimiento en los términos de atención de peticiones, consultas y conceptos juridicos para beneficio propio o de particulares.</v>
          </cell>
        </row>
        <row r="16">
          <cell r="A16" t="str">
            <v>R8</v>
          </cell>
          <cell r="F16" t="str">
            <v xml:space="preserve">Expedir resoluciones de reconocimiento de personeria , reforma de Estatutos e Inscripcion de Dignatarios sin el lleno de los requisitos Legales, para beneficio de particulares
</v>
          </cell>
        </row>
        <row r="17">
          <cell r="A17" t="str">
            <v>R9</v>
          </cell>
          <cell r="F17" t="str">
            <v>Posibilidad de afectacion economica y de transparencia  debido a la suplantacion de identidad por parte del extranjero que va a obtener la Nacionalidad   Colombiana</v>
          </cell>
        </row>
        <row r="18">
          <cell r="A18" t="str">
            <v>R10</v>
          </cell>
          <cell r="F18" t="str">
            <v xml:space="preserve">  </v>
          </cell>
        </row>
        <row r="19">
          <cell r="A19" t="str">
            <v>R11</v>
          </cell>
          <cell r="F19" t="str">
            <v xml:space="preserve">  </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0.8</v>
          </cell>
        </row>
        <row r="10">
          <cell r="E10">
            <v>0.6</v>
          </cell>
          <cell r="M10">
            <v>0.8</v>
          </cell>
        </row>
        <row r="11">
          <cell r="E11" t="str">
            <v/>
          </cell>
          <cell r="M11" t="str">
            <v/>
          </cell>
        </row>
        <row r="12">
          <cell r="E12" t="str">
            <v/>
          </cell>
          <cell r="M12" t="str">
            <v/>
          </cell>
        </row>
        <row r="13">
          <cell r="E13" t="str">
            <v/>
          </cell>
          <cell r="M13" t="str">
            <v/>
          </cell>
        </row>
        <row r="14">
          <cell r="E14">
            <v>0.6</v>
          </cell>
          <cell r="M14">
            <v>0.4</v>
          </cell>
        </row>
        <row r="15">
          <cell r="E15">
            <v>0.6</v>
          </cell>
          <cell r="M15">
            <v>0.4</v>
          </cell>
        </row>
        <row r="16">
          <cell r="E16">
            <v>0.6</v>
          </cell>
          <cell r="M16">
            <v>0.4</v>
          </cell>
        </row>
        <row r="17">
          <cell r="E17">
            <v>0.2</v>
          </cell>
          <cell r="M17">
            <v>0.4</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Mayor</v>
          </cell>
          <cell r="E9" t="str">
            <v>Alto</v>
          </cell>
        </row>
        <row r="10">
          <cell r="C10" t="str">
            <v>Media</v>
          </cell>
          <cell r="D10" t="str">
            <v>Mayor</v>
          </cell>
          <cell r="E10" t="str">
            <v>Alto</v>
          </cell>
        </row>
        <row r="11">
          <cell r="C11" t="str">
            <v/>
          </cell>
          <cell r="D11" t="str">
            <v/>
          </cell>
          <cell r="E11" t="str">
            <v/>
          </cell>
        </row>
        <row r="12">
          <cell r="C12" t="str">
            <v/>
          </cell>
          <cell r="D12" t="str">
            <v/>
          </cell>
          <cell r="E12" t="str">
            <v/>
          </cell>
        </row>
        <row r="13">
          <cell r="C13" t="str">
            <v/>
          </cell>
          <cell r="D13" t="str">
            <v/>
          </cell>
          <cell r="E13" t="str">
            <v/>
          </cell>
        </row>
        <row r="14">
          <cell r="C14" t="str">
            <v>Media</v>
          </cell>
          <cell r="D14" t="str">
            <v>Menor</v>
          </cell>
          <cell r="E14" t="str">
            <v>Moderado</v>
          </cell>
        </row>
        <row r="15">
          <cell r="C15" t="str">
            <v>Media</v>
          </cell>
          <cell r="D15" t="str">
            <v>Menor</v>
          </cell>
          <cell r="E15" t="str">
            <v>Moderado</v>
          </cell>
        </row>
        <row r="16">
          <cell r="C16" t="str">
            <v>Media</v>
          </cell>
          <cell r="D16" t="str">
            <v>Menor</v>
          </cell>
          <cell r="E16" t="str">
            <v>Moderado</v>
          </cell>
        </row>
        <row r="17">
          <cell r="C17" t="str">
            <v>Muy Baja</v>
          </cell>
          <cell r="D17" t="str">
            <v>Menor</v>
          </cell>
          <cell r="E17" t="str">
            <v>Bajo</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0.36</v>
          </cell>
          <cell r="T15">
            <v>0.8</v>
          </cell>
        </row>
        <row r="19">
          <cell r="S19" t="str">
            <v/>
          </cell>
          <cell r="T19" t="str">
            <v/>
          </cell>
        </row>
        <row r="23">
          <cell r="S23" t="str">
            <v/>
          </cell>
          <cell r="T23" t="str">
            <v/>
          </cell>
        </row>
        <row r="27">
          <cell r="S27" t="str">
            <v/>
          </cell>
          <cell r="T27" t="str">
            <v/>
          </cell>
        </row>
        <row r="31">
          <cell r="S31">
            <v>0.15</v>
          </cell>
          <cell r="T31">
            <v>0.4</v>
          </cell>
        </row>
        <row r="35">
          <cell r="S35">
            <v>0.3</v>
          </cell>
          <cell r="T35">
            <v>0.4</v>
          </cell>
        </row>
        <row r="39">
          <cell r="S39">
            <v>0.15</v>
          </cell>
          <cell r="T39">
            <v>0.4</v>
          </cell>
        </row>
        <row r="43">
          <cell r="S43">
            <v>0.12</v>
          </cell>
          <cell r="T43">
            <v>0.4</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0.8</v>
          </cell>
          <cell r="E9" t="str">
            <v>Baja</v>
          </cell>
          <cell r="F9" t="str">
            <v>Mayor</v>
          </cell>
          <cell r="G9" t="str">
            <v>Alto</v>
          </cell>
        </row>
      </sheetData>
      <sheetData sheetId="6"/>
      <sheetData sheetId="7">
        <row r="9">
          <cell r="G9" t="str">
            <v>Alto</v>
          </cell>
        </row>
      </sheetData>
      <sheetData sheetId="8"/>
      <sheetData sheetId="9"/>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11 FORMULAS"/>
      <sheetName val="9 RIESGO DEL PROCESO"/>
      <sheetName val="10 CONTROL DE CAMBIOS"/>
    </sheetNames>
    <sheetDataSet>
      <sheetData sheetId="0"/>
      <sheetData sheetId="1">
        <row r="1">
          <cell r="C1" t="str">
            <v>MAPA DE RIESGOS ANTICORRUPCION                                                                                     SECRETARIA GENERAL</v>
          </cell>
          <cell r="G1" t="str">
            <v>CÓDIGO:</v>
          </cell>
          <cell r="H1"/>
        </row>
        <row r="2">
          <cell r="G2" t="str">
            <v>VERSIÓN:</v>
          </cell>
          <cell r="H2" t="str">
            <v>2</v>
          </cell>
        </row>
        <row r="4">
          <cell r="E4" t="str">
            <v>ATENCION AL CIUDADANO Y GESTION DOCUMENTAL, FUNCION PUBLICA Y LOGISTICA</v>
          </cell>
          <cell r="G4" t="str">
            <v>Elaboración o Actualización:</v>
          </cell>
          <cell r="H4" t="str">
            <v>ACTUALIZACION</v>
          </cell>
        </row>
        <row r="5">
          <cell r="E5" t="str">
            <v>Vigencia del:</v>
          </cell>
          <cell r="F5" t="str">
            <v>011/01/2026</v>
          </cell>
          <cell r="H5">
            <v>46142</v>
          </cell>
        </row>
        <row r="9">
          <cell r="A9" t="str">
            <v>R1</v>
          </cell>
          <cell r="F9" t="str">
            <v xml:space="preserve">Posibilidad de pérdida reputacional Por Indebido direccionamiento de la correspondencia allegada por los medios contemplados para la recepción de PQRSD. Debido Intensión de dilatar los proceos en la antención oportuna de PQRSD. (Vencimiento de términos). </v>
          </cell>
        </row>
        <row r="10">
          <cell r="A10" t="str">
            <v>R2</v>
          </cell>
          <cell r="F10" t="str">
            <v>Posibilidad de pérdida reputacional Por Perdida de solicitudes y/o PQRSD recibidas por los medios contemplados para la recepción de estas. Debido al Incumplimiento del Protocolo para la atención y manejo de los canales virtuales de atención al ciudadano de la Gobernación de Bolívar.</v>
          </cell>
        </row>
        <row r="11">
          <cell r="A11" t="str">
            <v>R3</v>
          </cell>
          <cell r="F11" t="str">
            <v>Posibilidad de pérdida reputacional Por cobros indevidos de tramites de pasaportes Debido al falta de control de la entidad</v>
          </cell>
        </row>
        <row r="12">
          <cell r="A12" t="str">
            <v>R4</v>
          </cell>
          <cell r="F12" t="str">
            <v>Posibilidad de pérdida reputacional Por perdida del y deterioro del patrimonio Archivístico debido a la mala implementación de los procesos técnicos de gestión documental en las diferentes oficinas productoras de la entidad y las malas prácticas en el cumplimiento de la función archivística en las entidades territoriales.</v>
          </cell>
        </row>
        <row r="13">
          <cell r="A13" t="str">
            <v>R5</v>
          </cell>
          <cell r="F13" t="str">
            <v>Posibilidad de pérdida reputacional Por no atender oportunamente las solicitudes de préstamos de documentos de archivo a causa de que las oficinas productoras no realizan las transferencias documentales primarias, que han cumplido su tiempo de retención en el archivo de gestión acorde a lo previsto en sus TRD.</v>
          </cell>
        </row>
        <row r="14">
          <cell r="A14" t="str">
            <v>R6</v>
          </cell>
          <cell r="F14" t="str">
            <v>Omitir o modificar las informacion original para la elaboración de  las Certificaciones laborales, para beneficio propio y/o del funcionario solicitante.</v>
          </cell>
        </row>
        <row r="15">
          <cell r="A15" t="str">
            <v>R7</v>
          </cell>
          <cell r="F15" t="str">
            <v>Alteración de registros de nómina para favorecimIento propio, de funcionarios de la entidad o terceros.</v>
          </cell>
        </row>
        <row r="16">
          <cell r="A16" t="str">
            <v>R8</v>
          </cell>
          <cell r="F16" t="str">
            <v>Manejo inadecuado de los recursos financieros para la celebracion de los contratos de capacitacion, organización de eventos, Actvidades institucionales. Para lucro propio o de terceros.</v>
          </cell>
        </row>
        <row r="17">
          <cell r="A17" t="str">
            <v>R9</v>
          </cell>
          <cell r="F17" t="str">
            <v>Posibilidades de error o inexactitud de la información contenida en el inventario de bienes inmuebles adoptado medinate resolución</v>
          </cell>
        </row>
        <row r="18">
          <cell r="A18" t="str">
            <v>R10</v>
          </cell>
          <cell r="F18" t="str">
            <v>Posibiliadad de Recibir o Solicitar Dádivas o beneficios a nombre propio o de terceros dentro de la elaboración o ejecución contratos</v>
          </cell>
        </row>
        <row r="19">
          <cell r="A19" t="str">
            <v>R11</v>
          </cell>
          <cell r="F19" t="str">
            <v>Retiro indebido de los bienes muebles y equipos de oficina dentro y fuera de las instalaciones del CAD con intención de apropiación</v>
          </cell>
        </row>
        <row r="20">
          <cell r="A20" t="str">
            <v>R12</v>
          </cell>
          <cell r="F20" t="str">
            <v>Uso indebido y/o desordenado de los productos de aseo y cafeteria custodiados bajo la Direccion Administrativa Logistica para beneficio propio o de terceros</v>
          </cell>
        </row>
        <row r="21">
          <cell r="A21" t="str">
            <v>R13</v>
          </cell>
          <cell r="F21" t="str">
            <v xml:space="preserve">  </v>
          </cell>
        </row>
      </sheetData>
      <sheetData sheetId="2">
        <row r="9">
          <cell r="E9">
            <v>0.6</v>
          </cell>
          <cell r="M9">
            <v>0.8</v>
          </cell>
        </row>
        <row r="10">
          <cell r="E10">
            <v>0.6</v>
          </cell>
          <cell r="M10">
            <v>0.8</v>
          </cell>
        </row>
        <row r="11">
          <cell r="E11">
            <v>1</v>
          </cell>
          <cell r="M11">
            <v>1</v>
          </cell>
        </row>
        <row r="12">
          <cell r="E12">
            <v>0.6</v>
          </cell>
          <cell r="M12">
            <v>1</v>
          </cell>
        </row>
        <row r="13">
          <cell r="E13">
            <v>0.8</v>
          </cell>
          <cell r="M13">
            <v>0.8</v>
          </cell>
        </row>
        <row r="14">
          <cell r="E14">
            <v>0.2</v>
          </cell>
          <cell r="M14">
            <v>0.8</v>
          </cell>
        </row>
        <row r="15">
          <cell r="E15">
            <v>0.4</v>
          </cell>
          <cell r="M15">
            <v>0.8</v>
          </cell>
        </row>
        <row r="16">
          <cell r="E16">
            <v>0.4</v>
          </cell>
          <cell r="M16">
            <v>0.8</v>
          </cell>
        </row>
        <row r="17">
          <cell r="E17">
            <v>0.4</v>
          </cell>
          <cell r="M17">
            <v>0.2</v>
          </cell>
        </row>
        <row r="18">
          <cell r="E18">
            <v>0.2</v>
          </cell>
          <cell r="M18">
            <v>0.2</v>
          </cell>
        </row>
        <row r="19">
          <cell r="E19">
            <v>0.2</v>
          </cell>
          <cell r="M19">
            <v>0.2</v>
          </cell>
        </row>
        <row r="20">
          <cell r="E20">
            <v>0.4</v>
          </cell>
          <cell r="M20">
            <v>0.2</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Mayor</v>
          </cell>
          <cell r="E9" t="str">
            <v>Alto</v>
          </cell>
        </row>
        <row r="10">
          <cell r="C10" t="str">
            <v>Media</v>
          </cell>
          <cell r="D10" t="str">
            <v>Mayor</v>
          </cell>
          <cell r="E10" t="str">
            <v>Alto</v>
          </cell>
        </row>
        <row r="11">
          <cell r="C11" t="str">
            <v>Muy Alta</v>
          </cell>
          <cell r="D11" t="str">
            <v>Catastrófico</v>
          </cell>
          <cell r="E11" t="str">
            <v>Extremo</v>
          </cell>
        </row>
        <row r="12">
          <cell r="C12" t="str">
            <v>Media</v>
          </cell>
          <cell r="D12" t="str">
            <v>Catastrófico</v>
          </cell>
          <cell r="E12" t="str">
            <v>Extremo</v>
          </cell>
        </row>
        <row r="13">
          <cell r="C13" t="str">
            <v>Alta</v>
          </cell>
          <cell r="D13" t="str">
            <v>Mayor</v>
          </cell>
          <cell r="E13" t="str">
            <v>Alto</v>
          </cell>
        </row>
        <row r="14">
          <cell r="C14" t="str">
            <v>Muy Baja</v>
          </cell>
          <cell r="D14" t="str">
            <v>Mayor</v>
          </cell>
          <cell r="E14" t="str">
            <v>Alto</v>
          </cell>
        </row>
        <row r="15">
          <cell r="C15" t="str">
            <v>Baja</v>
          </cell>
          <cell r="D15" t="str">
            <v>Mayor</v>
          </cell>
          <cell r="E15" t="str">
            <v>Alto</v>
          </cell>
        </row>
        <row r="16">
          <cell r="C16" t="str">
            <v>Baja</v>
          </cell>
          <cell r="D16" t="str">
            <v>Mayor</v>
          </cell>
          <cell r="E16" t="str">
            <v>Alto</v>
          </cell>
        </row>
        <row r="17">
          <cell r="C17" t="str">
            <v>Baja</v>
          </cell>
          <cell r="D17" t="str">
            <v>Leve</v>
          </cell>
          <cell r="E17" t="str">
            <v>Bajo</v>
          </cell>
        </row>
        <row r="18">
          <cell r="C18" t="str">
            <v>Muy Baja</v>
          </cell>
          <cell r="D18" t="str">
            <v>Leve</v>
          </cell>
          <cell r="E18" t="str">
            <v>Bajo</v>
          </cell>
        </row>
        <row r="19">
          <cell r="C19" t="str">
            <v>Muy Baja</v>
          </cell>
          <cell r="D19" t="str">
            <v>Leve</v>
          </cell>
          <cell r="E19" t="str">
            <v>Bajo</v>
          </cell>
        </row>
        <row r="20">
          <cell r="C20" t="str">
            <v>Baja</v>
          </cell>
          <cell r="D20" t="str">
            <v>Leve</v>
          </cell>
          <cell r="E20" t="str">
            <v>Bajo</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0.216</v>
          </cell>
          <cell r="T15">
            <v>0.8</v>
          </cell>
        </row>
        <row r="19">
          <cell r="S19">
            <v>0.18</v>
          </cell>
          <cell r="T19">
            <v>1</v>
          </cell>
        </row>
        <row r="23">
          <cell r="S23">
            <v>0.216</v>
          </cell>
          <cell r="T23">
            <v>1</v>
          </cell>
        </row>
        <row r="27">
          <cell r="S27">
            <v>0.28799999999999998</v>
          </cell>
          <cell r="T27">
            <v>0.8</v>
          </cell>
        </row>
        <row r="31">
          <cell r="S31">
            <v>0.1</v>
          </cell>
          <cell r="T31">
            <v>0.8</v>
          </cell>
        </row>
        <row r="35">
          <cell r="S35">
            <v>0.24</v>
          </cell>
          <cell r="T35">
            <v>0.8</v>
          </cell>
        </row>
        <row r="39">
          <cell r="S39">
            <v>0.24</v>
          </cell>
          <cell r="T39">
            <v>0.8</v>
          </cell>
        </row>
        <row r="43">
          <cell r="S43">
            <v>9.6040000000000014E-2</v>
          </cell>
          <cell r="T43">
            <v>0.2</v>
          </cell>
        </row>
        <row r="47">
          <cell r="S47">
            <v>7.1999999999999995E-2</v>
          </cell>
          <cell r="T47">
            <v>0.2</v>
          </cell>
        </row>
        <row r="51">
          <cell r="S51">
            <v>4.3199999999999995E-2</v>
          </cell>
          <cell r="T51">
            <v>0.2</v>
          </cell>
        </row>
        <row r="55">
          <cell r="S55">
            <v>0.14399999999999999</v>
          </cell>
          <cell r="T55">
            <v>0.2</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0.12959999999999999</v>
          </cell>
          <cell r="D9">
            <v>0.8</v>
          </cell>
          <cell r="E9" t="str">
            <v>Muy Baja</v>
          </cell>
          <cell r="F9" t="str">
            <v>Mayor</v>
          </cell>
          <cell r="G9" t="str">
            <v>Alto</v>
          </cell>
        </row>
      </sheetData>
      <sheetData sheetId="6"/>
      <sheetData sheetId="7">
        <row r="9">
          <cell r="G9" t="str">
            <v>Alto</v>
          </cell>
        </row>
      </sheetData>
      <sheetData sheetId="8"/>
      <sheetData sheetId="9"/>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Hoja1"/>
      <sheetName val="Hoja2"/>
      <sheetName val="Hoja3"/>
      <sheetName val="11 FORMULAS"/>
      <sheetName val="9 RIESGO DEL PROCESO"/>
      <sheetName val="10 CONTROL DE CAMBIOS"/>
    </sheetNames>
    <sheetDataSet>
      <sheetData sheetId="0"/>
      <sheetData sheetId="1">
        <row r="1">
          <cell r="C1" t="str">
            <v>MAPA DE RIESGOS</v>
          </cell>
          <cell r="D1" t="str">
            <v>CÓDIGO:</v>
          </cell>
          <cell r="E1"/>
        </row>
        <row r="2">
          <cell r="D2" t="str">
            <v>VERSIÓN:</v>
          </cell>
          <cell r="E2"/>
        </row>
        <row r="4">
          <cell r="C4" t="str">
            <v>GOBERNACION DE BOLIVAR</v>
          </cell>
          <cell r="E4" t="str">
            <v>GESTION DE EDUCACION</v>
          </cell>
          <cell r="G4" t="str">
            <v>Elaboración o Actualización:</v>
          </cell>
          <cell r="H4">
            <v>46017</v>
          </cell>
        </row>
        <row r="5">
          <cell r="E5" t="str">
            <v>Vigencia del:</v>
          </cell>
          <cell r="F5">
            <v>45658</v>
          </cell>
          <cell r="H5">
            <v>46022</v>
          </cell>
        </row>
        <row r="9">
          <cell r="A9" t="str">
            <v>R1</v>
          </cell>
          <cell r="F9" t="str">
            <v xml:space="preserve">Posibilidad  de efecto dañoso sobre el recurso público por ingresar novedades sin soporte o extemporanea debido a interes de beneficiar a un empleado publico </v>
          </cell>
        </row>
        <row r="10">
          <cell r="A10" t="str">
            <v>R2</v>
          </cell>
          <cell r="F10" t="str">
            <v>Posibilidad  de efecto dañoso sobre el recurso público por ingreso irregular de las novedades de Horas Extras,  debido a interes de favorecer a un funcionario.</v>
          </cell>
        </row>
        <row r="11">
          <cell r="A11" t="str">
            <v>R3</v>
          </cell>
          <cell r="F11" t="str">
            <v>Posibilidad  de efecto dañoso sobre el recurso público por realizar procedimientos de carrera docente (Ascenso, reubicacion o mejoramiento salarial), sin el cumplinmiento de los requisitos por norma. debido a errores en la verificación de información</v>
          </cell>
        </row>
        <row r="12">
          <cell r="A12" t="str">
            <v>R4</v>
          </cell>
          <cell r="F12" t="str">
            <v>Posibilidad de pérdida reputacional por cobros indebidos de particulares por tramites administrativos comunes sin costo de la planta de personal. debido a desconocimiento de los trámites administrativos de la secretaría.</v>
          </cell>
        </row>
        <row r="13">
          <cell r="A13" t="str">
            <v>R5</v>
          </cell>
          <cell r="F13" t="str">
            <v>Posibilidad de pérdida reputacional por proveer empleos vacantes en la planta de personal con personas que no cumplen el perfil y requisitos debido a fallas en la revisión de requisitos</v>
          </cell>
        </row>
        <row r="14">
          <cell r="A14" t="str">
            <v>R6</v>
          </cell>
          <cell r="F14" t="str">
            <v>Posibilidad de pérdida reputacional por cobros indebidos de empleados públicos por cualquier tramite en la entidad debido a debilidad en valores institucionales</v>
          </cell>
        </row>
        <row r="15">
          <cell r="A15" t="str">
            <v>R7</v>
          </cell>
          <cell r="F15" t="str">
            <v xml:space="preserve">Posibilidad de pérdida reputacional por errores en los procedimientos internos de la dependencia debido a desactualización o inexistencia de los mismos según MIPG y MECI </v>
          </cell>
        </row>
        <row r="16">
          <cell r="A16" t="str">
            <v>R8</v>
          </cell>
          <cell r="F16" t="str">
            <v>Posibilidad de pérdida económica y reputacional por proyectos ejecutados con errores tecnicos, juridicos o financieros debido a falta de revisión de los criterios de viabilidad de los proyectos</v>
          </cell>
        </row>
        <row r="17">
          <cell r="A17" t="str">
            <v>R9</v>
          </cell>
          <cell r="F17" t="str">
            <v>Posibilidad  de efecto dañoso sobre el recurso público por malversación de recursos de los fondos educativos debido a falta de seguimiento por la secretaría territorial certificada</v>
          </cell>
        </row>
        <row r="18">
          <cell r="A18" t="str">
            <v>R10</v>
          </cell>
          <cell r="F18" t="str">
            <v>Posibilidad de pérdida económica y reputacional por violación voluntaria al principio de selección objetiva debido a presiones internas o externas para los servidores públicos encargados de adelantar el proceso de contratación</v>
          </cell>
        </row>
        <row r="19">
          <cell r="A19" t="str">
            <v>R11</v>
          </cell>
          <cell r="F19" t="str">
            <v>Posibilidad  de efecto dañoso sobre el recurso público por suplantación de identidad de empleados publicos debido a cambios de credenciales de acceso y control de la plataforma humano que maneja el pago de derechos económicos de los empleados públicos.</v>
          </cell>
        </row>
        <row r="20">
          <cell r="A20" t="str">
            <v>R12</v>
          </cell>
          <cell r="F20" t="str">
            <v xml:space="preserve">  </v>
          </cell>
        </row>
        <row r="21">
          <cell r="A21" t="str">
            <v>R13</v>
          </cell>
          <cell r="F21" t="str">
            <v xml:space="preserve">  </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0.2</v>
          </cell>
        </row>
        <row r="10">
          <cell r="E10">
            <v>1</v>
          </cell>
          <cell r="M10">
            <v>0.2</v>
          </cell>
        </row>
        <row r="11">
          <cell r="E11">
            <v>0.8</v>
          </cell>
          <cell r="M11">
            <v>0.4</v>
          </cell>
        </row>
        <row r="12">
          <cell r="E12">
            <v>1</v>
          </cell>
          <cell r="M12">
            <v>0.2</v>
          </cell>
        </row>
        <row r="13">
          <cell r="E13">
            <v>0.6</v>
          </cell>
          <cell r="M13">
            <v>0.6</v>
          </cell>
        </row>
        <row r="14">
          <cell r="E14">
            <v>0.6</v>
          </cell>
          <cell r="M14">
            <v>0.6</v>
          </cell>
        </row>
        <row r="15">
          <cell r="E15">
            <v>0.4</v>
          </cell>
          <cell r="M15">
            <v>0.2</v>
          </cell>
        </row>
        <row r="16">
          <cell r="E16">
            <v>0.4</v>
          </cell>
          <cell r="M16">
            <v>1</v>
          </cell>
        </row>
        <row r="17">
          <cell r="E17">
            <v>0.6</v>
          </cell>
          <cell r="M17">
            <v>1</v>
          </cell>
        </row>
        <row r="18">
          <cell r="E18">
            <v>0.4</v>
          </cell>
          <cell r="M18">
            <v>0.6</v>
          </cell>
        </row>
        <row r="19">
          <cell r="E19">
            <v>0.8</v>
          </cell>
          <cell r="M19">
            <v>1</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Leve</v>
          </cell>
          <cell r="E9" t="str">
            <v>Moderado</v>
          </cell>
        </row>
        <row r="10">
          <cell r="C10" t="str">
            <v>Muy Alta</v>
          </cell>
          <cell r="D10" t="str">
            <v>Leve</v>
          </cell>
          <cell r="E10" t="str">
            <v>Alto</v>
          </cell>
        </row>
        <row r="11">
          <cell r="C11" t="str">
            <v>Alta</v>
          </cell>
          <cell r="D11" t="str">
            <v>Menor</v>
          </cell>
          <cell r="E11" t="str">
            <v>Moderado</v>
          </cell>
        </row>
        <row r="12">
          <cell r="C12" t="str">
            <v>Muy Alta</v>
          </cell>
          <cell r="D12" t="str">
            <v>Leve</v>
          </cell>
          <cell r="E12" t="str">
            <v>Alto</v>
          </cell>
        </row>
        <row r="13">
          <cell r="C13" t="str">
            <v>Media</v>
          </cell>
          <cell r="D13" t="str">
            <v>Moderado</v>
          </cell>
          <cell r="E13" t="str">
            <v>Moderado</v>
          </cell>
        </row>
        <row r="14">
          <cell r="C14" t="str">
            <v>Media</v>
          </cell>
          <cell r="D14" t="str">
            <v>Moderado</v>
          </cell>
          <cell r="E14" t="str">
            <v>Moderado</v>
          </cell>
        </row>
        <row r="15">
          <cell r="C15" t="str">
            <v>Baja</v>
          </cell>
          <cell r="D15" t="str">
            <v>Leve</v>
          </cell>
          <cell r="E15" t="str">
            <v>Bajo</v>
          </cell>
        </row>
        <row r="16">
          <cell r="C16" t="str">
            <v>Baja</v>
          </cell>
          <cell r="D16" t="str">
            <v>Catastrófico</v>
          </cell>
          <cell r="E16" t="str">
            <v>Extremo</v>
          </cell>
        </row>
        <row r="17">
          <cell r="C17" t="str">
            <v>Media</v>
          </cell>
          <cell r="D17" t="str">
            <v>Catastrófico</v>
          </cell>
          <cell r="E17" t="str">
            <v>Extremo</v>
          </cell>
        </row>
        <row r="18">
          <cell r="C18" t="str">
            <v>Baja</v>
          </cell>
          <cell r="D18" t="str">
            <v>Moderado</v>
          </cell>
          <cell r="E18" t="str">
            <v>Moderado</v>
          </cell>
        </row>
        <row r="19">
          <cell r="C19" t="str">
            <v>Alta</v>
          </cell>
          <cell r="D19" t="str">
            <v>Catastrófico</v>
          </cell>
          <cell r="E19" t="str">
            <v>Extremo</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5">
          <cell r="S15">
            <v>0.7</v>
          </cell>
          <cell r="T15">
            <v>0.2</v>
          </cell>
        </row>
        <row r="19">
          <cell r="S19">
            <v>0.56000000000000005</v>
          </cell>
          <cell r="T19">
            <v>0.4</v>
          </cell>
        </row>
        <row r="23">
          <cell r="S23">
            <v>0.6</v>
          </cell>
          <cell r="T23">
            <v>0.2</v>
          </cell>
        </row>
        <row r="27">
          <cell r="S27">
            <v>0.42</v>
          </cell>
          <cell r="T27">
            <v>0.6</v>
          </cell>
        </row>
        <row r="31">
          <cell r="S31">
            <v>0.36</v>
          </cell>
          <cell r="T31">
            <v>0.6</v>
          </cell>
        </row>
        <row r="35">
          <cell r="S35">
            <v>0.24</v>
          </cell>
          <cell r="T35">
            <v>0.2</v>
          </cell>
        </row>
        <row r="39">
          <cell r="S39">
            <v>0.24</v>
          </cell>
          <cell r="T39">
            <v>1</v>
          </cell>
        </row>
        <row r="43">
          <cell r="S43">
            <v>0.42</v>
          </cell>
          <cell r="T43">
            <v>1</v>
          </cell>
        </row>
        <row r="47">
          <cell r="S47">
            <v>0.24</v>
          </cell>
          <cell r="T47">
            <v>0.6</v>
          </cell>
        </row>
        <row r="51">
          <cell r="S51">
            <v>0.48</v>
          </cell>
          <cell r="T51">
            <v>1</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0.20579999999999998</v>
          </cell>
          <cell r="D9">
            <v>0.2</v>
          </cell>
          <cell r="E9" t="str">
            <v>Baja</v>
          </cell>
          <cell r="F9" t="str">
            <v>Leve</v>
          </cell>
          <cell r="G9" t="str">
            <v>Bajo</v>
          </cell>
        </row>
      </sheetData>
      <sheetData sheetId="6"/>
      <sheetData sheetId="7">
        <row r="9">
          <cell r="G9" t="str">
            <v>Moderado</v>
          </cell>
        </row>
      </sheetData>
      <sheetData sheetId="8"/>
      <sheetData sheetId="9"/>
      <sheetData sheetId="10"/>
      <sheetData sheetId="11"/>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11 FORMULAS"/>
    </sheetNames>
    <sheetDataSet>
      <sheetData sheetId="0" refreshError="1"/>
      <sheetData sheetId="1">
        <row r="1">
          <cell r="C1" t="str">
            <v>MAPA DE RIESGOS</v>
          </cell>
          <cell r="D1" t="str">
            <v>CÓDIGO:</v>
          </cell>
        </row>
        <row r="2">
          <cell r="D2" t="str">
            <v>VERSIÓN:</v>
          </cell>
        </row>
        <row r="4">
          <cell r="C4" t="str">
            <v>GOBERNACION DE BOLIVAR</v>
          </cell>
          <cell r="E4" t="str">
            <v>SECRETARÍA DE SERVICIOS PÚBLICOS</v>
          </cell>
          <cell r="G4" t="str">
            <v>Elaboración o Actualización:</v>
          </cell>
          <cell r="H4">
            <v>46017</v>
          </cell>
        </row>
        <row r="5">
          <cell r="E5" t="str">
            <v>Vigencia del:</v>
          </cell>
          <cell r="F5">
            <v>45901</v>
          </cell>
          <cell r="H5">
            <v>46022</v>
          </cell>
        </row>
        <row r="9">
          <cell r="A9" t="str">
            <v>R1</v>
          </cell>
          <cell r="F9" t="str">
            <v>Posibilidad de pérdida reputacional Por manipulación de los procesos de contratación con el fin de favorecer a un funcionario, particular o un grupo con intereses privados A causa de estudios previos superficiales y manipulados por personal interesado en el proceso de contratación</v>
          </cell>
        </row>
        <row r="10">
          <cell r="A10" t="str">
            <v>R2</v>
          </cell>
          <cell r="F10" t="str">
            <v>Posibilidad de pérdida reputacional Por adulterar u ocultar información de interés y naturaleza pública con el fin de saisfacer intereses particulares debido a sistemas de información susceptibles de manipulación o adulteración</v>
          </cell>
        </row>
        <row r="11">
          <cell r="A11" t="str">
            <v>R3</v>
          </cell>
        </row>
        <row r="12">
          <cell r="A12" t="str">
            <v>R4</v>
          </cell>
        </row>
        <row r="13">
          <cell r="A13" t="str">
            <v>R5</v>
          </cell>
        </row>
        <row r="14">
          <cell r="A14" t="str">
            <v>R6</v>
          </cell>
        </row>
        <row r="15">
          <cell r="A15" t="str">
            <v>R7</v>
          </cell>
        </row>
        <row r="16">
          <cell r="A16" t="str">
            <v>R8</v>
          </cell>
        </row>
        <row r="17">
          <cell r="A17" t="str">
            <v>R9</v>
          </cell>
        </row>
        <row r="18">
          <cell r="A18" t="str">
            <v>R10</v>
          </cell>
        </row>
        <row r="19">
          <cell r="A19" t="str">
            <v>R11</v>
          </cell>
        </row>
        <row r="20">
          <cell r="A20" t="str">
            <v>R12</v>
          </cell>
        </row>
        <row r="21">
          <cell r="A21" t="str">
            <v>R13</v>
          </cell>
        </row>
        <row r="22">
          <cell r="A22" t="str">
            <v>R14</v>
          </cell>
          <cell r="F22" t="str">
            <v xml:space="preserve">  </v>
          </cell>
        </row>
        <row r="23">
          <cell r="A23" t="str">
            <v>R15</v>
          </cell>
          <cell r="F23" t="str">
            <v xml:space="preserve">  </v>
          </cell>
        </row>
        <row r="24">
          <cell r="A24" t="str">
            <v>R16</v>
          </cell>
          <cell r="F24" t="str">
            <v xml:space="preserve">  </v>
          </cell>
        </row>
        <row r="25">
          <cell r="A25" t="str">
            <v>R17</v>
          </cell>
          <cell r="F25" t="str">
            <v xml:space="preserve">  </v>
          </cell>
        </row>
        <row r="26">
          <cell r="A26" t="str">
            <v>R18</v>
          </cell>
          <cell r="F26" t="str">
            <v xml:space="preserve">  </v>
          </cell>
        </row>
        <row r="27">
          <cell r="A27" t="str">
            <v>R19</v>
          </cell>
          <cell r="F27" t="str">
            <v xml:space="preserve">  </v>
          </cell>
        </row>
        <row r="28">
          <cell r="A28" t="str">
            <v>R20</v>
          </cell>
          <cell r="F28" t="str">
            <v xml:space="preserve">  </v>
          </cell>
        </row>
      </sheetData>
      <sheetData sheetId="2">
        <row r="9">
          <cell r="E9">
            <v>0.6</v>
          </cell>
          <cell r="M9">
            <v>0.6</v>
          </cell>
          <cell r="X9" t="str">
            <v>Menor a 10 SMLMV</v>
          </cell>
          <cell r="Y9" t="str">
            <v>El riesgo afecta la imagen de algún área de la organización.</v>
          </cell>
        </row>
        <row r="10">
          <cell r="E10">
            <v>0.4</v>
          </cell>
          <cell r="M10">
            <v>0.4</v>
          </cell>
          <cell r="X10" t="str">
            <v>Entre 10 y 50 SMLMV</v>
          </cell>
          <cell r="Y10" t="str">
            <v>El riesgo afecta la imagen de la entidad internamente, de conocimiento general nivel interno, de junta directiva y accionistas y/o de proveedores.</v>
          </cell>
        </row>
        <row r="11">
          <cell r="E11" t="str">
            <v/>
          </cell>
          <cell r="X11" t="str">
            <v>Entre 50 y 100 SMLMV</v>
          </cell>
          <cell r="Y11" t="str">
            <v>El riesgo afecta la imagen de la entidad con algunos usuarios de relevancia frente al logro de los objetivos.</v>
          </cell>
        </row>
        <row r="12">
          <cell r="E12" t="str">
            <v/>
          </cell>
          <cell r="X12" t="str">
            <v>Entre 100 y 500 SMLMV</v>
          </cell>
          <cell r="Y12" t="str">
            <v>El riesgo afecta la imagen de la entidad con efecto publicitario sostenido a nivel de sector administrativo, nivel departamental o municipal.</v>
          </cell>
        </row>
        <row r="13">
          <cell r="E13" t="str">
            <v/>
          </cell>
          <cell r="M13" t="str">
            <v/>
          </cell>
          <cell r="X13" t="str">
            <v>Mayor a 500 SMLMV</v>
          </cell>
          <cell r="Y13" t="str">
            <v>El riesgo afecta la imagen de la entidad a nivel nacional, con efecto publicitario sostenido a nivel país</v>
          </cell>
        </row>
        <row r="14">
          <cell r="E14" t="str">
            <v/>
          </cell>
          <cell r="M14" t="str">
            <v/>
          </cell>
          <cell r="X14" t="str">
            <v>N/A</v>
          </cell>
          <cell r="Y14" t="str">
            <v>N/A</v>
          </cell>
        </row>
        <row r="15">
          <cell r="E15" t="str">
            <v/>
          </cell>
          <cell r="M15" t="str">
            <v/>
          </cell>
        </row>
        <row r="16">
          <cell r="E16" t="str">
            <v/>
          </cell>
          <cell r="M16" t="str">
            <v/>
          </cell>
        </row>
        <row r="17">
          <cell r="E17" t="str">
            <v/>
          </cell>
          <cell r="M17" t="str">
            <v/>
          </cell>
        </row>
        <row r="18">
          <cell r="E18" t="str">
            <v/>
          </cell>
          <cell r="M18" t="str">
            <v/>
          </cell>
        </row>
        <row r="19">
          <cell r="E19" t="str">
            <v/>
          </cell>
          <cell r="M19" t="str">
            <v/>
          </cell>
        </row>
        <row r="20">
          <cell r="E20" t="str">
            <v/>
          </cell>
          <cell r="M20" t="str">
            <v/>
          </cell>
        </row>
        <row r="21">
          <cell r="E21" t="str">
            <v/>
          </cell>
          <cell r="M21" t="str">
            <v/>
          </cell>
        </row>
        <row r="22">
          <cell r="E22" t="str">
            <v/>
          </cell>
          <cell r="M22" t="str">
            <v/>
          </cell>
        </row>
        <row r="23">
          <cell r="E23" t="str">
            <v/>
          </cell>
          <cell r="M23" t="str">
            <v/>
          </cell>
        </row>
        <row r="24">
          <cell r="E24" t="str">
            <v/>
          </cell>
          <cell r="M24" t="str">
            <v/>
          </cell>
        </row>
        <row r="25">
          <cell r="E25" t="str">
            <v/>
          </cell>
          <cell r="M25" t="str">
            <v/>
          </cell>
        </row>
        <row r="26">
          <cell r="E26" t="str">
            <v/>
          </cell>
          <cell r="M26" t="str">
            <v/>
          </cell>
        </row>
        <row r="27">
          <cell r="E27" t="str">
            <v/>
          </cell>
          <cell r="M27" t="str">
            <v/>
          </cell>
        </row>
        <row r="28">
          <cell r="E28" t="str">
            <v/>
          </cell>
          <cell r="M28" t="str">
            <v/>
          </cell>
        </row>
      </sheetData>
      <sheetData sheetId="3">
        <row r="9">
          <cell r="C9" t="str">
            <v>Media</v>
          </cell>
          <cell r="D9" t="str">
            <v>Moderado</v>
          </cell>
          <cell r="E9" t="str">
            <v>Moderado</v>
          </cell>
        </row>
        <row r="10">
          <cell r="C10" t="str">
            <v>Baja</v>
          </cell>
          <cell r="D10" t="str">
            <v>Menor</v>
          </cell>
          <cell r="E10" t="str">
            <v>Moderado</v>
          </cell>
        </row>
        <row r="11">
          <cell r="C11" t="str">
            <v/>
          </cell>
        </row>
        <row r="12">
          <cell r="C12" t="str">
            <v/>
          </cell>
          <cell r="E12" t="str">
            <v/>
          </cell>
        </row>
        <row r="13">
          <cell r="C13" t="str">
            <v/>
          </cell>
          <cell r="D13" t="str">
            <v/>
          </cell>
          <cell r="E13" t="str">
            <v/>
          </cell>
        </row>
        <row r="14">
          <cell r="C14" t="str">
            <v/>
          </cell>
          <cell r="D14" t="str">
            <v/>
          </cell>
          <cell r="E14" t="str">
            <v/>
          </cell>
        </row>
        <row r="15">
          <cell r="C15" t="str">
            <v/>
          </cell>
          <cell r="D15" t="str">
            <v/>
          </cell>
          <cell r="E15" t="str">
            <v/>
          </cell>
        </row>
        <row r="16">
          <cell r="C16" t="str">
            <v/>
          </cell>
          <cell r="D16" t="str">
            <v/>
          </cell>
          <cell r="E16" t="str">
            <v/>
          </cell>
        </row>
        <row r="17">
          <cell r="C17" t="str">
            <v/>
          </cell>
          <cell r="D17" t="str">
            <v/>
          </cell>
          <cell r="E17" t="str">
            <v/>
          </cell>
        </row>
        <row r="18">
          <cell r="C18" t="str">
            <v/>
          </cell>
          <cell r="D18" t="str">
            <v/>
          </cell>
          <cell r="E18" t="str">
            <v/>
          </cell>
        </row>
        <row r="19">
          <cell r="C19" t="str">
            <v/>
          </cell>
          <cell r="D19" t="str">
            <v/>
          </cell>
          <cell r="E19" t="str">
            <v/>
          </cell>
        </row>
        <row r="20">
          <cell r="C20" t="str">
            <v/>
          </cell>
          <cell r="D20" t="str">
            <v/>
          </cell>
          <cell r="E20" t="str">
            <v/>
          </cell>
        </row>
        <row r="21">
          <cell r="C21" t="str">
            <v/>
          </cell>
          <cell r="D21" t="str">
            <v/>
          </cell>
          <cell r="E21" t="str">
            <v/>
          </cell>
        </row>
        <row r="22">
          <cell r="C22" t="str">
            <v/>
          </cell>
          <cell r="D22" t="str">
            <v/>
          </cell>
          <cell r="E22" t="str">
            <v/>
          </cell>
        </row>
        <row r="23">
          <cell r="C23" t="str">
            <v/>
          </cell>
          <cell r="D23" t="str">
            <v/>
          </cell>
          <cell r="E23" t="str">
            <v/>
          </cell>
        </row>
        <row r="24">
          <cell r="C24" t="str">
            <v/>
          </cell>
          <cell r="D24" t="str">
            <v/>
          </cell>
          <cell r="E24" t="str">
            <v/>
          </cell>
        </row>
        <row r="25">
          <cell r="C25" t="str">
            <v/>
          </cell>
          <cell r="D25" t="str">
            <v/>
          </cell>
          <cell r="E25" t="str">
            <v/>
          </cell>
        </row>
        <row r="26">
          <cell r="C26" t="str">
            <v/>
          </cell>
          <cell r="D26" t="str">
            <v/>
          </cell>
          <cell r="E26" t="str">
            <v/>
          </cell>
        </row>
        <row r="27">
          <cell r="C27" t="str">
            <v/>
          </cell>
          <cell r="D27" t="str">
            <v/>
          </cell>
          <cell r="E27" t="str">
            <v/>
          </cell>
        </row>
        <row r="28">
          <cell r="C28" t="str">
            <v/>
          </cell>
          <cell r="D28" t="str">
            <v/>
          </cell>
          <cell r="E28" t="str">
            <v/>
          </cell>
        </row>
      </sheetData>
      <sheetData sheetId="4">
        <row r="13">
          <cell r="S13">
            <v>0.16800000000000001</v>
          </cell>
          <cell r="T13">
            <v>0.4</v>
          </cell>
        </row>
        <row r="27">
          <cell r="S27" t="str">
            <v/>
          </cell>
          <cell r="T27" t="str">
            <v/>
          </cell>
        </row>
        <row r="31">
          <cell r="S31" t="str">
            <v/>
          </cell>
          <cell r="T31" t="str">
            <v/>
          </cell>
        </row>
        <row r="35">
          <cell r="S35" t="str">
            <v/>
          </cell>
          <cell r="T35" t="str">
            <v/>
          </cell>
        </row>
        <row r="39">
          <cell r="S39" t="str">
            <v/>
          </cell>
          <cell r="T39" t="str">
            <v/>
          </cell>
        </row>
        <row r="43">
          <cell r="S43" t="str">
            <v/>
          </cell>
          <cell r="T43" t="str">
            <v/>
          </cell>
        </row>
        <row r="47">
          <cell r="S47" t="str">
            <v/>
          </cell>
          <cell r="T47" t="str">
            <v/>
          </cell>
        </row>
        <row r="51">
          <cell r="S51" t="str">
            <v/>
          </cell>
          <cell r="T51" t="str">
            <v/>
          </cell>
        </row>
        <row r="55">
          <cell r="S55" t="str">
            <v/>
          </cell>
          <cell r="T55" t="str">
            <v/>
          </cell>
        </row>
        <row r="59">
          <cell r="S59" t="str">
            <v/>
          </cell>
          <cell r="T59" t="str">
            <v/>
          </cell>
        </row>
        <row r="63">
          <cell r="S63" t="str">
            <v/>
          </cell>
          <cell r="T63" t="str">
            <v/>
          </cell>
        </row>
        <row r="67">
          <cell r="S67" t="str">
            <v/>
          </cell>
          <cell r="T67" t="str">
            <v/>
          </cell>
        </row>
        <row r="71">
          <cell r="S71" t="str">
            <v/>
          </cell>
          <cell r="T71" t="str">
            <v/>
          </cell>
        </row>
        <row r="75">
          <cell r="S75" t="str">
            <v/>
          </cell>
          <cell r="T75" t="str">
            <v/>
          </cell>
        </row>
        <row r="79">
          <cell r="S79" t="str">
            <v/>
          </cell>
          <cell r="T79" t="str">
            <v/>
          </cell>
        </row>
        <row r="83">
          <cell r="S83" t="str">
            <v/>
          </cell>
          <cell r="T83" t="str">
            <v/>
          </cell>
        </row>
        <row r="87">
          <cell r="S87" t="str">
            <v/>
          </cell>
          <cell r="T87" t="str">
            <v/>
          </cell>
        </row>
      </sheetData>
      <sheetData sheetId="5">
        <row r="9">
          <cell r="C9">
            <v>0.36</v>
          </cell>
          <cell r="D9">
            <v>0.44999999999999996</v>
          </cell>
          <cell r="E9" t="str">
            <v>Baja</v>
          </cell>
          <cell r="F9" t="str">
            <v>Moderado</v>
          </cell>
          <cell r="G9" t="str">
            <v>Moderado</v>
          </cell>
        </row>
      </sheetData>
      <sheetData sheetId="6" refreshError="1"/>
      <sheetData sheetId="7">
        <row r="9">
          <cell r="G9" t="str">
            <v>Moderado</v>
          </cell>
        </row>
      </sheetData>
      <sheetData sheetId="8" refreshError="1"/>
      <sheetData sheetId="9" refreshError="1"/>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27297-1025-4104-A62E-09212753A8E5}">
  <dimension ref="A1:AR35"/>
  <sheetViews>
    <sheetView workbookViewId="0">
      <selection activeCell="N26" sqref="N26"/>
    </sheetView>
  </sheetViews>
  <sheetFormatPr baseColWidth="10" defaultRowHeight="15" x14ac:dyDescent="0.25"/>
  <cols>
    <col min="1" max="1" width="11.5703125" style="34" customWidth="1"/>
    <col min="2" max="2" width="25.140625" style="39" customWidth="1"/>
    <col min="3" max="4" width="14.140625" style="39" customWidth="1"/>
    <col min="5" max="5" width="16.42578125" style="79" customWidth="1"/>
    <col min="6" max="6" width="16.85546875" style="79" customWidth="1"/>
    <col min="7" max="7" width="12.5703125" style="39" customWidth="1"/>
    <col min="8" max="8" width="15.42578125" style="39" customWidth="1"/>
    <col min="9" max="9" width="13" style="39" customWidth="1"/>
    <col min="10" max="10" width="16.42578125" style="79" customWidth="1"/>
    <col min="11" max="11" width="10.140625" style="79" customWidth="1"/>
    <col min="12" max="12" width="12.7109375" style="39" customWidth="1"/>
    <col min="13" max="13" width="16.85546875" style="39" customWidth="1"/>
    <col min="14" max="14" width="15.5703125" style="39" customWidth="1"/>
    <col min="15" max="16" width="16.5703125" style="39" customWidth="1"/>
    <col min="17" max="17" width="29.85546875" style="39" customWidth="1"/>
    <col min="18" max="18" width="20.85546875" style="39" customWidth="1"/>
    <col min="19" max="19" width="11" style="81" customWidth="1"/>
    <col min="20" max="20" width="13.5703125" style="81" customWidth="1"/>
    <col min="21" max="23" width="20.42578125" style="39" customWidth="1"/>
    <col min="24" max="25" width="30.7109375" style="39" customWidth="1"/>
    <col min="26" max="26" width="18" style="39" customWidth="1"/>
    <col min="27" max="28" width="15.42578125" style="39" customWidth="1"/>
    <col min="29" max="29" width="4.85546875" style="34" customWidth="1"/>
    <col min="30" max="30" width="5.42578125" style="34" bestFit="1" customWidth="1"/>
    <col min="31" max="32" width="14" style="34" customWidth="1"/>
    <col min="33" max="33" width="18.5703125" style="34" customWidth="1"/>
    <col min="34" max="34" width="19.5703125" style="34" customWidth="1"/>
    <col min="35" max="36" width="14" style="34" customWidth="1"/>
    <col min="37" max="41" width="11.42578125" style="34"/>
    <col min="42" max="42" width="5.5703125" style="34" bestFit="1" customWidth="1"/>
    <col min="43" max="43" width="26.85546875" style="34" customWidth="1"/>
    <col min="44" max="44" width="22.85546875" style="39" customWidth="1"/>
  </cols>
  <sheetData>
    <row r="1" spans="1:44" ht="25.5" x14ac:dyDescent="0.25">
      <c r="A1" s="111"/>
      <c r="B1" s="112" t="str">
        <f>+'[5]2 CONTEXTO E IDENTIFICACIÓN'!C1</f>
        <v>MAPA DE RIESGOS</v>
      </c>
      <c r="C1" s="2" t="str">
        <f>+'[5]2 CONTEXTO E IDENTIFICACIÓN'!D1</f>
        <v>CÓDIGO:</v>
      </c>
      <c r="D1" s="3">
        <f>+'[5]2 CONTEXTO E IDENTIFICACIÓN'!E1</f>
        <v>1</v>
      </c>
      <c r="E1" s="4"/>
      <c r="F1" s="5" t="str">
        <f>+'[5]2 CONTEXTO E IDENTIFICACIÓN'!$G$4</f>
        <v>Elaboración o Actualización:</v>
      </c>
      <c r="G1" s="6" t="str">
        <f>+IF('[5]2 CONTEXTO E IDENTIFICACIÓN'!$H$4="","",'[5]2 CONTEXTO E IDENTIFICACIÓN'!$H$4)</f>
        <v xml:space="preserve">Actualizacion </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c r="AR1" s="10"/>
    </row>
    <row r="2" spans="1:44" ht="38.25" x14ac:dyDescent="0.25">
      <c r="A2" s="111"/>
      <c r="B2" s="112"/>
      <c r="C2" s="2" t="str">
        <f>+'[5]2 CONTEXTO E IDENTIFICACIÓN'!D2</f>
        <v>VERSIÓN:</v>
      </c>
      <c r="D2" s="3" t="str">
        <f>+'[5]2 CONTEXTO E IDENTIFICACIÓN'!E2</f>
        <v>01</v>
      </c>
      <c r="E2" s="4"/>
      <c r="F2" s="11" t="str">
        <f>+'[5]2 CONTEXTO E IDENTIFICACIÓN'!$E$5</f>
        <v>Vigencia del:</v>
      </c>
      <c r="G2" s="12" t="str">
        <f>+IF('[5]2 CONTEXTO E IDENTIFICACIÓN'!$F$5="","",'[5]2 CONTEXTO E IDENTIFICACIÓN'!$F$5)</f>
        <v>Segundo cuatrimestre 2026</v>
      </c>
      <c r="H2" s="13" t="s">
        <v>0</v>
      </c>
      <c r="I2" s="14" t="str">
        <f>+IF('[5]2 CONTEXTO E IDENTIFICACIÓN'!$H$5="","",'[5]2 CONTEXTO E IDENTIFICACIÓN'!$H$5)</f>
        <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c r="AR2" s="10"/>
    </row>
    <row r="3" spans="1:44"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c r="AR3" s="10"/>
    </row>
    <row r="4" spans="1:44" ht="15.75" thickBot="1" x14ac:dyDescent="0.3">
      <c r="A4" s="19" t="s">
        <v>1</v>
      </c>
      <c r="B4" s="113" t="str">
        <f>+IF('[5]2 CONTEXTO E IDENTIFICACIÓN'!$C$4="","",'[5]2 CONTEXTO E IDENTIFICACIÓN'!$C$4)</f>
        <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c r="AR4" s="10"/>
    </row>
    <row r="5" spans="1:44" ht="30" x14ac:dyDescent="0.25">
      <c r="A5" s="19" t="s">
        <v>2</v>
      </c>
      <c r="B5" s="113" t="str">
        <f>+IF('[5]2 CONTEXTO E IDENTIFICACIÓN'!$E$4="","",'[5]2 CONTEXTO E IDENTIFICACIÓN'!$E$4)</f>
        <v>GESTION SALUD</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c r="AR5" s="10"/>
    </row>
    <row r="6" spans="1:44"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c r="AR6" s="10"/>
    </row>
    <row r="7" spans="1:44"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4"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row>
    <row r="9" spans="1:44" ht="242.25" x14ac:dyDescent="0.25">
      <c r="A9" s="46" t="str">
        <f>'[5]2 CONTEXTO E IDENTIFICACIÓN'!A9</f>
        <v>R1</v>
      </c>
      <c r="B9" s="47" t="str">
        <f>+'[5]2 CONTEXTO E IDENTIFICACIÓN'!F9</f>
        <v>Posibilidad de pérdida reputacional por filtración indebida de  información, comunicación, datos, registros y cualquier tipo de información documental física o electrónica a un tercero que afecte el desarrollo adecuado de la visita de  Verificación de Condiciones Mínimas de Habilitación. Debido a  presiones internas o externas, con el propósito de otorgar beneficios indebidos a terceros, comprometiendo la transparencia, objetividad y legalidad del proceso.</v>
      </c>
      <c r="C9" s="48">
        <f>+'[5]3 PROBABIL E IMPACTO INHERENTE'!E9</f>
        <v>0.6</v>
      </c>
      <c r="D9" s="48">
        <f>+'[5]3 PROBABIL E IMPACTO INHERENTE'!M9</f>
        <v>0.4</v>
      </c>
      <c r="E9" s="49" t="str">
        <f>+'[5]4 MAPA CALOR INHERENTE'!C9</f>
        <v>Media</v>
      </c>
      <c r="F9" s="49" t="str">
        <f>+'[5]4 MAPA CALOR INHERENTE'!D9</f>
        <v>Menor</v>
      </c>
      <c r="G9" s="47" t="str">
        <f>+'[5]4 MAPA CALOR INHERENTE'!E9</f>
        <v>Moderado</v>
      </c>
      <c r="H9" s="50">
        <f>+'[5]6 MAPA CALOR RESIDUAL'!C9</f>
        <v>0.36</v>
      </c>
      <c r="I9" s="1">
        <f>+'[5]6 MAPA CALOR RESIDUAL'!D9</f>
        <v>0.4</v>
      </c>
      <c r="J9" s="49" t="str">
        <f>+'[5]6 MAPA CALOR RESIDUAL'!E9</f>
        <v>Baja</v>
      </c>
      <c r="K9" s="49" t="str">
        <f>+'[5]6 MAPA CALOR RESIDUAL'!F9</f>
        <v>Menor</v>
      </c>
      <c r="L9" s="47" t="str">
        <f>+'[5]6 MAPA CALOR RESIDUAL'!G9</f>
        <v>Moderado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51" t="s">
        <v>37</v>
      </c>
      <c r="R9" s="51" t="s">
        <v>38</v>
      </c>
      <c r="S9" s="52" t="s">
        <v>39</v>
      </c>
      <c r="T9" s="52" t="s">
        <v>40</v>
      </c>
      <c r="U9" s="51" t="s">
        <v>41</v>
      </c>
      <c r="V9" s="51" t="s">
        <v>42</v>
      </c>
      <c r="W9" s="52"/>
      <c r="X9" s="51"/>
      <c r="Y9" s="51"/>
      <c r="Z9" s="51" t="s">
        <v>43</v>
      </c>
      <c r="AA9" s="53"/>
      <c r="AB9" s="53"/>
      <c r="AC9" s="108" t="s">
        <v>44</v>
      </c>
      <c r="AD9" s="54">
        <v>1</v>
      </c>
      <c r="AE9" s="43" t="s">
        <v>45</v>
      </c>
      <c r="AF9" s="55" t="s">
        <v>46</v>
      </c>
      <c r="AG9" s="55" t="s">
        <v>46</v>
      </c>
      <c r="AH9" s="55" t="s">
        <v>46</v>
      </c>
      <c r="AI9" s="55" t="s">
        <v>46</v>
      </c>
      <c r="AJ9" s="56" t="s">
        <v>47</v>
      </c>
      <c r="AM9" s="38"/>
      <c r="AN9" s="38"/>
      <c r="AO9" s="45"/>
      <c r="AP9" s="45"/>
      <c r="AQ9" s="45"/>
      <c r="AR9" s="57"/>
    </row>
    <row r="10" spans="1:44" ht="204" x14ac:dyDescent="0.25">
      <c r="A10" s="46" t="str">
        <f>'[5]2 CONTEXTO E IDENTIFICACIÓN'!A10</f>
        <v>R2</v>
      </c>
      <c r="B10" s="47" t="str">
        <f>+'[5]2 CONTEXTO E IDENTIFICACIÓN'!F10</f>
        <v>Posibilidad de pérdida reputacional por posible manipulación de los resultados derivados de las visitas de Inspección, Vigilancia y Control (IVC) debido a  presiones internas o externas, ofrecimiento de dádivas o beneficios indebidos, con el propósito de favorecer intereses particulares de terceros, comprometiendo la integridad, objetividad y legalidad del proceso evaluativo</v>
      </c>
      <c r="C10" s="48">
        <f>+'[5]3 PROBABIL E IMPACTO INHERENTE'!E10</f>
        <v>0.6</v>
      </c>
      <c r="D10" s="48">
        <f>+'[5]3 PROBABIL E IMPACTO INHERENTE'!M10</f>
        <v>0.4</v>
      </c>
      <c r="E10" s="49" t="str">
        <f>+'[5]4 MAPA CALOR INHERENTE'!C10</f>
        <v>Media</v>
      </c>
      <c r="F10" s="49" t="str">
        <f>+'[5]4 MAPA CALOR INHERENTE'!D10</f>
        <v>Menor</v>
      </c>
      <c r="G10" s="47" t="str">
        <f>+'[5]4 MAPA CALOR INHERENTE'!E10</f>
        <v>Moderado</v>
      </c>
      <c r="H10" s="50">
        <f>+'[5]5 VALORACIÓN DEL CONTROL'!S15</f>
        <v>0.216</v>
      </c>
      <c r="I10" s="1">
        <f>+'[5]5 VALORACIÓN DEL CONTROL'!T15</f>
        <v>0.4</v>
      </c>
      <c r="J10" s="49" t="str">
        <f t="shared" ref="J10:J28" si="3">+IF(H10=0,"",IF(H10&lt;=$AD$13,$AE$13,IF(H10&lt;=$AD$12,$AE$12,IF(H10&lt;=$AD$11,$AE$11,IF(H10&lt;=$AD$10,$AE$10,IF(H10&lt;=$AD$9,$AE$9,""))))))</f>
        <v>Baja</v>
      </c>
      <c r="K10" s="49" t="str">
        <f t="shared" ref="K10:K28" si="4">+IF(I10=0,"",IF(I10&lt;=$AF$7,$AF$8,IF(I10&lt;=$AG$7,$AG$8,IF(I10&lt;=$AH$7,$AH$8,IF(I10&lt;=$AI$7,$AI$8,IF(I10&lt;=$AJ$7,$AJ$8,""))))))</f>
        <v>Menor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7" t="str">
        <f t="shared" si="0"/>
        <v>Requiere Plan de Acción</v>
      </c>
      <c r="N10" s="47" t="str">
        <f t="shared" si="1"/>
        <v>Reducir_mitigar_Transferir_Evitar</v>
      </c>
      <c r="O10" s="51" t="s">
        <v>36</v>
      </c>
      <c r="P10" s="47" t="str">
        <f t="shared" si="2"/>
        <v>Reducir_Mitigar</v>
      </c>
      <c r="Q10" s="51" t="s">
        <v>48</v>
      </c>
      <c r="R10" s="51" t="s">
        <v>38</v>
      </c>
      <c r="S10" s="52" t="s">
        <v>39</v>
      </c>
      <c r="T10" s="52" t="s">
        <v>40</v>
      </c>
      <c r="U10" s="51" t="s">
        <v>41</v>
      </c>
      <c r="V10" s="51" t="s">
        <v>42</v>
      </c>
      <c r="W10" s="52"/>
      <c r="X10" s="51"/>
      <c r="Y10" s="51"/>
      <c r="Z10" s="51" t="s">
        <v>43</v>
      </c>
      <c r="AA10" s="53"/>
      <c r="AB10" s="53"/>
      <c r="AC10" s="109"/>
      <c r="AD10" s="54">
        <v>0.8</v>
      </c>
      <c r="AE10" s="43" t="s">
        <v>49</v>
      </c>
      <c r="AF10" s="58" t="s">
        <v>33</v>
      </c>
      <c r="AG10" s="58" t="s">
        <v>33</v>
      </c>
      <c r="AH10" s="55" t="s">
        <v>46</v>
      </c>
      <c r="AI10" s="55" t="s">
        <v>46</v>
      </c>
      <c r="AJ10" s="56" t="s">
        <v>47</v>
      </c>
      <c r="AM10" s="38"/>
      <c r="AN10" s="38"/>
      <c r="AO10" s="45"/>
      <c r="AP10" s="59"/>
      <c r="AQ10" s="60"/>
      <c r="AR10" s="57"/>
    </row>
    <row r="11" spans="1:44" ht="242.25" x14ac:dyDescent="0.25">
      <c r="A11" s="46" t="str">
        <f>'[5]2 CONTEXTO E IDENTIFICACIÓN'!A11</f>
        <v>R3</v>
      </c>
      <c r="B11" s="47" t="str">
        <f>+'[5]2 CONTEXTO E IDENTIFICACIÓN'!F11</f>
        <v>Posibilidad de pérdida reputacional por  modificar, alterar o distorsionar la estructura, contenido o decisiones contenidas en los actos administrativos emitidos en el marco del Proceso Administrativo Sancionatorio adelantado por la Secretaría de Salud Departamental,  debido a coerción, presión indebida o influencia externa/interna con el fin de favorecer intereses particulares, comprometiendo la legalidad, imparcialidad y transparencia del procedimiento.</v>
      </c>
      <c r="C11" s="48">
        <f>+'[5]3 PROBABIL E IMPACTO INHERENTE'!E11</f>
        <v>0.6</v>
      </c>
      <c r="D11" s="48">
        <f>+'[5]3 PROBABIL E IMPACTO INHERENTE'!M11</f>
        <v>0.4</v>
      </c>
      <c r="E11" s="49" t="str">
        <f>+'[5]4 MAPA CALOR INHERENTE'!C11</f>
        <v>Media</v>
      </c>
      <c r="F11" s="49" t="str">
        <f>+'[5]4 MAPA CALOR INHERENTE'!D11</f>
        <v>Menor</v>
      </c>
      <c r="G11" s="47" t="str">
        <f>+'[5]4 MAPA CALOR INHERENTE'!E11</f>
        <v>Moderado</v>
      </c>
      <c r="H11" s="50">
        <f>+'[5]5 VALORACIÓN DEL CONTROL'!S19</f>
        <v>0.216</v>
      </c>
      <c r="I11" s="1">
        <f>+'[5]5 VALORACIÓN DEL CONTROL'!T19</f>
        <v>0.4</v>
      </c>
      <c r="J11" s="49" t="str">
        <f t="shared" si="3"/>
        <v>Baja</v>
      </c>
      <c r="K11" s="49" t="str">
        <f t="shared" si="4"/>
        <v>Menor</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7" t="str">
        <f t="shared" si="0"/>
        <v>Requiere Plan de Acción</v>
      </c>
      <c r="N11" s="47" t="str">
        <f t="shared" si="1"/>
        <v>Reducir_mitigar_Transferir_Evitar</v>
      </c>
      <c r="O11" s="51" t="s">
        <v>36</v>
      </c>
      <c r="P11" s="47" t="str">
        <f t="shared" si="2"/>
        <v>Reducir_Mitigar</v>
      </c>
      <c r="Q11" s="51" t="s">
        <v>48</v>
      </c>
      <c r="R11" s="51" t="s">
        <v>50</v>
      </c>
      <c r="S11" s="52" t="s">
        <v>39</v>
      </c>
      <c r="T11" s="52" t="s">
        <v>40</v>
      </c>
      <c r="U11" s="51" t="s">
        <v>41</v>
      </c>
      <c r="V11" s="51" t="s">
        <v>42</v>
      </c>
      <c r="W11" s="52"/>
      <c r="X11" s="51"/>
      <c r="Y11" s="51"/>
      <c r="Z11" s="51" t="s">
        <v>43</v>
      </c>
      <c r="AA11" s="53"/>
      <c r="AB11" s="53"/>
      <c r="AC11" s="109"/>
      <c r="AD11" s="54">
        <v>0.6</v>
      </c>
      <c r="AE11" s="43" t="s">
        <v>51</v>
      </c>
      <c r="AF11" s="58" t="s">
        <v>33</v>
      </c>
      <c r="AG11" s="58" t="s">
        <v>33</v>
      </c>
      <c r="AH11" s="58" t="s">
        <v>33</v>
      </c>
      <c r="AI11" s="55" t="s">
        <v>46</v>
      </c>
      <c r="AJ11" s="56" t="s">
        <v>47</v>
      </c>
      <c r="AM11" s="38"/>
      <c r="AN11" s="38"/>
      <c r="AO11" s="45"/>
      <c r="AP11" s="59"/>
      <c r="AQ11" s="60"/>
      <c r="AR11" s="57"/>
    </row>
    <row r="12" spans="1:44" ht="178.5" x14ac:dyDescent="0.25">
      <c r="A12" s="46" t="str">
        <f>'[5]2 CONTEXTO E IDENTIFICACIÓN'!A12</f>
        <v>R4</v>
      </c>
      <c r="B12" s="47" t="str">
        <f>+'[5]2 CONTEXTO E IDENTIFICACIÓN'!F12</f>
        <v>Posibilidad  de efecto dañoso sobre el interes patrimonial por posible manipulación de los resultados de los procesos administrativos sancionatorios  Debido a  presiones internas o externas, con el propósito de otorgar beneficios indebidos a terceros, comprometiendo la transparencia, objetividad y legalidad del proceso</v>
      </c>
      <c r="C12" s="48">
        <f>+'[5]3 PROBABIL E IMPACTO INHERENTE'!E12</f>
        <v>0.6</v>
      </c>
      <c r="D12" s="48">
        <f>+'[5]3 PROBABIL E IMPACTO INHERENTE'!M12</f>
        <v>0.4</v>
      </c>
      <c r="E12" s="49" t="str">
        <f>+'[5]4 MAPA CALOR INHERENTE'!C12</f>
        <v>Media</v>
      </c>
      <c r="F12" s="49" t="str">
        <f>+'[5]4 MAPA CALOR INHERENTE'!D12</f>
        <v>Menor</v>
      </c>
      <c r="G12" s="47" t="str">
        <f>+'[5]4 MAPA CALOR INHERENTE'!E12</f>
        <v>Moderado</v>
      </c>
      <c r="H12" s="50">
        <f>+'[5]5 VALORACIÓN DEL CONTROL'!S23</f>
        <v>0.36</v>
      </c>
      <c r="I12" s="1">
        <f>+'[5]5 VALORACIÓN DEL CONTROL'!T23</f>
        <v>0.4</v>
      </c>
      <c r="J12" s="49" t="str">
        <f t="shared" si="3"/>
        <v>Baja</v>
      </c>
      <c r="K12" s="49" t="str">
        <f t="shared" si="4"/>
        <v>Menor</v>
      </c>
      <c r="L12" s="47" t="str">
        <f t="shared" si="5"/>
        <v>Moderado</v>
      </c>
      <c r="M12" s="47" t="str">
        <f t="shared" si="0"/>
        <v>Requiere Plan de Acción</v>
      </c>
      <c r="N12" s="47" t="str">
        <f t="shared" si="1"/>
        <v>Reducir_mitigar_Transferir_Evitar</v>
      </c>
      <c r="O12" s="51" t="s">
        <v>36</v>
      </c>
      <c r="P12" s="47" t="str">
        <f t="shared" si="2"/>
        <v>Reducir_Mitigar</v>
      </c>
      <c r="Q12" s="51" t="s">
        <v>37</v>
      </c>
      <c r="R12" s="51" t="s">
        <v>50</v>
      </c>
      <c r="S12" s="52" t="s">
        <v>39</v>
      </c>
      <c r="T12" s="52" t="s">
        <v>40</v>
      </c>
      <c r="U12" s="51" t="s">
        <v>41</v>
      </c>
      <c r="V12" s="51" t="s">
        <v>42</v>
      </c>
      <c r="W12" s="52"/>
      <c r="X12" s="51"/>
      <c r="Y12" s="51"/>
      <c r="Z12" s="51" t="s">
        <v>43</v>
      </c>
      <c r="AA12" s="53"/>
      <c r="AB12" s="53"/>
      <c r="AC12" s="109"/>
      <c r="AD12" s="54">
        <v>0.4</v>
      </c>
      <c r="AE12" s="43" t="s">
        <v>52</v>
      </c>
      <c r="AF12" s="61" t="s">
        <v>53</v>
      </c>
      <c r="AG12" s="58" t="s">
        <v>33</v>
      </c>
      <c r="AH12" s="58" t="s">
        <v>33</v>
      </c>
      <c r="AI12" s="55" t="s">
        <v>46</v>
      </c>
      <c r="AJ12" s="56" t="s">
        <v>47</v>
      </c>
      <c r="AM12" s="38"/>
      <c r="AN12" s="38"/>
      <c r="AO12" s="45"/>
      <c r="AP12" s="59"/>
      <c r="AQ12" s="60"/>
      <c r="AR12" s="57"/>
    </row>
    <row r="13" spans="1:44" ht="204.75" thickBot="1" x14ac:dyDescent="0.3">
      <c r="A13" s="46" t="str">
        <f>'[5]2 CONTEXTO E IDENTIFICACIÓN'!A13</f>
        <v>R5</v>
      </c>
      <c r="B13" s="47" t="str">
        <f>+'[5]2 CONTEXTO E IDENTIFICACIÓN'!F13</f>
        <v>Posibilidad de pérdida económica y reputacional por auditar la facturación por prestación de servicios de IPS sin tener en cuenta tiempos de radicación, número de radicación y normatividad vigente  a causa de recibir o solicitar dádivas o beneficio a nombre propio o de tercero por falta de adherencia al Codigo de etica y buen gobierno y manejo de conflicto de intereses de la Gobernación de Bolivar.</v>
      </c>
      <c r="C13" s="48">
        <f>+'[5]3 PROBABIL E IMPACTO INHERENTE'!E13</f>
        <v>0.8</v>
      </c>
      <c r="D13" s="48">
        <f>+'[5]3 PROBABIL E IMPACTO INHERENTE'!M13</f>
        <v>0.8</v>
      </c>
      <c r="E13" s="49" t="str">
        <f>+'[5]4 MAPA CALOR INHERENTE'!C13</f>
        <v>Alta</v>
      </c>
      <c r="F13" s="49" t="str">
        <f>+'[5]4 MAPA CALOR INHERENTE'!D13</f>
        <v>Mayor</v>
      </c>
      <c r="G13" s="47" t="str">
        <f>+'[5]4 MAPA CALOR INHERENTE'!E13</f>
        <v>Alto</v>
      </c>
      <c r="H13" s="50">
        <f>+'[5]5 VALORACIÓN DEL CONTROL'!S27</f>
        <v>0.17279999999999998</v>
      </c>
      <c r="I13" s="1">
        <f>+'[5]5 VALORACIÓN DEL CONTROL'!T27</f>
        <v>0.8</v>
      </c>
      <c r="J13" s="49" t="str">
        <f t="shared" si="3"/>
        <v>Muy Baja</v>
      </c>
      <c r="K13" s="49" t="str">
        <f t="shared" si="4"/>
        <v>Mayor</v>
      </c>
      <c r="L13" s="47" t="str">
        <f t="shared" si="5"/>
        <v>Alto</v>
      </c>
      <c r="M13" s="47" t="str">
        <f t="shared" si="0"/>
        <v>Requiere Plan de Acción</v>
      </c>
      <c r="N13" s="47" t="str">
        <f t="shared" si="1"/>
        <v>Reducir_mitigar_Transferir_Evitar</v>
      </c>
      <c r="O13" s="51" t="s">
        <v>36</v>
      </c>
      <c r="P13" s="47" t="str">
        <f t="shared" si="2"/>
        <v>Reducir_Mitigar</v>
      </c>
      <c r="Q13" s="51" t="s">
        <v>54</v>
      </c>
      <c r="R13" s="62" t="s">
        <v>55</v>
      </c>
      <c r="S13" s="52" t="s">
        <v>39</v>
      </c>
      <c r="T13" s="52" t="s">
        <v>40</v>
      </c>
      <c r="U13" s="51" t="s">
        <v>41</v>
      </c>
      <c r="V13" s="51" t="s">
        <v>56</v>
      </c>
      <c r="W13" s="52"/>
      <c r="X13" s="51"/>
      <c r="Y13" s="51"/>
      <c r="Z13" s="51" t="s">
        <v>43</v>
      </c>
      <c r="AA13" s="53"/>
      <c r="AB13" s="53"/>
      <c r="AC13" s="110"/>
      <c r="AD13" s="63">
        <v>0.2</v>
      </c>
      <c r="AE13" s="64" t="s">
        <v>57</v>
      </c>
      <c r="AF13" s="65" t="s">
        <v>53</v>
      </c>
      <c r="AG13" s="65" t="s">
        <v>53</v>
      </c>
      <c r="AH13" s="66" t="s">
        <v>33</v>
      </c>
      <c r="AI13" s="67" t="s">
        <v>46</v>
      </c>
      <c r="AJ13" s="68" t="s">
        <v>47</v>
      </c>
      <c r="AM13" s="38"/>
      <c r="AN13" s="38"/>
      <c r="AO13" s="45"/>
      <c r="AP13" s="59"/>
      <c r="AQ13" s="60"/>
      <c r="AR13" s="57"/>
    </row>
    <row r="14" spans="1:44" ht="153" x14ac:dyDescent="0.25">
      <c r="A14" s="46" t="str">
        <f>'[5]2 CONTEXTO E IDENTIFICACIÓN'!A14</f>
        <v>R6</v>
      </c>
      <c r="B14" s="47" t="str">
        <f>+'[5]2 CONTEXTO E IDENTIFICACIÓN'!F14</f>
        <v>Posibilidad de pérdida reputacional por gestionar convenios monopolicos de subsidio a la oferta a causa de recibir o solicitar dádivas o beneficio a nombre propio o de terceros por falta de adherencia al Codigo de etica y buen gobierno y manejo de conflicto de intereses de la Gobernación de Bolivar.</v>
      </c>
      <c r="C14" s="48">
        <f>+'[5]3 PROBABIL E IMPACTO INHERENTE'!E14</f>
        <v>0.6</v>
      </c>
      <c r="D14" s="48">
        <f>+'[5]3 PROBABIL E IMPACTO INHERENTE'!M14</f>
        <v>0.8</v>
      </c>
      <c r="E14" s="49" t="str">
        <f>+'[5]4 MAPA CALOR INHERENTE'!C14</f>
        <v>Media</v>
      </c>
      <c r="F14" s="49" t="str">
        <f>+'[5]4 MAPA CALOR INHERENTE'!D14</f>
        <v>Mayor</v>
      </c>
      <c r="G14" s="47" t="str">
        <f>+'[5]4 MAPA CALOR INHERENTE'!E14</f>
        <v>Alto</v>
      </c>
      <c r="H14" s="50">
        <f>+'[5]5 VALORACIÓN DEL CONTROL'!S31</f>
        <v>0.216</v>
      </c>
      <c r="I14" s="1">
        <f>+'[5]5 VALORACIÓN DEL CONTROL'!T31</f>
        <v>0.8</v>
      </c>
      <c r="J14" s="49" t="str">
        <f t="shared" si="3"/>
        <v>Baja</v>
      </c>
      <c r="K14" s="49" t="str">
        <f t="shared" si="4"/>
        <v>Mayor</v>
      </c>
      <c r="L14" s="47" t="str">
        <f t="shared" si="5"/>
        <v>Alto</v>
      </c>
      <c r="M14" s="47" t="str">
        <f t="shared" si="0"/>
        <v>Requiere Plan de Acción</v>
      </c>
      <c r="N14" s="47" t="str">
        <f t="shared" si="1"/>
        <v>Reducir_mitigar_Transferir_Evitar</v>
      </c>
      <c r="O14" s="51" t="s">
        <v>36</v>
      </c>
      <c r="P14" s="47" t="str">
        <f t="shared" si="2"/>
        <v>Reducir_Mitigar</v>
      </c>
      <c r="Q14" s="51" t="s">
        <v>58</v>
      </c>
      <c r="R14" s="62" t="s">
        <v>55</v>
      </c>
      <c r="S14" s="52" t="s">
        <v>39</v>
      </c>
      <c r="T14" s="52" t="s">
        <v>40</v>
      </c>
      <c r="U14" s="51" t="s">
        <v>41</v>
      </c>
      <c r="V14" s="51" t="s">
        <v>42</v>
      </c>
      <c r="W14" s="52"/>
      <c r="X14" s="51"/>
      <c r="Y14" s="51"/>
      <c r="Z14" s="51" t="s">
        <v>43</v>
      </c>
      <c r="AA14" s="53"/>
      <c r="AB14" s="53"/>
      <c r="AM14" s="38"/>
      <c r="AN14" s="38"/>
      <c r="AO14" s="45"/>
      <c r="AP14" s="59"/>
      <c r="AQ14" s="60"/>
      <c r="AR14" s="57"/>
    </row>
    <row r="15" spans="1:44" ht="216.75" x14ac:dyDescent="0.25">
      <c r="A15" s="46" t="str">
        <f>'[5]2 CONTEXTO E IDENTIFICACIÓN'!A15</f>
        <v>R7</v>
      </c>
      <c r="B15" s="47" t="str">
        <f>+'[5]2 CONTEXTO E IDENTIFICACIÓN'!F15</f>
        <v>Posibilidad de pérdida económica y reputacional por expedir certificados de tiempos laborados o de actos administrativos adulterados para beneficiar a un tercero a causa de aceptar, recibir o solicitar dádivas, donaciones en dinero o en especie o beneficios a nombre propio o de terceros por falta de adherencia al "Código de Ética Buen Gobierno y Manejo de Conflicto de Intereses" de la Gobernación de Bolivar.</v>
      </c>
      <c r="C15" s="48">
        <f>+'[5]3 PROBABIL E IMPACTO INHERENTE'!E15</f>
        <v>0.6</v>
      </c>
      <c r="D15" s="48">
        <f>+'[5]3 PROBABIL E IMPACTO INHERENTE'!M15</f>
        <v>0.8</v>
      </c>
      <c r="E15" s="49" t="str">
        <f>+'[5]4 MAPA CALOR INHERENTE'!C15</f>
        <v>Media</v>
      </c>
      <c r="F15" s="49" t="str">
        <f>+'[5]4 MAPA CALOR INHERENTE'!D15</f>
        <v>Mayor</v>
      </c>
      <c r="G15" s="47" t="str">
        <f>+'[5]4 MAPA CALOR INHERENTE'!E15</f>
        <v>Alto</v>
      </c>
      <c r="H15" s="50">
        <f>+'[5]5 VALORACIÓN DEL CONTROL'!S35</f>
        <v>0.12959999999999999</v>
      </c>
      <c r="I15" s="1">
        <f>+'[5]5 VALORACIÓN DEL CONTROL'!T35</f>
        <v>0.8</v>
      </c>
      <c r="J15" s="49" t="str">
        <f t="shared" si="3"/>
        <v>Muy Baja</v>
      </c>
      <c r="K15" s="49" t="str">
        <f t="shared" si="4"/>
        <v>Mayor</v>
      </c>
      <c r="L15" s="47" t="str">
        <f t="shared" si="5"/>
        <v>Alto</v>
      </c>
      <c r="M15" s="47" t="str">
        <f t="shared" si="0"/>
        <v>Requiere Plan de Acción</v>
      </c>
      <c r="N15" s="47" t="str">
        <f t="shared" si="1"/>
        <v>Reducir_mitigar_Transferir_Evitar</v>
      </c>
      <c r="O15" s="51" t="s">
        <v>36</v>
      </c>
      <c r="P15" s="47" t="str">
        <f t="shared" si="2"/>
        <v>Reducir_Mitigar</v>
      </c>
      <c r="Q15" s="51" t="s">
        <v>59</v>
      </c>
      <c r="R15" s="51" t="s">
        <v>60</v>
      </c>
      <c r="S15" s="52" t="s">
        <v>39</v>
      </c>
      <c r="T15" s="52" t="s">
        <v>40</v>
      </c>
      <c r="U15" s="51" t="s">
        <v>41</v>
      </c>
      <c r="V15" s="51" t="s">
        <v>42</v>
      </c>
      <c r="W15" s="52"/>
      <c r="X15" s="51"/>
      <c r="Y15" s="51"/>
      <c r="Z15" s="51" t="s">
        <v>43</v>
      </c>
      <c r="AA15" s="53"/>
      <c r="AB15" s="53"/>
      <c r="AF15" s="32" t="s">
        <v>61</v>
      </c>
      <c r="AG15" s="32" t="s">
        <v>18</v>
      </c>
      <c r="AH15" s="32" t="s">
        <v>17</v>
      </c>
      <c r="AJ15" s="42" t="s">
        <v>62</v>
      </c>
      <c r="AK15" s="38"/>
      <c r="AL15" s="38"/>
      <c r="AM15" s="38"/>
      <c r="AN15" s="38"/>
      <c r="AO15" s="45"/>
      <c r="AP15" s="59"/>
      <c r="AQ15" s="45"/>
      <c r="AR15" s="60"/>
    </row>
    <row r="16" spans="1:44" ht="255.75" thickBot="1" x14ac:dyDescent="0.3">
      <c r="A16" s="46" t="str">
        <f>'[5]2 CONTEXTO E IDENTIFICACIÓN'!A16</f>
        <v>R8</v>
      </c>
      <c r="B16" s="47" t="str">
        <f>+'[5]2 CONTEXTO E IDENTIFICACIÓN'!F16</f>
        <v>Posibilidad de pérdida económica y reputacional por realizar liquidaciones de sueldos, vacaciones, retroactividad o prestaciones sociales incluyendo factores salariales que no correspondan al funcionario o exfuncionario  a causa de recibir presiones internas o externas, aceptar, recibir o solicitar dádivas, donaciones en dinero o en especie o beneficios a nombre propio o de terceros por falta de adherencia al "Código de Ética Buen Gobierno y Manejo de Conflicto de Intereses" de la Gobernación de Bolivar.</v>
      </c>
      <c r="C16" s="48">
        <f>+'[5]3 PROBABIL E IMPACTO INHERENTE'!E16</f>
        <v>0.6</v>
      </c>
      <c r="D16" s="48">
        <f>+'[5]3 PROBABIL E IMPACTO INHERENTE'!M16</f>
        <v>0.8</v>
      </c>
      <c r="E16" s="49" t="str">
        <f>+'[5]4 MAPA CALOR INHERENTE'!C16</f>
        <v>Media</v>
      </c>
      <c r="F16" s="49" t="str">
        <f>+'[5]4 MAPA CALOR INHERENTE'!D16</f>
        <v>Mayor</v>
      </c>
      <c r="G16" s="47" t="str">
        <f>+'[5]4 MAPA CALOR INHERENTE'!E16</f>
        <v>Alto</v>
      </c>
      <c r="H16" s="50">
        <f>+'[5]5 VALORACIÓN DEL CONTROL'!S39</f>
        <v>0.12959999999999999</v>
      </c>
      <c r="I16" s="1">
        <f>+'[5]5 VALORACIÓN DEL CONTROL'!T39</f>
        <v>0.8</v>
      </c>
      <c r="J16" s="49" t="str">
        <f t="shared" si="3"/>
        <v>Muy Baja</v>
      </c>
      <c r="K16" s="49" t="str">
        <f t="shared" si="4"/>
        <v>Mayor</v>
      </c>
      <c r="L16" s="47" t="str">
        <f t="shared" si="5"/>
        <v>Alto</v>
      </c>
      <c r="M16" s="47" t="str">
        <f t="shared" si="0"/>
        <v>Requiere Plan de Acción</v>
      </c>
      <c r="N16" s="47" t="str">
        <f t="shared" si="1"/>
        <v>Reducir_mitigar_Transferir_Evitar</v>
      </c>
      <c r="O16" s="51" t="s">
        <v>36</v>
      </c>
      <c r="P16" s="47" t="str">
        <f t="shared" si="2"/>
        <v>Reducir_Mitigar</v>
      </c>
      <c r="Q16" s="51" t="s">
        <v>59</v>
      </c>
      <c r="R16" s="51" t="s">
        <v>60</v>
      </c>
      <c r="S16" s="52" t="s">
        <v>39</v>
      </c>
      <c r="T16" s="52" t="s">
        <v>40</v>
      </c>
      <c r="U16" s="51" t="s">
        <v>41</v>
      </c>
      <c r="V16" s="51" t="s">
        <v>42</v>
      </c>
      <c r="W16" s="52"/>
      <c r="X16" s="51"/>
      <c r="Y16" s="51"/>
      <c r="Z16" s="51" t="s">
        <v>43</v>
      </c>
      <c r="AA16" s="53"/>
      <c r="AB16" s="53"/>
      <c r="AF16" s="69" t="s">
        <v>47</v>
      </c>
      <c r="AG16" s="42" t="s">
        <v>62</v>
      </c>
      <c r="AH16" s="42" t="s">
        <v>63</v>
      </c>
      <c r="AI16" s="38"/>
      <c r="AJ16" s="70" t="s">
        <v>36</v>
      </c>
      <c r="AM16" s="38"/>
      <c r="AN16" s="38"/>
      <c r="AO16" s="45"/>
      <c r="AP16" s="45"/>
      <c r="AQ16" s="45"/>
      <c r="AR16" s="57"/>
    </row>
    <row r="17" spans="1:44" ht="229.5" x14ac:dyDescent="0.25">
      <c r="A17" s="46" t="str">
        <f>'[5]2 CONTEXTO E IDENTIFICACIÓN'!A17</f>
        <v>R9</v>
      </c>
      <c r="B17" s="47" t="str">
        <f>+'[5]2 CONTEXTO E IDENTIFICACIÓN'!F17</f>
        <v>Posibilidad de pérdida reputacional por agilizar o demorar  el proceso administrativo de pagos a favor de instituciones prestadoras de servicios de salud sobre facturas con auditorías a causa de aceptar, recibir o solicitar dádivas, donaciones en dinero o en especie o beneficios a nombre propio o de terceros por falta de adherencia al "Código de Ética Buen Gobierno y Manejo de Conflicto de Intereses" de la Gobernación de Bolivar.</v>
      </c>
      <c r="C17" s="48">
        <f>+'[5]3 PROBABIL E IMPACTO INHERENTE'!E17</f>
        <v>0.8</v>
      </c>
      <c r="D17" s="48">
        <f>+'[5]3 PROBABIL E IMPACTO INHERENTE'!M17</f>
        <v>0.8</v>
      </c>
      <c r="E17" s="49" t="str">
        <f>+'[5]4 MAPA CALOR INHERENTE'!C17</f>
        <v>Alta</v>
      </c>
      <c r="F17" s="49" t="str">
        <f>+'[5]4 MAPA CALOR INHERENTE'!D17</f>
        <v>Mayor</v>
      </c>
      <c r="G17" s="47" t="str">
        <f>+'[5]4 MAPA CALOR INHERENTE'!E17</f>
        <v>Alto</v>
      </c>
      <c r="H17" s="50">
        <f>+'[5]5 VALORACIÓN DEL CONTROL'!S43</f>
        <v>0.17279999999999998</v>
      </c>
      <c r="I17" s="1">
        <f>+'[5]5 VALORACIÓN DEL CONTROL'!T43</f>
        <v>0.8</v>
      </c>
      <c r="J17" s="49" t="str">
        <f t="shared" si="3"/>
        <v>Muy Baja</v>
      </c>
      <c r="K17" s="49" t="str">
        <f t="shared" si="4"/>
        <v>Mayor</v>
      </c>
      <c r="L17" s="47" t="str">
        <f t="shared" si="5"/>
        <v>Alto</v>
      </c>
      <c r="M17" s="47" t="str">
        <f t="shared" si="0"/>
        <v>Requiere Plan de Acción</v>
      </c>
      <c r="N17" s="47" t="str">
        <f t="shared" si="1"/>
        <v>Reducir_mitigar_Transferir_Evitar</v>
      </c>
      <c r="O17" s="51" t="s">
        <v>64</v>
      </c>
      <c r="P17" s="47" t="str">
        <f t="shared" si="2"/>
        <v>Redicir_Transferir</v>
      </c>
      <c r="Q17" s="51" t="s">
        <v>59</v>
      </c>
      <c r="R17" s="71" t="s">
        <v>65</v>
      </c>
      <c r="S17" s="52" t="s">
        <v>39</v>
      </c>
      <c r="T17" s="52" t="s">
        <v>40</v>
      </c>
      <c r="U17" s="51" t="s">
        <v>41</v>
      </c>
      <c r="V17" s="51" t="s">
        <v>42</v>
      </c>
      <c r="W17" s="52"/>
      <c r="X17" s="51"/>
      <c r="Y17" s="51"/>
      <c r="Z17" s="51" t="s">
        <v>43</v>
      </c>
      <c r="AA17" s="53"/>
      <c r="AB17" s="53"/>
      <c r="AF17" s="55" t="s">
        <v>46</v>
      </c>
      <c r="AG17" s="42" t="s">
        <v>62</v>
      </c>
      <c r="AH17" s="42" t="s">
        <v>63</v>
      </c>
      <c r="AI17" s="38"/>
      <c r="AJ17" s="70" t="s">
        <v>64</v>
      </c>
      <c r="AK17" s="38"/>
      <c r="AL17" s="38"/>
      <c r="AM17" s="38"/>
      <c r="AN17" s="38"/>
      <c r="AO17" s="45"/>
      <c r="AP17" s="45"/>
      <c r="AQ17" s="45"/>
      <c r="AR17" s="57"/>
    </row>
    <row r="18" spans="1:44" ht="191.25" x14ac:dyDescent="0.25">
      <c r="A18" s="46" t="str">
        <f>'[5]2 CONTEXTO E IDENTIFICACIÓN'!A18</f>
        <v>R10</v>
      </c>
      <c r="B18" s="47" t="str">
        <f>+'[5]2 CONTEXTO E IDENTIFICACIÓN'!F18</f>
        <v>Posibilidad de pérdida reputacional Por omitir los lineamientos o requisitos en la ejecución  del Plan de Intervenciones Colectivas - PIC, realizados por la Secretaría de Salud Departamental de Bolívar  a causa de  recibir o aceptar presiones internas o externas, por falta de adherencia al código de ética y buen gobierno y manejo de conflictos de intereses de la entidad.</v>
      </c>
      <c r="C18" s="48">
        <f>+'[5]3 PROBABIL E IMPACTO INHERENTE'!E18</f>
        <v>0.6</v>
      </c>
      <c r="D18" s="48">
        <f>+'[5]3 PROBABIL E IMPACTO INHERENTE'!M18</f>
        <v>0.8</v>
      </c>
      <c r="E18" s="49" t="str">
        <f>+'[5]4 MAPA CALOR INHERENTE'!C18</f>
        <v>Media</v>
      </c>
      <c r="F18" s="49" t="str">
        <f>+'[5]4 MAPA CALOR INHERENTE'!D18</f>
        <v>Mayor</v>
      </c>
      <c r="G18" s="47" t="str">
        <f>+'[5]4 MAPA CALOR INHERENTE'!E18</f>
        <v>Alto</v>
      </c>
      <c r="H18" s="50">
        <f>+'[5]5 VALORACIÓN DEL CONTROL'!S47</f>
        <v>0.1512</v>
      </c>
      <c r="I18" s="1">
        <f>+'[5]5 VALORACIÓN DEL CONTROL'!T47</f>
        <v>0.8</v>
      </c>
      <c r="J18" s="49" t="str">
        <f t="shared" si="3"/>
        <v>Muy Baja</v>
      </c>
      <c r="K18" s="49" t="str">
        <f t="shared" si="4"/>
        <v>Mayor</v>
      </c>
      <c r="L18" s="47" t="str">
        <f t="shared" si="5"/>
        <v>Alto</v>
      </c>
      <c r="M18" s="47" t="str">
        <f t="shared" si="0"/>
        <v>Requiere Plan de Acción</v>
      </c>
      <c r="N18" s="47" t="str">
        <f t="shared" si="1"/>
        <v>Reducir_mitigar_Transferir_Evitar</v>
      </c>
      <c r="O18" s="51" t="s">
        <v>36</v>
      </c>
      <c r="P18" s="47" t="str">
        <f t="shared" si="2"/>
        <v>Reducir_Mitigar</v>
      </c>
      <c r="Q18" s="51" t="s">
        <v>66</v>
      </c>
      <c r="R18" s="52" t="s">
        <v>67</v>
      </c>
      <c r="S18" s="52" t="s">
        <v>39</v>
      </c>
      <c r="T18" s="52" t="s">
        <v>40</v>
      </c>
      <c r="U18" s="51" t="s">
        <v>41</v>
      </c>
      <c r="V18" s="51" t="s">
        <v>42</v>
      </c>
      <c r="W18" s="52"/>
      <c r="X18" s="51"/>
      <c r="Y18" s="51"/>
      <c r="Z18" s="51" t="s">
        <v>43</v>
      </c>
      <c r="AA18" s="53"/>
      <c r="AB18" s="53"/>
      <c r="AE18" s="72"/>
      <c r="AF18" s="58" t="s">
        <v>33</v>
      </c>
      <c r="AG18" s="42" t="s">
        <v>62</v>
      </c>
      <c r="AH18" s="42" t="s">
        <v>63</v>
      </c>
      <c r="AI18" s="72"/>
      <c r="AJ18" s="70" t="s">
        <v>68</v>
      </c>
      <c r="AK18" s="72"/>
      <c r="AL18" s="72"/>
      <c r="AM18" s="72"/>
      <c r="AN18" s="72"/>
      <c r="AO18" s="45"/>
      <c r="AP18" s="45"/>
      <c r="AQ18" s="73"/>
      <c r="AR18" s="73"/>
    </row>
    <row r="19" spans="1:44" ht="204" x14ac:dyDescent="0.25">
      <c r="A19" s="46" t="str">
        <f>'[5]2 CONTEXTO E IDENTIFICACIÓN'!A19</f>
        <v>R11</v>
      </c>
      <c r="B19" s="47" t="str">
        <f>+'[5]2 CONTEXTO E IDENTIFICACIÓN'!F19</f>
        <v>Posibilidad de pérdida reputacional por emitir conceptos sanitarios de certificación sin el cumplimiento técnico legal requerido, o para agilizar la expedición de dicho certificado por recibir o aceptar presiones internas o externas, dádivas, favores o beneficios debido a la falta de adherencia al Codigo de etica y buen gobierno y manejo de conflicto de interes la Gobernación de Bolivar</v>
      </c>
      <c r="C19" s="48">
        <f>+'[5]3 PROBABIL E IMPACTO INHERENTE'!E19</f>
        <v>0.8</v>
      </c>
      <c r="D19" s="48">
        <f>+'[5]3 PROBABIL E IMPACTO INHERENTE'!M19</f>
        <v>0.8</v>
      </c>
      <c r="E19" s="49" t="str">
        <f>+'[5]4 MAPA CALOR INHERENTE'!C19</f>
        <v>Alta</v>
      </c>
      <c r="F19" s="49" t="str">
        <f>+'[5]4 MAPA CALOR INHERENTE'!D19</f>
        <v>Mayor</v>
      </c>
      <c r="G19" s="47" t="str">
        <f>+'[5]4 MAPA CALOR INHERENTE'!E19</f>
        <v>Alto</v>
      </c>
      <c r="H19" s="50">
        <f>+'[5]5 VALORACIÓN DEL CONTROL'!S51</f>
        <v>0.17279999999999998</v>
      </c>
      <c r="I19" s="1">
        <f>+'[5]5 VALORACIÓN DEL CONTROL'!T51</f>
        <v>0.8</v>
      </c>
      <c r="J19" s="49" t="str">
        <f t="shared" si="3"/>
        <v>Muy Baja</v>
      </c>
      <c r="K19" s="49" t="str">
        <f t="shared" si="4"/>
        <v>Mayor</v>
      </c>
      <c r="L19" s="47" t="str">
        <f t="shared" si="5"/>
        <v>Alto</v>
      </c>
      <c r="M19" s="47" t="str">
        <f t="shared" si="0"/>
        <v>Requiere Plan de Acción</v>
      </c>
      <c r="N19" s="47" t="str">
        <f t="shared" si="1"/>
        <v>Reducir_mitigar_Transferir_Evitar</v>
      </c>
      <c r="O19" s="51" t="s">
        <v>36</v>
      </c>
      <c r="P19" s="47" t="str">
        <f t="shared" si="2"/>
        <v>Reducir_Mitigar</v>
      </c>
      <c r="Q19" s="51" t="s">
        <v>69</v>
      </c>
      <c r="R19" s="51" t="s">
        <v>70</v>
      </c>
      <c r="S19" s="52" t="s">
        <v>39</v>
      </c>
      <c r="T19" s="52" t="s">
        <v>40</v>
      </c>
      <c r="U19" s="51" t="s">
        <v>41</v>
      </c>
      <c r="V19" s="51" t="s">
        <v>42</v>
      </c>
      <c r="W19" s="52"/>
      <c r="X19" s="51"/>
      <c r="Y19" s="51"/>
      <c r="Z19" s="51" t="s">
        <v>43</v>
      </c>
      <c r="AA19" s="53"/>
      <c r="AB19" s="53"/>
      <c r="AE19" s="72"/>
      <c r="AF19" s="61" t="s">
        <v>53</v>
      </c>
      <c r="AG19" s="42" t="s">
        <v>71</v>
      </c>
      <c r="AH19" s="42" t="s">
        <v>72</v>
      </c>
      <c r="AM19" s="72"/>
      <c r="AN19" s="72"/>
      <c r="AO19" s="45"/>
      <c r="AP19" s="45"/>
      <c r="AQ19" s="45"/>
      <c r="AR19" s="57"/>
    </row>
    <row r="20" spans="1:44" ht="216.75" x14ac:dyDescent="0.25">
      <c r="A20" s="46" t="str">
        <f>'[5]2 CONTEXTO E IDENTIFICACIÓN'!A20</f>
        <v>R12</v>
      </c>
      <c r="B20" s="47" t="str">
        <f>+'[5]2 CONTEXTO E IDENTIFICACIÓN'!F20</f>
        <v xml:space="preserve">Posibilidad de pérdida reputacional por expedición de resoluciones de licencias de seguridad y salud en el trabajo sin el cumplimiento técnico legal requerido, o para agilizar la expedición de dicho certificado a causa de recibir o aceptar presiones internas o externas, dádivas, favores o beneficios debido a la falta de adherencia al Codigo de etica y buen gobierno y manejo de conflicto de interes la Gobernación de Bolivar </v>
      </c>
      <c r="C20" s="48">
        <f>+'[5]3 PROBABIL E IMPACTO INHERENTE'!E20</f>
        <v>0.8</v>
      </c>
      <c r="D20" s="48">
        <f>+'[5]3 PROBABIL E IMPACTO INHERENTE'!M20</f>
        <v>0.8</v>
      </c>
      <c r="E20" s="49" t="str">
        <f>+'[5]4 MAPA CALOR INHERENTE'!C20</f>
        <v>Alta</v>
      </c>
      <c r="F20" s="49" t="str">
        <f>+'[5]4 MAPA CALOR INHERENTE'!D20</f>
        <v>Mayor</v>
      </c>
      <c r="G20" s="47" t="str">
        <f>+'[5]4 MAPA CALOR INHERENTE'!E20</f>
        <v>Alto</v>
      </c>
      <c r="H20" s="50">
        <f>+'[5]5 VALORACIÓN DEL CONTROL'!S55</f>
        <v>0.12095999999999998</v>
      </c>
      <c r="I20" s="1">
        <f>+'[5]5 VALORACIÓN DEL CONTROL'!T55</f>
        <v>0.8</v>
      </c>
      <c r="J20" s="49" t="str">
        <f t="shared" si="3"/>
        <v>Muy Baja</v>
      </c>
      <c r="K20" s="49" t="str">
        <f t="shared" si="4"/>
        <v>Mayor</v>
      </c>
      <c r="L20" s="47" t="str">
        <f t="shared" si="5"/>
        <v>Alto</v>
      </c>
      <c r="M20" s="47" t="str">
        <f t="shared" si="0"/>
        <v>Requiere Plan de Acción</v>
      </c>
      <c r="N20" s="47" t="str">
        <f t="shared" si="1"/>
        <v>Reducir_mitigar_Transferir_Evitar</v>
      </c>
      <c r="O20" s="51" t="s">
        <v>36</v>
      </c>
      <c r="P20" s="47" t="str">
        <f t="shared" si="2"/>
        <v>Reducir_Mitigar</v>
      </c>
      <c r="Q20" s="51" t="s">
        <v>73</v>
      </c>
      <c r="R20" s="51" t="s">
        <v>74</v>
      </c>
      <c r="S20" s="52" t="s">
        <v>39</v>
      </c>
      <c r="T20" s="52" t="s">
        <v>40</v>
      </c>
      <c r="U20" s="51" t="s">
        <v>41</v>
      </c>
      <c r="V20" s="51" t="s">
        <v>42</v>
      </c>
      <c r="W20" s="52"/>
      <c r="X20" s="51"/>
      <c r="Y20" s="51"/>
      <c r="Z20" s="51" t="s">
        <v>43</v>
      </c>
      <c r="AA20" s="53"/>
      <c r="AB20" s="53"/>
      <c r="AC20" s="74"/>
      <c r="AD20" s="74"/>
      <c r="AE20" s="72"/>
      <c r="AF20" s="75"/>
      <c r="AM20" s="72"/>
      <c r="AN20" s="72"/>
      <c r="AO20" s="45"/>
      <c r="AP20" s="45"/>
      <c r="AQ20" s="45"/>
      <c r="AR20" s="57"/>
    </row>
    <row r="21" spans="1:44" x14ac:dyDescent="0.25">
      <c r="A21" s="46" t="str">
        <f>'[5]2 CONTEXTO E IDENTIFICACIÓN'!A21</f>
        <v>R13</v>
      </c>
      <c r="B21" s="47" t="str">
        <f>+'[5]2 CONTEXTO E IDENTIFICACIÓN'!F21</f>
        <v xml:space="preserve">  </v>
      </c>
      <c r="C21" s="48" t="str">
        <f>+'[5]3 PROBABIL E IMPACTO INHERENTE'!E21</f>
        <v/>
      </c>
      <c r="D21" s="48" t="str">
        <f>+'[5]3 PROBABIL E IMPACTO INHERENTE'!M21</f>
        <v/>
      </c>
      <c r="E21" s="49" t="str">
        <f>+'[5]4 MAPA CALOR INHERENTE'!C21</f>
        <v/>
      </c>
      <c r="F21" s="49" t="str">
        <f>+'[5]4 MAPA CALOR INHERENTE'!D21</f>
        <v/>
      </c>
      <c r="G21" s="47" t="str">
        <f>+'[5]4 MAPA CALOR INHERENTE'!E21</f>
        <v/>
      </c>
      <c r="H21" s="50" t="str">
        <f>+'[5]5 VALORACIÓN DEL CONTROL'!S59</f>
        <v/>
      </c>
      <c r="I21" s="1" t="str">
        <f>+'[5]5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2"/>
      <c r="X21" s="51"/>
      <c r="Y21" s="51"/>
      <c r="Z21" s="51"/>
      <c r="AA21" s="53"/>
      <c r="AB21" s="53"/>
      <c r="AC21" s="74"/>
      <c r="AD21" s="74"/>
      <c r="AE21" s="76"/>
      <c r="AM21" s="72"/>
      <c r="AN21" s="72"/>
      <c r="AO21" s="45"/>
      <c r="AP21" s="77"/>
      <c r="AQ21" s="77"/>
      <c r="AR21" s="77"/>
    </row>
    <row r="22" spans="1:44" x14ac:dyDescent="0.25">
      <c r="A22" s="46" t="str">
        <f>'[5]2 CONTEXTO E IDENTIFICACIÓN'!A22</f>
        <v>R14</v>
      </c>
      <c r="B22" s="47" t="str">
        <f>+'[5]2 CONTEXTO E IDENTIFICACIÓN'!F22</f>
        <v xml:space="preserve">  </v>
      </c>
      <c r="C22" s="48" t="str">
        <f>+'[5]3 PROBABIL E IMPACTO INHERENTE'!E22</f>
        <v/>
      </c>
      <c r="D22" s="48" t="str">
        <f>+'[5]3 PROBABIL E IMPACTO INHERENTE'!M22</f>
        <v/>
      </c>
      <c r="E22" s="49" t="str">
        <f>+'[5]4 MAPA CALOR INHERENTE'!C22</f>
        <v/>
      </c>
      <c r="F22" s="49" t="str">
        <f>+'[5]4 MAPA CALOR INHERENTE'!D22</f>
        <v/>
      </c>
      <c r="G22" s="47" t="str">
        <f>+'[5]4 MAPA CALOR INHERENTE'!E22</f>
        <v/>
      </c>
      <c r="H22" s="50" t="str">
        <f>+'[5]5 VALORACIÓN DEL CONTROL'!S63</f>
        <v/>
      </c>
      <c r="I22" s="1" t="str">
        <f>+'[5]5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c r="AR22" s="78"/>
    </row>
    <row r="23" spans="1:44" x14ac:dyDescent="0.25">
      <c r="A23" s="46" t="str">
        <f>'[5]2 CONTEXTO E IDENTIFICACIÓN'!A23</f>
        <v>R15</v>
      </c>
      <c r="B23" s="47" t="str">
        <f>+'[5]2 CONTEXTO E IDENTIFICACIÓN'!F23</f>
        <v xml:space="preserve">  </v>
      </c>
      <c r="C23" s="48" t="str">
        <f>+'[5]3 PROBABIL E IMPACTO INHERENTE'!E23</f>
        <v/>
      </c>
      <c r="D23" s="48" t="str">
        <f>+'[5]3 PROBABIL E IMPACTO INHERENTE'!M23</f>
        <v/>
      </c>
      <c r="E23" s="49" t="str">
        <f>+'[5]4 MAPA CALOR INHERENTE'!C23</f>
        <v/>
      </c>
      <c r="F23" s="49" t="str">
        <f>+'[5]4 MAPA CALOR INHERENTE'!D23</f>
        <v/>
      </c>
      <c r="G23" s="47" t="str">
        <f>+'[5]4 MAPA CALOR INHERENTE'!E23</f>
        <v/>
      </c>
      <c r="H23" s="50" t="str">
        <f>+'[5]5 VALORACIÓN DEL CONTROL'!S67</f>
        <v/>
      </c>
      <c r="I23" s="1" t="str">
        <f>+'[5]5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row>
    <row r="24" spans="1:44" x14ac:dyDescent="0.25">
      <c r="A24" s="46" t="str">
        <f>'[5]2 CONTEXTO E IDENTIFICACIÓN'!A24</f>
        <v>R16</v>
      </c>
      <c r="B24" s="47" t="str">
        <f>+'[5]2 CONTEXTO E IDENTIFICACIÓN'!F24</f>
        <v xml:space="preserve">  </v>
      </c>
      <c r="C24" s="48" t="str">
        <f>+'[5]3 PROBABIL E IMPACTO INHERENTE'!E24</f>
        <v/>
      </c>
      <c r="D24" s="48" t="str">
        <f>+'[5]3 PROBABIL E IMPACTO INHERENTE'!M24</f>
        <v/>
      </c>
      <c r="E24" s="49" t="str">
        <f>+'[5]4 MAPA CALOR INHERENTE'!C24</f>
        <v/>
      </c>
      <c r="F24" s="49" t="str">
        <f>+'[5]4 MAPA CALOR INHERENTE'!D24</f>
        <v/>
      </c>
      <c r="G24" s="47" t="str">
        <f>+'[5]4 MAPA CALOR INHERENTE'!E24</f>
        <v/>
      </c>
      <c r="H24" s="50" t="str">
        <f>+'[5]5 VALORACIÓN DEL CONTROL'!S71</f>
        <v/>
      </c>
      <c r="I24" s="1" t="str">
        <f>+'[5]5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row>
    <row r="25" spans="1:44" x14ac:dyDescent="0.25">
      <c r="A25" s="46" t="str">
        <f>'[5]2 CONTEXTO E IDENTIFICACIÓN'!A25</f>
        <v>R17</v>
      </c>
      <c r="B25" s="47" t="str">
        <f>+'[5]2 CONTEXTO E IDENTIFICACIÓN'!F25</f>
        <v xml:space="preserve">  </v>
      </c>
      <c r="C25" s="48" t="str">
        <f>+'[5]3 PROBABIL E IMPACTO INHERENTE'!E25</f>
        <v/>
      </c>
      <c r="D25" s="48" t="str">
        <f>+'[5]3 PROBABIL E IMPACTO INHERENTE'!M25</f>
        <v/>
      </c>
      <c r="E25" s="49" t="str">
        <f>+'[5]4 MAPA CALOR INHERENTE'!C25</f>
        <v/>
      </c>
      <c r="F25" s="49" t="str">
        <f>+'[5]4 MAPA CALOR INHERENTE'!D25</f>
        <v/>
      </c>
      <c r="G25" s="47" t="str">
        <f>+'[5]4 MAPA CALOR INHERENTE'!E25</f>
        <v/>
      </c>
      <c r="H25" s="50" t="str">
        <f>+'[5]5 VALORACIÓN DEL CONTROL'!S75</f>
        <v/>
      </c>
      <c r="I25" s="1" t="str">
        <f>+'[5]5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4" x14ac:dyDescent="0.25">
      <c r="A26" s="46" t="str">
        <f>'[5]2 CONTEXTO E IDENTIFICACIÓN'!A26</f>
        <v>R18</v>
      </c>
      <c r="B26" s="47" t="str">
        <f>+'[5]2 CONTEXTO E IDENTIFICACIÓN'!F26</f>
        <v xml:space="preserve">  </v>
      </c>
      <c r="C26" s="48" t="str">
        <f>+'[5]3 PROBABIL E IMPACTO INHERENTE'!E26</f>
        <v/>
      </c>
      <c r="D26" s="48" t="str">
        <f>+'[5]3 PROBABIL E IMPACTO INHERENTE'!M26</f>
        <v/>
      </c>
      <c r="E26" s="49" t="str">
        <f>+'[5]4 MAPA CALOR INHERENTE'!C26</f>
        <v/>
      </c>
      <c r="F26" s="49" t="str">
        <f>+'[5]4 MAPA CALOR INHERENTE'!D26</f>
        <v/>
      </c>
      <c r="G26" s="47" t="str">
        <f>+'[5]4 MAPA CALOR INHERENTE'!E26</f>
        <v/>
      </c>
      <c r="H26" s="50" t="str">
        <f>+'[5]5 VALORACIÓN DEL CONTROL'!S79</f>
        <v/>
      </c>
      <c r="I26" s="1" t="str">
        <f>+'[5]5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4" x14ac:dyDescent="0.25">
      <c r="A27" s="46" t="str">
        <f>'[5]2 CONTEXTO E IDENTIFICACIÓN'!A27</f>
        <v>R19</v>
      </c>
      <c r="B27" s="47" t="str">
        <f>+'[5]2 CONTEXTO E IDENTIFICACIÓN'!F27</f>
        <v xml:space="preserve">  </v>
      </c>
      <c r="C27" s="48" t="str">
        <f>+'[5]3 PROBABIL E IMPACTO INHERENTE'!E27</f>
        <v/>
      </c>
      <c r="D27" s="48" t="str">
        <f>+'[5]3 PROBABIL E IMPACTO INHERENTE'!M27</f>
        <v/>
      </c>
      <c r="E27" s="49" t="str">
        <f>+'[5]4 MAPA CALOR INHERENTE'!C27</f>
        <v/>
      </c>
      <c r="F27" s="49" t="str">
        <f>+'[5]4 MAPA CALOR INHERENTE'!D27</f>
        <v/>
      </c>
      <c r="G27" s="47" t="str">
        <f>+'[5]4 MAPA CALOR INHERENTE'!E27</f>
        <v/>
      </c>
      <c r="H27" s="50" t="str">
        <f>+'[5]5 VALORACIÓN DEL CONTROL'!S83</f>
        <v/>
      </c>
      <c r="I27" s="1" t="str">
        <f>+'[5]5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4" x14ac:dyDescent="0.25">
      <c r="A28" s="46" t="str">
        <f>'[5]2 CONTEXTO E IDENTIFICACIÓN'!A28</f>
        <v>R20</v>
      </c>
      <c r="B28" s="47" t="str">
        <f>+'[5]2 CONTEXTO E IDENTIFICACIÓN'!F28</f>
        <v xml:space="preserve">  </v>
      </c>
      <c r="C28" s="48" t="str">
        <f>+'[5]3 PROBABIL E IMPACTO INHERENTE'!E28</f>
        <v/>
      </c>
      <c r="D28" s="48" t="str">
        <f>+'[5]3 PROBABIL E IMPACTO INHERENTE'!M28</f>
        <v/>
      </c>
      <c r="E28" s="49" t="str">
        <f>+'[5]4 MAPA CALOR INHERENTE'!C28</f>
        <v/>
      </c>
      <c r="F28" s="49" t="str">
        <f>+'[5]4 MAPA CALOR INHERENTE'!D28</f>
        <v/>
      </c>
      <c r="G28" s="47" t="str">
        <f>+'[5]4 MAPA CALOR INHERENTE'!E28</f>
        <v/>
      </c>
      <c r="H28" s="50" t="str">
        <f>+'[5]5 VALORACIÓN DEL CONTROL'!S87</f>
        <v/>
      </c>
      <c r="I28" s="1" t="str">
        <f>+'[5]5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4"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row>
    <row r="30" spans="1:44"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row>
    <row r="31" spans="1:44"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row>
    <row r="32" spans="1:44"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row>
    <row r="33" spans="2:44"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c r="AR33" s="34"/>
    </row>
    <row r="34" spans="2:44"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c r="AR34" s="34"/>
    </row>
    <row r="35" spans="2:44"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c r="AR35" s="34"/>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307" priority="6" operator="equal">
      <formula>$AE$13</formula>
    </cfRule>
    <cfRule type="cellIs" dxfId="306" priority="7" operator="equal">
      <formula>$AE$12</formula>
    </cfRule>
    <cfRule type="cellIs" dxfId="305" priority="8" operator="equal">
      <formula>$AE$11</formula>
    </cfRule>
    <cfRule type="cellIs" dxfId="304" priority="9" operator="equal">
      <formula>$AE$10</formula>
    </cfRule>
    <cfRule type="cellIs" dxfId="303" priority="10" operator="equal">
      <formula>$AE$9</formula>
    </cfRule>
  </conditionalFormatting>
  <conditionalFormatting sqref="F9:F28">
    <cfRule type="cellIs" dxfId="302" priority="1" operator="equal">
      <formula>$AF$8</formula>
    </cfRule>
    <cfRule type="cellIs" dxfId="301" priority="2" operator="equal">
      <formula>$AG$8</formula>
    </cfRule>
    <cfRule type="cellIs" dxfId="300" priority="3" operator="equal">
      <formula>$AH$8</formula>
    </cfRule>
    <cfRule type="cellIs" dxfId="299" priority="4" operator="equal">
      <formula>$AI$8</formula>
    </cfRule>
    <cfRule type="cellIs" dxfId="298" priority="5" operator="equal">
      <formula>$AJ$8</formula>
    </cfRule>
  </conditionalFormatting>
  <conditionalFormatting sqref="G9:G28">
    <cfRule type="cellIs" dxfId="297" priority="11" operator="equal">
      <formula>$AF$16</formula>
    </cfRule>
    <cfRule type="cellIs" dxfId="296" priority="12" operator="equal">
      <formula>$AF$17</formula>
    </cfRule>
    <cfRule type="cellIs" dxfId="295" priority="13" operator="equal">
      <formula>$AF$18</formula>
    </cfRule>
    <cfRule type="cellIs" dxfId="294" priority="14" operator="equal">
      <formula>$AF$19</formula>
    </cfRule>
  </conditionalFormatting>
  <conditionalFormatting sqref="I9:J28">
    <cfRule type="cellIs" dxfId="293" priority="15" operator="equal">
      <formula>$AE$13</formula>
    </cfRule>
    <cfRule type="cellIs" dxfId="292" priority="16" operator="equal">
      <formula>$AE$12</formula>
    </cfRule>
    <cfRule type="cellIs" dxfId="291" priority="17" operator="equal">
      <formula>$AE$11</formula>
    </cfRule>
    <cfRule type="cellIs" dxfId="290" priority="18" operator="equal">
      <formula>$AE$10</formula>
    </cfRule>
    <cfRule type="cellIs" dxfId="289" priority="19" operator="equal">
      <formula>$AE$9</formula>
    </cfRule>
  </conditionalFormatting>
  <conditionalFormatting sqref="K9:K28">
    <cfRule type="cellIs" dxfId="288" priority="20" operator="equal">
      <formula>$AF$8</formula>
    </cfRule>
    <cfRule type="cellIs" dxfId="287" priority="21" operator="equal">
      <formula>$AG$8</formula>
    </cfRule>
    <cfRule type="cellIs" dxfId="286" priority="22" operator="equal">
      <formula>$AH$8</formula>
    </cfRule>
    <cfRule type="cellIs" dxfId="285" priority="23" operator="equal">
      <formula>$AI$8</formula>
    </cfRule>
    <cfRule type="cellIs" dxfId="284" priority="24" operator="equal">
      <formula>$AJ$8</formula>
    </cfRule>
  </conditionalFormatting>
  <conditionalFormatting sqref="L9:L28">
    <cfRule type="cellIs" dxfId="283" priority="25" operator="equal">
      <formula>$AF$16</formula>
    </cfRule>
    <cfRule type="cellIs" dxfId="282" priority="26" operator="equal">
      <formula>$AF$17</formula>
    </cfRule>
    <cfRule type="cellIs" dxfId="281" priority="27" operator="equal">
      <formula>$AF$18</formula>
    </cfRule>
    <cfRule type="cellIs" dxfId="280" priority="28" operator="equal">
      <formula>$AF$19</formula>
    </cfRule>
  </conditionalFormatting>
  <dataValidations count="1">
    <dataValidation type="list" allowBlank="1" showInputMessage="1" showErrorMessage="1" sqref="O9:O28" xr:uid="{CE5D41E8-3711-410F-8D3A-076E4DD78842}">
      <formula1>INDIRECT($N9)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6F62C-1B29-4D3C-958B-E63D42E0D047}">
  <dimension ref="A1:AQ35"/>
  <sheetViews>
    <sheetView topLeftCell="A14" workbookViewId="0">
      <selection activeCell="D11" sqref="D11"/>
    </sheetView>
  </sheetViews>
  <sheetFormatPr baseColWidth="10" defaultRowHeight="15" x14ac:dyDescent="0.25"/>
  <cols>
    <col min="1" max="1" width="11.5703125" style="34" customWidth="1"/>
    <col min="2" max="2" width="25.140625" style="39" customWidth="1"/>
    <col min="3" max="4" width="14.140625" style="39" customWidth="1"/>
    <col min="5" max="5" width="16.42578125" style="79" customWidth="1"/>
    <col min="6" max="6" width="16.85546875" style="79" customWidth="1"/>
    <col min="7" max="7" width="12.5703125" style="39" customWidth="1"/>
    <col min="8" max="8" width="15.42578125" style="39" customWidth="1"/>
    <col min="9" max="9" width="13" style="39" customWidth="1"/>
    <col min="10" max="10" width="16.42578125" style="79" customWidth="1"/>
    <col min="11" max="11" width="10.140625" style="79" customWidth="1"/>
    <col min="12" max="12" width="12.7109375" style="39" customWidth="1"/>
    <col min="13" max="13" width="16.85546875" style="39" customWidth="1"/>
    <col min="14" max="14" width="15.5703125" style="39" customWidth="1"/>
    <col min="15" max="16" width="16.5703125" style="39" customWidth="1"/>
    <col min="17" max="17" width="29.85546875" style="39" customWidth="1"/>
    <col min="18" max="18" width="20.85546875" style="39" customWidth="1"/>
    <col min="19" max="19" width="11" style="81" customWidth="1"/>
    <col min="20" max="20" width="13.5703125" style="81" customWidth="1"/>
    <col min="21" max="23" width="20.42578125" style="39" customWidth="1"/>
    <col min="24" max="25" width="30.7109375" style="39" customWidth="1"/>
    <col min="26" max="26" width="18" style="39" customWidth="1"/>
    <col min="27" max="28" width="15.42578125" style="39" customWidth="1"/>
    <col min="29" max="29" width="4.85546875" style="34" customWidth="1"/>
    <col min="30" max="30" width="5.42578125" style="34" bestFit="1" customWidth="1"/>
    <col min="31" max="32" width="14" style="34" customWidth="1"/>
    <col min="33" max="33" width="18.5703125" style="34" customWidth="1"/>
    <col min="34" max="34" width="19.5703125" style="34" customWidth="1"/>
    <col min="35" max="36" width="14" style="34" customWidth="1"/>
    <col min="37" max="41" width="11.42578125" style="34"/>
    <col min="42" max="42" width="5.5703125" style="34" bestFit="1" customWidth="1"/>
    <col min="43" max="43" width="26.85546875" style="34" customWidth="1"/>
  </cols>
  <sheetData>
    <row r="1" spans="1:43" ht="25.5" x14ac:dyDescent="0.25">
      <c r="A1" s="111"/>
      <c r="B1" s="112" t="str">
        <f>+'[6]2 CONTEXTO E IDENTIFICACIÓN'!C1</f>
        <v>MAPA DE RIESGOS</v>
      </c>
      <c r="C1" s="2" t="str">
        <f>+'[6]2 CONTEXTO E IDENTIFICACIÓN'!D1</f>
        <v>CÓDIGO:</v>
      </c>
      <c r="D1" s="3">
        <f>+'[6]2 CONTEXTO E IDENTIFICACIÓN'!E1</f>
        <v>1</v>
      </c>
      <c r="E1" s="4"/>
      <c r="F1" s="5" t="str">
        <f>+'[6]2 CONTEXTO E IDENTIFICACIÓN'!$G$4</f>
        <v>Elaboración o Actualización:</v>
      </c>
      <c r="G1" s="6" t="str">
        <f>+IF('[6]2 CONTEXTO E IDENTIFICACIÓN'!$H$4="","",'[6]2 CONTEXTO E IDENTIFICACIÓN'!$H$4)</f>
        <v>Elaboracion</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row>
    <row r="2" spans="1:43" ht="38.25" x14ac:dyDescent="0.25">
      <c r="A2" s="111"/>
      <c r="B2" s="112"/>
      <c r="C2" s="2" t="str">
        <f>+'[6]2 CONTEXTO E IDENTIFICACIÓN'!D2</f>
        <v>VERSIÓN:</v>
      </c>
      <c r="D2" s="3" t="str">
        <f>+'[6]2 CONTEXTO E IDENTIFICACIÓN'!E2</f>
        <v>01</v>
      </c>
      <c r="E2" s="4"/>
      <c r="F2" s="11" t="str">
        <f>+'[6]2 CONTEXTO E IDENTIFICACIÓN'!$E$5</f>
        <v>Vigencia del:</v>
      </c>
      <c r="G2" s="12" t="str">
        <f>+IF('[6]2 CONTEXTO E IDENTIFICACIÓN'!$F$5="","",'[6]2 CONTEXTO E IDENTIFICACIÓN'!$F$5)</f>
        <v>primer cuatrimestre 2026</v>
      </c>
      <c r="H2" s="13" t="s">
        <v>0</v>
      </c>
      <c r="I2" s="14">
        <f>+IF('[6]2 CONTEXTO E IDENTIFICACIÓN'!$H$5="","",'[6]2 CONTEXTO E IDENTIFICACIÓN'!$H$5)</f>
        <v>46029</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row>
    <row r="3" spans="1:43"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row>
    <row r="4" spans="1:43" ht="15.75" thickBot="1" x14ac:dyDescent="0.3">
      <c r="A4" s="19" t="s">
        <v>1</v>
      </c>
      <c r="B4" s="113" t="str">
        <f>+IF('[6]2 CONTEXTO E IDENTIFICACIÓN'!$C$4="","",'[6]2 CONTEXTO E IDENTIFICACIÓN'!$C$4)</f>
        <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row>
    <row r="5" spans="1:43" ht="30" x14ac:dyDescent="0.25">
      <c r="A5" s="19" t="s">
        <v>2</v>
      </c>
      <c r="B5" s="113" t="str">
        <f>+IF('[6]2 CONTEXTO E IDENTIFICACIÓN'!$E$4="","",'[6]2 CONTEXTO E IDENTIFICACIÓN'!$E$4)</f>
        <v>GESTION DE LA INFORMACIÓN Y LAS COMUNICACIONES</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row>
    <row r="6" spans="1:43"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row>
    <row r="7" spans="1:43"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3"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row>
    <row r="9" spans="1:43" ht="89.25" x14ac:dyDescent="0.25">
      <c r="A9" s="46" t="str">
        <f>'[6]2 CONTEXTO E IDENTIFICACIÓN'!A9</f>
        <v>R1</v>
      </c>
      <c r="B9" s="47" t="str">
        <f>+'[6]2 CONTEXTO E IDENTIFICACIÓN'!F9</f>
        <v>Pérdida de credibilidad e imagen institucional negativa</v>
      </c>
      <c r="C9" s="48">
        <f>+'[6]3 PROBABIL E IMPACTO INHERENTE'!E9</f>
        <v>0.6</v>
      </c>
      <c r="D9" s="48">
        <f>+'[6]3 PROBABIL E IMPACTO INHERENTE'!M9</f>
        <v>0.4</v>
      </c>
      <c r="E9" s="49" t="str">
        <f>+'[6]4 MAPA CALOR INHERENTE'!C9</f>
        <v>Media</v>
      </c>
      <c r="F9" s="49" t="str">
        <f>+'[6]4 MAPA CALOR INHERENTE'!D9</f>
        <v>Menor</v>
      </c>
      <c r="G9" s="47" t="str">
        <f>+'[6]4 MAPA CALOR INHERENTE'!E9</f>
        <v>Moderado</v>
      </c>
      <c r="H9" s="50">
        <f>+'[6]6 MAPA CALOR RESIDUAL'!C9</f>
        <v>0.36</v>
      </c>
      <c r="I9" s="1">
        <f>+'[6]6 MAPA CALOR RESIDUAL'!D9</f>
        <v>0.4</v>
      </c>
      <c r="J9" s="49" t="str">
        <f>+'[6]6 MAPA CALOR RESIDUAL'!E9</f>
        <v>Baja</v>
      </c>
      <c r="K9" s="49" t="str">
        <f>+'[6]6 MAPA CALOR RESIDUAL'!F9</f>
        <v>Menor</v>
      </c>
      <c r="L9" s="47" t="str">
        <f>+'[6]6 MAPA CALOR RESIDUAL'!G9</f>
        <v>Moderado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51" t="s">
        <v>75</v>
      </c>
      <c r="R9" s="51" t="s">
        <v>76</v>
      </c>
      <c r="S9" s="52" t="s">
        <v>39</v>
      </c>
      <c r="T9" s="52" t="s">
        <v>40</v>
      </c>
      <c r="U9" s="52">
        <v>46142</v>
      </c>
      <c r="V9" s="51"/>
      <c r="W9" s="52"/>
      <c r="X9" s="51"/>
      <c r="Y9" s="51"/>
      <c r="Z9" s="51" t="s">
        <v>43</v>
      </c>
      <c r="AA9" s="53"/>
      <c r="AB9" s="53"/>
      <c r="AC9" s="108" t="s">
        <v>44</v>
      </c>
      <c r="AD9" s="54">
        <v>1</v>
      </c>
      <c r="AE9" s="43" t="s">
        <v>45</v>
      </c>
      <c r="AF9" s="55" t="s">
        <v>46</v>
      </c>
      <c r="AG9" s="55" t="s">
        <v>46</v>
      </c>
      <c r="AH9" s="55" t="s">
        <v>46</v>
      </c>
      <c r="AI9" s="55" t="s">
        <v>46</v>
      </c>
      <c r="AJ9" s="56" t="s">
        <v>47</v>
      </c>
      <c r="AM9" s="38"/>
      <c r="AN9" s="38"/>
      <c r="AO9" s="45"/>
      <c r="AP9" s="45"/>
      <c r="AQ9" s="45"/>
    </row>
    <row r="10" spans="1:43" ht="102" x14ac:dyDescent="0.25">
      <c r="A10" s="46" t="str">
        <f>'[6]2 CONTEXTO E IDENTIFICACIÓN'!A10</f>
        <v>R2</v>
      </c>
      <c r="B10" s="47" t="str">
        <f>+'[6]2 CONTEXTO E IDENTIFICACIÓN'!F10</f>
        <v>Posibilidad de pérdida reputacional Circulación de rumores y desinformación interna dentro de la entidad. falta de comunicación clara, oportuna y oficial y la usencia de canales internos definidos y confiables.</v>
      </c>
      <c r="C10" s="48">
        <f>+'[6]3 PROBABIL E IMPACTO INHERENTE'!E10</f>
        <v>0.6</v>
      </c>
      <c r="D10" s="48">
        <f>+'[6]3 PROBABIL E IMPACTO INHERENTE'!M10</f>
        <v>0.4</v>
      </c>
      <c r="E10" s="49" t="str">
        <f>+'[6]4 MAPA CALOR INHERENTE'!C10</f>
        <v>Media</v>
      </c>
      <c r="F10" s="49" t="str">
        <f>+'[6]4 MAPA CALOR INHERENTE'!D10</f>
        <v>Menor</v>
      </c>
      <c r="G10" s="47" t="str">
        <f>+'[6]4 MAPA CALOR INHERENTE'!E10</f>
        <v>Moderado</v>
      </c>
      <c r="H10" s="50">
        <f>+'[6]5 VALORACIÓN DEL CONTROL'!S15</f>
        <v>0.36</v>
      </c>
      <c r="I10" s="1">
        <f>+'[6]5 VALORACIÓN DEL CONTROL'!T15</f>
        <v>0.4</v>
      </c>
      <c r="J10" s="49" t="str">
        <f t="shared" ref="J10:J28" si="3">+IF(H10=0,"",IF(H10&lt;=$AD$13,$AE$13,IF(H10&lt;=$AD$12,$AE$12,IF(H10&lt;=$AD$11,$AE$11,IF(H10&lt;=$AD$10,$AE$10,IF(H10&lt;=$AD$9,$AE$9,""))))))</f>
        <v>Baja</v>
      </c>
      <c r="K10" s="49" t="str">
        <f t="shared" ref="K10:K28" si="4">+IF(I10=0,"",IF(I10&lt;=$AF$7,$AF$8,IF(I10&lt;=$AG$7,$AG$8,IF(I10&lt;=$AH$7,$AH$8,IF(I10&lt;=$AI$7,$AI$8,IF(I10&lt;=$AJ$7,$AJ$8,""))))))</f>
        <v>Menor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7" t="str">
        <f t="shared" si="0"/>
        <v>Requiere Plan de Acción</v>
      </c>
      <c r="N10" s="47" t="str">
        <f t="shared" si="1"/>
        <v>Reducir_mitigar_Transferir_Evitar</v>
      </c>
      <c r="O10" s="51" t="s">
        <v>36</v>
      </c>
      <c r="P10" s="47" t="str">
        <f t="shared" si="2"/>
        <v>Reducir_Mitigar</v>
      </c>
      <c r="Q10" s="51" t="s">
        <v>77</v>
      </c>
      <c r="R10" s="51" t="s">
        <v>76</v>
      </c>
      <c r="S10" s="52" t="s">
        <v>39</v>
      </c>
      <c r="T10" s="52" t="s">
        <v>40</v>
      </c>
      <c r="U10" s="52">
        <v>46142</v>
      </c>
      <c r="V10" s="51"/>
      <c r="W10" s="52"/>
      <c r="X10" s="51"/>
      <c r="Y10" s="51"/>
      <c r="Z10" s="51" t="s">
        <v>43</v>
      </c>
      <c r="AA10" s="53"/>
      <c r="AB10" s="53"/>
      <c r="AC10" s="109"/>
      <c r="AD10" s="54">
        <v>0.8</v>
      </c>
      <c r="AE10" s="43" t="s">
        <v>49</v>
      </c>
      <c r="AF10" s="58" t="s">
        <v>33</v>
      </c>
      <c r="AG10" s="58" t="s">
        <v>33</v>
      </c>
      <c r="AH10" s="55" t="s">
        <v>46</v>
      </c>
      <c r="AI10" s="55" t="s">
        <v>46</v>
      </c>
      <c r="AJ10" s="56" t="s">
        <v>47</v>
      </c>
      <c r="AM10" s="38"/>
      <c r="AN10" s="38"/>
      <c r="AO10" s="45"/>
      <c r="AP10" s="59"/>
      <c r="AQ10" s="60"/>
    </row>
    <row r="11" spans="1:43" ht="165.75" x14ac:dyDescent="0.25">
      <c r="A11" s="46" t="str">
        <f>'[6]2 CONTEXTO E IDENTIFICACIÓN'!A11</f>
        <v>R3</v>
      </c>
      <c r="B11" s="47" t="str">
        <f>+'[6]2 CONTEXTO E IDENTIFICACIÓN'!F11</f>
        <v>Posibilidad de pérdida reputacional Incumplimiento de los procedimientos establecidos por el proceso de comunicaciones  Debido a coerción, presión indebida o influencia externa/interna con el fin de favorecer intereses particulares, comprometiendo la legalidad, imparcialidad y transparencia del procedimiento.</v>
      </c>
      <c r="C11" s="48">
        <f>+'[6]3 PROBABIL E IMPACTO INHERENTE'!E11</f>
        <v>0.6</v>
      </c>
      <c r="D11" s="48">
        <f>+'[6]3 PROBABIL E IMPACTO INHERENTE'!M11</f>
        <v>0.4</v>
      </c>
      <c r="E11" s="49" t="str">
        <f>+'[6]4 MAPA CALOR INHERENTE'!C11</f>
        <v>Media</v>
      </c>
      <c r="F11" s="49" t="str">
        <f>+'[6]4 MAPA CALOR INHERENTE'!D11</f>
        <v>Menor</v>
      </c>
      <c r="G11" s="47" t="str">
        <f>+'[6]4 MAPA CALOR INHERENTE'!E11</f>
        <v>Moderado</v>
      </c>
      <c r="H11" s="50">
        <f>+'[6]5 VALORACIÓN DEL CONTROL'!S19</f>
        <v>0.36</v>
      </c>
      <c r="I11" s="1">
        <f>+'[6]5 VALORACIÓN DEL CONTROL'!T19</f>
        <v>0.4</v>
      </c>
      <c r="J11" s="49" t="str">
        <f t="shared" si="3"/>
        <v>Baja</v>
      </c>
      <c r="K11" s="49" t="str">
        <f t="shared" si="4"/>
        <v>Menor</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7" t="str">
        <f t="shared" si="0"/>
        <v>Requiere Plan de Acción</v>
      </c>
      <c r="N11" s="47" t="str">
        <f t="shared" si="1"/>
        <v>Reducir_mitigar_Transferir_Evitar</v>
      </c>
      <c r="O11" s="51" t="s">
        <v>36</v>
      </c>
      <c r="P11" s="47" t="str">
        <f t="shared" si="2"/>
        <v>Reducir_Mitigar</v>
      </c>
      <c r="Q11" s="51" t="s">
        <v>78</v>
      </c>
      <c r="R11" s="51" t="s">
        <v>76</v>
      </c>
      <c r="S11" s="52" t="s">
        <v>39</v>
      </c>
      <c r="T11" s="52" t="s">
        <v>40</v>
      </c>
      <c r="U11" s="52">
        <v>46386</v>
      </c>
      <c r="V11" s="51"/>
      <c r="W11" s="52"/>
      <c r="X11" s="51"/>
      <c r="Y11" s="51"/>
      <c r="Z11" s="51" t="s">
        <v>43</v>
      </c>
      <c r="AA11" s="53"/>
      <c r="AB11" s="53"/>
      <c r="AC11" s="109"/>
      <c r="AD11" s="54">
        <v>0.6</v>
      </c>
      <c r="AE11" s="43" t="s">
        <v>51</v>
      </c>
      <c r="AF11" s="58" t="s">
        <v>33</v>
      </c>
      <c r="AG11" s="58" t="s">
        <v>33</v>
      </c>
      <c r="AH11" s="58" t="s">
        <v>33</v>
      </c>
      <c r="AI11" s="55" t="s">
        <v>46</v>
      </c>
      <c r="AJ11" s="56" t="s">
        <v>47</v>
      </c>
      <c r="AM11" s="38"/>
      <c r="AN11" s="38"/>
      <c r="AO11" s="45"/>
      <c r="AP11" s="59"/>
      <c r="AQ11" s="60"/>
    </row>
    <row r="12" spans="1:43" ht="216.75" x14ac:dyDescent="0.25">
      <c r="A12" s="46" t="str">
        <f>'[6]2 CONTEXTO E IDENTIFICACIÓN'!A12</f>
        <v>R4</v>
      </c>
      <c r="B12" s="47" t="str">
        <f>+'[6]2 CONTEXTO E IDENTIFICACIÓN'!F12</f>
        <v>Posibilidad  de efecto dañoso sobre el interes patrimonial Manipular cifras, inversiones y obras de interes público en los distintos canales de comunicación de la entidad. Cuando existe presión por mostrar resultados positivos. En contextos de evaluación pública, rendición de cuentas o control político, algunas áreas pueden verse tentadas a presentar cifras maquilladas o parciales para proyectar una gestión más favorable.</v>
      </c>
      <c r="C12" s="48">
        <f>+'[6]3 PROBABIL E IMPACTO INHERENTE'!E12</f>
        <v>0.6</v>
      </c>
      <c r="D12" s="48">
        <f>+'[6]3 PROBABIL E IMPACTO INHERENTE'!M12</f>
        <v>0.4</v>
      </c>
      <c r="E12" s="49" t="str">
        <f>+'[6]4 MAPA CALOR INHERENTE'!C12</f>
        <v>Media</v>
      </c>
      <c r="F12" s="49" t="str">
        <f>+'[6]4 MAPA CALOR INHERENTE'!D12</f>
        <v>Menor</v>
      </c>
      <c r="G12" s="47" t="str">
        <f>+'[6]4 MAPA CALOR INHERENTE'!E12</f>
        <v>Moderado</v>
      </c>
      <c r="H12" s="50">
        <f>+'[6]5 VALORACIÓN DEL CONTROL'!S23</f>
        <v>0.36</v>
      </c>
      <c r="I12" s="1">
        <f>+'[6]5 VALORACIÓN DEL CONTROL'!T23</f>
        <v>0.4</v>
      </c>
      <c r="J12" s="49" t="str">
        <f t="shared" si="3"/>
        <v>Baja</v>
      </c>
      <c r="K12" s="49" t="str">
        <f t="shared" si="4"/>
        <v>Menor</v>
      </c>
      <c r="L12" s="47" t="str">
        <f t="shared" si="5"/>
        <v>Moderado</v>
      </c>
      <c r="M12" s="47" t="str">
        <f t="shared" si="0"/>
        <v>Requiere Plan de Acción</v>
      </c>
      <c r="N12" s="47" t="str">
        <f t="shared" si="1"/>
        <v>Reducir_mitigar_Transferir_Evitar</v>
      </c>
      <c r="O12" s="51" t="s">
        <v>36</v>
      </c>
      <c r="P12" s="47" t="str">
        <f t="shared" si="2"/>
        <v>Reducir_Mitigar</v>
      </c>
      <c r="Q12" s="51" t="s">
        <v>79</v>
      </c>
      <c r="R12" s="51" t="s">
        <v>76</v>
      </c>
      <c r="S12" s="52" t="s">
        <v>39</v>
      </c>
      <c r="T12" s="52" t="s">
        <v>40</v>
      </c>
      <c r="U12" s="52">
        <v>46142</v>
      </c>
      <c r="V12" s="51"/>
      <c r="W12" s="52"/>
      <c r="X12" s="51"/>
      <c r="Y12" s="51"/>
      <c r="Z12" s="51" t="s">
        <v>43</v>
      </c>
      <c r="AA12" s="53"/>
      <c r="AB12" s="53"/>
      <c r="AC12" s="109"/>
      <c r="AD12" s="54">
        <v>0.4</v>
      </c>
      <c r="AE12" s="43" t="s">
        <v>52</v>
      </c>
      <c r="AF12" s="61" t="s">
        <v>53</v>
      </c>
      <c r="AG12" s="58" t="s">
        <v>33</v>
      </c>
      <c r="AH12" s="58" t="s">
        <v>33</v>
      </c>
      <c r="AI12" s="55" t="s">
        <v>46</v>
      </c>
      <c r="AJ12" s="56" t="s">
        <v>47</v>
      </c>
      <c r="AM12" s="38"/>
      <c r="AN12" s="38"/>
      <c r="AO12" s="45"/>
      <c r="AP12" s="59"/>
      <c r="AQ12" s="60"/>
    </row>
    <row r="13" spans="1:43" ht="192" thickBot="1" x14ac:dyDescent="0.3">
      <c r="A13" s="46" t="str">
        <f>'[6]2 CONTEXTO E IDENTIFICACIÓN'!A13</f>
        <v>R5</v>
      </c>
      <c r="B13" s="47" t="str">
        <f>+'[6]2 CONTEXTO E IDENTIFICACIÓN'!F13</f>
        <v>Posibilidad de pérdida económica y reputacional Cubrir eventos de forma inadecuada y sin los elementos necesariios para un registro optimo. Falta de planificación y lineamientos claros. Cuando no existen protocolos definidos sobre qué cubrir, cómo hacerlo, con qué enfoque y a través de qué canales, los cubrimientos resultan incompletos, desordenados o poco pertinentes.</v>
      </c>
      <c r="C13" s="48">
        <f>+'[6]3 PROBABIL E IMPACTO INHERENTE'!E13</f>
        <v>0.6</v>
      </c>
      <c r="D13" s="48">
        <f>+'[6]3 PROBABIL E IMPACTO INHERENTE'!M13</f>
        <v>0.8</v>
      </c>
      <c r="E13" s="49" t="str">
        <f>+'[6]4 MAPA CALOR INHERENTE'!C13</f>
        <v>Media</v>
      </c>
      <c r="F13" s="49" t="str">
        <f>+'[6]4 MAPA CALOR INHERENTE'!D13</f>
        <v>Mayor</v>
      </c>
      <c r="G13" s="47" t="str">
        <f>+'[6]4 MAPA CALOR INHERENTE'!E13</f>
        <v>Alto</v>
      </c>
      <c r="H13" s="50">
        <f>+'[6]5 VALORACIÓN DEL CONTROL'!S27</f>
        <v>0.36</v>
      </c>
      <c r="I13" s="1">
        <f>+'[6]5 VALORACIÓN DEL CONTROL'!T27</f>
        <v>0.8</v>
      </c>
      <c r="J13" s="49" t="str">
        <f t="shared" si="3"/>
        <v>Baja</v>
      </c>
      <c r="K13" s="49" t="str">
        <f t="shared" si="4"/>
        <v>Mayor</v>
      </c>
      <c r="L13" s="47" t="str">
        <f t="shared" si="5"/>
        <v>Alto</v>
      </c>
      <c r="M13" s="47" t="str">
        <f t="shared" si="0"/>
        <v>Requiere Plan de Acción</v>
      </c>
      <c r="N13" s="47" t="str">
        <f t="shared" si="1"/>
        <v>Reducir_mitigar_Transferir_Evitar</v>
      </c>
      <c r="O13" s="51" t="s">
        <v>36</v>
      </c>
      <c r="P13" s="47" t="str">
        <f t="shared" si="2"/>
        <v>Reducir_Mitigar</v>
      </c>
      <c r="Q13" s="51" t="s">
        <v>80</v>
      </c>
      <c r="R13" s="62" t="s">
        <v>76</v>
      </c>
      <c r="S13" s="52" t="s">
        <v>67</v>
      </c>
      <c r="T13" s="52" t="s">
        <v>81</v>
      </c>
      <c r="U13" s="52">
        <v>46142</v>
      </c>
      <c r="V13" s="52"/>
      <c r="W13" s="52"/>
      <c r="X13" s="51"/>
      <c r="Y13" s="51"/>
      <c r="Z13" s="51" t="s">
        <v>43</v>
      </c>
      <c r="AA13" s="53"/>
      <c r="AB13" s="53"/>
      <c r="AC13" s="110"/>
      <c r="AD13" s="63">
        <v>0.2</v>
      </c>
      <c r="AE13" s="64" t="s">
        <v>57</v>
      </c>
      <c r="AF13" s="65" t="s">
        <v>53</v>
      </c>
      <c r="AG13" s="65" t="s">
        <v>53</v>
      </c>
      <c r="AH13" s="66" t="s">
        <v>33</v>
      </c>
      <c r="AI13" s="67" t="s">
        <v>46</v>
      </c>
      <c r="AJ13" s="68" t="s">
        <v>47</v>
      </c>
      <c r="AM13" s="38"/>
      <c r="AN13" s="38"/>
      <c r="AO13" s="45"/>
      <c r="AP13" s="59"/>
      <c r="AQ13" s="60"/>
    </row>
    <row r="14" spans="1:43" ht="242.25" x14ac:dyDescent="0.25">
      <c r="A14" s="46" t="str">
        <f>'[6]2 CONTEXTO E IDENTIFICACIÓN'!A14</f>
        <v>R6</v>
      </c>
      <c r="B14" s="47" t="str">
        <f>+'[6]2 CONTEXTO E IDENTIFICACIÓN'!F14</f>
        <v>Posibilidad  de efecto dañoso sobre bienes de uso público No realizar seguimiento al prestamo de equipos audiovisuales y de edición adquiridos a través del presupuesto de la Gobernación de Bolívar. ausencia de un procedimiento formal de control y seguimiento del préstamo de equipos audiovisuales. Si no existen registros, formatos de entrega–recepción, responsables asignados ni cronogramas de devolución, los equipos pueden quedar sin trazabilidad.</v>
      </c>
      <c r="C14" s="48">
        <f>+'[6]3 PROBABIL E IMPACTO INHERENTE'!E14</f>
        <v>0.6</v>
      </c>
      <c r="D14" s="48">
        <f>+'[6]3 PROBABIL E IMPACTO INHERENTE'!M14</f>
        <v>0.8</v>
      </c>
      <c r="E14" s="49" t="str">
        <f>+'[6]4 MAPA CALOR INHERENTE'!C14</f>
        <v>Media</v>
      </c>
      <c r="F14" s="49" t="str">
        <f>+'[6]4 MAPA CALOR INHERENTE'!D14</f>
        <v>Mayor</v>
      </c>
      <c r="G14" s="47" t="str">
        <f>+'[6]4 MAPA CALOR INHERENTE'!E14</f>
        <v>Alto</v>
      </c>
      <c r="H14" s="50">
        <f>+'[6]5 VALORACIÓN DEL CONTROL'!S31</f>
        <v>0.36</v>
      </c>
      <c r="I14" s="1">
        <f>+'[6]5 VALORACIÓN DEL CONTROL'!T31</f>
        <v>0.8</v>
      </c>
      <c r="J14" s="49" t="str">
        <f t="shared" si="3"/>
        <v>Baja</v>
      </c>
      <c r="K14" s="49" t="str">
        <f t="shared" si="4"/>
        <v>Mayor</v>
      </c>
      <c r="L14" s="47" t="str">
        <f t="shared" si="5"/>
        <v>Alto</v>
      </c>
      <c r="M14" s="47" t="str">
        <f t="shared" si="0"/>
        <v>Requiere Plan de Acción</v>
      </c>
      <c r="N14" s="47" t="str">
        <f t="shared" si="1"/>
        <v>Reducir_mitigar_Transferir_Evitar</v>
      </c>
      <c r="O14" s="51" t="s">
        <v>36</v>
      </c>
      <c r="P14" s="47" t="str">
        <f t="shared" si="2"/>
        <v>Reducir_Mitigar</v>
      </c>
      <c r="Q14" s="51" t="s">
        <v>82</v>
      </c>
      <c r="R14" s="62" t="s">
        <v>76</v>
      </c>
      <c r="S14" s="52" t="s">
        <v>83</v>
      </c>
      <c r="T14" s="52" t="s">
        <v>40</v>
      </c>
      <c r="U14" s="52">
        <v>46142</v>
      </c>
      <c r="V14" s="52"/>
      <c r="W14" s="52"/>
      <c r="X14" s="51"/>
      <c r="Y14" s="51"/>
      <c r="Z14" s="51" t="s">
        <v>43</v>
      </c>
      <c r="AA14" s="53"/>
      <c r="AB14" s="53"/>
      <c r="AM14" s="38"/>
      <c r="AN14" s="38"/>
      <c r="AO14" s="45"/>
      <c r="AP14" s="59"/>
      <c r="AQ14" s="60"/>
    </row>
    <row r="15" spans="1:43" ht="38.25" x14ac:dyDescent="0.25">
      <c r="A15" s="46" t="str">
        <f>'[6]2 CONTEXTO E IDENTIFICACIÓN'!A15</f>
        <v>R7</v>
      </c>
      <c r="B15" s="47">
        <f>+'[6]2 CONTEXTO E IDENTIFICACIÓN'!F15</f>
        <v>0</v>
      </c>
      <c r="C15" s="48" t="str">
        <f>+'[6]3 PROBABIL E IMPACTO INHERENTE'!E15</f>
        <v/>
      </c>
      <c r="D15" s="48" t="str">
        <f>+'[6]3 PROBABIL E IMPACTO INHERENTE'!M15</f>
        <v/>
      </c>
      <c r="E15" s="49" t="str">
        <f>+'[6]4 MAPA CALOR INHERENTE'!C15</f>
        <v/>
      </c>
      <c r="F15" s="49" t="str">
        <f>+'[6]4 MAPA CALOR INHERENTE'!D15</f>
        <v/>
      </c>
      <c r="G15" s="47" t="str">
        <f>+'[6]4 MAPA CALOR INHERENTE'!E15</f>
        <v/>
      </c>
      <c r="H15" s="50" t="str">
        <f>+'[6]5 VALORACIÓN DEL CONTROL'!S35</f>
        <v/>
      </c>
      <c r="I15" s="1" t="str">
        <f>+'[6]5 VALORACIÓN DEL CONTROL'!T35</f>
        <v/>
      </c>
      <c r="J15" s="49" t="str">
        <f t="shared" si="3"/>
        <v/>
      </c>
      <c r="K15" s="49" t="str">
        <f t="shared" si="4"/>
        <v/>
      </c>
      <c r="L15" s="47" t="str">
        <f t="shared" si="5"/>
        <v/>
      </c>
      <c r="M15" s="47" t="str">
        <f t="shared" si="0"/>
        <v/>
      </c>
      <c r="N15" s="47" t="str">
        <f t="shared" si="1"/>
        <v/>
      </c>
      <c r="O15" s="51"/>
      <c r="P15" s="47" t="str">
        <f t="shared" si="2"/>
        <v/>
      </c>
      <c r="Q15" s="51"/>
      <c r="R15" s="51"/>
      <c r="S15" s="52"/>
      <c r="T15" s="52"/>
      <c r="U15" s="52"/>
      <c r="V15" s="52"/>
      <c r="W15" s="52"/>
      <c r="X15" s="51"/>
      <c r="Y15" s="51"/>
      <c r="Z15" s="51" t="s">
        <v>43</v>
      </c>
      <c r="AA15" s="53"/>
      <c r="AB15" s="53"/>
      <c r="AF15" s="32" t="s">
        <v>61</v>
      </c>
      <c r="AG15" s="32" t="s">
        <v>18</v>
      </c>
      <c r="AH15" s="32" t="s">
        <v>17</v>
      </c>
      <c r="AJ15" s="42" t="s">
        <v>62</v>
      </c>
      <c r="AK15" s="38"/>
      <c r="AL15" s="38"/>
      <c r="AM15" s="38"/>
      <c r="AN15" s="38"/>
      <c r="AO15" s="45"/>
      <c r="AP15" s="59"/>
      <c r="AQ15" s="45"/>
    </row>
    <row r="16" spans="1:43" ht="26.25" thickBot="1" x14ac:dyDescent="0.3">
      <c r="A16" s="46" t="str">
        <f>'[6]2 CONTEXTO E IDENTIFICACIÓN'!A16</f>
        <v>R8</v>
      </c>
      <c r="B16" s="47" t="str">
        <f>+'[6]2 CONTEXTO E IDENTIFICACIÓN'!F16</f>
        <v xml:space="preserve">  </v>
      </c>
      <c r="C16" s="48" t="str">
        <f>+'[6]3 PROBABIL E IMPACTO INHERENTE'!E16</f>
        <v/>
      </c>
      <c r="D16" s="48" t="str">
        <f>+'[6]3 PROBABIL E IMPACTO INHERENTE'!M16</f>
        <v/>
      </c>
      <c r="E16" s="49" t="str">
        <f>+'[6]4 MAPA CALOR INHERENTE'!C16</f>
        <v/>
      </c>
      <c r="F16" s="49" t="str">
        <f>+'[6]4 MAPA CALOR INHERENTE'!D16</f>
        <v/>
      </c>
      <c r="G16" s="47" t="str">
        <f>+'[6]4 MAPA CALOR INHERENTE'!E16</f>
        <v/>
      </c>
      <c r="H16" s="50" t="str">
        <f>+'[6]5 VALORACIÓN DEL CONTROL'!S39</f>
        <v/>
      </c>
      <c r="I16" s="1" t="str">
        <f>+'[6]5 VALORACIÓN DEL CONTROL'!T39</f>
        <v/>
      </c>
      <c r="J16" s="49" t="str">
        <f t="shared" si="3"/>
        <v/>
      </c>
      <c r="K16" s="49" t="str">
        <f t="shared" si="4"/>
        <v/>
      </c>
      <c r="L16" s="47" t="str">
        <f t="shared" si="5"/>
        <v/>
      </c>
      <c r="M16" s="47" t="str">
        <f t="shared" si="0"/>
        <v/>
      </c>
      <c r="N16" s="47" t="str">
        <f t="shared" si="1"/>
        <v/>
      </c>
      <c r="O16" s="51"/>
      <c r="P16" s="47" t="str">
        <f t="shared" si="2"/>
        <v/>
      </c>
      <c r="Q16" s="51"/>
      <c r="R16" s="51"/>
      <c r="S16" s="52"/>
      <c r="T16" s="52"/>
      <c r="U16" s="52"/>
      <c r="V16" s="52"/>
      <c r="W16" s="52"/>
      <c r="X16" s="51"/>
      <c r="Y16" s="51"/>
      <c r="Z16" s="51" t="s">
        <v>43</v>
      </c>
      <c r="AA16" s="53"/>
      <c r="AB16" s="53"/>
      <c r="AF16" s="69" t="s">
        <v>47</v>
      </c>
      <c r="AG16" s="42" t="s">
        <v>62</v>
      </c>
      <c r="AH16" s="42" t="s">
        <v>63</v>
      </c>
      <c r="AI16" s="38"/>
      <c r="AJ16" s="70" t="s">
        <v>36</v>
      </c>
      <c r="AM16" s="38"/>
      <c r="AN16" s="38"/>
      <c r="AO16" s="45"/>
      <c r="AP16" s="45"/>
      <c r="AQ16" s="45"/>
    </row>
    <row r="17" spans="1:43" ht="25.5" x14ac:dyDescent="0.25">
      <c r="A17" s="46" t="str">
        <f>'[6]2 CONTEXTO E IDENTIFICACIÓN'!A17</f>
        <v>R9</v>
      </c>
      <c r="B17" s="47">
        <f>+'[6]2 CONTEXTO E IDENTIFICACIÓN'!F17</f>
        <v>0</v>
      </c>
      <c r="C17" s="48" t="str">
        <f>+'[6]3 PROBABIL E IMPACTO INHERENTE'!E17</f>
        <v/>
      </c>
      <c r="D17" s="48" t="str">
        <f>+'[6]3 PROBABIL E IMPACTO INHERENTE'!M17</f>
        <v/>
      </c>
      <c r="E17" s="49" t="str">
        <f>+'[6]4 MAPA CALOR INHERENTE'!C17</f>
        <v/>
      </c>
      <c r="F17" s="49" t="str">
        <f>+'[6]4 MAPA CALOR INHERENTE'!D17</f>
        <v/>
      </c>
      <c r="G17" s="47" t="str">
        <f>+'[6]4 MAPA CALOR INHERENTE'!E17</f>
        <v/>
      </c>
      <c r="H17" s="50" t="str">
        <f>+'[6]5 VALORACIÓN DEL CONTROL'!S43</f>
        <v/>
      </c>
      <c r="I17" s="1" t="str">
        <f>+'[6]5 VALORACIÓN DEL CONTROL'!T43</f>
        <v/>
      </c>
      <c r="J17" s="49" t="str">
        <f t="shared" si="3"/>
        <v/>
      </c>
      <c r="K17" s="49" t="str">
        <f t="shared" si="4"/>
        <v/>
      </c>
      <c r="L17" s="47" t="str">
        <f t="shared" si="5"/>
        <v/>
      </c>
      <c r="M17" s="47" t="str">
        <f t="shared" si="0"/>
        <v/>
      </c>
      <c r="N17" s="47" t="str">
        <f t="shared" si="1"/>
        <v/>
      </c>
      <c r="O17" s="51"/>
      <c r="P17" s="47" t="str">
        <f t="shared" si="2"/>
        <v/>
      </c>
      <c r="Q17" s="51"/>
      <c r="R17" s="71"/>
      <c r="S17" s="52"/>
      <c r="T17" s="52"/>
      <c r="U17" s="52"/>
      <c r="V17" s="52"/>
      <c r="W17" s="52"/>
      <c r="X17" s="51"/>
      <c r="Y17" s="51"/>
      <c r="Z17" s="51" t="s">
        <v>43</v>
      </c>
      <c r="AA17" s="53"/>
      <c r="AB17" s="53"/>
      <c r="AF17" s="55" t="s">
        <v>46</v>
      </c>
      <c r="AG17" s="42" t="s">
        <v>62</v>
      </c>
      <c r="AH17" s="42" t="s">
        <v>63</v>
      </c>
      <c r="AI17" s="38"/>
      <c r="AJ17" s="70" t="s">
        <v>64</v>
      </c>
      <c r="AK17" s="38"/>
      <c r="AL17" s="38"/>
      <c r="AM17" s="38"/>
      <c r="AN17" s="38"/>
      <c r="AO17" s="45"/>
      <c r="AP17" s="45"/>
      <c r="AQ17" s="45"/>
    </row>
    <row r="18" spans="1:43" ht="25.5" x14ac:dyDescent="0.25">
      <c r="A18" s="46" t="str">
        <f>'[6]2 CONTEXTO E IDENTIFICACIÓN'!A18</f>
        <v>R10</v>
      </c>
      <c r="B18" s="47" t="str">
        <f>+'[6]2 CONTEXTO E IDENTIFICACIÓN'!F18</f>
        <v xml:space="preserve">  </v>
      </c>
      <c r="C18" s="48" t="str">
        <f>+'[6]3 PROBABIL E IMPACTO INHERENTE'!E18</f>
        <v/>
      </c>
      <c r="D18" s="48" t="str">
        <f>+'[6]3 PROBABIL E IMPACTO INHERENTE'!M18</f>
        <v/>
      </c>
      <c r="E18" s="49" t="str">
        <f>+'[6]4 MAPA CALOR INHERENTE'!C18</f>
        <v/>
      </c>
      <c r="F18" s="49" t="str">
        <f>+'[6]4 MAPA CALOR INHERENTE'!D18</f>
        <v/>
      </c>
      <c r="G18" s="47" t="str">
        <f>+'[6]4 MAPA CALOR INHERENTE'!E18</f>
        <v/>
      </c>
      <c r="H18" s="50">
        <f>+'[6]5 VALORACIÓN DEL CONTROL'!S47</f>
        <v>0</v>
      </c>
      <c r="I18" s="1" t="str">
        <f>+'[6]5 VALORACIÓN DEL CONTROL'!T47</f>
        <v/>
      </c>
      <c r="J18" s="49" t="str">
        <f t="shared" si="3"/>
        <v/>
      </c>
      <c r="K18" s="49" t="str">
        <f t="shared" si="4"/>
        <v/>
      </c>
      <c r="L18" s="47" t="str">
        <f t="shared" si="5"/>
        <v/>
      </c>
      <c r="M18" s="47" t="str">
        <f t="shared" si="0"/>
        <v/>
      </c>
      <c r="N18" s="47" t="str">
        <f t="shared" si="1"/>
        <v/>
      </c>
      <c r="O18" s="51"/>
      <c r="P18" s="47" t="str">
        <f t="shared" si="2"/>
        <v/>
      </c>
      <c r="Q18" s="51"/>
      <c r="R18" s="52"/>
      <c r="S18" s="52"/>
      <c r="T18" s="52"/>
      <c r="U18" s="52"/>
      <c r="V18" s="52"/>
      <c r="W18" s="52"/>
      <c r="X18" s="51"/>
      <c r="Y18" s="51"/>
      <c r="Z18" s="51" t="s">
        <v>43</v>
      </c>
      <c r="AA18" s="53"/>
      <c r="AB18" s="53"/>
      <c r="AE18" s="72"/>
      <c r="AF18" s="58" t="s">
        <v>33</v>
      </c>
      <c r="AG18" s="42" t="s">
        <v>62</v>
      </c>
      <c r="AH18" s="42" t="s">
        <v>63</v>
      </c>
      <c r="AI18" s="72"/>
      <c r="AJ18" s="70" t="s">
        <v>68</v>
      </c>
      <c r="AK18" s="72"/>
      <c r="AL18" s="72"/>
      <c r="AM18" s="72"/>
      <c r="AN18" s="72"/>
      <c r="AO18" s="45"/>
      <c r="AP18" s="45"/>
      <c r="AQ18" s="73"/>
    </row>
    <row r="19" spans="1:43" ht="25.5" x14ac:dyDescent="0.25">
      <c r="A19" s="46" t="str">
        <f>'[6]2 CONTEXTO E IDENTIFICACIÓN'!A19</f>
        <v>R11</v>
      </c>
      <c r="B19" s="47" t="str">
        <f>+'[6]2 CONTEXTO E IDENTIFICACIÓN'!F19</f>
        <v xml:space="preserve">  </v>
      </c>
      <c r="C19" s="48" t="str">
        <f>+'[6]3 PROBABIL E IMPACTO INHERENTE'!E19</f>
        <v/>
      </c>
      <c r="D19" s="48" t="str">
        <f>+'[6]3 PROBABIL E IMPACTO INHERENTE'!M19</f>
        <v/>
      </c>
      <c r="E19" s="49" t="str">
        <f>+'[6]4 MAPA CALOR INHERENTE'!C19</f>
        <v/>
      </c>
      <c r="F19" s="49" t="str">
        <f>+'[6]4 MAPA CALOR INHERENTE'!D19</f>
        <v/>
      </c>
      <c r="G19" s="47" t="str">
        <f>+'[6]4 MAPA CALOR INHERENTE'!E19</f>
        <v/>
      </c>
      <c r="H19" s="50">
        <f>+'[6]5 VALORACIÓN DEL CONTROL'!S51</f>
        <v>0</v>
      </c>
      <c r="I19" s="1" t="str">
        <f>+'[6]5 VALORACIÓN DEL CONTROL'!T51</f>
        <v/>
      </c>
      <c r="J19" s="49" t="str">
        <f t="shared" si="3"/>
        <v/>
      </c>
      <c r="K19" s="49" t="str">
        <f t="shared" si="4"/>
        <v/>
      </c>
      <c r="L19" s="47" t="str">
        <f t="shared" si="5"/>
        <v/>
      </c>
      <c r="M19" s="47" t="str">
        <f t="shared" si="0"/>
        <v/>
      </c>
      <c r="N19" s="47" t="str">
        <f t="shared" si="1"/>
        <v/>
      </c>
      <c r="O19" s="51"/>
      <c r="P19" s="47" t="str">
        <f t="shared" si="2"/>
        <v/>
      </c>
      <c r="Q19" s="51"/>
      <c r="R19" s="51"/>
      <c r="S19" s="52"/>
      <c r="T19" s="52"/>
      <c r="U19" s="52"/>
      <c r="V19" s="52"/>
      <c r="W19" s="52"/>
      <c r="X19" s="51"/>
      <c r="Y19" s="51"/>
      <c r="Z19" s="51" t="s">
        <v>43</v>
      </c>
      <c r="AA19" s="53"/>
      <c r="AB19" s="53"/>
      <c r="AE19" s="72"/>
      <c r="AF19" s="61" t="s">
        <v>53</v>
      </c>
      <c r="AG19" s="42" t="s">
        <v>71</v>
      </c>
      <c r="AH19" s="42" t="s">
        <v>72</v>
      </c>
      <c r="AM19" s="72"/>
      <c r="AN19" s="72"/>
      <c r="AO19" s="45"/>
      <c r="AP19" s="45"/>
      <c r="AQ19" s="45"/>
    </row>
    <row r="20" spans="1:43" x14ac:dyDescent="0.25">
      <c r="A20" s="46" t="str">
        <f>'[6]2 CONTEXTO E IDENTIFICACIÓN'!A20</f>
        <v>R12</v>
      </c>
      <c r="B20" s="47" t="str">
        <f>+'[6]2 CONTEXTO E IDENTIFICACIÓN'!F20</f>
        <v xml:space="preserve">  </v>
      </c>
      <c r="C20" s="48" t="str">
        <f>+'[6]3 PROBABIL E IMPACTO INHERENTE'!E20</f>
        <v/>
      </c>
      <c r="D20" s="48" t="str">
        <f>+'[6]3 PROBABIL E IMPACTO INHERENTE'!M20</f>
        <v/>
      </c>
      <c r="E20" s="49" t="str">
        <f>+'[6]4 MAPA CALOR INHERENTE'!C20</f>
        <v/>
      </c>
      <c r="F20" s="49" t="str">
        <f>+'[6]4 MAPA CALOR INHERENTE'!D20</f>
        <v/>
      </c>
      <c r="G20" s="47" t="str">
        <f>+'[6]4 MAPA CALOR INHERENTE'!E20</f>
        <v/>
      </c>
      <c r="H20" s="50">
        <f>+'[6]5 VALORACIÓN DEL CONTROL'!S55</f>
        <v>0</v>
      </c>
      <c r="I20" s="1" t="str">
        <f>+'[6]5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2"/>
      <c r="V20" s="52"/>
      <c r="W20" s="52"/>
      <c r="X20" s="51"/>
      <c r="Y20" s="51"/>
      <c r="Z20" s="51" t="s">
        <v>43</v>
      </c>
      <c r="AA20" s="53"/>
      <c r="AB20" s="53"/>
      <c r="AC20" s="74"/>
      <c r="AD20" s="74"/>
      <c r="AE20" s="72"/>
      <c r="AF20" s="75"/>
      <c r="AM20" s="72"/>
      <c r="AN20" s="72"/>
      <c r="AO20" s="45"/>
      <c r="AP20" s="45"/>
      <c r="AQ20" s="45"/>
    </row>
    <row r="21" spans="1:43" x14ac:dyDescent="0.25">
      <c r="A21" s="46" t="str">
        <f>'[6]2 CONTEXTO E IDENTIFICACIÓN'!A21</f>
        <v>R13</v>
      </c>
      <c r="B21" s="47" t="str">
        <f>+'[6]2 CONTEXTO E IDENTIFICACIÓN'!F21</f>
        <v xml:space="preserve">  </v>
      </c>
      <c r="C21" s="48" t="str">
        <f>+'[6]3 PROBABIL E IMPACTO INHERENTE'!E21</f>
        <v/>
      </c>
      <c r="D21" s="48" t="str">
        <f>+'[6]3 PROBABIL E IMPACTO INHERENTE'!M21</f>
        <v/>
      </c>
      <c r="E21" s="49" t="str">
        <f>+'[6]4 MAPA CALOR INHERENTE'!C21</f>
        <v/>
      </c>
      <c r="F21" s="49" t="str">
        <f>+'[6]4 MAPA CALOR INHERENTE'!D21</f>
        <v/>
      </c>
      <c r="G21" s="47" t="str">
        <f>+'[6]4 MAPA CALOR INHERENTE'!E21</f>
        <v/>
      </c>
      <c r="H21" s="50" t="str">
        <f>+'[6]5 VALORACIÓN DEL CONTROL'!S59</f>
        <v/>
      </c>
      <c r="I21" s="1" t="str">
        <f>+'[6]5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2"/>
      <c r="X21" s="51"/>
      <c r="Y21" s="51"/>
      <c r="Z21" s="51"/>
      <c r="AA21" s="53"/>
      <c r="AB21" s="53"/>
      <c r="AC21" s="74"/>
      <c r="AD21" s="74"/>
      <c r="AE21" s="76"/>
      <c r="AM21" s="72"/>
      <c r="AN21" s="72"/>
      <c r="AO21" s="45"/>
      <c r="AP21" s="77"/>
      <c r="AQ21" s="77"/>
    </row>
    <row r="22" spans="1:43" x14ac:dyDescent="0.25">
      <c r="A22" s="46" t="str">
        <f>'[6]2 CONTEXTO E IDENTIFICACIÓN'!A22</f>
        <v>R14</v>
      </c>
      <c r="B22" s="47" t="str">
        <f>+'[6]2 CONTEXTO E IDENTIFICACIÓN'!F22</f>
        <v xml:space="preserve">  </v>
      </c>
      <c r="C22" s="48" t="str">
        <f>+'[6]3 PROBABIL E IMPACTO INHERENTE'!E22</f>
        <v/>
      </c>
      <c r="D22" s="48" t="str">
        <f>+'[6]3 PROBABIL E IMPACTO INHERENTE'!M22</f>
        <v/>
      </c>
      <c r="E22" s="49" t="str">
        <f>+'[6]4 MAPA CALOR INHERENTE'!C22</f>
        <v/>
      </c>
      <c r="F22" s="49" t="str">
        <f>+'[6]4 MAPA CALOR INHERENTE'!D22</f>
        <v/>
      </c>
      <c r="G22" s="47" t="str">
        <f>+'[6]4 MAPA CALOR INHERENTE'!E22</f>
        <v/>
      </c>
      <c r="H22" s="50" t="str">
        <f>+'[6]5 VALORACIÓN DEL CONTROL'!S63</f>
        <v/>
      </c>
      <c r="I22" s="1" t="str">
        <f>+'[6]5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row>
    <row r="23" spans="1:43" x14ac:dyDescent="0.25">
      <c r="A23" s="46" t="str">
        <f>'[6]2 CONTEXTO E IDENTIFICACIÓN'!A23</f>
        <v>R15</v>
      </c>
      <c r="B23" s="47" t="str">
        <f>+'[6]2 CONTEXTO E IDENTIFICACIÓN'!F23</f>
        <v xml:space="preserve">  </v>
      </c>
      <c r="C23" s="48" t="str">
        <f>+'[6]3 PROBABIL E IMPACTO INHERENTE'!E23</f>
        <v/>
      </c>
      <c r="D23" s="48" t="str">
        <f>+'[6]3 PROBABIL E IMPACTO INHERENTE'!M23</f>
        <v/>
      </c>
      <c r="E23" s="49" t="str">
        <f>+'[6]4 MAPA CALOR INHERENTE'!C23</f>
        <v/>
      </c>
      <c r="F23" s="49" t="str">
        <f>+'[6]4 MAPA CALOR INHERENTE'!D23</f>
        <v/>
      </c>
      <c r="G23" s="47" t="str">
        <f>+'[6]4 MAPA CALOR INHERENTE'!E23</f>
        <v/>
      </c>
      <c r="H23" s="50" t="str">
        <f>+'[6]5 VALORACIÓN DEL CONTROL'!S67</f>
        <v/>
      </c>
      <c r="I23" s="1" t="str">
        <f>+'[6]5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row>
    <row r="24" spans="1:43" x14ac:dyDescent="0.25">
      <c r="A24" s="46" t="str">
        <f>'[6]2 CONTEXTO E IDENTIFICACIÓN'!A24</f>
        <v>R16</v>
      </c>
      <c r="B24" s="47" t="str">
        <f>+'[6]2 CONTEXTO E IDENTIFICACIÓN'!F24</f>
        <v xml:space="preserve">  </v>
      </c>
      <c r="C24" s="48" t="str">
        <f>+'[6]3 PROBABIL E IMPACTO INHERENTE'!E24</f>
        <v/>
      </c>
      <c r="D24" s="48" t="str">
        <f>+'[6]3 PROBABIL E IMPACTO INHERENTE'!M24</f>
        <v/>
      </c>
      <c r="E24" s="49" t="str">
        <f>+'[6]4 MAPA CALOR INHERENTE'!C24</f>
        <v/>
      </c>
      <c r="F24" s="49" t="str">
        <f>+'[6]4 MAPA CALOR INHERENTE'!D24</f>
        <v/>
      </c>
      <c r="G24" s="47" t="str">
        <f>+'[6]4 MAPA CALOR INHERENTE'!E24</f>
        <v/>
      </c>
      <c r="H24" s="50" t="str">
        <f>+'[6]5 VALORACIÓN DEL CONTROL'!S71</f>
        <v/>
      </c>
      <c r="I24" s="1" t="str">
        <f>+'[6]5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row>
    <row r="25" spans="1:43" x14ac:dyDescent="0.25">
      <c r="A25" s="46" t="str">
        <f>'[6]2 CONTEXTO E IDENTIFICACIÓN'!A25</f>
        <v>R17</v>
      </c>
      <c r="B25" s="47" t="str">
        <f>+'[6]2 CONTEXTO E IDENTIFICACIÓN'!F25</f>
        <v xml:space="preserve">  </v>
      </c>
      <c r="C25" s="48" t="str">
        <f>+'[6]3 PROBABIL E IMPACTO INHERENTE'!E25</f>
        <v/>
      </c>
      <c r="D25" s="48" t="str">
        <f>+'[6]3 PROBABIL E IMPACTO INHERENTE'!M25</f>
        <v/>
      </c>
      <c r="E25" s="49" t="str">
        <f>+'[6]4 MAPA CALOR INHERENTE'!C25</f>
        <v/>
      </c>
      <c r="F25" s="49" t="str">
        <f>+'[6]4 MAPA CALOR INHERENTE'!D25</f>
        <v/>
      </c>
      <c r="G25" s="47" t="str">
        <f>+'[6]4 MAPA CALOR INHERENTE'!E25</f>
        <v/>
      </c>
      <c r="H25" s="50" t="str">
        <f>+'[6]5 VALORACIÓN DEL CONTROL'!S75</f>
        <v/>
      </c>
      <c r="I25" s="1" t="str">
        <f>+'[6]5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3" x14ac:dyDescent="0.25">
      <c r="A26" s="46" t="str">
        <f>'[6]2 CONTEXTO E IDENTIFICACIÓN'!A26</f>
        <v>R18</v>
      </c>
      <c r="B26" s="47" t="str">
        <f>+'[6]2 CONTEXTO E IDENTIFICACIÓN'!F26</f>
        <v xml:space="preserve">  </v>
      </c>
      <c r="C26" s="48" t="str">
        <f>+'[6]3 PROBABIL E IMPACTO INHERENTE'!E26</f>
        <v/>
      </c>
      <c r="D26" s="48" t="str">
        <f>+'[6]3 PROBABIL E IMPACTO INHERENTE'!M26</f>
        <v/>
      </c>
      <c r="E26" s="49" t="str">
        <f>+'[6]4 MAPA CALOR INHERENTE'!C26</f>
        <v/>
      </c>
      <c r="F26" s="49" t="str">
        <f>+'[6]4 MAPA CALOR INHERENTE'!D26</f>
        <v/>
      </c>
      <c r="G26" s="47" t="str">
        <f>+'[6]4 MAPA CALOR INHERENTE'!E26</f>
        <v/>
      </c>
      <c r="H26" s="50" t="str">
        <f>+'[6]5 VALORACIÓN DEL CONTROL'!S79</f>
        <v/>
      </c>
      <c r="I26" s="1" t="str">
        <f>+'[6]5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3" x14ac:dyDescent="0.25">
      <c r="A27" s="46" t="str">
        <f>'[6]2 CONTEXTO E IDENTIFICACIÓN'!A27</f>
        <v>R19</v>
      </c>
      <c r="B27" s="47" t="str">
        <f>+'[6]2 CONTEXTO E IDENTIFICACIÓN'!F27</f>
        <v xml:space="preserve">  </v>
      </c>
      <c r="C27" s="48" t="str">
        <f>+'[6]3 PROBABIL E IMPACTO INHERENTE'!E27</f>
        <v/>
      </c>
      <c r="D27" s="48" t="str">
        <f>+'[6]3 PROBABIL E IMPACTO INHERENTE'!M27</f>
        <v/>
      </c>
      <c r="E27" s="49" t="str">
        <f>+'[6]4 MAPA CALOR INHERENTE'!C27</f>
        <v/>
      </c>
      <c r="F27" s="49" t="str">
        <f>+'[6]4 MAPA CALOR INHERENTE'!D27</f>
        <v/>
      </c>
      <c r="G27" s="47" t="str">
        <f>+'[6]4 MAPA CALOR INHERENTE'!E27</f>
        <v/>
      </c>
      <c r="H27" s="50" t="str">
        <f>+'[6]5 VALORACIÓN DEL CONTROL'!S83</f>
        <v/>
      </c>
      <c r="I27" s="1" t="str">
        <f>+'[6]5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3" x14ac:dyDescent="0.25">
      <c r="A28" s="46" t="str">
        <f>'[6]2 CONTEXTO E IDENTIFICACIÓN'!A28</f>
        <v>R20</v>
      </c>
      <c r="B28" s="47" t="str">
        <f>+'[6]2 CONTEXTO E IDENTIFICACIÓN'!F28</f>
        <v xml:space="preserve">  </v>
      </c>
      <c r="C28" s="48" t="str">
        <f>+'[6]3 PROBABIL E IMPACTO INHERENTE'!E28</f>
        <v/>
      </c>
      <c r="D28" s="48" t="str">
        <f>+'[6]3 PROBABIL E IMPACTO INHERENTE'!M28</f>
        <v/>
      </c>
      <c r="E28" s="49" t="str">
        <f>+'[6]4 MAPA CALOR INHERENTE'!C28</f>
        <v/>
      </c>
      <c r="F28" s="49" t="str">
        <f>+'[6]4 MAPA CALOR INHERENTE'!D28</f>
        <v/>
      </c>
      <c r="G28" s="47" t="str">
        <f>+'[6]4 MAPA CALOR INHERENTE'!E28</f>
        <v/>
      </c>
      <c r="H28" s="50" t="str">
        <f>+'[6]5 VALORACIÓN DEL CONTROL'!S87</f>
        <v/>
      </c>
      <c r="I28" s="1" t="str">
        <f>+'[6]5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3"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row>
    <row r="30" spans="1:43"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row>
    <row r="31" spans="1:43"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row>
    <row r="32" spans="1:43"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row>
    <row r="33" spans="2:43"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row>
    <row r="34" spans="2:43"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row>
    <row r="35" spans="2:43"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row>
  </sheetData>
  <mergeCells count="10">
    <mergeCell ref="AF5:AJ5"/>
    <mergeCell ref="E7:G7"/>
    <mergeCell ref="J7:L7"/>
    <mergeCell ref="Q7:T7"/>
    <mergeCell ref="U7:W7"/>
    <mergeCell ref="AC9:AC13"/>
    <mergeCell ref="A1:A2"/>
    <mergeCell ref="B1:B2"/>
    <mergeCell ref="B4:D4"/>
    <mergeCell ref="B5:D5"/>
  </mergeCells>
  <conditionalFormatting sqref="E9:E28">
    <cfRule type="cellIs" dxfId="279" priority="6" operator="equal">
      <formula>$AE$13</formula>
    </cfRule>
    <cfRule type="cellIs" dxfId="278" priority="7" operator="equal">
      <formula>$AE$12</formula>
    </cfRule>
    <cfRule type="cellIs" dxfId="277" priority="8" operator="equal">
      <formula>$AE$11</formula>
    </cfRule>
    <cfRule type="cellIs" dxfId="276" priority="9" operator="equal">
      <formula>$AE$10</formula>
    </cfRule>
    <cfRule type="cellIs" dxfId="275" priority="10" operator="equal">
      <formula>$AE$9</formula>
    </cfRule>
  </conditionalFormatting>
  <conditionalFormatting sqref="F9:F28">
    <cfRule type="cellIs" dxfId="274" priority="1" operator="equal">
      <formula>$AF$8</formula>
    </cfRule>
    <cfRule type="cellIs" dxfId="273" priority="2" operator="equal">
      <formula>$AG$8</formula>
    </cfRule>
    <cfRule type="cellIs" dxfId="272" priority="3" operator="equal">
      <formula>$AH$8</formula>
    </cfRule>
    <cfRule type="cellIs" dxfId="271" priority="4" operator="equal">
      <formula>$AI$8</formula>
    </cfRule>
    <cfRule type="cellIs" dxfId="270" priority="5" operator="equal">
      <formula>$AJ$8</formula>
    </cfRule>
  </conditionalFormatting>
  <conditionalFormatting sqref="G9:G28">
    <cfRule type="cellIs" dxfId="269" priority="11" operator="equal">
      <formula>$AF$16</formula>
    </cfRule>
    <cfRule type="cellIs" dxfId="268" priority="12" operator="equal">
      <formula>$AF$17</formula>
    </cfRule>
    <cfRule type="cellIs" dxfId="267" priority="13" operator="equal">
      <formula>$AF$18</formula>
    </cfRule>
    <cfRule type="cellIs" dxfId="266" priority="14" operator="equal">
      <formula>$AF$19</formula>
    </cfRule>
  </conditionalFormatting>
  <conditionalFormatting sqref="I9:J28">
    <cfRule type="cellIs" dxfId="265" priority="15" operator="equal">
      <formula>$AE$13</formula>
    </cfRule>
    <cfRule type="cellIs" dxfId="264" priority="16" operator="equal">
      <formula>$AE$12</formula>
    </cfRule>
    <cfRule type="cellIs" dxfId="263" priority="17" operator="equal">
      <formula>$AE$11</formula>
    </cfRule>
    <cfRule type="cellIs" dxfId="262" priority="18" operator="equal">
      <formula>$AE$10</formula>
    </cfRule>
    <cfRule type="cellIs" dxfId="261" priority="19" operator="equal">
      <formula>$AE$9</formula>
    </cfRule>
  </conditionalFormatting>
  <conditionalFormatting sqref="K9:K28">
    <cfRule type="cellIs" dxfId="260" priority="20" operator="equal">
      <formula>$AF$8</formula>
    </cfRule>
    <cfRule type="cellIs" dxfId="259" priority="21" operator="equal">
      <formula>$AG$8</formula>
    </cfRule>
    <cfRule type="cellIs" dxfId="258" priority="22" operator="equal">
      <formula>$AH$8</formula>
    </cfRule>
    <cfRule type="cellIs" dxfId="257" priority="23" operator="equal">
      <formula>$AI$8</formula>
    </cfRule>
    <cfRule type="cellIs" dxfId="256" priority="24" operator="equal">
      <formula>$AJ$8</formula>
    </cfRule>
  </conditionalFormatting>
  <conditionalFormatting sqref="L9:L28">
    <cfRule type="cellIs" dxfId="255" priority="25" operator="equal">
      <formula>$AF$16</formula>
    </cfRule>
    <cfRule type="cellIs" dxfId="254" priority="26" operator="equal">
      <formula>$AF$17</formula>
    </cfRule>
    <cfRule type="cellIs" dxfId="253" priority="27" operator="equal">
      <formula>$AF$18</formula>
    </cfRule>
    <cfRule type="cellIs" dxfId="252" priority="28" operator="equal">
      <formula>$AF$19</formula>
    </cfRule>
  </conditionalFormatting>
  <dataValidations count="1">
    <dataValidation type="list" allowBlank="1" showInputMessage="1" showErrorMessage="1" sqref="O9:O28" xr:uid="{436A64A0-EBB1-4F79-A3A7-AECBBBBCAE88}">
      <formula1>INDIRECT($N9)</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7733A-2726-40A8-AA74-FE0B28BE631D}">
  <dimension ref="A1:AQ35"/>
  <sheetViews>
    <sheetView workbookViewId="0">
      <selection sqref="A1:AQ1048576"/>
    </sheetView>
  </sheetViews>
  <sheetFormatPr baseColWidth="10" defaultRowHeight="15" x14ac:dyDescent="0.25"/>
  <cols>
    <col min="1" max="1" width="10.140625" style="34" customWidth="1"/>
    <col min="2" max="2" width="22" style="39" customWidth="1"/>
    <col min="3" max="4" width="12.42578125" style="39" customWidth="1"/>
    <col min="5" max="5" width="14.42578125" style="79" customWidth="1"/>
    <col min="6" max="6" width="14.7109375" style="79" customWidth="1"/>
    <col min="7" max="7" width="11" style="39"/>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11.425781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s>
  <sheetData>
    <row r="1" spans="1:43" ht="25.5" x14ac:dyDescent="0.25">
      <c r="A1" s="111"/>
      <c r="B1" s="112" t="str">
        <f>+'[7]2 CONTEXTO E IDENTIFICACIÓN'!C1</f>
        <v>MAPA DE RIESGOS</v>
      </c>
      <c r="C1" s="2" t="str">
        <f>+'[7]2 CONTEXTO E IDENTIFICACIÓN'!D1</f>
        <v>CÓDIGO:</v>
      </c>
      <c r="D1" s="3">
        <f>+'[7]2 CONTEXTO E IDENTIFICACIÓN'!E1</f>
        <v>0</v>
      </c>
      <c r="E1" s="4"/>
      <c r="F1" s="5" t="str">
        <f>+'[7]2 CONTEXTO E IDENTIFICACIÓN'!$G$4</f>
        <v>Elaboración o Actualización:</v>
      </c>
      <c r="G1" s="6" t="str">
        <f>+IF('[7]2 CONTEXTO E IDENTIFICACIÓN'!$H$4="","",'[7]2 CONTEXTO E IDENTIFICACIÓN'!$H$4)</f>
        <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row>
    <row r="2" spans="1:43" x14ac:dyDescent="0.25">
      <c r="A2" s="111"/>
      <c r="B2" s="112"/>
      <c r="C2" s="2" t="str">
        <f>+'[7]2 CONTEXTO E IDENTIFICACIÓN'!D2</f>
        <v>VERSIÓN:</v>
      </c>
      <c r="D2" s="3">
        <f>+'[7]2 CONTEXTO E IDENTIFICACIÓN'!E2</f>
        <v>0</v>
      </c>
      <c r="E2" s="4"/>
      <c r="F2" s="11" t="str">
        <f>+'[7]2 CONTEXTO E IDENTIFICACIÓN'!$E$5</f>
        <v>Vigencia del:</v>
      </c>
      <c r="G2" s="12" t="str">
        <f>+IF('[7]2 CONTEXTO E IDENTIFICACIÓN'!$F$5="","",'[7]2 CONTEXTO E IDENTIFICACIÓN'!$F$5)</f>
        <v/>
      </c>
      <c r="H2" s="13" t="s">
        <v>0</v>
      </c>
      <c r="I2" s="14" t="str">
        <f>+IF('[7]2 CONTEXTO E IDENTIFICACIÓN'!$H$5="","",'[7]2 CONTEXTO E IDENTIFICACIÓN'!$H$5)</f>
        <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row>
    <row r="3" spans="1:43"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row>
    <row r="4" spans="1:43" ht="30.75" thickBot="1" x14ac:dyDescent="0.3">
      <c r="A4" s="19" t="s">
        <v>1</v>
      </c>
      <c r="B4" s="113" t="str">
        <f>+IF('[7]2 CONTEXTO E IDENTIFICACIÓN'!$C$4="","",'[7]2 CONTEXTO E IDENTIFICACIÓN'!$C$4)</f>
        <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row>
    <row r="5" spans="1:43" ht="30" x14ac:dyDescent="0.25">
      <c r="A5" s="19" t="s">
        <v>2</v>
      </c>
      <c r="B5" s="113" t="str">
        <f>+IF('[7]2 CONTEXTO E IDENTIFICACIÓN'!$E$4="","",'[7]2 CONTEXTO E IDENTIFICACIÓN'!$E$4)</f>
        <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row>
    <row r="6" spans="1:43"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row>
    <row r="7" spans="1:43"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3"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row>
    <row r="9" spans="1:43" ht="140.25" x14ac:dyDescent="0.25">
      <c r="A9" s="46" t="str">
        <f>'[7]2 CONTEXTO E IDENTIFICACIÓN'!A9</f>
        <v>R1</v>
      </c>
      <c r="B9" s="47" t="str">
        <f>+'[7]2 CONTEXTO E IDENTIFICACIÓN'!F9</f>
        <v>Posibilidad de pérdida económica y reputacional Por favorecimiento a Terceros en la asignacion de contratos, con pliegos de condiciones a su medida Debido al clientelismo</v>
      </c>
      <c r="C9" s="48">
        <f>+'[7]3 PROBABIL E IMPACTO INHERENTE'!E9</f>
        <v>0.4</v>
      </c>
      <c r="D9" s="48">
        <f>+'[7]3 PROBABIL E IMPACTO INHERENTE'!M9</f>
        <v>1</v>
      </c>
      <c r="E9" s="49" t="str">
        <f>+'[7]4 MAPA CALOR INHERENTE'!C9</f>
        <v>Baja</v>
      </c>
      <c r="F9" s="49" t="str">
        <f>+'[7]4 MAPA CALOR INHERENTE'!D9</f>
        <v>Catastrófico</v>
      </c>
      <c r="G9" s="47" t="str">
        <f>+'[7]4 MAPA CALOR INHERENTE'!E9</f>
        <v>Extremo</v>
      </c>
      <c r="H9" s="50">
        <f>+'[7]6 MAPA CALOR RESIDUAL'!C9</f>
        <v>0.14399999999999999</v>
      </c>
      <c r="I9" s="1">
        <f>+'[7]6 MAPA CALOR RESIDUAL'!D9</f>
        <v>1</v>
      </c>
      <c r="J9" s="49" t="str">
        <f>+'[7]6 MAPA CALOR RESIDUAL'!E9</f>
        <v>Muy Baja</v>
      </c>
      <c r="K9" s="49" t="str">
        <f>+'[7]6 MAPA CALOR RESIDUAL'!F9</f>
        <v>Catastrófico</v>
      </c>
      <c r="L9" s="47" t="str">
        <f>+'[7]6 MAPA CALOR RESIDUAL'!G9</f>
        <v>Extremo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51" t="s">
        <v>84</v>
      </c>
      <c r="R9" s="51" t="s">
        <v>85</v>
      </c>
      <c r="S9" s="52">
        <v>46023</v>
      </c>
      <c r="T9" s="52">
        <v>46387</v>
      </c>
      <c r="U9" s="82" t="s">
        <v>86</v>
      </c>
      <c r="V9" s="51"/>
      <c r="W9" s="51"/>
      <c r="X9" s="51"/>
      <c r="Y9" s="51"/>
      <c r="Z9" s="51"/>
      <c r="AA9" s="53"/>
      <c r="AB9" s="53"/>
      <c r="AC9" s="108" t="s">
        <v>44</v>
      </c>
      <c r="AD9" s="54">
        <v>1</v>
      </c>
      <c r="AE9" s="43" t="s">
        <v>45</v>
      </c>
      <c r="AF9" s="55" t="s">
        <v>46</v>
      </c>
      <c r="AG9" s="55" t="s">
        <v>46</v>
      </c>
      <c r="AH9" s="55" t="s">
        <v>46</v>
      </c>
      <c r="AI9" s="55" t="s">
        <v>46</v>
      </c>
      <c r="AJ9" s="56" t="s">
        <v>47</v>
      </c>
      <c r="AM9" s="38"/>
      <c r="AN9" s="38"/>
      <c r="AO9" s="45"/>
      <c r="AP9" s="45"/>
      <c r="AQ9" s="45"/>
    </row>
    <row r="10" spans="1:43" ht="229.5" x14ac:dyDescent="0.25">
      <c r="A10" s="46" t="str">
        <f>'[7]2 CONTEXTO E IDENTIFICACIÓN'!A10</f>
        <v>R2</v>
      </c>
      <c r="B10" s="47" t="str">
        <f>+'[7]2 CONTEXTO E IDENTIFICACIÓN'!F10</f>
        <v>Posibilidad de pérdida reputacional Por recibir dadivas a cambio de suministro de informacion a terceros para el favorecimiento en la adjudicacion de contratos. A causa de Beneficio particular y falta de etica del funcionario</v>
      </c>
      <c r="C10" s="48">
        <f>+'[7]3 PROBABIL E IMPACTO INHERENTE'!E10</f>
        <v>0.4</v>
      </c>
      <c r="D10" s="48">
        <f>+'[7]3 PROBABIL E IMPACTO INHERENTE'!M10</f>
        <v>1</v>
      </c>
      <c r="E10" s="49" t="str">
        <f>+'[7]4 MAPA CALOR INHERENTE'!C10</f>
        <v>Baja</v>
      </c>
      <c r="F10" s="49" t="str">
        <f>+'[7]4 MAPA CALOR INHERENTE'!D10</f>
        <v>Catastrófico</v>
      </c>
      <c r="G10" s="47" t="str">
        <f>+'[7]4 MAPA CALOR INHERENTE'!E10</f>
        <v>Extremo</v>
      </c>
      <c r="H10" s="50">
        <f>+'[7]5 VALORACIÓN DEL CONTROL'!S15</f>
        <v>0.12</v>
      </c>
      <c r="I10" s="1">
        <f>+'[7]5 VALORACIÓN DEL CONTROL'!T15</f>
        <v>1</v>
      </c>
      <c r="J10" s="49" t="str">
        <f t="shared" ref="J10:J28" si="3">+IF(H10=0,"",IF(H10&lt;=$AD$13,$AE$13,IF(H10&lt;=$AD$12,$AE$12,IF(H10&lt;=$AD$11,$AE$11,IF(H10&lt;=$AD$10,$AE$10,IF(H10&lt;=$AD$9,$AE$9,""))))))</f>
        <v>Muy Baja</v>
      </c>
      <c r="K10" s="49" t="str">
        <f t="shared" ref="K10:K28" si="4">+IF(I10=0,"",IF(I10&lt;=$AF$7,$AF$8,IF(I10&lt;=$AG$7,$AG$8,IF(I10&lt;=$AH$7,$AH$8,IF(I10&lt;=$AI$7,$AI$8,IF(I10&lt;=$AJ$7,$AJ$8,""))))))</f>
        <v>Catastrófico</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47" t="str">
        <f t="shared" si="0"/>
        <v>Requiere Plan de Acción</v>
      </c>
      <c r="N10" s="47" t="str">
        <f t="shared" si="1"/>
        <v>Reducir_mitigar_Transferir_Evitar</v>
      </c>
      <c r="O10" s="51" t="s">
        <v>64</v>
      </c>
      <c r="P10" s="47" t="str">
        <f t="shared" si="2"/>
        <v>Redicir_Transferir</v>
      </c>
      <c r="Q10" s="51" t="s">
        <v>84</v>
      </c>
      <c r="R10" s="51" t="s">
        <v>85</v>
      </c>
      <c r="S10" s="52">
        <v>46023</v>
      </c>
      <c r="T10" s="52">
        <v>46387</v>
      </c>
      <c r="U10" s="51" t="s">
        <v>87</v>
      </c>
      <c r="V10" s="51"/>
      <c r="W10" s="83"/>
      <c r="X10" s="51"/>
      <c r="Y10" s="51"/>
      <c r="Z10" s="51"/>
      <c r="AA10" s="53"/>
      <c r="AB10" s="53"/>
      <c r="AC10" s="109"/>
      <c r="AD10" s="54">
        <v>0.8</v>
      </c>
      <c r="AE10" s="43" t="s">
        <v>49</v>
      </c>
      <c r="AF10" s="58" t="s">
        <v>33</v>
      </c>
      <c r="AG10" s="58" t="s">
        <v>33</v>
      </c>
      <c r="AH10" s="55" t="s">
        <v>46</v>
      </c>
      <c r="AI10" s="55" t="s">
        <v>46</v>
      </c>
      <c r="AJ10" s="56" t="s">
        <v>47</v>
      </c>
      <c r="AM10" s="38"/>
      <c r="AN10" s="38"/>
      <c r="AO10" s="45"/>
      <c r="AP10" s="59"/>
      <c r="AQ10" s="60"/>
    </row>
    <row r="11" spans="1:43" ht="140.25" x14ac:dyDescent="0.25">
      <c r="A11" s="46" t="str">
        <f>'[7]2 CONTEXTO E IDENTIFICACIÓN'!A11</f>
        <v>R3</v>
      </c>
      <c r="B11" s="47" t="str">
        <f>+'[7]2 CONTEXTO E IDENTIFICACIÓN'!F11</f>
        <v>Posibilidad de pérdida económica y reputacional Por alteracion de los informes de supervision y control por parte de funcionarios para el favorecimiento de terceros Debido a la falta de etica del funcionario</v>
      </c>
      <c r="C11" s="48">
        <f>+'[7]3 PROBABIL E IMPACTO INHERENTE'!E11</f>
        <v>0.4</v>
      </c>
      <c r="D11" s="48">
        <f>+'[7]3 PROBABIL E IMPACTO INHERENTE'!M11</f>
        <v>1</v>
      </c>
      <c r="E11" s="49" t="str">
        <f>+'[7]4 MAPA CALOR INHERENTE'!C11</f>
        <v>Baja</v>
      </c>
      <c r="F11" s="49" t="str">
        <f>+'[7]4 MAPA CALOR INHERENTE'!D11</f>
        <v>Catastrófico</v>
      </c>
      <c r="G11" s="47" t="str">
        <f>+'[7]4 MAPA CALOR INHERENTE'!E11</f>
        <v>Extremo</v>
      </c>
      <c r="H11" s="50">
        <f>+'[7]5 VALORACIÓN DEL CONTROL'!S19</f>
        <v>0.24</v>
      </c>
      <c r="I11" s="1">
        <f>+'[7]5 VALORACIÓN DEL CONTROL'!T19</f>
        <v>1</v>
      </c>
      <c r="J11" s="49" t="str">
        <f t="shared" si="3"/>
        <v>Baja</v>
      </c>
      <c r="K11" s="49" t="str">
        <f t="shared" si="4"/>
        <v>Catastrófico</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7" t="str">
        <f t="shared" si="0"/>
        <v>Requiere Plan de Acción</v>
      </c>
      <c r="N11" s="47" t="str">
        <f t="shared" si="1"/>
        <v>Reducir_mitigar_Transferir_Evitar</v>
      </c>
      <c r="O11" s="51" t="s">
        <v>36</v>
      </c>
      <c r="P11" s="47" t="str">
        <f t="shared" si="2"/>
        <v>Reducir_Mitigar</v>
      </c>
      <c r="Q11" s="51" t="s">
        <v>88</v>
      </c>
      <c r="R11" s="51" t="s">
        <v>85</v>
      </c>
      <c r="S11" s="52">
        <v>46023</v>
      </c>
      <c r="T11" s="52">
        <v>46387</v>
      </c>
      <c r="U11" s="51" t="s">
        <v>89</v>
      </c>
      <c r="V11" s="51"/>
      <c r="W11" s="51"/>
      <c r="X11" s="51"/>
      <c r="Y11" s="51"/>
      <c r="Z11" s="51"/>
      <c r="AA11" s="53"/>
      <c r="AB11" s="53"/>
      <c r="AC11" s="109"/>
      <c r="AD11" s="54">
        <v>0.6</v>
      </c>
      <c r="AE11" s="43" t="s">
        <v>51</v>
      </c>
      <c r="AF11" s="58" t="s">
        <v>33</v>
      </c>
      <c r="AG11" s="58" t="s">
        <v>33</v>
      </c>
      <c r="AH11" s="58" t="s">
        <v>33</v>
      </c>
      <c r="AI11" s="55" t="s">
        <v>46</v>
      </c>
      <c r="AJ11" s="56" t="s">
        <v>47</v>
      </c>
      <c r="AM11" s="38"/>
      <c r="AN11" s="38"/>
      <c r="AO11" s="45"/>
      <c r="AP11" s="59"/>
      <c r="AQ11" s="60"/>
    </row>
    <row r="12" spans="1:43" x14ac:dyDescent="0.25">
      <c r="A12" s="46" t="str">
        <f>'[7]2 CONTEXTO E IDENTIFICACIÓN'!A12</f>
        <v>R4</v>
      </c>
      <c r="B12" s="47">
        <f>+'[7]2 CONTEXTO E IDENTIFICACIÓN'!F12</f>
        <v>0</v>
      </c>
      <c r="C12" s="48" t="str">
        <f>+'[7]3 PROBABIL E IMPACTO INHERENTE'!E12</f>
        <v/>
      </c>
      <c r="D12" s="48" t="str">
        <f>+'[7]3 PROBABIL E IMPACTO INHERENTE'!M12</f>
        <v/>
      </c>
      <c r="E12" s="49" t="str">
        <f>+'[7]4 MAPA CALOR INHERENTE'!C12</f>
        <v/>
      </c>
      <c r="F12" s="49" t="str">
        <f>+'[7]4 MAPA CALOR INHERENTE'!D12</f>
        <v/>
      </c>
      <c r="G12" s="47" t="str">
        <f>+'[7]4 MAPA CALOR INHERENTE'!E12</f>
        <v/>
      </c>
      <c r="H12" s="50" t="str">
        <f>+'[7]5 VALORACIÓN DEL CONTROL'!S23</f>
        <v/>
      </c>
      <c r="I12" s="1" t="str">
        <f>+'[7]5 VALORACIÓN DEL CONTROL'!T23</f>
        <v/>
      </c>
      <c r="J12" s="49" t="str">
        <f t="shared" si="3"/>
        <v/>
      </c>
      <c r="K12" s="49" t="str">
        <f t="shared" si="4"/>
        <v/>
      </c>
      <c r="L12" s="47" t="str">
        <f t="shared" si="5"/>
        <v/>
      </c>
      <c r="M12" s="47" t="str">
        <f t="shared" si="0"/>
        <v/>
      </c>
      <c r="N12" s="47" t="str">
        <f t="shared" si="1"/>
        <v/>
      </c>
      <c r="O12" s="51"/>
      <c r="P12" s="47" t="str">
        <f t="shared" si="2"/>
        <v/>
      </c>
      <c r="Q12" s="51"/>
      <c r="R12" s="51"/>
      <c r="S12" s="52"/>
      <c r="T12" s="52"/>
      <c r="U12" s="51"/>
      <c r="V12" s="51"/>
      <c r="W12" s="51"/>
      <c r="X12" s="51"/>
      <c r="Y12" s="51"/>
      <c r="Z12" s="51"/>
      <c r="AA12" s="53"/>
      <c r="AB12" s="53"/>
      <c r="AC12" s="109"/>
      <c r="AD12" s="54">
        <v>0.4</v>
      </c>
      <c r="AE12" s="43" t="s">
        <v>52</v>
      </c>
      <c r="AF12" s="61" t="s">
        <v>53</v>
      </c>
      <c r="AG12" s="58" t="s">
        <v>33</v>
      </c>
      <c r="AH12" s="58" t="s">
        <v>33</v>
      </c>
      <c r="AI12" s="55" t="s">
        <v>46</v>
      </c>
      <c r="AJ12" s="56" t="s">
        <v>47</v>
      </c>
      <c r="AM12" s="38"/>
      <c r="AN12" s="38"/>
      <c r="AO12" s="45"/>
      <c r="AP12" s="59"/>
      <c r="AQ12" s="60"/>
    </row>
    <row r="13" spans="1:43" ht="15.75" thickBot="1" x14ac:dyDescent="0.3">
      <c r="A13" s="46" t="str">
        <f>'[7]2 CONTEXTO E IDENTIFICACIÓN'!A13</f>
        <v>R5</v>
      </c>
      <c r="B13" s="47">
        <f>+'[7]2 CONTEXTO E IDENTIFICACIÓN'!F13</f>
        <v>0</v>
      </c>
      <c r="C13" s="48" t="str">
        <f>+'[7]3 PROBABIL E IMPACTO INHERENTE'!E13</f>
        <v/>
      </c>
      <c r="D13" s="48" t="str">
        <f>+'[7]3 PROBABIL E IMPACTO INHERENTE'!M13</f>
        <v/>
      </c>
      <c r="E13" s="49" t="str">
        <f>+'[7]4 MAPA CALOR INHERENTE'!C13</f>
        <v/>
      </c>
      <c r="F13" s="49" t="str">
        <f>+'[7]4 MAPA CALOR INHERENTE'!D13</f>
        <v/>
      </c>
      <c r="G13" s="47" t="str">
        <f>+'[7]4 MAPA CALOR INHERENTE'!E13</f>
        <v/>
      </c>
      <c r="H13" s="50" t="str">
        <f>+'[7]5 VALORACIÓN DEL CONTROL'!S27</f>
        <v/>
      </c>
      <c r="I13" s="1" t="str">
        <f>+'[7]5 VALORACIÓN DEL CONTROL'!T27</f>
        <v/>
      </c>
      <c r="J13" s="49" t="str">
        <f t="shared" si="3"/>
        <v/>
      </c>
      <c r="K13" s="49" t="str">
        <f t="shared" si="4"/>
        <v/>
      </c>
      <c r="L13" s="47" t="str">
        <f t="shared" si="5"/>
        <v/>
      </c>
      <c r="M13" s="47" t="str">
        <f t="shared" si="0"/>
        <v/>
      </c>
      <c r="N13" s="47" t="str">
        <f t="shared" si="1"/>
        <v/>
      </c>
      <c r="O13" s="51"/>
      <c r="P13" s="47" t="str">
        <f t="shared" si="2"/>
        <v/>
      </c>
      <c r="Q13" s="51"/>
      <c r="R13" s="51"/>
      <c r="S13" s="52"/>
      <c r="T13" s="52"/>
      <c r="U13" s="51"/>
      <c r="V13" s="51"/>
      <c r="W13" s="51"/>
      <c r="X13" s="51"/>
      <c r="Y13" s="51"/>
      <c r="Z13" s="51"/>
      <c r="AA13" s="53"/>
      <c r="AB13" s="53"/>
      <c r="AC13" s="110"/>
      <c r="AD13" s="63">
        <v>0.2</v>
      </c>
      <c r="AE13" s="64" t="s">
        <v>57</v>
      </c>
      <c r="AF13" s="65" t="s">
        <v>53</v>
      </c>
      <c r="AG13" s="65" t="s">
        <v>53</v>
      </c>
      <c r="AH13" s="66" t="s">
        <v>33</v>
      </c>
      <c r="AI13" s="67" t="s">
        <v>46</v>
      </c>
      <c r="AJ13" s="68" t="s">
        <v>47</v>
      </c>
      <c r="AM13" s="38"/>
      <c r="AN13" s="38"/>
      <c r="AO13" s="45"/>
      <c r="AP13" s="59"/>
      <c r="AQ13" s="60"/>
    </row>
    <row r="14" spans="1:43" x14ac:dyDescent="0.25">
      <c r="A14" s="46" t="str">
        <f>'[7]2 CONTEXTO E IDENTIFICACIÓN'!A14</f>
        <v>R6</v>
      </c>
      <c r="B14" s="47" t="str">
        <f>+'[7]2 CONTEXTO E IDENTIFICACIÓN'!F14</f>
        <v xml:space="preserve">  </v>
      </c>
      <c r="C14" s="48" t="str">
        <f>+'[7]3 PROBABIL E IMPACTO INHERENTE'!E14</f>
        <v/>
      </c>
      <c r="D14" s="48" t="str">
        <f>+'[7]3 PROBABIL E IMPACTO INHERENTE'!M14</f>
        <v/>
      </c>
      <c r="E14" s="49" t="str">
        <f>+'[7]4 MAPA CALOR INHERENTE'!C14</f>
        <v/>
      </c>
      <c r="F14" s="49" t="str">
        <f>+'[7]4 MAPA CALOR INHERENTE'!D14</f>
        <v/>
      </c>
      <c r="G14" s="47" t="str">
        <f>+'[7]4 MAPA CALOR INHERENTE'!E14</f>
        <v/>
      </c>
      <c r="H14" s="50" t="str">
        <f>+'[7]5 VALORACIÓN DEL CONTROL'!S31</f>
        <v/>
      </c>
      <c r="I14" s="1" t="str">
        <f>+'[7]5 VALORACIÓN DEL CONTROL'!T31</f>
        <v/>
      </c>
      <c r="J14" s="49" t="str">
        <f t="shared" si="3"/>
        <v/>
      </c>
      <c r="K14" s="49" t="str">
        <f t="shared" si="4"/>
        <v/>
      </c>
      <c r="L14" s="47" t="str">
        <f t="shared" si="5"/>
        <v/>
      </c>
      <c r="M14" s="47" t="str">
        <f t="shared" si="0"/>
        <v/>
      </c>
      <c r="N14" s="47" t="str">
        <f t="shared" si="1"/>
        <v/>
      </c>
      <c r="O14" s="51"/>
      <c r="P14" s="47" t="str">
        <f t="shared" si="2"/>
        <v/>
      </c>
      <c r="Q14" s="51"/>
      <c r="R14" s="51"/>
      <c r="S14" s="52"/>
      <c r="T14" s="52"/>
      <c r="U14" s="51"/>
      <c r="V14" s="51"/>
      <c r="W14" s="51"/>
      <c r="X14" s="51"/>
      <c r="Y14" s="51"/>
      <c r="Z14" s="51"/>
      <c r="AA14" s="53"/>
      <c r="AB14" s="53"/>
      <c r="AM14" s="38"/>
      <c r="AN14" s="38"/>
      <c r="AO14" s="45"/>
      <c r="AP14" s="59"/>
      <c r="AQ14" s="60"/>
    </row>
    <row r="15" spans="1:43" ht="38.25" x14ac:dyDescent="0.25">
      <c r="A15" s="46" t="str">
        <f>'[7]2 CONTEXTO E IDENTIFICACIÓN'!A15</f>
        <v>R7</v>
      </c>
      <c r="B15" s="47" t="str">
        <f>+'[7]2 CONTEXTO E IDENTIFICACIÓN'!F15</f>
        <v xml:space="preserve">  </v>
      </c>
      <c r="C15" s="48" t="str">
        <f>+'[7]3 PROBABIL E IMPACTO INHERENTE'!E15</f>
        <v/>
      </c>
      <c r="D15" s="48" t="str">
        <f>+'[7]3 PROBABIL E IMPACTO INHERENTE'!M15</f>
        <v/>
      </c>
      <c r="E15" s="49" t="str">
        <f>+'[7]4 MAPA CALOR INHERENTE'!C15</f>
        <v/>
      </c>
      <c r="F15" s="49" t="str">
        <f>+'[7]4 MAPA CALOR INHERENTE'!D15</f>
        <v/>
      </c>
      <c r="G15" s="47" t="str">
        <f>+'[7]4 MAPA CALOR INHERENTE'!E15</f>
        <v/>
      </c>
      <c r="H15" s="50" t="str">
        <f>+'[7]5 VALORACIÓN DEL CONTROL'!S35</f>
        <v/>
      </c>
      <c r="I15" s="1" t="str">
        <f>+'[7]5 VALORACIÓN DEL CONTROL'!T35</f>
        <v/>
      </c>
      <c r="J15" s="49" t="str">
        <f t="shared" si="3"/>
        <v/>
      </c>
      <c r="K15" s="49" t="str">
        <f t="shared" si="4"/>
        <v/>
      </c>
      <c r="L15" s="47" t="str">
        <f t="shared" si="5"/>
        <v/>
      </c>
      <c r="M15" s="47" t="str">
        <f t="shared" si="0"/>
        <v/>
      </c>
      <c r="N15" s="47" t="str">
        <f t="shared" si="1"/>
        <v/>
      </c>
      <c r="O15" s="51"/>
      <c r="P15" s="47" t="str">
        <f t="shared" si="2"/>
        <v/>
      </c>
      <c r="Q15" s="51"/>
      <c r="R15" s="51"/>
      <c r="S15" s="52"/>
      <c r="T15" s="52"/>
      <c r="U15" s="51"/>
      <c r="V15" s="51"/>
      <c r="W15" s="51"/>
      <c r="X15" s="51"/>
      <c r="Y15" s="51"/>
      <c r="Z15" s="51"/>
      <c r="AA15" s="53"/>
      <c r="AB15" s="53"/>
      <c r="AF15" s="32" t="s">
        <v>61</v>
      </c>
      <c r="AG15" s="32" t="s">
        <v>18</v>
      </c>
      <c r="AH15" s="32" t="s">
        <v>17</v>
      </c>
      <c r="AJ15" s="42" t="s">
        <v>62</v>
      </c>
      <c r="AK15" s="38"/>
      <c r="AL15" s="38"/>
      <c r="AM15" s="38"/>
      <c r="AN15" s="38"/>
      <c r="AO15" s="45"/>
      <c r="AP15" s="59"/>
      <c r="AQ15" s="45"/>
    </row>
    <row r="16" spans="1:43" ht="25.5" x14ac:dyDescent="0.25">
      <c r="A16" s="46" t="str">
        <f>'[7]2 CONTEXTO E IDENTIFICACIÓN'!A16</f>
        <v>R8</v>
      </c>
      <c r="B16" s="47" t="str">
        <f>+'[7]2 CONTEXTO E IDENTIFICACIÓN'!F16</f>
        <v xml:space="preserve">  </v>
      </c>
      <c r="C16" s="48" t="str">
        <f>+'[7]3 PROBABIL E IMPACTO INHERENTE'!E16</f>
        <v/>
      </c>
      <c r="D16" s="48" t="str">
        <f>+'[7]3 PROBABIL E IMPACTO INHERENTE'!M16</f>
        <v/>
      </c>
      <c r="E16" s="49" t="str">
        <f>+'[7]4 MAPA CALOR INHERENTE'!C16</f>
        <v/>
      </c>
      <c r="F16" s="49" t="str">
        <f>+'[7]4 MAPA CALOR INHERENTE'!D16</f>
        <v/>
      </c>
      <c r="G16" s="47" t="str">
        <f>+'[7]4 MAPA CALOR INHERENTE'!E16</f>
        <v/>
      </c>
      <c r="H16" s="50" t="str">
        <f>+'[7]5 VALORACIÓN DEL CONTROL'!S39</f>
        <v/>
      </c>
      <c r="I16" s="1" t="str">
        <f>+'[7]5 VALORACIÓN DEL CONTROL'!T39</f>
        <v/>
      </c>
      <c r="J16" s="49" t="str">
        <f t="shared" si="3"/>
        <v/>
      </c>
      <c r="K16" s="49" t="str">
        <f t="shared" si="4"/>
        <v/>
      </c>
      <c r="L16" s="47" t="str">
        <f t="shared" si="5"/>
        <v/>
      </c>
      <c r="M16" s="47" t="str">
        <f t="shared" si="0"/>
        <v/>
      </c>
      <c r="N16" s="47" t="str">
        <f t="shared" si="1"/>
        <v/>
      </c>
      <c r="O16" s="51"/>
      <c r="P16" s="47" t="str">
        <f t="shared" si="2"/>
        <v/>
      </c>
      <c r="Q16" s="51"/>
      <c r="R16" s="51"/>
      <c r="S16" s="52"/>
      <c r="T16" s="52"/>
      <c r="U16" s="51"/>
      <c r="V16" s="51"/>
      <c r="W16" s="51"/>
      <c r="X16" s="51"/>
      <c r="Y16" s="51"/>
      <c r="Z16" s="51"/>
      <c r="AA16" s="53"/>
      <c r="AB16" s="53"/>
      <c r="AF16" s="69" t="s">
        <v>47</v>
      </c>
      <c r="AG16" s="42" t="s">
        <v>62</v>
      </c>
      <c r="AH16" s="42" t="s">
        <v>63</v>
      </c>
      <c r="AI16" s="38"/>
      <c r="AJ16" s="70" t="s">
        <v>36</v>
      </c>
      <c r="AM16" s="38"/>
      <c r="AN16" s="38"/>
      <c r="AO16" s="45"/>
      <c r="AP16" s="45"/>
      <c r="AQ16" s="45"/>
    </row>
    <row r="17" spans="1:43" ht="25.5" x14ac:dyDescent="0.25">
      <c r="A17" s="46" t="str">
        <f>'[7]2 CONTEXTO E IDENTIFICACIÓN'!A17</f>
        <v>R9</v>
      </c>
      <c r="B17" s="47" t="str">
        <f>+'[7]2 CONTEXTO E IDENTIFICACIÓN'!F17</f>
        <v xml:space="preserve">  </v>
      </c>
      <c r="C17" s="48" t="str">
        <f>+'[7]3 PROBABIL E IMPACTO INHERENTE'!E17</f>
        <v/>
      </c>
      <c r="D17" s="48" t="str">
        <f>+'[7]3 PROBABIL E IMPACTO INHERENTE'!M17</f>
        <v/>
      </c>
      <c r="E17" s="49" t="str">
        <f>+'[7]4 MAPA CALOR INHERENTE'!C17</f>
        <v/>
      </c>
      <c r="F17" s="49" t="str">
        <f>+'[7]4 MAPA CALOR INHERENTE'!D17</f>
        <v/>
      </c>
      <c r="G17" s="47" t="str">
        <f>+'[7]4 MAPA CALOR INHERENTE'!E17</f>
        <v/>
      </c>
      <c r="H17" s="50" t="str">
        <f>+'[7]5 VALORACIÓN DEL CONTROL'!S43</f>
        <v/>
      </c>
      <c r="I17" s="1" t="str">
        <f>+'[7]5 VALORACIÓN DEL CONTROL'!T43</f>
        <v/>
      </c>
      <c r="J17" s="49" t="str">
        <f t="shared" si="3"/>
        <v/>
      </c>
      <c r="K17" s="49" t="str">
        <f t="shared" si="4"/>
        <v/>
      </c>
      <c r="L17" s="47" t="str">
        <f t="shared" si="5"/>
        <v/>
      </c>
      <c r="M17" s="47" t="str">
        <f t="shared" si="0"/>
        <v/>
      </c>
      <c r="N17" s="47" t="str">
        <f t="shared" si="1"/>
        <v/>
      </c>
      <c r="O17" s="51"/>
      <c r="P17" s="47" t="str">
        <f t="shared" si="2"/>
        <v/>
      </c>
      <c r="Q17" s="51"/>
      <c r="R17" s="51"/>
      <c r="S17" s="52"/>
      <c r="T17" s="52"/>
      <c r="U17" s="51"/>
      <c r="V17" s="51"/>
      <c r="W17" s="51"/>
      <c r="X17" s="51"/>
      <c r="Y17" s="51"/>
      <c r="Z17" s="51"/>
      <c r="AA17" s="53"/>
      <c r="AB17" s="53"/>
      <c r="AF17" s="55" t="s">
        <v>46</v>
      </c>
      <c r="AG17" s="42" t="s">
        <v>62</v>
      </c>
      <c r="AH17" s="42" t="s">
        <v>63</v>
      </c>
      <c r="AI17" s="38"/>
      <c r="AJ17" s="70" t="s">
        <v>64</v>
      </c>
      <c r="AK17" s="38"/>
      <c r="AL17" s="38"/>
      <c r="AM17" s="38"/>
      <c r="AN17" s="38"/>
      <c r="AO17" s="45"/>
      <c r="AP17" s="45"/>
      <c r="AQ17" s="45"/>
    </row>
    <row r="18" spans="1:43" ht="25.5" x14ac:dyDescent="0.25">
      <c r="A18" s="46" t="str">
        <f>'[7]2 CONTEXTO E IDENTIFICACIÓN'!A18</f>
        <v>R10</v>
      </c>
      <c r="B18" s="47" t="str">
        <f>+'[7]2 CONTEXTO E IDENTIFICACIÓN'!F18</f>
        <v xml:space="preserve">  </v>
      </c>
      <c r="C18" s="48" t="str">
        <f>+'[7]3 PROBABIL E IMPACTO INHERENTE'!E18</f>
        <v/>
      </c>
      <c r="D18" s="48" t="str">
        <f>+'[7]3 PROBABIL E IMPACTO INHERENTE'!M18</f>
        <v/>
      </c>
      <c r="E18" s="49" t="str">
        <f>+'[7]4 MAPA CALOR INHERENTE'!C18</f>
        <v/>
      </c>
      <c r="F18" s="49" t="str">
        <f>+'[7]4 MAPA CALOR INHERENTE'!D18</f>
        <v/>
      </c>
      <c r="G18" s="47" t="str">
        <f>+'[7]4 MAPA CALOR INHERENTE'!E18</f>
        <v/>
      </c>
      <c r="H18" s="50" t="str">
        <f>+'[7]5 VALORACIÓN DEL CONTROL'!S47</f>
        <v/>
      </c>
      <c r="I18" s="1" t="str">
        <f>+'[7]5 VALORACIÓN DEL CONTROL'!T47</f>
        <v/>
      </c>
      <c r="J18" s="49" t="str">
        <f t="shared" si="3"/>
        <v/>
      </c>
      <c r="K18" s="49" t="str">
        <f t="shared" si="4"/>
        <v/>
      </c>
      <c r="L18" s="47" t="str">
        <f t="shared" si="5"/>
        <v/>
      </c>
      <c r="M18" s="47" t="str">
        <f t="shared" si="0"/>
        <v/>
      </c>
      <c r="N18" s="47" t="str">
        <f t="shared" si="1"/>
        <v/>
      </c>
      <c r="O18" s="51"/>
      <c r="P18" s="47" t="str">
        <f t="shared" si="2"/>
        <v/>
      </c>
      <c r="Q18" s="51"/>
      <c r="R18" s="51"/>
      <c r="S18" s="52"/>
      <c r="T18" s="52"/>
      <c r="U18" s="51"/>
      <c r="V18" s="51"/>
      <c r="W18" s="51"/>
      <c r="X18" s="51"/>
      <c r="Y18" s="51"/>
      <c r="Z18" s="51"/>
      <c r="AA18" s="53"/>
      <c r="AB18" s="53"/>
      <c r="AE18" s="72"/>
      <c r="AF18" s="58" t="s">
        <v>33</v>
      </c>
      <c r="AG18" s="42" t="s">
        <v>62</v>
      </c>
      <c r="AH18" s="42" t="s">
        <v>63</v>
      </c>
      <c r="AI18" s="72"/>
      <c r="AJ18" s="70" t="s">
        <v>68</v>
      </c>
      <c r="AK18" s="72"/>
      <c r="AL18" s="72"/>
      <c r="AM18" s="72"/>
      <c r="AN18" s="72"/>
      <c r="AO18" s="45"/>
      <c r="AP18" s="45"/>
      <c r="AQ18" s="73"/>
    </row>
    <row r="19" spans="1:43" ht="25.5" x14ac:dyDescent="0.25">
      <c r="A19" s="46" t="str">
        <f>'[7]2 CONTEXTO E IDENTIFICACIÓN'!A19</f>
        <v>R11</v>
      </c>
      <c r="B19" s="47" t="str">
        <f>+'[7]2 CONTEXTO E IDENTIFICACIÓN'!F19</f>
        <v xml:space="preserve">  </v>
      </c>
      <c r="C19" s="48" t="str">
        <f>+'[7]3 PROBABIL E IMPACTO INHERENTE'!E19</f>
        <v/>
      </c>
      <c r="D19" s="48" t="str">
        <f>+'[7]3 PROBABIL E IMPACTO INHERENTE'!M19</f>
        <v/>
      </c>
      <c r="E19" s="49" t="str">
        <f>+'[7]4 MAPA CALOR INHERENTE'!C19</f>
        <v/>
      </c>
      <c r="F19" s="49" t="str">
        <f>+'[7]4 MAPA CALOR INHERENTE'!D19</f>
        <v/>
      </c>
      <c r="G19" s="47" t="str">
        <f>+'[7]4 MAPA CALOR INHERENTE'!E19</f>
        <v/>
      </c>
      <c r="H19" s="50" t="str">
        <f>+'[7]5 VALORACIÓN DEL CONTROL'!S51</f>
        <v/>
      </c>
      <c r="I19" s="1" t="str">
        <f>+'[7]5 VALORACIÓN DEL CONTROL'!T51</f>
        <v/>
      </c>
      <c r="J19" s="49" t="str">
        <f t="shared" si="3"/>
        <v/>
      </c>
      <c r="K19" s="49" t="str">
        <f t="shared" si="4"/>
        <v/>
      </c>
      <c r="L19" s="47" t="str">
        <f t="shared" si="5"/>
        <v/>
      </c>
      <c r="M19" s="47" t="str">
        <f t="shared" si="0"/>
        <v/>
      </c>
      <c r="N19" s="47" t="str">
        <f t="shared" si="1"/>
        <v/>
      </c>
      <c r="O19" s="51"/>
      <c r="P19" s="47" t="str">
        <f t="shared" si="2"/>
        <v/>
      </c>
      <c r="Q19" s="51"/>
      <c r="R19" s="51"/>
      <c r="S19" s="52"/>
      <c r="T19" s="52"/>
      <c r="U19" s="51"/>
      <c r="V19" s="51"/>
      <c r="W19" s="51"/>
      <c r="X19" s="51"/>
      <c r="Y19" s="51"/>
      <c r="Z19" s="51"/>
      <c r="AA19" s="53"/>
      <c r="AB19" s="53"/>
      <c r="AE19" s="72"/>
      <c r="AF19" s="61" t="s">
        <v>53</v>
      </c>
      <c r="AG19" s="42" t="s">
        <v>71</v>
      </c>
      <c r="AH19" s="42" t="s">
        <v>72</v>
      </c>
      <c r="AM19" s="72"/>
      <c r="AN19" s="72"/>
      <c r="AO19" s="45"/>
      <c r="AP19" s="45"/>
      <c r="AQ19" s="45"/>
    </row>
    <row r="20" spans="1:43" x14ac:dyDescent="0.25">
      <c r="A20" s="46" t="str">
        <f>'[7]2 CONTEXTO E IDENTIFICACIÓN'!A20</f>
        <v>R12</v>
      </c>
      <c r="B20" s="47" t="str">
        <f>+'[7]2 CONTEXTO E IDENTIFICACIÓN'!F20</f>
        <v xml:space="preserve">  </v>
      </c>
      <c r="C20" s="48" t="str">
        <f>+'[7]3 PROBABIL E IMPACTO INHERENTE'!E20</f>
        <v/>
      </c>
      <c r="D20" s="48" t="str">
        <f>+'[7]3 PROBABIL E IMPACTO INHERENTE'!M20</f>
        <v/>
      </c>
      <c r="E20" s="49" t="str">
        <f>+'[7]4 MAPA CALOR INHERENTE'!C20</f>
        <v/>
      </c>
      <c r="F20" s="49" t="str">
        <f>+'[7]4 MAPA CALOR INHERENTE'!D20</f>
        <v/>
      </c>
      <c r="G20" s="47" t="str">
        <f>+'[7]4 MAPA CALOR INHERENTE'!E20</f>
        <v/>
      </c>
      <c r="H20" s="50" t="str">
        <f>+'[7]5 VALORACIÓN DEL CONTROL'!S55</f>
        <v/>
      </c>
      <c r="I20" s="1" t="str">
        <f>+'[7]5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row>
    <row r="21" spans="1:43" x14ac:dyDescent="0.25">
      <c r="A21" s="46" t="str">
        <f>'[7]2 CONTEXTO E IDENTIFICACIÓN'!A21</f>
        <v>R13</v>
      </c>
      <c r="B21" s="47" t="str">
        <f>+'[7]2 CONTEXTO E IDENTIFICACIÓN'!F21</f>
        <v xml:space="preserve">  </v>
      </c>
      <c r="C21" s="48" t="str">
        <f>+'[7]3 PROBABIL E IMPACTO INHERENTE'!E21</f>
        <v/>
      </c>
      <c r="D21" s="48" t="str">
        <f>+'[7]3 PROBABIL E IMPACTO INHERENTE'!M21</f>
        <v/>
      </c>
      <c r="E21" s="49" t="str">
        <f>+'[7]4 MAPA CALOR INHERENTE'!C21</f>
        <v/>
      </c>
      <c r="F21" s="49" t="str">
        <f>+'[7]4 MAPA CALOR INHERENTE'!D21</f>
        <v/>
      </c>
      <c r="G21" s="47" t="str">
        <f>+'[7]4 MAPA CALOR INHERENTE'!E21</f>
        <v/>
      </c>
      <c r="H21" s="50" t="str">
        <f>+'[7]5 VALORACIÓN DEL CONTROL'!S59</f>
        <v/>
      </c>
      <c r="I21" s="1" t="str">
        <f>+'[7]5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row>
    <row r="22" spans="1:43" x14ac:dyDescent="0.25">
      <c r="A22" s="46" t="str">
        <f>'[7]2 CONTEXTO E IDENTIFICACIÓN'!A22</f>
        <v>R14</v>
      </c>
      <c r="B22" s="47" t="str">
        <f>+'[7]2 CONTEXTO E IDENTIFICACIÓN'!F22</f>
        <v xml:space="preserve">  </v>
      </c>
      <c r="C22" s="48" t="str">
        <f>+'[7]3 PROBABIL E IMPACTO INHERENTE'!E22</f>
        <v/>
      </c>
      <c r="D22" s="48" t="str">
        <f>+'[7]3 PROBABIL E IMPACTO INHERENTE'!M22</f>
        <v/>
      </c>
      <c r="E22" s="49" t="str">
        <f>+'[7]4 MAPA CALOR INHERENTE'!C22</f>
        <v/>
      </c>
      <c r="F22" s="49" t="str">
        <f>+'[7]4 MAPA CALOR INHERENTE'!D22</f>
        <v/>
      </c>
      <c r="G22" s="47" t="str">
        <f>+'[7]4 MAPA CALOR INHERENTE'!E22</f>
        <v/>
      </c>
      <c r="H22" s="50" t="str">
        <f>+'[7]5 VALORACIÓN DEL CONTROL'!S63</f>
        <v/>
      </c>
      <c r="I22" s="1" t="str">
        <f>+'[7]5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row>
    <row r="23" spans="1:43" x14ac:dyDescent="0.25">
      <c r="A23" s="46" t="str">
        <f>'[7]2 CONTEXTO E IDENTIFICACIÓN'!A23</f>
        <v>R15</v>
      </c>
      <c r="B23" s="47" t="str">
        <f>+'[7]2 CONTEXTO E IDENTIFICACIÓN'!F23</f>
        <v xml:space="preserve">  </v>
      </c>
      <c r="C23" s="48" t="str">
        <f>+'[7]3 PROBABIL E IMPACTO INHERENTE'!E23</f>
        <v/>
      </c>
      <c r="D23" s="48" t="str">
        <f>+'[7]3 PROBABIL E IMPACTO INHERENTE'!M23</f>
        <v/>
      </c>
      <c r="E23" s="49" t="str">
        <f>+'[7]4 MAPA CALOR INHERENTE'!C23</f>
        <v/>
      </c>
      <c r="F23" s="49" t="str">
        <f>+'[7]4 MAPA CALOR INHERENTE'!D23</f>
        <v/>
      </c>
      <c r="G23" s="47" t="str">
        <f>+'[7]4 MAPA CALOR INHERENTE'!E23</f>
        <v/>
      </c>
      <c r="H23" s="50" t="str">
        <f>+'[7]5 VALORACIÓN DEL CONTROL'!S67</f>
        <v/>
      </c>
      <c r="I23" s="1" t="str">
        <f>+'[7]5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row>
    <row r="24" spans="1:43" x14ac:dyDescent="0.25">
      <c r="A24" s="46" t="str">
        <f>'[7]2 CONTEXTO E IDENTIFICACIÓN'!A24</f>
        <v>R16</v>
      </c>
      <c r="B24" s="47" t="str">
        <f>+'[7]2 CONTEXTO E IDENTIFICACIÓN'!F24</f>
        <v xml:space="preserve">  </v>
      </c>
      <c r="C24" s="48" t="str">
        <f>+'[7]3 PROBABIL E IMPACTO INHERENTE'!E24</f>
        <v/>
      </c>
      <c r="D24" s="48" t="str">
        <f>+'[7]3 PROBABIL E IMPACTO INHERENTE'!M24</f>
        <v/>
      </c>
      <c r="E24" s="49" t="str">
        <f>+'[7]4 MAPA CALOR INHERENTE'!C24</f>
        <v/>
      </c>
      <c r="F24" s="49" t="str">
        <f>+'[7]4 MAPA CALOR INHERENTE'!D24</f>
        <v/>
      </c>
      <c r="G24" s="47" t="str">
        <f>+'[7]4 MAPA CALOR INHERENTE'!E24</f>
        <v/>
      </c>
      <c r="H24" s="50" t="str">
        <f>+'[7]5 VALORACIÓN DEL CONTROL'!S71</f>
        <v/>
      </c>
      <c r="I24" s="1" t="str">
        <f>+'[7]5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row>
    <row r="25" spans="1:43" x14ac:dyDescent="0.25">
      <c r="A25" s="46" t="str">
        <f>'[7]2 CONTEXTO E IDENTIFICACIÓN'!A25</f>
        <v>R17</v>
      </c>
      <c r="B25" s="47" t="str">
        <f>+'[7]2 CONTEXTO E IDENTIFICACIÓN'!F25</f>
        <v xml:space="preserve">  </v>
      </c>
      <c r="C25" s="48" t="str">
        <f>+'[7]3 PROBABIL E IMPACTO INHERENTE'!E25</f>
        <v/>
      </c>
      <c r="D25" s="48" t="str">
        <f>+'[7]3 PROBABIL E IMPACTO INHERENTE'!M25</f>
        <v/>
      </c>
      <c r="E25" s="49" t="str">
        <f>+'[7]4 MAPA CALOR INHERENTE'!C25</f>
        <v/>
      </c>
      <c r="F25" s="49" t="str">
        <f>+'[7]4 MAPA CALOR INHERENTE'!D25</f>
        <v/>
      </c>
      <c r="G25" s="47" t="str">
        <f>+'[7]4 MAPA CALOR INHERENTE'!E25</f>
        <v/>
      </c>
      <c r="H25" s="50" t="str">
        <f>+'[7]5 VALORACIÓN DEL CONTROL'!S75</f>
        <v/>
      </c>
      <c r="I25" s="1" t="str">
        <f>+'[7]5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3" x14ac:dyDescent="0.25">
      <c r="A26" s="46" t="str">
        <f>'[7]2 CONTEXTO E IDENTIFICACIÓN'!A26</f>
        <v>R18</v>
      </c>
      <c r="B26" s="47" t="str">
        <f>+'[7]2 CONTEXTO E IDENTIFICACIÓN'!F26</f>
        <v xml:space="preserve">  </v>
      </c>
      <c r="C26" s="48" t="str">
        <f>+'[7]3 PROBABIL E IMPACTO INHERENTE'!E26</f>
        <v/>
      </c>
      <c r="D26" s="48" t="str">
        <f>+'[7]3 PROBABIL E IMPACTO INHERENTE'!M26</f>
        <v/>
      </c>
      <c r="E26" s="49" t="str">
        <f>+'[7]4 MAPA CALOR INHERENTE'!C26</f>
        <v/>
      </c>
      <c r="F26" s="49" t="str">
        <f>+'[7]4 MAPA CALOR INHERENTE'!D26</f>
        <v/>
      </c>
      <c r="G26" s="47" t="str">
        <f>+'[7]4 MAPA CALOR INHERENTE'!E26</f>
        <v/>
      </c>
      <c r="H26" s="50" t="str">
        <f>+'[7]5 VALORACIÓN DEL CONTROL'!S79</f>
        <v/>
      </c>
      <c r="I26" s="1" t="str">
        <f>+'[7]5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3" x14ac:dyDescent="0.25">
      <c r="A27" s="46" t="str">
        <f>'[7]2 CONTEXTO E IDENTIFICACIÓN'!A27</f>
        <v>R19</v>
      </c>
      <c r="B27" s="47" t="str">
        <f>+'[7]2 CONTEXTO E IDENTIFICACIÓN'!F27</f>
        <v xml:space="preserve">  </v>
      </c>
      <c r="C27" s="48" t="str">
        <f>+'[7]3 PROBABIL E IMPACTO INHERENTE'!E27</f>
        <v/>
      </c>
      <c r="D27" s="48" t="str">
        <f>+'[7]3 PROBABIL E IMPACTO INHERENTE'!M27</f>
        <v/>
      </c>
      <c r="E27" s="49" t="str">
        <f>+'[7]4 MAPA CALOR INHERENTE'!C27</f>
        <v/>
      </c>
      <c r="F27" s="49" t="str">
        <f>+'[7]4 MAPA CALOR INHERENTE'!D27</f>
        <v/>
      </c>
      <c r="G27" s="47" t="str">
        <f>+'[7]4 MAPA CALOR INHERENTE'!E27</f>
        <v/>
      </c>
      <c r="H27" s="50" t="str">
        <f>+'[7]5 VALORACIÓN DEL CONTROL'!S83</f>
        <v/>
      </c>
      <c r="I27" s="1" t="str">
        <f>+'[7]5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3" x14ac:dyDescent="0.25">
      <c r="A28" s="46" t="str">
        <f>'[7]2 CONTEXTO E IDENTIFICACIÓN'!A28</f>
        <v>R20</v>
      </c>
      <c r="B28" s="47" t="str">
        <f>+'[7]2 CONTEXTO E IDENTIFICACIÓN'!F28</f>
        <v xml:space="preserve">  </v>
      </c>
      <c r="C28" s="48" t="str">
        <f>+'[7]3 PROBABIL E IMPACTO INHERENTE'!E28</f>
        <v/>
      </c>
      <c r="D28" s="48" t="str">
        <f>+'[7]3 PROBABIL E IMPACTO INHERENTE'!M28</f>
        <v/>
      </c>
      <c r="E28" s="49" t="str">
        <f>+'[7]4 MAPA CALOR INHERENTE'!C28</f>
        <v/>
      </c>
      <c r="F28" s="49" t="str">
        <f>+'[7]4 MAPA CALOR INHERENTE'!D28</f>
        <v/>
      </c>
      <c r="G28" s="47" t="str">
        <f>+'[7]4 MAPA CALOR INHERENTE'!E28</f>
        <v/>
      </c>
      <c r="H28" s="50" t="str">
        <f>+'[7]5 VALORACIÓN DEL CONTROL'!S87</f>
        <v/>
      </c>
      <c r="I28" s="1" t="str">
        <f>+'[7]5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3"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row>
    <row r="30" spans="1:43"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row>
    <row r="31" spans="1:43"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row>
    <row r="32" spans="1:43"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row>
    <row r="33" spans="2:43"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row>
    <row r="34" spans="2:43"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row>
    <row r="35" spans="2:43"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251" priority="6" operator="equal">
      <formula>$AE$13</formula>
    </cfRule>
    <cfRule type="cellIs" dxfId="250" priority="7" operator="equal">
      <formula>$AE$12</formula>
    </cfRule>
    <cfRule type="cellIs" dxfId="249" priority="8" operator="equal">
      <formula>$AE$11</formula>
    </cfRule>
    <cfRule type="cellIs" dxfId="248" priority="9" operator="equal">
      <formula>$AE$10</formula>
    </cfRule>
    <cfRule type="cellIs" dxfId="247" priority="10" operator="equal">
      <formula>$AE$9</formula>
    </cfRule>
  </conditionalFormatting>
  <conditionalFormatting sqref="F9:F28">
    <cfRule type="cellIs" dxfId="246" priority="1" operator="equal">
      <formula>$AF$8</formula>
    </cfRule>
    <cfRule type="cellIs" dxfId="245" priority="2" operator="equal">
      <formula>$AG$8</formula>
    </cfRule>
    <cfRule type="cellIs" dxfId="244" priority="3" operator="equal">
      <formula>$AH$8</formula>
    </cfRule>
    <cfRule type="cellIs" dxfId="243" priority="4" operator="equal">
      <formula>$AI$8</formula>
    </cfRule>
    <cfRule type="cellIs" dxfId="242" priority="5" operator="equal">
      <formula>$AJ$8</formula>
    </cfRule>
  </conditionalFormatting>
  <conditionalFormatting sqref="G9:G28">
    <cfRule type="cellIs" dxfId="241" priority="11" operator="equal">
      <formula>$AF$16</formula>
    </cfRule>
    <cfRule type="cellIs" dxfId="240" priority="12" operator="equal">
      <formula>$AF$17</formula>
    </cfRule>
    <cfRule type="cellIs" dxfId="239" priority="13" operator="equal">
      <formula>$AF$18</formula>
    </cfRule>
    <cfRule type="cellIs" dxfId="238" priority="14" operator="equal">
      <formula>$AF$19</formula>
    </cfRule>
  </conditionalFormatting>
  <conditionalFormatting sqref="I9:J28">
    <cfRule type="cellIs" dxfId="237" priority="15" operator="equal">
      <formula>$AE$13</formula>
    </cfRule>
    <cfRule type="cellIs" dxfId="236" priority="16" operator="equal">
      <formula>$AE$12</formula>
    </cfRule>
    <cfRule type="cellIs" dxfId="235" priority="17" operator="equal">
      <formula>$AE$11</formula>
    </cfRule>
    <cfRule type="cellIs" dxfId="234" priority="18" operator="equal">
      <formula>$AE$10</formula>
    </cfRule>
    <cfRule type="cellIs" dxfId="233" priority="19" operator="equal">
      <formula>$AE$9</formula>
    </cfRule>
  </conditionalFormatting>
  <conditionalFormatting sqref="K9:K28">
    <cfRule type="cellIs" dxfId="232" priority="20" operator="equal">
      <formula>$AF$8</formula>
    </cfRule>
    <cfRule type="cellIs" dxfId="231" priority="21" operator="equal">
      <formula>$AG$8</formula>
    </cfRule>
    <cfRule type="cellIs" dxfId="230" priority="22" operator="equal">
      <formula>$AH$8</formula>
    </cfRule>
    <cfRule type="cellIs" dxfId="229" priority="23" operator="equal">
      <formula>$AI$8</formula>
    </cfRule>
    <cfRule type="cellIs" dxfId="228" priority="24" operator="equal">
      <formula>$AJ$8</formula>
    </cfRule>
  </conditionalFormatting>
  <conditionalFormatting sqref="L9:L28">
    <cfRule type="cellIs" dxfId="227" priority="25" operator="equal">
      <formula>$AF$16</formula>
    </cfRule>
    <cfRule type="cellIs" dxfId="226" priority="26" operator="equal">
      <formula>$AF$17</formula>
    </cfRule>
    <cfRule type="cellIs" dxfId="225" priority="27" operator="equal">
      <formula>$AF$18</formula>
    </cfRule>
    <cfRule type="cellIs" dxfId="224" priority="28" operator="equal">
      <formula>$AF$19</formula>
    </cfRule>
  </conditionalFormatting>
  <dataValidations count="1">
    <dataValidation type="list" allowBlank="1" showInputMessage="1" showErrorMessage="1" sqref="O9:O28" xr:uid="{78F9F8CF-7E39-422E-893E-F916E90A4CC8}">
      <formula1>INDIRECT($N9)</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1AF6C-B3D1-4A7B-B082-14D4B60600BB}">
  <dimension ref="A1:AT35"/>
  <sheetViews>
    <sheetView workbookViewId="0">
      <selection activeCell="B7" sqref="B7"/>
    </sheetView>
  </sheetViews>
  <sheetFormatPr baseColWidth="10" defaultRowHeight="15" x14ac:dyDescent="0.25"/>
  <cols>
    <col min="1" max="1" width="10.140625" style="34" customWidth="1"/>
    <col min="2" max="2" width="143.7109375" style="39" bestFit="1" customWidth="1"/>
    <col min="3" max="4" width="12.42578125" style="39" customWidth="1"/>
    <col min="5" max="5" width="14.42578125" style="79" customWidth="1"/>
    <col min="6" max="6" width="14.7109375" style="79" customWidth="1"/>
    <col min="7" max="7" width="11" style="39"/>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62.42578125" style="39" customWidth="1"/>
    <col min="18" max="18" width="18.28515625" style="39" customWidth="1"/>
    <col min="19" max="19" width="9" style="81" customWidth="1"/>
    <col min="20" max="20" width="13.85546875" style="81" customWidth="1"/>
    <col min="21" max="23" width="17.85546875" style="39" customWidth="1"/>
    <col min="24" max="24" width="54.85546875" style="39" bestFit="1" customWidth="1"/>
    <col min="25"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 min="44" max="46" width="20" style="39" customWidth="1"/>
  </cols>
  <sheetData>
    <row r="1" spans="1:46" ht="25.5" x14ac:dyDescent="0.25">
      <c r="A1" s="111"/>
      <c r="B1" s="112" t="str">
        <f>+'[8]2 CONTEXTO E IDENTIFICACIÓN'!C1</f>
        <v>MAPA DE RIESGOS</v>
      </c>
      <c r="C1" s="2" t="str">
        <f>+'[8]2 CONTEXTO E IDENTIFICACIÓN'!D1</f>
        <v>CÓDIGO:</v>
      </c>
      <c r="D1" s="3">
        <f>+'[8]2 CONTEXTO E IDENTIFICACIÓN'!E1</f>
        <v>0</v>
      </c>
      <c r="E1" s="4"/>
      <c r="F1" s="5" t="str">
        <f>+'[8]2 CONTEXTO E IDENTIFICACIÓN'!$G$4</f>
        <v>Elaboración o Actualización:</v>
      </c>
      <c r="G1" s="6" t="str">
        <f>+IF('[8]2 CONTEXTO E IDENTIFICACIÓN'!$H$4="","",'[8]2 CONTEXTO E IDENTIFICACIÓN'!$H$4)</f>
        <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c r="AR1" s="10"/>
      <c r="AS1" s="10"/>
      <c r="AT1" s="10"/>
    </row>
    <row r="2" spans="1:46" x14ac:dyDescent="0.25">
      <c r="A2" s="111"/>
      <c r="B2" s="112"/>
      <c r="C2" s="2" t="str">
        <f>+'[8]2 CONTEXTO E IDENTIFICACIÓN'!D2</f>
        <v>VERSIÓN:</v>
      </c>
      <c r="D2" s="3">
        <f>+'[8]2 CONTEXTO E IDENTIFICACIÓN'!E2</f>
        <v>0</v>
      </c>
      <c r="E2" s="4"/>
      <c r="F2" s="11" t="str">
        <f>+'[8]2 CONTEXTO E IDENTIFICACIÓN'!$E$5</f>
        <v>Vigencia del:</v>
      </c>
      <c r="G2" s="12" t="str">
        <f>+IF('[8]2 CONTEXTO E IDENTIFICACIÓN'!$F$5="","",'[8]2 CONTEXTO E IDENTIFICACIÓN'!$F$5)</f>
        <v/>
      </c>
      <c r="H2" s="13" t="s">
        <v>0</v>
      </c>
      <c r="I2" s="14" t="str">
        <f>+IF('[8]2 CONTEXTO E IDENTIFICACIÓN'!$H$5="","",'[8]2 CONTEXTO E IDENTIFICACIÓN'!$H$5)</f>
        <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c r="AR2" s="10"/>
      <c r="AS2" s="10"/>
      <c r="AT2" s="10"/>
    </row>
    <row r="3" spans="1:46"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c r="AR3" s="10"/>
      <c r="AS3" s="10"/>
      <c r="AT3" s="10"/>
    </row>
    <row r="4" spans="1:46" ht="30.75" thickBot="1" x14ac:dyDescent="0.3">
      <c r="A4" s="19" t="s">
        <v>1</v>
      </c>
      <c r="B4" s="113" t="str">
        <f>+IF('[8]2 CONTEXTO E IDENTIFICACIÓN'!$C$4="","",'[8]2 CONTEXTO E IDENTIFICACIÓN'!$C$4)</f>
        <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c r="AR4" s="10"/>
      <c r="AS4" s="10"/>
      <c r="AT4" s="10"/>
    </row>
    <row r="5" spans="1:46" ht="30" x14ac:dyDescent="0.25">
      <c r="A5" s="19" t="s">
        <v>2</v>
      </c>
      <c r="B5" s="113" t="str">
        <f>+IF('[8]2 CONTEXTO E IDENTIFICACIÓN'!$E$4="","",'[8]2 CONTEXTO E IDENTIFICACIÓN'!$E$4)</f>
        <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c r="AR5" s="10"/>
      <c r="AS5" s="10"/>
      <c r="AT5" s="10"/>
    </row>
    <row r="6" spans="1:46"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c r="AR6" s="10"/>
      <c r="AS6" s="10"/>
      <c r="AT6" s="10"/>
    </row>
    <row r="7" spans="1:46"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6"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row>
    <row r="9" spans="1:46" ht="51" x14ac:dyDescent="0.25">
      <c r="A9" s="84" t="str">
        <f>'[8]2 CONTEXTO E IDENTIFICACIÓN'!A9</f>
        <v>R1</v>
      </c>
      <c r="B9" s="47" t="str">
        <f>+'[8]2 CONTEXTO E IDENTIFICACIÓN'!F9</f>
        <v>Posibilidad de pérdida reputacional Por  desatención o descuido en el seguimiento a las peticiones, consultas y conceptos Debido al Incumplimiento en los términos de atención para beneficio propio o particular.</v>
      </c>
      <c r="C9" s="48">
        <f>+'[8]3 PROBABIL E IMPACTO INHERENTE'!E9</f>
        <v>0.4</v>
      </c>
      <c r="D9" s="48">
        <f>+'[8]3 PROBABIL E IMPACTO INHERENTE'!M9</f>
        <v>0.2</v>
      </c>
      <c r="E9" s="49" t="str">
        <f>+'[8]4 MAPA CALOR INHERENTE'!C9</f>
        <v>Baja</v>
      </c>
      <c r="F9" s="49" t="str">
        <f>+'[8]4 MAPA CALOR INHERENTE'!D9</f>
        <v>Leve</v>
      </c>
      <c r="G9" s="47" t="str">
        <f>+'[8]4 MAPA CALOR INHERENTE'!E9</f>
        <v>Bajo</v>
      </c>
      <c r="H9" s="50">
        <f>+'[8]6 MAPA CALOR RESIDUAL'!C9</f>
        <v>0.24</v>
      </c>
      <c r="I9" s="1">
        <f>+'[8]6 MAPA CALOR RESIDUAL'!D9</f>
        <v>0.2</v>
      </c>
      <c r="J9" s="49" t="str">
        <f>+'[8]6 MAPA CALOR RESIDUAL'!E9</f>
        <v>Baja</v>
      </c>
      <c r="K9" s="49" t="str">
        <f>+'[8]6 MAPA CALOR RESIDUAL'!F9</f>
        <v>Leve</v>
      </c>
      <c r="L9" s="47" t="str">
        <f>+'[8]6 MAPA CALOR RESIDUAL'!G9</f>
        <v>Bajo</v>
      </c>
      <c r="M9" s="47" t="str">
        <f t="shared" ref="M9:M28" si="0">+IF($N9="","",IF($N9=$AG$16,$AH$16,IF($N9=$AG$19,$AH$19)))</f>
        <v>No requiere Plan de Acción</v>
      </c>
      <c r="N9" s="47" t="str">
        <f t="shared" ref="N9:N28" si="1">+IF(L9="","",IF(OR(L9=$AF$16,L9=$AF$17,L9=$AF$18),$AG$16,IF(L9=$AF$19,$AG$19)))</f>
        <v>Aceptar</v>
      </c>
      <c r="O9" s="51" t="s">
        <v>36</v>
      </c>
      <c r="P9" s="47" t="str">
        <f t="shared" ref="P9:P28" si="2">+IF($M9="","",IF($M9=$AH$19,$AG$19,$O9))</f>
        <v>Aceptar</v>
      </c>
      <c r="Q9" s="51" t="s">
        <v>90</v>
      </c>
      <c r="R9" s="51" t="s">
        <v>91</v>
      </c>
      <c r="S9" s="52">
        <v>45658</v>
      </c>
      <c r="T9" s="52">
        <v>46022</v>
      </c>
      <c r="U9" s="52">
        <v>45777</v>
      </c>
      <c r="V9" s="52">
        <v>45900</v>
      </c>
      <c r="W9" s="52">
        <v>46022</v>
      </c>
      <c r="X9" s="51" t="s">
        <v>92</v>
      </c>
      <c r="Y9" s="51" t="s">
        <v>93</v>
      </c>
      <c r="Z9" s="51" t="s">
        <v>43</v>
      </c>
      <c r="AA9" s="53"/>
      <c r="AB9" s="53"/>
      <c r="AC9" s="108" t="s">
        <v>44</v>
      </c>
      <c r="AD9" s="54">
        <v>1</v>
      </c>
      <c r="AE9" s="43" t="s">
        <v>45</v>
      </c>
      <c r="AF9" s="55" t="s">
        <v>46</v>
      </c>
      <c r="AG9" s="55" t="s">
        <v>46</v>
      </c>
      <c r="AH9" s="55" t="s">
        <v>46</v>
      </c>
      <c r="AI9" s="55" t="s">
        <v>46</v>
      </c>
      <c r="AJ9" s="56" t="s">
        <v>47</v>
      </c>
      <c r="AM9" s="38"/>
      <c r="AN9" s="38"/>
      <c r="AO9" s="45"/>
      <c r="AP9" s="45"/>
      <c r="AQ9" s="45"/>
      <c r="AR9" s="57"/>
      <c r="AS9" s="57"/>
      <c r="AT9" s="57"/>
    </row>
    <row r="10" spans="1:46" ht="51" x14ac:dyDescent="0.25">
      <c r="A10" s="84" t="str">
        <f>'[8]2 CONTEXTO E IDENTIFICACIÓN'!A10</f>
        <v>R2</v>
      </c>
      <c r="B10" s="47" t="str">
        <f>+'[8]2 CONTEXTO E IDENTIFICACIÓN'!F10</f>
        <v>Posibilidad  de efecto dañoso sobre el interes patrimonial Por falta de claridad en las especificaciones técnicas de los estudios previos, establecimiento de condiciones o requisitos para favorecer a determinados proponentes y falta de claridad, ambigüedad o inconsistencia en la documentación de soporte de la necesidad. Debido a la Manipulación de estudios previos, pliegos de condiciones o documentos precontractuales, respuestas a observaciones, evaluación de propuestas por terceros interesados en el futuro proceso de contratación.</v>
      </c>
      <c r="C10" s="48">
        <f>+'[8]3 PROBABIL E IMPACTO INHERENTE'!E10</f>
        <v>0.4</v>
      </c>
      <c r="D10" s="48">
        <f>+'[8]3 PROBABIL E IMPACTO INHERENTE'!M10</f>
        <v>0.8</v>
      </c>
      <c r="E10" s="49" t="str">
        <f>+'[8]4 MAPA CALOR INHERENTE'!C10</f>
        <v>Baja</v>
      </c>
      <c r="F10" s="49" t="str">
        <f>+'[8]4 MAPA CALOR INHERENTE'!D10</f>
        <v>Mayor</v>
      </c>
      <c r="G10" s="47" t="str">
        <f>+'[8]4 MAPA CALOR INHERENTE'!E10</f>
        <v>Alto</v>
      </c>
      <c r="H10" s="50">
        <f>+'[8]5 VALORACIÓN DEL CONTROL'!S15</f>
        <v>0.24</v>
      </c>
      <c r="I10" s="1">
        <f>+'[8]5 VALORACIÓN DEL CONTROL'!T15</f>
        <v>0.8</v>
      </c>
      <c r="J10" s="49" t="str">
        <f t="shared" ref="J10:J28" si="3">+IF(H10=0,"",IF(H10&lt;=$AD$13,$AE$13,IF(H10&lt;=$AD$12,$AE$12,IF(H10&lt;=$AD$11,$AE$11,IF(H10&lt;=$AD$10,$AE$10,IF(H10&lt;=$AD$9,$AE$9,""))))))</f>
        <v>Baja</v>
      </c>
      <c r="K10" s="49" t="str">
        <f t="shared" ref="K10:K28" si="4">+IF(I10=0,"",IF(I10&lt;=$AF$7,$AF$8,IF(I10&lt;=$AG$7,$AG$8,IF(I10&lt;=$AH$7,$AH$8,IF(I10&lt;=$AI$7,$AI$8,IF(I10&lt;=$AJ$7,$AJ$8,""))))))</f>
        <v>Mayor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7" t="str">
        <f t="shared" si="0"/>
        <v>Requiere Plan de Acción</v>
      </c>
      <c r="N10" s="47" t="str">
        <f t="shared" si="1"/>
        <v>Reducir_mitigar_Transferir_Evitar</v>
      </c>
      <c r="O10" s="51" t="s">
        <v>36</v>
      </c>
      <c r="P10" s="47" t="str">
        <f t="shared" si="2"/>
        <v>Reducir_Mitigar</v>
      </c>
      <c r="Q10" s="51" t="s">
        <v>94</v>
      </c>
      <c r="R10" s="51" t="s">
        <v>91</v>
      </c>
      <c r="S10" s="52">
        <v>45658</v>
      </c>
      <c r="T10" s="52">
        <v>46022</v>
      </c>
      <c r="U10" s="52">
        <v>45777</v>
      </c>
      <c r="V10" s="52">
        <v>45900</v>
      </c>
      <c r="W10" s="52">
        <v>46022</v>
      </c>
      <c r="X10" s="51" t="s">
        <v>95</v>
      </c>
      <c r="Y10" s="51" t="s">
        <v>93</v>
      </c>
      <c r="Z10" s="51" t="s">
        <v>43</v>
      </c>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row>
    <row r="11" spans="1:46" ht="51" x14ac:dyDescent="0.25">
      <c r="A11" s="84" t="str">
        <f>'[8]2 CONTEXTO E IDENTIFICACIÓN'!A11</f>
        <v>R3</v>
      </c>
      <c r="B11" s="47" t="str">
        <f>+'[8]2 CONTEXTO E IDENTIFICACIÓN'!F11</f>
        <v>Posibilidad  de efecto dañoso sobre el recurso público Por falta de cumplimiento del contratista de las obligaciones contractuales y que el supervisor del contrato certifique el objeto contratado a satisfacción A causa de certificación de cumplimiento para los contratos y/o convenios en los que se ejerza la supervisión, sin la debida ejecución o con deficiente seguimiento</v>
      </c>
      <c r="C11" s="48">
        <f>+'[8]3 PROBABIL E IMPACTO INHERENTE'!E11</f>
        <v>0.4</v>
      </c>
      <c r="D11" s="48">
        <f>+'[8]3 PROBABIL E IMPACTO INHERENTE'!M11</f>
        <v>0.8</v>
      </c>
      <c r="E11" s="49" t="str">
        <f>+'[8]4 MAPA CALOR INHERENTE'!C11</f>
        <v>Baja</v>
      </c>
      <c r="F11" s="49" t="str">
        <f>+'[8]4 MAPA CALOR INHERENTE'!D11</f>
        <v>Mayor</v>
      </c>
      <c r="G11" s="47" t="str">
        <f>+'[8]4 MAPA CALOR INHERENTE'!E11</f>
        <v>Alto</v>
      </c>
      <c r="H11" s="50">
        <f>+'[8]5 VALORACIÓN DEL CONTROL'!S19</f>
        <v>0.24</v>
      </c>
      <c r="I11" s="1">
        <f>+'[8]5 VALORACIÓN DEL CONTROL'!T19</f>
        <v>0.8</v>
      </c>
      <c r="J11" s="49" t="str">
        <f t="shared" si="3"/>
        <v>Baja</v>
      </c>
      <c r="K11" s="49" t="str">
        <f t="shared" si="4"/>
        <v>Mayor</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Alto</v>
      </c>
      <c r="M11" s="47" t="str">
        <f t="shared" si="0"/>
        <v>Requiere Plan de Acción</v>
      </c>
      <c r="N11" s="47" t="str">
        <f t="shared" si="1"/>
        <v>Reducir_mitigar_Transferir_Evitar</v>
      </c>
      <c r="O11" s="51" t="s">
        <v>36</v>
      </c>
      <c r="P11" s="47" t="str">
        <f t="shared" si="2"/>
        <v>Reducir_Mitigar</v>
      </c>
      <c r="Q11" s="51" t="s">
        <v>96</v>
      </c>
      <c r="R11" s="51" t="s">
        <v>91</v>
      </c>
      <c r="S11" s="52">
        <v>45658</v>
      </c>
      <c r="T11" s="52">
        <v>46022</v>
      </c>
      <c r="U11" s="52">
        <v>45777</v>
      </c>
      <c r="V11" s="52">
        <v>45900</v>
      </c>
      <c r="W11" s="52">
        <v>46022</v>
      </c>
      <c r="X11" s="51" t="s">
        <v>97</v>
      </c>
      <c r="Y11" s="51" t="s">
        <v>93</v>
      </c>
      <c r="Z11" s="51" t="s">
        <v>43</v>
      </c>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row>
    <row r="12" spans="1:46" ht="38.25" x14ac:dyDescent="0.25">
      <c r="A12" s="85" t="str">
        <f>'[8]2 CONTEXTO E IDENTIFICACIÓN'!A12</f>
        <v>R4</v>
      </c>
      <c r="B12" s="47" t="str">
        <f>+'[8]2 CONTEXTO E IDENTIFICACIÓN'!F12</f>
        <v>Posibilidad de pérdida reputacional Por recibir dadivas a cambio de gestión y estructuración de proyectos de impacto para el desarrollo de la subregión Debido a perdida o desconociento de valores</v>
      </c>
      <c r="C12" s="48">
        <f>+'[8]3 PROBABIL E IMPACTO INHERENTE'!E12</f>
        <v>0.4</v>
      </c>
      <c r="D12" s="48">
        <f>+'[8]3 PROBABIL E IMPACTO INHERENTE'!M12</f>
        <v>0.2</v>
      </c>
      <c r="E12" s="49" t="str">
        <f>+'[8]4 MAPA CALOR INHERENTE'!C12</f>
        <v>Baja</v>
      </c>
      <c r="F12" s="49" t="str">
        <f>+'[8]4 MAPA CALOR INHERENTE'!D12</f>
        <v>Leve</v>
      </c>
      <c r="G12" s="47" t="str">
        <f>+'[8]4 MAPA CALOR INHERENTE'!E12</f>
        <v>Bajo</v>
      </c>
      <c r="H12" s="50">
        <f>+'[8]5 VALORACIÓN DEL CONTROL'!S23</f>
        <v>0.24</v>
      </c>
      <c r="I12" s="1">
        <f>+'[8]5 VALORACIÓN DEL CONTROL'!T23</f>
        <v>0.2</v>
      </c>
      <c r="J12" s="49" t="str">
        <f t="shared" si="3"/>
        <v>Baja</v>
      </c>
      <c r="K12" s="49" t="str">
        <f t="shared" si="4"/>
        <v>Leve</v>
      </c>
      <c r="L12" s="47" t="str">
        <f t="shared" si="5"/>
        <v>Bajo</v>
      </c>
      <c r="M12" s="47" t="str">
        <f t="shared" si="0"/>
        <v>No requiere Plan de Acción</v>
      </c>
      <c r="N12" s="47" t="str">
        <f t="shared" si="1"/>
        <v>Aceptar</v>
      </c>
      <c r="O12" s="51" t="s">
        <v>36</v>
      </c>
      <c r="P12" s="47" t="str">
        <f t="shared" si="2"/>
        <v>Aceptar</v>
      </c>
      <c r="Q12" s="51" t="s">
        <v>98</v>
      </c>
      <c r="R12" s="51" t="s">
        <v>99</v>
      </c>
      <c r="S12" s="52">
        <v>45658</v>
      </c>
      <c r="T12" s="52">
        <v>46022</v>
      </c>
      <c r="U12" s="52">
        <v>45777</v>
      </c>
      <c r="V12" s="52">
        <v>45900</v>
      </c>
      <c r="W12" s="52">
        <v>46022</v>
      </c>
      <c r="X12" s="51" t="s">
        <v>100</v>
      </c>
      <c r="Y12" s="51" t="s">
        <v>93</v>
      </c>
      <c r="Z12" s="51" t="s">
        <v>43</v>
      </c>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row>
    <row r="13" spans="1:46" ht="39" thickBot="1" x14ac:dyDescent="0.3">
      <c r="A13" s="85" t="str">
        <f>'[8]2 CONTEXTO E IDENTIFICACIÓN'!A13</f>
        <v>R5</v>
      </c>
      <c r="B13" s="47" t="str">
        <f>+'[8]2 CONTEXTO E IDENTIFICACIÓN'!F13</f>
        <v>Posibilidad de pérdida reputacional por adulterar u ocultar información sobre la subregión, de interés y naturaleza pública con el fin de satisfacer intereses particulares a causa de Información susceptible de manipulación o adulteración</v>
      </c>
      <c r="C13" s="48">
        <f>+'[8]3 PROBABIL E IMPACTO INHERENTE'!E13</f>
        <v>0.4</v>
      </c>
      <c r="D13" s="48">
        <f>+'[8]3 PROBABIL E IMPACTO INHERENTE'!M13</f>
        <v>0.2</v>
      </c>
      <c r="E13" s="49" t="str">
        <f>+'[8]4 MAPA CALOR INHERENTE'!C13</f>
        <v>Baja</v>
      </c>
      <c r="F13" s="49" t="str">
        <f>+'[8]4 MAPA CALOR INHERENTE'!D13</f>
        <v>Leve</v>
      </c>
      <c r="G13" s="47" t="str">
        <f>+'[8]4 MAPA CALOR INHERENTE'!E13</f>
        <v>Bajo</v>
      </c>
      <c r="H13" s="50">
        <f>+'[8]5 VALORACIÓN DEL CONTROL'!S27</f>
        <v>0.24</v>
      </c>
      <c r="I13" s="1">
        <f>+'[8]5 VALORACIÓN DEL CONTROL'!T27</f>
        <v>0.2</v>
      </c>
      <c r="J13" s="49" t="str">
        <f t="shared" si="3"/>
        <v>Baja</v>
      </c>
      <c r="K13" s="49" t="str">
        <f t="shared" si="4"/>
        <v>Leve</v>
      </c>
      <c r="L13" s="47" t="str">
        <f t="shared" si="5"/>
        <v>Bajo</v>
      </c>
      <c r="M13" s="47" t="str">
        <f t="shared" si="0"/>
        <v>No requiere Plan de Acción</v>
      </c>
      <c r="N13" s="47" t="str">
        <f t="shared" si="1"/>
        <v>Aceptar</v>
      </c>
      <c r="O13" s="51" t="s">
        <v>36</v>
      </c>
      <c r="P13" s="47" t="str">
        <f t="shared" si="2"/>
        <v>Aceptar</v>
      </c>
      <c r="Q13" s="51" t="s">
        <v>101</v>
      </c>
      <c r="R13" s="51" t="s">
        <v>99</v>
      </c>
      <c r="S13" s="52">
        <v>45658</v>
      </c>
      <c r="T13" s="52">
        <v>46022</v>
      </c>
      <c r="U13" s="52">
        <v>45777</v>
      </c>
      <c r="V13" s="52">
        <v>45900</v>
      </c>
      <c r="W13" s="52">
        <v>46022</v>
      </c>
      <c r="X13" s="51" t="s">
        <v>102</v>
      </c>
      <c r="Y13" s="51" t="s">
        <v>93</v>
      </c>
      <c r="Z13" s="51" t="s">
        <v>43</v>
      </c>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row>
    <row r="14" spans="1:46" ht="38.25" x14ac:dyDescent="0.25">
      <c r="A14" s="86" t="str">
        <f>'[8]2 CONTEXTO E IDENTIFICACIÓN'!A14</f>
        <v>R6</v>
      </c>
      <c r="B14" s="47" t="str">
        <f>+'[8]2 CONTEXTO E IDENTIFICACIÓN'!F14</f>
        <v>Posibilidad de pérdida reputacional Por favorecer intereses de grupos políticos o intereses privados a causa  de abuso de poder</v>
      </c>
      <c r="C14" s="48">
        <f>+'[8]3 PROBABIL E IMPACTO INHERENTE'!E14</f>
        <v>0.4</v>
      </c>
      <c r="D14" s="48">
        <f>+'[8]3 PROBABIL E IMPACTO INHERENTE'!M14</f>
        <v>0.2</v>
      </c>
      <c r="E14" s="49" t="str">
        <f>+'[8]4 MAPA CALOR INHERENTE'!C14</f>
        <v>Baja</v>
      </c>
      <c r="F14" s="49" t="str">
        <f>+'[8]4 MAPA CALOR INHERENTE'!D14</f>
        <v>Leve</v>
      </c>
      <c r="G14" s="47" t="str">
        <f>+'[8]4 MAPA CALOR INHERENTE'!E14</f>
        <v>Bajo</v>
      </c>
      <c r="H14" s="50">
        <f>+'[8]5 VALORACIÓN DEL CONTROL'!S31</f>
        <v>0.24</v>
      </c>
      <c r="I14" s="1">
        <f>+'[8]5 VALORACIÓN DEL CONTROL'!T31</f>
        <v>0.2</v>
      </c>
      <c r="J14" s="49" t="str">
        <f t="shared" si="3"/>
        <v>Baja</v>
      </c>
      <c r="K14" s="49" t="str">
        <f t="shared" si="4"/>
        <v>Leve</v>
      </c>
      <c r="L14" s="47" t="str">
        <f t="shared" si="5"/>
        <v>Bajo</v>
      </c>
      <c r="M14" s="47" t="str">
        <f t="shared" si="0"/>
        <v>No requiere Plan de Acción</v>
      </c>
      <c r="N14" s="47" t="str">
        <f t="shared" si="1"/>
        <v>Aceptar</v>
      </c>
      <c r="O14" s="51" t="s">
        <v>36</v>
      </c>
      <c r="P14" s="47" t="str">
        <f t="shared" si="2"/>
        <v>Aceptar</v>
      </c>
      <c r="Q14" s="51" t="s">
        <v>103</v>
      </c>
      <c r="R14" s="51" t="s">
        <v>104</v>
      </c>
      <c r="S14" s="52">
        <v>45658</v>
      </c>
      <c r="T14" s="52" t="s">
        <v>105</v>
      </c>
      <c r="U14" s="52">
        <v>45777</v>
      </c>
      <c r="V14" s="52">
        <v>45900</v>
      </c>
      <c r="W14" s="52">
        <v>46022</v>
      </c>
      <c r="X14" s="51" t="s">
        <v>106</v>
      </c>
      <c r="Y14" s="51" t="s">
        <v>93</v>
      </c>
      <c r="Z14" s="51" t="s">
        <v>43</v>
      </c>
      <c r="AA14" s="53"/>
      <c r="AB14" s="53"/>
      <c r="AM14" s="38"/>
      <c r="AN14" s="38"/>
      <c r="AO14" s="45"/>
      <c r="AP14" s="59"/>
      <c r="AQ14" s="60"/>
      <c r="AR14" s="57"/>
      <c r="AS14" s="57"/>
      <c r="AT14" s="57"/>
    </row>
    <row r="15" spans="1:46" ht="38.25" x14ac:dyDescent="0.25">
      <c r="A15" s="86" t="str">
        <f>'[8]2 CONTEXTO E IDENTIFICACIÓN'!A15</f>
        <v>R7</v>
      </c>
      <c r="B15" s="47" t="str">
        <f>+'[8]2 CONTEXTO E IDENTIFICACIÓN'!F15</f>
        <v>Posibilidad de pérdida reputacional Por Certificar a funcionarios o terceros sobre participación o asistencia en procesos de capacitación o formación, sin haber cumplido los requiistos académicos Debido a favorecimiento de terceros</v>
      </c>
      <c r="C15" s="48">
        <f>+'[8]3 PROBABIL E IMPACTO INHERENTE'!E15</f>
        <v>0.4</v>
      </c>
      <c r="D15" s="48">
        <f>+'[8]3 PROBABIL E IMPACTO INHERENTE'!M15</f>
        <v>0.2</v>
      </c>
      <c r="E15" s="49" t="str">
        <f>+'[8]4 MAPA CALOR INHERENTE'!C15</f>
        <v>Baja</v>
      </c>
      <c r="F15" s="49" t="str">
        <f>+'[8]4 MAPA CALOR INHERENTE'!D15</f>
        <v>Leve</v>
      </c>
      <c r="G15" s="47" t="str">
        <f>+'[8]4 MAPA CALOR INHERENTE'!E15</f>
        <v>Bajo</v>
      </c>
      <c r="H15" s="50">
        <f>+'[8]5 VALORACIÓN DEL CONTROL'!S35</f>
        <v>0.24</v>
      </c>
      <c r="I15" s="1">
        <f>+'[8]5 VALORACIÓN DEL CONTROL'!T35</f>
        <v>0.2</v>
      </c>
      <c r="J15" s="49" t="str">
        <f t="shared" si="3"/>
        <v>Baja</v>
      </c>
      <c r="K15" s="49" t="str">
        <f t="shared" si="4"/>
        <v>Leve</v>
      </c>
      <c r="L15" s="47" t="str">
        <f t="shared" si="5"/>
        <v>Bajo</v>
      </c>
      <c r="M15" s="47" t="str">
        <f t="shared" si="0"/>
        <v>No requiere Plan de Acción</v>
      </c>
      <c r="N15" s="47" t="str">
        <f t="shared" si="1"/>
        <v>Aceptar</v>
      </c>
      <c r="O15" s="51" t="s">
        <v>36</v>
      </c>
      <c r="P15" s="47" t="str">
        <f t="shared" si="2"/>
        <v>Aceptar</v>
      </c>
      <c r="Q15" s="51" t="s">
        <v>107</v>
      </c>
      <c r="R15" s="51" t="s">
        <v>104</v>
      </c>
      <c r="S15" s="52">
        <v>45658</v>
      </c>
      <c r="T15" s="52" t="s">
        <v>105</v>
      </c>
      <c r="U15" s="52">
        <v>45777</v>
      </c>
      <c r="V15" s="52">
        <v>45900</v>
      </c>
      <c r="W15" s="52">
        <v>46022</v>
      </c>
      <c r="X15" s="51" t="s">
        <v>108</v>
      </c>
      <c r="Y15" s="51" t="s">
        <v>93</v>
      </c>
      <c r="Z15" s="51" t="s">
        <v>43</v>
      </c>
      <c r="AA15" s="53"/>
      <c r="AB15" s="53"/>
      <c r="AF15" s="32" t="s">
        <v>61</v>
      </c>
      <c r="AG15" s="32" t="s">
        <v>18</v>
      </c>
      <c r="AH15" s="32" t="s">
        <v>17</v>
      </c>
      <c r="AJ15" s="42" t="s">
        <v>62</v>
      </c>
      <c r="AK15" s="38"/>
      <c r="AL15" s="38"/>
      <c r="AM15" s="38"/>
      <c r="AN15" s="38"/>
      <c r="AO15" s="45"/>
      <c r="AP15" s="59"/>
      <c r="AQ15" s="45"/>
      <c r="AR15" s="60"/>
      <c r="AS15" s="60"/>
      <c r="AT15" s="60"/>
    </row>
    <row r="16" spans="1:46" ht="38.25" x14ac:dyDescent="0.25">
      <c r="A16" s="87" t="str">
        <f>'[8]2 CONTEXTO E IDENTIFICACIÓN'!A16</f>
        <v>R8</v>
      </c>
      <c r="B16" s="47" t="str">
        <f>+'[8]2 CONTEXTO E IDENTIFICACIÓN'!F16</f>
        <v>Posibilidad de pérdida reputacional Por expedir actos administrativos sobre bomberos o novedades notariales o decisiones contrarias al ordenamiento jurídico o retardar u omitir su expedición Debido al beneficio a un tercero y/o obtener beneficio a mutuo propio</v>
      </c>
      <c r="C16" s="48">
        <f>+'[8]3 PROBABIL E IMPACTO INHERENTE'!E16</f>
        <v>0.4</v>
      </c>
      <c r="D16" s="48">
        <f>+'[8]3 PROBABIL E IMPACTO INHERENTE'!M16</f>
        <v>0.2</v>
      </c>
      <c r="E16" s="49" t="str">
        <f>+'[8]4 MAPA CALOR INHERENTE'!C16</f>
        <v>Baja</v>
      </c>
      <c r="F16" s="49" t="str">
        <f>+'[8]4 MAPA CALOR INHERENTE'!D16</f>
        <v>Leve</v>
      </c>
      <c r="G16" s="47" t="str">
        <f>+'[8]4 MAPA CALOR INHERENTE'!E16</f>
        <v>Bajo</v>
      </c>
      <c r="H16" s="50">
        <f>+'[8]5 VALORACIÓN DEL CONTROL'!S39</f>
        <v>0.24</v>
      </c>
      <c r="I16" s="1">
        <f>+'[8]5 VALORACIÓN DEL CONTROL'!T39</f>
        <v>0.2</v>
      </c>
      <c r="J16" s="49" t="str">
        <f t="shared" si="3"/>
        <v>Baja</v>
      </c>
      <c r="K16" s="49" t="str">
        <f t="shared" si="4"/>
        <v>Leve</v>
      </c>
      <c r="L16" s="47" t="str">
        <f t="shared" si="5"/>
        <v>Bajo</v>
      </c>
      <c r="M16" s="47" t="str">
        <f t="shared" si="0"/>
        <v>No requiere Plan de Acción</v>
      </c>
      <c r="N16" s="47" t="str">
        <f t="shared" si="1"/>
        <v>Aceptar</v>
      </c>
      <c r="O16" s="51" t="s">
        <v>36</v>
      </c>
      <c r="P16" s="47" t="str">
        <f t="shared" si="2"/>
        <v>Aceptar</v>
      </c>
      <c r="Q16" s="51" t="s">
        <v>109</v>
      </c>
      <c r="R16" s="51" t="s">
        <v>110</v>
      </c>
      <c r="S16" s="52">
        <v>45658</v>
      </c>
      <c r="T16" s="52" t="s">
        <v>105</v>
      </c>
      <c r="U16" s="52">
        <v>45777</v>
      </c>
      <c r="V16" s="52">
        <v>45900</v>
      </c>
      <c r="W16" s="52">
        <v>46022</v>
      </c>
      <c r="X16" s="51" t="s">
        <v>111</v>
      </c>
      <c r="Y16" s="51" t="s">
        <v>93</v>
      </c>
      <c r="Z16" s="51" t="s">
        <v>43</v>
      </c>
      <c r="AA16" s="53"/>
      <c r="AB16" s="53"/>
      <c r="AF16" s="69" t="s">
        <v>47</v>
      </c>
      <c r="AG16" s="42" t="s">
        <v>62</v>
      </c>
      <c r="AH16" s="42" t="s">
        <v>63</v>
      </c>
      <c r="AI16" s="38"/>
      <c r="AJ16" s="70" t="s">
        <v>36</v>
      </c>
      <c r="AM16" s="38"/>
      <c r="AN16" s="38"/>
      <c r="AO16" s="45"/>
      <c r="AP16" s="45"/>
      <c r="AQ16" s="45"/>
      <c r="AR16" s="57"/>
      <c r="AS16" s="57"/>
      <c r="AT16" s="57"/>
    </row>
    <row r="17" spans="1:46" ht="38.25" x14ac:dyDescent="0.25">
      <c r="A17" s="87" t="str">
        <f>'[8]2 CONTEXTO E IDENTIFICACIÓN'!A17</f>
        <v>R9</v>
      </c>
      <c r="B17" s="47" t="str">
        <f>+'[8]2 CONTEXTO E IDENTIFICACIÓN'!F17</f>
        <v xml:space="preserve">Posibilidad de pérdida reputacional Por conflicto de intereses en la expedición de conceptos de legalidad de acuerdos municipales. Debido a Violacion al principio de la confiabilidad </v>
      </c>
      <c r="C17" s="48">
        <f>+'[8]3 PROBABIL E IMPACTO INHERENTE'!E17</f>
        <v>0.4</v>
      </c>
      <c r="D17" s="48">
        <f>+'[8]3 PROBABIL E IMPACTO INHERENTE'!M17</f>
        <v>0.2</v>
      </c>
      <c r="E17" s="49" t="str">
        <f>+'[8]4 MAPA CALOR INHERENTE'!C17</f>
        <v>Baja</v>
      </c>
      <c r="F17" s="49" t="str">
        <f>+'[8]4 MAPA CALOR INHERENTE'!D17</f>
        <v>Leve</v>
      </c>
      <c r="G17" s="47" t="str">
        <f>+'[8]4 MAPA CALOR INHERENTE'!E17</f>
        <v>Bajo</v>
      </c>
      <c r="H17" s="50">
        <f>+'[8]5 VALORACIÓN DEL CONTROL'!S43</f>
        <v>0.24</v>
      </c>
      <c r="I17" s="1">
        <f>+'[8]5 VALORACIÓN DEL CONTROL'!T43</f>
        <v>0.2</v>
      </c>
      <c r="J17" s="49" t="str">
        <f t="shared" si="3"/>
        <v>Baja</v>
      </c>
      <c r="K17" s="49" t="str">
        <f t="shared" si="4"/>
        <v>Leve</v>
      </c>
      <c r="L17" s="47" t="str">
        <f t="shared" si="5"/>
        <v>Bajo</v>
      </c>
      <c r="M17" s="47" t="str">
        <f t="shared" si="0"/>
        <v>No requiere Plan de Acción</v>
      </c>
      <c r="N17" s="47" t="str">
        <f t="shared" si="1"/>
        <v>Aceptar</v>
      </c>
      <c r="O17" s="51" t="s">
        <v>36</v>
      </c>
      <c r="P17" s="47" t="str">
        <f t="shared" si="2"/>
        <v>Aceptar</v>
      </c>
      <c r="Q17" s="51" t="s">
        <v>112</v>
      </c>
      <c r="R17" s="51" t="s">
        <v>110</v>
      </c>
      <c r="S17" s="52">
        <v>45658</v>
      </c>
      <c r="T17" s="52" t="s">
        <v>105</v>
      </c>
      <c r="U17" s="52">
        <v>45777</v>
      </c>
      <c r="V17" s="52">
        <v>45900</v>
      </c>
      <c r="W17" s="52">
        <v>46022</v>
      </c>
      <c r="X17" s="51" t="s">
        <v>111</v>
      </c>
      <c r="Y17" s="51" t="s">
        <v>93</v>
      </c>
      <c r="Z17" s="51" t="s">
        <v>43</v>
      </c>
      <c r="AA17" s="53"/>
      <c r="AB17" s="53"/>
      <c r="AF17" s="55" t="s">
        <v>46</v>
      </c>
      <c r="AG17" s="42" t="s">
        <v>62</v>
      </c>
      <c r="AH17" s="42" t="s">
        <v>63</v>
      </c>
      <c r="AI17" s="38"/>
      <c r="AJ17" s="70" t="s">
        <v>64</v>
      </c>
      <c r="AK17" s="38"/>
      <c r="AL17" s="38"/>
      <c r="AM17" s="38"/>
      <c r="AN17" s="38"/>
      <c r="AO17" s="45"/>
      <c r="AP17" s="45"/>
      <c r="AQ17" s="45"/>
      <c r="AR17" s="57"/>
      <c r="AS17" s="57"/>
      <c r="AT17" s="57"/>
    </row>
    <row r="18" spans="1:46" ht="76.5" x14ac:dyDescent="0.25">
      <c r="A18" s="88" t="str">
        <f>'[8]2 CONTEXTO E IDENTIFICACIÓN'!A18</f>
        <v>R10</v>
      </c>
      <c r="B18" s="47" t="str">
        <f>+'[8]2 CONTEXTO E IDENTIFICACIÓN'!F18</f>
        <v>Posibilidad  de efecto dañoso sobre el interes patrimonial Por desvío o uso indebido de recursos públicos en la ejecución de obras cofinanciadas a través de convenios solidarios. Debido a la falta de supervisión técnica y financiera adecuada, debilidad en los mecanismos de control sobre la ejecución de los convenios y ausencia de trazabilidad en el manejo de recursos.</v>
      </c>
      <c r="C18" s="48">
        <f>+'[8]3 PROBABIL E IMPACTO INHERENTE'!E18</f>
        <v>0.6</v>
      </c>
      <c r="D18" s="48">
        <f>+'[8]3 PROBABIL E IMPACTO INHERENTE'!M18</f>
        <v>1</v>
      </c>
      <c r="E18" s="49" t="str">
        <f>+'[8]4 MAPA CALOR INHERENTE'!C18</f>
        <v>Media</v>
      </c>
      <c r="F18" s="49" t="str">
        <f>+'[8]4 MAPA CALOR INHERENTE'!D18</f>
        <v>Catastrófico</v>
      </c>
      <c r="G18" s="47" t="str">
        <f>+'[8]4 MAPA CALOR INHERENTE'!E18</f>
        <v>Extremo</v>
      </c>
      <c r="H18" s="50">
        <f>+'[8]5 VALORACIÓN DEL CONTROL'!S47</f>
        <v>0.6</v>
      </c>
      <c r="I18" s="1">
        <f>+'[8]5 VALORACIÓN DEL CONTROL'!T47</f>
        <v>0.5625</v>
      </c>
      <c r="J18" s="49" t="str">
        <f t="shared" si="3"/>
        <v>Media</v>
      </c>
      <c r="K18" s="49" t="str">
        <f t="shared" si="4"/>
        <v>Moderado</v>
      </c>
      <c r="L18" s="47" t="str">
        <f t="shared" si="5"/>
        <v>Moderado</v>
      </c>
      <c r="M18" s="47" t="str">
        <f t="shared" si="0"/>
        <v>Requiere Plan de Acción</v>
      </c>
      <c r="N18" s="47" t="str">
        <f t="shared" si="1"/>
        <v>Reducir_mitigar_Transferir_Evitar</v>
      </c>
      <c r="O18" s="51" t="s">
        <v>36</v>
      </c>
      <c r="P18" s="47" t="str">
        <f t="shared" si="2"/>
        <v>Reducir_Mitigar</v>
      </c>
      <c r="Q18" s="51" t="s">
        <v>113</v>
      </c>
      <c r="R18" s="51" t="s">
        <v>114</v>
      </c>
      <c r="S18" s="52">
        <v>45658</v>
      </c>
      <c r="T18" s="52" t="s">
        <v>105</v>
      </c>
      <c r="U18" s="52">
        <v>45777</v>
      </c>
      <c r="V18" s="52">
        <v>45900</v>
      </c>
      <c r="W18" s="52">
        <v>46022</v>
      </c>
      <c r="X18" s="51" t="s">
        <v>115</v>
      </c>
      <c r="Y18" s="51" t="s">
        <v>93</v>
      </c>
      <c r="Z18" s="51" t="s">
        <v>116</v>
      </c>
      <c r="AA18" s="53"/>
      <c r="AB18" s="53"/>
      <c r="AE18" s="72"/>
      <c r="AF18" s="58" t="s">
        <v>33</v>
      </c>
      <c r="AG18" s="42" t="s">
        <v>62</v>
      </c>
      <c r="AH18" s="42" t="s">
        <v>63</v>
      </c>
      <c r="AI18" s="72"/>
      <c r="AJ18" s="70" t="s">
        <v>68</v>
      </c>
      <c r="AK18" s="72"/>
      <c r="AL18" s="72"/>
      <c r="AM18" s="72"/>
      <c r="AN18" s="72"/>
      <c r="AO18" s="45"/>
      <c r="AP18" s="45"/>
      <c r="AQ18" s="73"/>
      <c r="AR18" s="73"/>
      <c r="AS18" s="73"/>
      <c r="AT18" s="73"/>
    </row>
    <row r="19" spans="1:46" ht="114.75" x14ac:dyDescent="0.25">
      <c r="A19" s="88" t="str">
        <f>'[8]2 CONTEXTO E IDENTIFICACIÓN'!A19</f>
        <v>R11</v>
      </c>
      <c r="B19" s="47" t="str">
        <f>+'[8]2 CONTEXTO E IDENTIFICACIÓN'!F19</f>
        <v>Posibilidad de pérdida reputacional Por realización de visitas de inspección, vigilancia y control sin el debido soporte legal ni procedimiento formal, lo que puede derivar en actuaciones arbitrarias, extralimitación de funciones o favorecimientos indebidos. Debido a la ausencia de un marco normativo y procedimental claro para la realización de visitas de inspección, vigilancia y control, lo que genera ambigüedad en las funciones del personal encargado, permitiendo actuaciones sin respaldo legal, decisiones arbitrarias, extralimitación de competencias y posibles favorecimientos indebidos, afectando la transparencia y legalidad del proceso de supervisión.</v>
      </c>
      <c r="C19" s="48">
        <f>+'[8]3 PROBABIL E IMPACTO INHERENTE'!E19</f>
        <v>0.4</v>
      </c>
      <c r="D19" s="48">
        <f>+'[8]3 PROBABIL E IMPACTO INHERENTE'!M19</f>
        <v>0.8</v>
      </c>
      <c r="E19" s="49" t="str">
        <f>+'[8]4 MAPA CALOR INHERENTE'!C19</f>
        <v>Baja</v>
      </c>
      <c r="F19" s="49" t="str">
        <f>+'[8]4 MAPA CALOR INHERENTE'!D19</f>
        <v>Mayor</v>
      </c>
      <c r="G19" s="47" t="str">
        <f>+'[8]4 MAPA CALOR INHERENTE'!E19</f>
        <v>Alto</v>
      </c>
      <c r="H19" s="50">
        <f>+'[8]5 VALORACIÓN DEL CONTROL'!S51</f>
        <v>0.24</v>
      </c>
      <c r="I19" s="1">
        <f>+'[8]5 VALORACIÓN DEL CONTROL'!T51</f>
        <v>0.45000000000000007</v>
      </c>
      <c r="J19" s="49" t="str">
        <f t="shared" si="3"/>
        <v>Baja</v>
      </c>
      <c r="K19" s="49" t="str">
        <f t="shared" si="4"/>
        <v>Moderado</v>
      </c>
      <c r="L19" s="47" t="str">
        <f t="shared" si="5"/>
        <v>Moderado</v>
      </c>
      <c r="M19" s="47" t="str">
        <f t="shared" si="0"/>
        <v>Requiere Plan de Acción</v>
      </c>
      <c r="N19" s="47" t="str">
        <f t="shared" si="1"/>
        <v>Reducir_mitigar_Transferir_Evitar</v>
      </c>
      <c r="O19" s="51" t="s">
        <v>36</v>
      </c>
      <c r="P19" s="47" t="str">
        <f t="shared" si="2"/>
        <v>Reducir_Mitigar</v>
      </c>
      <c r="Q19" s="51" t="s">
        <v>117</v>
      </c>
      <c r="R19" s="51" t="s">
        <v>114</v>
      </c>
      <c r="S19" s="52">
        <v>45658</v>
      </c>
      <c r="T19" s="52" t="s">
        <v>105</v>
      </c>
      <c r="U19" s="52">
        <v>45777</v>
      </c>
      <c r="V19" s="52">
        <v>45900</v>
      </c>
      <c r="W19" s="52">
        <v>46022</v>
      </c>
      <c r="X19" s="51" t="s">
        <v>118</v>
      </c>
      <c r="Y19" s="51" t="s">
        <v>93</v>
      </c>
      <c r="Z19" s="51" t="s">
        <v>43</v>
      </c>
      <c r="AA19" s="53"/>
      <c r="AB19" s="53"/>
      <c r="AE19" s="72"/>
      <c r="AF19" s="61" t="s">
        <v>53</v>
      </c>
      <c r="AG19" s="42" t="s">
        <v>71</v>
      </c>
      <c r="AH19" s="42" t="s">
        <v>72</v>
      </c>
      <c r="AM19" s="72"/>
      <c r="AN19" s="72"/>
      <c r="AO19" s="45"/>
      <c r="AP19" s="45"/>
      <c r="AQ19" s="45"/>
      <c r="AR19" s="57"/>
      <c r="AS19" s="57"/>
      <c r="AT19" s="57"/>
    </row>
    <row r="20" spans="1:46" x14ac:dyDescent="0.25">
      <c r="A20" s="46" t="str">
        <f>'[8]2 CONTEXTO E IDENTIFICACIÓN'!A20</f>
        <v>R12</v>
      </c>
      <c r="B20" s="47" t="str">
        <f>+'[8]2 CONTEXTO E IDENTIFICACIÓN'!F20</f>
        <v xml:space="preserve">  </v>
      </c>
      <c r="C20" s="48" t="str">
        <f>+'[8]3 PROBABIL E IMPACTO INHERENTE'!E20</f>
        <v/>
      </c>
      <c r="D20" s="48" t="str">
        <f>+'[8]3 PROBABIL E IMPACTO INHERENTE'!M20</f>
        <v/>
      </c>
      <c r="E20" s="49" t="str">
        <f>+'[8]4 MAPA CALOR INHERENTE'!C20</f>
        <v/>
      </c>
      <c r="F20" s="49" t="str">
        <f>+'[8]4 MAPA CALOR INHERENTE'!D20</f>
        <v/>
      </c>
      <c r="G20" s="47" t="str">
        <f>+'[8]4 MAPA CALOR INHERENTE'!E20</f>
        <v/>
      </c>
      <c r="H20" s="50" t="str">
        <f>+'[8]5 VALORACIÓN DEL CONTROL'!S55</f>
        <v/>
      </c>
      <c r="I20" s="1" t="str">
        <f>+'[8]5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c r="AR20" s="57"/>
      <c r="AS20" s="57"/>
      <c r="AT20" s="57"/>
    </row>
    <row r="21" spans="1:46" x14ac:dyDescent="0.25">
      <c r="A21" s="46" t="str">
        <f>'[8]2 CONTEXTO E IDENTIFICACIÓN'!A21</f>
        <v>R13</v>
      </c>
      <c r="B21" s="47" t="str">
        <f>+'[8]2 CONTEXTO E IDENTIFICACIÓN'!F21</f>
        <v xml:space="preserve">  </v>
      </c>
      <c r="C21" s="48" t="str">
        <f>+'[8]3 PROBABIL E IMPACTO INHERENTE'!E21</f>
        <v/>
      </c>
      <c r="D21" s="48" t="str">
        <f>+'[8]3 PROBABIL E IMPACTO INHERENTE'!M21</f>
        <v/>
      </c>
      <c r="E21" s="49" t="str">
        <f>+'[8]4 MAPA CALOR INHERENTE'!C21</f>
        <v/>
      </c>
      <c r="F21" s="49" t="str">
        <f>+'[8]4 MAPA CALOR INHERENTE'!D21</f>
        <v/>
      </c>
      <c r="G21" s="47" t="str">
        <f>+'[8]4 MAPA CALOR INHERENTE'!E21</f>
        <v/>
      </c>
      <c r="H21" s="50" t="str">
        <f>+'[8]5 VALORACIÓN DEL CONTROL'!S59</f>
        <v/>
      </c>
      <c r="I21" s="1" t="str">
        <f>+'[8]5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c r="AR21" s="77"/>
      <c r="AS21" s="77"/>
      <c r="AT21" s="77"/>
    </row>
    <row r="22" spans="1:46" x14ac:dyDescent="0.25">
      <c r="A22" s="46" t="str">
        <f>'[8]2 CONTEXTO E IDENTIFICACIÓN'!A22</f>
        <v>R14</v>
      </c>
      <c r="B22" s="47" t="str">
        <f>+'[8]2 CONTEXTO E IDENTIFICACIÓN'!F22</f>
        <v xml:space="preserve">  </v>
      </c>
      <c r="C22" s="48" t="str">
        <f>+'[8]3 PROBABIL E IMPACTO INHERENTE'!E22</f>
        <v/>
      </c>
      <c r="D22" s="48" t="str">
        <f>+'[8]3 PROBABIL E IMPACTO INHERENTE'!M22</f>
        <v/>
      </c>
      <c r="E22" s="49" t="str">
        <f>+'[8]4 MAPA CALOR INHERENTE'!C22</f>
        <v/>
      </c>
      <c r="F22" s="49" t="str">
        <f>+'[8]4 MAPA CALOR INHERENTE'!D22</f>
        <v/>
      </c>
      <c r="G22" s="47" t="str">
        <f>+'[8]4 MAPA CALOR INHERENTE'!E22</f>
        <v/>
      </c>
      <c r="H22" s="50" t="str">
        <f>+'[8]5 VALORACIÓN DEL CONTROL'!S63</f>
        <v/>
      </c>
      <c r="I22" s="1" t="str">
        <f>+'[8]5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c r="AR22" s="78"/>
      <c r="AS22" s="78"/>
      <c r="AT22" s="78"/>
    </row>
    <row r="23" spans="1:46" x14ac:dyDescent="0.25">
      <c r="A23" s="46" t="str">
        <f>'[8]2 CONTEXTO E IDENTIFICACIÓN'!A23</f>
        <v>R15</v>
      </c>
      <c r="B23" s="47" t="str">
        <f>+'[8]2 CONTEXTO E IDENTIFICACIÓN'!F23</f>
        <v xml:space="preserve">  </v>
      </c>
      <c r="C23" s="48" t="str">
        <f>+'[8]3 PROBABIL E IMPACTO INHERENTE'!E23</f>
        <v/>
      </c>
      <c r="D23" s="48" t="str">
        <f>+'[8]3 PROBABIL E IMPACTO INHERENTE'!M23</f>
        <v/>
      </c>
      <c r="E23" s="49" t="str">
        <f>+'[8]4 MAPA CALOR INHERENTE'!C23</f>
        <v/>
      </c>
      <c r="F23" s="49" t="str">
        <f>+'[8]4 MAPA CALOR INHERENTE'!D23</f>
        <v/>
      </c>
      <c r="G23" s="47" t="str">
        <f>+'[8]4 MAPA CALOR INHERENTE'!E23</f>
        <v/>
      </c>
      <c r="H23" s="50" t="str">
        <f>+'[8]5 VALORACIÓN DEL CONTROL'!S67</f>
        <v/>
      </c>
      <c r="I23" s="1" t="str">
        <f>+'[8]5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c r="AS23" s="77"/>
      <c r="AT23" s="77"/>
    </row>
    <row r="24" spans="1:46" x14ac:dyDescent="0.25">
      <c r="A24" s="46" t="str">
        <f>'[8]2 CONTEXTO E IDENTIFICACIÓN'!A24</f>
        <v>R16</v>
      </c>
      <c r="B24" s="47" t="str">
        <f>+'[8]2 CONTEXTO E IDENTIFICACIÓN'!F24</f>
        <v xml:space="preserve">  </v>
      </c>
      <c r="C24" s="48" t="str">
        <f>+'[8]3 PROBABIL E IMPACTO INHERENTE'!E24</f>
        <v/>
      </c>
      <c r="D24" s="48" t="str">
        <f>+'[8]3 PROBABIL E IMPACTO INHERENTE'!M24</f>
        <v/>
      </c>
      <c r="E24" s="49" t="str">
        <f>+'[8]4 MAPA CALOR INHERENTE'!C24</f>
        <v/>
      </c>
      <c r="F24" s="49" t="str">
        <f>+'[8]4 MAPA CALOR INHERENTE'!D24</f>
        <v/>
      </c>
      <c r="G24" s="47" t="str">
        <f>+'[8]4 MAPA CALOR INHERENTE'!E24</f>
        <v/>
      </c>
      <c r="H24" s="50" t="str">
        <f>+'[8]5 VALORACIÓN DEL CONTROL'!S71</f>
        <v/>
      </c>
      <c r="I24" s="1" t="str">
        <f>+'[8]5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c r="AS24" s="77"/>
      <c r="AT24" s="77"/>
    </row>
    <row r="25" spans="1:46" x14ac:dyDescent="0.25">
      <c r="A25" s="46" t="str">
        <f>'[8]2 CONTEXTO E IDENTIFICACIÓN'!A25</f>
        <v>R17</v>
      </c>
      <c r="B25" s="47" t="str">
        <f>+'[8]2 CONTEXTO E IDENTIFICACIÓN'!F25</f>
        <v xml:space="preserve">  </v>
      </c>
      <c r="C25" s="48" t="str">
        <f>+'[8]3 PROBABIL E IMPACTO INHERENTE'!E25</f>
        <v/>
      </c>
      <c r="D25" s="48" t="str">
        <f>+'[8]3 PROBABIL E IMPACTO INHERENTE'!M25</f>
        <v/>
      </c>
      <c r="E25" s="49" t="str">
        <f>+'[8]4 MAPA CALOR INHERENTE'!C25</f>
        <v/>
      </c>
      <c r="F25" s="49" t="str">
        <f>+'[8]4 MAPA CALOR INHERENTE'!D25</f>
        <v/>
      </c>
      <c r="G25" s="47" t="str">
        <f>+'[8]4 MAPA CALOR INHERENTE'!E25</f>
        <v/>
      </c>
      <c r="H25" s="50" t="str">
        <f>+'[8]5 VALORACIÓN DEL CONTROL'!S75</f>
        <v/>
      </c>
      <c r="I25" s="1" t="str">
        <f>+'[8]5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6" x14ac:dyDescent="0.25">
      <c r="A26" s="46" t="str">
        <f>'[8]2 CONTEXTO E IDENTIFICACIÓN'!A26</f>
        <v>R18</v>
      </c>
      <c r="B26" s="47" t="str">
        <f>+'[8]2 CONTEXTO E IDENTIFICACIÓN'!F26</f>
        <v xml:space="preserve">  </v>
      </c>
      <c r="C26" s="48" t="str">
        <f>+'[8]3 PROBABIL E IMPACTO INHERENTE'!E26</f>
        <v/>
      </c>
      <c r="D26" s="48" t="str">
        <f>+'[8]3 PROBABIL E IMPACTO INHERENTE'!M26</f>
        <v/>
      </c>
      <c r="E26" s="49" t="str">
        <f>+'[8]4 MAPA CALOR INHERENTE'!C26</f>
        <v/>
      </c>
      <c r="F26" s="49" t="str">
        <f>+'[8]4 MAPA CALOR INHERENTE'!D26</f>
        <v/>
      </c>
      <c r="G26" s="47" t="str">
        <f>+'[8]4 MAPA CALOR INHERENTE'!E26</f>
        <v/>
      </c>
      <c r="H26" s="50" t="str">
        <f>+'[8]5 VALORACIÓN DEL CONTROL'!S79</f>
        <v/>
      </c>
      <c r="I26" s="1" t="str">
        <f>+'[8]5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6" x14ac:dyDescent="0.25">
      <c r="A27" s="46" t="str">
        <f>'[8]2 CONTEXTO E IDENTIFICACIÓN'!A27</f>
        <v>R19</v>
      </c>
      <c r="B27" s="47" t="str">
        <f>+'[8]2 CONTEXTO E IDENTIFICACIÓN'!F27</f>
        <v xml:space="preserve">  </v>
      </c>
      <c r="C27" s="48" t="str">
        <f>+'[8]3 PROBABIL E IMPACTO INHERENTE'!E27</f>
        <v/>
      </c>
      <c r="D27" s="48" t="str">
        <f>+'[8]3 PROBABIL E IMPACTO INHERENTE'!M27</f>
        <v/>
      </c>
      <c r="E27" s="49" t="str">
        <f>+'[8]4 MAPA CALOR INHERENTE'!C27</f>
        <v/>
      </c>
      <c r="F27" s="49" t="str">
        <f>+'[8]4 MAPA CALOR INHERENTE'!D27</f>
        <v/>
      </c>
      <c r="G27" s="47" t="str">
        <f>+'[8]4 MAPA CALOR INHERENTE'!E27</f>
        <v/>
      </c>
      <c r="H27" s="50" t="str">
        <f>+'[8]5 VALORACIÓN DEL CONTROL'!S83</f>
        <v/>
      </c>
      <c r="I27" s="1" t="str">
        <f>+'[8]5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6" x14ac:dyDescent="0.25">
      <c r="A28" s="46" t="str">
        <f>'[8]2 CONTEXTO E IDENTIFICACIÓN'!A28</f>
        <v>R20</v>
      </c>
      <c r="B28" s="47" t="str">
        <f>+'[8]2 CONTEXTO E IDENTIFICACIÓN'!F28</f>
        <v xml:space="preserve">  </v>
      </c>
      <c r="C28" s="48" t="str">
        <f>+'[8]3 PROBABIL E IMPACTO INHERENTE'!E28</f>
        <v/>
      </c>
      <c r="D28" s="48" t="str">
        <f>+'[8]3 PROBABIL E IMPACTO INHERENTE'!M28</f>
        <v/>
      </c>
      <c r="E28" s="49" t="str">
        <f>+'[8]4 MAPA CALOR INHERENTE'!C28</f>
        <v/>
      </c>
      <c r="F28" s="49" t="str">
        <f>+'[8]4 MAPA CALOR INHERENTE'!D28</f>
        <v/>
      </c>
      <c r="G28" s="47" t="str">
        <f>+'[8]4 MAPA CALOR INHERENTE'!E28</f>
        <v/>
      </c>
      <c r="H28" s="50" t="str">
        <f>+'[8]5 VALORACIÓN DEL CONTROL'!S87</f>
        <v/>
      </c>
      <c r="I28" s="1" t="str">
        <f>+'[8]5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6"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row>
    <row r="30" spans="1:46"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row>
    <row r="31" spans="1:46"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row>
    <row r="32" spans="1:46"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row>
    <row r="33" spans="2:46"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c r="AR33" s="34"/>
      <c r="AS33" s="34"/>
      <c r="AT33" s="34"/>
    </row>
    <row r="34" spans="2:46"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c r="AR34" s="34"/>
      <c r="AS34" s="34"/>
      <c r="AT34" s="34"/>
    </row>
    <row r="35" spans="2:46"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c r="AR35" s="34"/>
      <c r="AS35" s="34"/>
      <c r="AT35" s="34"/>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223" priority="6" operator="equal">
      <formula>$AE$13</formula>
    </cfRule>
    <cfRule type="cellIs" dxfId="222" priority="7" operator="equal">
      <formula>$AE$12</formula>
    </cfRule>
    <cfRule type="cellIs" dxfId="221" priority="8" operator="equal">
      <formula>$AE$11</formula>
    </cfRule>
    <cfRule type="cellIs" dxfId="220" priority="9" operator="equal">
      <formula>$AE$10</formula>
    </cfRule>
    <cfRule type="cellIs" dxfId="219" priority="10" operator="equal">
      <formula>$AE$9</formula>
    </cfRule>
  </conditionalFormatting>
  <conditionalFormatting sqref="F9:F28">
    <cfRule type="cellIs" dxfId="218" priority="1" operator="equal">
      <formula>$AF$8</formula>
    </cfRule>
    <cfRule type="cellIs" dxfId="217" priority="2" operator="equal">
      <formula>$AG$8</formula>
    </cfRule>
    <cfRule type="cellIs" dxfId="216" priority="3" operator="equal">
      <formula>$AH$8</formula>
    </cfRule>
    <cfRule type="cellIs" dxfId="215" priority="4" operator="equal">
      <formula>$AI$8</formula>
    </cfRule>
    <cfRule type="cellIs" dxfId="214" priority="5" operator="equal">
      <formula>$AJ$8</formula>
    </cfRule>
  </conditionalFormatting>
  <conditionalFormatting sqref="G9:G28">
    <cfRule type="cellIs" dxfId="213" priority="11" operator="equal">
      <formula>$AF$16</formula>
    </cfRule>
    <cfRule type="cellIs" dxfId="212" priority="12" operator="equal">
      <formula>$AF$17</formula>
    </cfRule>
    <cfRule type="cellIs" dxfId="211" priority="13" operator="equal">
      <formula>$AF$18</formula>
    </cfRule>
    <cfRule type="cellIs" dxfId="210" priority="14" operator="equal">
      <formula>$AF$19</formula>
    </cfRule>
  </conditionalFormatting>
  <conditionalFormatting sqref="I9:J28">
    <cfRule type="cellIs" dxfId="209" priority="15" operator="equal">
      <formula>$AE$13</formula>
    </cfRule>
    <cfRule type="cellIs" dxfId="208" priority="16" operator="equal">
      <formula>$AE$12</formula>
    </cfRule>
    <cfRule type="cellIs" dxfId="207" priority="17" operator="equal">
      <formula>$AE$11</formula>
    </cfRule>
    <cfRule type="cellIs" dxfId="206" priority="18" operator="equal">
      <formula>$AE$10</formula>
    </cfRule>
    <cfRule type="cellIs" dxfId="205" priority="19" operator="equal">
      <formula>$AE$9</formula>
    </cfRule>
  </conditionalFormatting>
  <conditionalFormatting sqref="K9:K28">
    <cfRule type="cellIs" dxfId="204" priority="20" operator="equal">
      <formula>$AF$8</formula>
    </cfRule>
    <cfRule type="cellIs" dxfId="203" priority="21" operator="equal">
      <formula>$AG$8</formula>
    </cfRule>
    <cfRule type="cellIs" dxfId="202" priority="22" operator="equal">
      <formula>$AH$8</formula>
    </cfRule>
    <cfRule type="cellIs" dxfId="201" priority="23" operator="equal">
      <formula>$AI$8</formula>
    </cfRule>
    <cfRule type="cellIs" dxfId="200" priority="24" operator="equal">
      <formula>$AJ$8</formula>
    </cfRule>
  </conditionalFormatting>
  <conditionalFormatting sqref="L9:L28">
    <cfRule type="cellIs" dxfId="199" priority="25" operator="equal">
      <formula>$AF$16</formula>
    </cfRule>
    <cfRule type="cellIs" dxfId="198" priority="26" operator="equal">
      <formula>$AF$17</formula>
    </cfRule>
    <cfRule type="cellIs" dxfId="197" priority="27" operator="equal">
      <formula>$AF$18</formula>
    </cfRule>
    <cfRule type="cellIs" dxfId="196" priority="28" operator="equal">
      <formula>$AF$19</formula>
    </cfRule>
  </conditionalFormatting>
  <dataValidations count="1">
    <dataValidation type="list" allowBlank="1" showInputMessage="1" showErrorMessage="1" sqref="O9:O28" xr:uid="{31279044-E185-407E-AE79-C6CEADF3FE88}">
      <formula1>INDIRECT($N9)</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28DF8-AC47-4BD8-9949-C4F84F8AC668}">
  <dimension ref="A1:AX35"/>
  <sheetViews>
    <sheetView showGridLines="0" zoomScale="80" zoomScaleNormal="80" workbookViewId="0">
      <pane xSplit="1" ySplit="8" topLeftCell="B10" activePane="bottomRight" state="frozen"/>
      <selection pane="topRight" activeCell="B1" sqref="B1"/>
      <selection pane="bottomLeft" activeCell="A7" sqref="A7"/>
      <selection pane="bottomRight" activeCell="S9" sqref="S9"/>
    </sheetView>
  </sheetViews>
  <sheetFormatPr baseColWidth="10" defaultColWidth="12.42578125" defaultRowHeight="12.75" x14ac:dyDescent="0.25"/>
  <cols>
    <col min="1" max="1" width="10.140625" style="34" customWidth="1"/>
    <col min="2" max="2" width="22" style="39" customWidth="1"/>
    <col min="3" max="4" width="12.42578125" style="39" customWidth="1"/>
    <col min="5" max="5" width="14.42578125" style="79" customWidth="1"/>
    <col min="6" max="6" width="14.7109375" style="79" customWidth="1"/>
    <col min="7" max="7" width="11" style="39" customWidth="1"/>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8.285156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 min="44" max="48" width="20" style="39" customWidth="1"/>
    <col min="49" max="49" width="20.42578125" style="34" customWidth="1"/>
    <col min="50" max="277" width="10" style="34" customWidth="1"/>
    <col min="278" max="278" width="11.140625" style="34" customWidth="1"/>
    <col min="279" max="279" width="41.140625" style="34" customWidth="1"/>
    <col min="280" max="280" width="30.5703125" style="34" customWidth="1"/>
    <col min="281" max="16384" width="12.42578125" style="34"/>
  </cols>
  <sheetData>
    <row r="1" spans="1:50" s="8" customFormat="1" ht="36" customHeight="1" x14ac:dyDescent="0.2">
      <c r="A1" s="111"/>
      <c r="B1" s="112" t="str">
        <f>+'[1]2 CONTEXTO E IDENTIFICACIÓN'!C1</f>
        <v>MAPA DE RIESGOS</v>
      </c>
      <c r="C1" s="2" t="str">
        <f>+'[1]2 CONTEXTO E IDENTIFICACIÓN'!D1</f>
        <v>CÓDIGO:</v>
      </c>
      <c r="D1" s="3">
        <f>+'[1]2 CONTEXTO E IDENTIFICACIÓN'!E1</f>
        <v>0</v>
      </c>
      <c r="E1" s="4"/>
      <c r="F1" s="5" t="str">
        <f>+'[1]2 CONTEXTO E IDENTIFICACIÓN'!$G$4</f>
        <v>Elaboración o Actualización:</v>
      </c>
      <c r="G1" s="6" t="str">
        <f>+IF('[1]2 CONTEXTO E IDENTIFICACIÓN'!$H$4="","",'[1]2 CONTEXTO E IDENTIFICACIÓN'!$H$4)</f>
        <v/>
      </c>
      <c r="H1" s="7"/>
      <c r="I1" s="7"/>
      <c r="U1" s="9"/>
      <c r="V1" s="9"/>
      <c r="AR1" s="10"/>
      <c r="AS1" s="10"/>
      <c r="AT1" s="10"/>
      <c r="AU1" s="10"/>
      <c r="AV1" s="10"/>
    </row>
    <row r="2" spans="1:50" s="8" customFormat="1" ht="36" customHeight="1" x14ac:dyDescent="0.2">
      <c r="A2" s="111"/>
      <c r="B2" s="112"/>
      <c r="C2" s="2" t="str">
        <f>+'[1]2 CONTEXTO E IDENTIFICACIÓN'!D2</f>
        <v>VERSIÓN:</v>
      </c>
      <c r="D2" s="3">
        <f>+'[1]2 CONTEXTO E IDENTIFICACIÓN'!E2</f>
        <v>0</v>
      </c>
      <c r="E2" s="4"/>
      <c r="F2" s="11" t="str">
        <f>+'[1]2 CONTEXTO E IDENTIFICACIÓN'!$E$5</f>
        <v>Vigencia del:</v>
      </c>
      <c r="G2" s="12" t="str">
        <f>+IF('[1]2 CONTEXTO E IDENTIFICACIÓN'!$F$5="","",'[1]2 CONTEXTO E IDENTIFICACIÓN'!$F$5)</f>
        <v/>
      </c>
      <c r="H2" s="13" t="s">
        <v>0</v>
      </c>
      <c r="I2" s="14" t="str">
        <f>+IF('[1]2 CONTEXTO E IDENTIFICACIÓN'!$H$5="","",'[1]2 CONTEXTO E IDENTIFICACIÓN'!$H$5)</f>
        <v/>
      </c>
      <c r="J2" s="4"/>
      <c r="K2" s="4"/>
      <c r="L2" s="15"/>
      <c r="N2" s="15"/>
      <c r="O2" s="15"/>
      <c r="P2" s="15"/>
      <c r="Q2" s="15"/>
      <c r="R2" s="15"/>
      <c r="S2" s="16"/>
      <c r="T2" s="16"/>
      <c r="U2" s="15"/>
      <c r="V2" s="15"/>
      <c r="W2" s="15"/>
      <c r="X2" s="15"/>
      <c r="Y2" s="15"/>
      <c r="Z2" s="15"/>
      <c r="AA2" s="15"/>
      <c r="AB2" s="15"/>
      <c r="AR2" s="10"/>
      <c r="AS2" s="10"/>
      <c r="AT2" s="10"/>
      <c r="AU2" s="10"/>
      <c r="AV2" s="10"/>
    </row>
    <row r="3" spans="1:50" s="8" customFormat="1" x14ac:dyDescent="0.2">
      <c r="A3" s="17"/>
      <c r="B3" s="15"/>
      <c r="C3" s="18"/>
      <c r="D3" s="18"/>
      <c r="E3" s="4"/>
      <c r="F3" s="4"/>
      <c r="G3" s="15"/>
      <c r="J3" s="4"/>
      <c r="K3" s="4"/>
      <c r="L3" s="15"/>
      <c r="N3" s="15"/>
      <c r="O3" s="15"/>
      <c r="P3" s="15"/>
      <c r="Q3" s="15"/>
      <c r="R3" s="15"/>
      <c r="S3" s="16"/>
      <c r="T3" s="16"/>
      <c r="U3" s="15"/>
      <c r="V3" s="15"/>
      <c r="W3" s="15"/>
      <c r="X3" s="15"/>
      <c r="Y3" s="15"/>
      <c r="Z3" s="15"/>
      <c r="AA3" s="15"/>
      <c r="AB3" s="15"/>
      <c r="AR3" s="10"/>
      <c r="AS3" s="10"/>
      <c r="AT3" s="10"/>
      <c r="AU3" s="10"/>
      <c r="AV3" s="10"/>
    </row>
    <row r="4" spans="1:50" s="8" customFormat="1" ht="30.75" thickBot="1" x14ac:dyDescent="0.25">
      <c r="A4" s="19" t="s">
        <v>1</v>
      </c>
      <c r="B4" s="113" t="str">
        <f>+IF('[1]2 CONTEXTO E IDENTIFICACIÓN'!$C$4="","",'[1]2 CONTEXTO E IDENTIFICACIÓN'!$C$4)</f>
        <v/>
      </c>
      <c r="C4" s="113"/>
      <c r="D4" s="113"/>
      <c r="E4" s="20"/>
      <c r="F4" s="20"/>
      <c r="G4" s="20"/>
      <c r="H4" s="20"/>
      <c r="I4" s="20"/>
      <c r="J4" s="20"/>
      <c r="K4" s="21"/>
      <c r="S4" s="9"/>
      <c r="T4" s="9"/>
      <c r="AR4" s="10"/>
      <c r="AS4" s="10"/>
      <c r="AT4" s="10"/>
      <c r="AU4" s="10"/>
      <c r="AV4" s="10"/>
    </row>
    <row r="5" spans="1:50" s="8" customFormat="1" ht="30" x14ac:dyDescent="0.2">
      <c r="A5" s="19" t="s">
        <v>2</v>
      </c>
      <c r="B5" s="113" t="str">
        <f>+IF('[1]2 CONTEXTO E IDENTIFICACIÓN'!$E$4="","",'[1]2 CONTEXTO E IDENTIFICACIÓN'!$E$4)</f>
        <v/>
      </c>
      <c r="C5" s="114"/>
      <c r="D5" s="114"/>
      <c r="E5" s="22"/>
      <c r="F5" s="21"/>
      <c r="H5" s="15"/>
      <c r="I5" s="15"/>
      <c r="J5" s="22"/>
      <c r="K5" s="21"/>
      <c r="S5" s="9"/>
      <c r="T5" s="9"/>
      <c r="AD5" s="23"/>
      <c r="AE5" s="24"/>
      <c r="AF5" s="104" t="s">
        <v>3</v>
      </c>
      <c r="AG5" s="105"/>
      <c r="AH5" s="105"/>
      <c r="AI5" s="105"/>
      <c r="AJ5" s="106"/>
      <c r="AR5" s="10"/>
      <c r="AS5" s="10"/>
      <c r="AT5" s="10"/>
      <c r="AU5" s="10"/>
      <c r="AV5" s="10"/>
    </row>
    <row r="6" spans="1:50" s="8" customFormat="1" ht="5.45" customHeight="1" x14ac:dyDescent="0.2">
      <c r="A6" s="25"/>
      <c r="B6" s="26"/>
      <c r="C6" s="26"/>
      <c r="D6" s="15"/>
      <c r="E6" s="22"/>
      <c r="F6" s="21"/>
      <c r="H6" s="15"/>
      <c r="I6" s="15"/>
      <c r="J6" s="22"/>
      <c r="K6" s="21"/>
      <c r="S6" s="9"/>
      <c r="T6" s="9"/>
      <c r="AD6" s="27"/>
      <c r="AF6" s="28"/>
      <c r="AG6" s="29"/>
      <c r="AH6" s="29"/>
      <c r="AI6" s="29"/>
      <c r="AJ6" s="30"/>
      <c r="AR6" s="10"/>
      <c r="AS6" s="10"/>
      <c r="AT6" s="10"/>
      <c r="AU6" s="10"/>
      <c r="AV6" s="10"/>
    </row>
    <row r="7" spans="1:50" ht="14.45" customHeight="1"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50" ht="51" x14ac:dyDescent="0.2">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c r="AU8" s="45"/>
      <c r="AV8" s="45"/>
      <c r="AW8" s="45"/>
      <c r="AX8" s="45"/>
    </row>
    <row r="9" spans="1:50" ht="165.75" customHeight="1" x14ac:dyDescent="0.2">
      <c r="A9" s="46" t="str">
        <f>'[1]2 CONTEXTO E IDENTIFICACIÓN'!A9</f>
        <v>R1</v>
      </c>
      <c r="B9" s="47" t="str">
        <f>+'[1]2 CONTEXTO E IDENTIFICACIÓN'!F9</f>
        <v>Posibilidad de pérdida económica y reputacional Por Adquirir bienes con sobrecostos convenidos o adquirir los bienes con calidad deficiente para beneficiar a un funcionario o terceros.  Debiado a falta de análisis de costos de mercado, Sobrecostos convenidos en la adquisicion de los bienes y servicios.</v>
      </c>
      <c r="C9" s="48">
        <f>+'[1]3 PROBABIL E IMPACTO INHERENTE'!E9</f>
        <v>0.4</v>
      </c>
      <c r="D9" s="48">
        <f>+'[1]3 PROBABIL E IMPACTO INHERENTE'!M9</f>
        <v>0.8</v>
      </c>
      <c r="E9" s="49" t="str">
        <f>+'[1]4 MAPA CALOR INHERENTE'!C9</f>
        <v>Baja</v>
      </c>
      <c r="F9" s="49" t="str">
        <f>+'[1]4 MAPA CALOR INHERENTE'!D9</f>
        <v>Mayor</v>
      </c>
      <c r="G9" s="47" t="str">
        <f>+'[1]4 MAPA CALOR INHERENTE'!E9</f>
        <v>Alto</v>
      </c>
      <c r="H9" s="50">
        <f>+'[1]6 MAPA CALOR RESIDUAL'!C9</f>
        <v>0.14399999999999999</v>
      </c>
      <c r="I9" s="1">
        <f>+'[1]6 MAPA CALOR RESIDUAL'!D9</f>
        <v>0.8</v>
      </c>
      <c r="J9" s="49" t="str">
        <f>+'[1]6 MAPA CALOR RESIDUAL'!E9</f>
        <v>Muy Baja</v>
      </c>
      <c r="K9" s="49" t="str">
        <f>+'[1]6 MAPA CALOR RESIDUAL'!F9</f>
        <v>Mayor</v>
      </c>
      <c r="L9" s="47" t="str">
        <f>+'[1]6 MAPA CALOR RESIDUAL'!G9</f>
        <v>Alto</v>
      </c>
      <c r="M9" s="47" t="str">
        <f t="shared" ref="M9:M28" si="0">+IF($N9="","",IF($N9=$AG$16,$AH$16,IF($N9=$AG$19,$AH$19)))</f>
        <v>Requiere Plan de Acción</v>
      </c>
      <c r="N9" s="47" t="str">
        <f t="shared" ref="N9:N28" si="1">+IF(L9="","",IF(OR(L9=$AF$16,L9=$AF$17,L9=$AF$18),$AG$16,IF(L9=$AF$19,$AG$19)))</f>
        <v>Reducir_mitigar_Transferir_Evitar</v>
      </c>
      <c r="O9" s="51" t="s">
        <v>68</v>
      </c>
      <c r="P9" s="47" t="str">
        <f t="shared" ref="P9:P28" si="2">+IF($M9="","",IF($M9=$AH$19,$AG$19,$O9))</f>
        <v>Evitar</v>
      </c>
      <c r="Q9" s="51" t="s">
        <v>119</v>
      </c>
      <c r="R9" s="51"/>
      <c r="S9" s="52">
        <v>46023</v>
      </c>
      <c r="T9" s="52">
        <v>46387</v>
      </c>
      <c r="U9" s="52" t="s">
        <v>120</v>
      </c>
      <c r="V9" s="52" t="s">
        <v>121</v>
      </c>
      <c r="W9" s="52"/>
      <c r="X9" s="51"/>
      <c r="Y9" s="51"/>
      <c r="Z9" s="51"/>
      <c r="AA9" s="53"/>
      <c r="AB9" s="53"/>
      <c r="AC9" s="108" t="s">
        <v>44</v>
      </c>
      <c r="AD9" s="54">
        <v>1</v>
      </c>
      <c r="AE9" s="43" t="s">
        <v>45</v>
      </c>
      <c r="AF9" s="55" t="s">
        <v>46</v>
      </c>
      <c r="AG9" s="55" t="s">
        <v>46</v>
      </c>
      <c r="AH9" s="55" t="s">
        <v>46</v>
      </c>
      <c r="AI9" s="55" t="s">
        <v>46</v>
      </c>
      <c r="AJ9" s="56" t="s">
        <v>47</v>
      </c>
      <c r="AM9" s="38"/>
      <c r="AN9" s="38"/>
      <c r="AO9" s="45"/>
      <c r="AP9" s="45"/>
      <c r="AQ9" s="45"/>
      <c r="AR9" s="57"/>
      <c r="AS9" s="57"/>
      <c r="AT9" s="57"/>
      <c r="AU9" s="57"/>
      <c r="AV9" s="57"/>
      <c r="AW9" s="45"/>
      <c r="AX9" s="45"/>
    </row>
    <row r="10" spans="1:50" ht="126" customHeight="1" x14ac:dyDescent="0.2">
      <c r="A10" s="46" t="str">
        <f>'[1]2 CONTEXTO E IDENTIFICACIÓN'!A10</f>
        <v>R2</v>
      </c>
      <c r="B10" s="47" t="str">
        <f>+'[1]2 CONTEXTO E IDENTIFICACIÓN'!F10</f>
        <v>Posibilidad de pérdida reputacional Por entrega de ayudas a población afectda, procurando interés particular Debido a distribución inequitativa de ls ayudas</v>
      </c>
      <c r="C10" s="48">
        <f>+'[1]3 PROBABIL E IMPACTO INHERENTE'!E10</f>
        <v>0.4</v>
      </c>
      <c r="D10" s="48">
        <f>+'[1]3 PROBABIL E IMPACTO INHERENTE'!M10</f>
        <v>0.6</v>
      </c>
      <c r="E10" s="49" t="str">
        <f>+'[1]4 MAPA CALOR INHERENTE'!C10</f>
        <v>Baja</v>
      </c>
      <c r="F10" s="49" t="str">
        <f>+'[1]4 MAPA CALOR INHERENTE'!D10</f>
        <v>Moderado</v>
      </c>
      <c r="G10" s="47" t="str">
        <f>+'[1]4 MAPA CALOR INHERENTE'!E10</f>
        <v>Moderado</v>
      </c>
      <c r="H10" s="50">
        <f>+'[1]5 VALORACIÓN DEL CONTROL'!S15</f>
        <v>0.14399999999999999</v>
      </c>
      <c r="I10" s="1">
        <f>+'[1]5 VALORACIÓN DEL CONTROL'!T15</f>
        <v>0.6</v>
      </c>
      <c r="J10" s="49" t="str">
        <f t="shared" ref="J10:J28" si="3">+IF(H10=0,"",IF(H10&lt;=$AD$13,$AE$13,IF(H10&lt;=$AD$12,$AE$12,IF(H10&lt;=$AD$11,$AE$11,IF(H10&lt;=$AD$10,$AE$10,IF(H10&lt;=$AD$9,$AE$9,""))))))</f>
        <v>Muy Baja</v>
      </c>
      <c r="K10" s="49" t="str">
        <f t="shared" ref="K10:K28" si="4">+IF(I10=0,"",IF(I10&lt;=$AF$7,$AF$8,IF(I10&lt;=$AG$7,$AG$8,IF(I10&lt;=$AH$7,$AH$8,IF(I10&lt;=$AI$7,$AI$8,IF(I10&lt;=$AJ$7,$AJ$8,""))))))</f>
        <v>Moderado</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7" t="str">
        <f t="shared" si="0"/>
        <v>Requiere Plan de Acción</v>
      </c>
      <c r="N10" s="47" t="str">
        <f t="shared" si="1"/>
        <v>Reducir_mitigar_Transferir_Evitar</v>
      </c>
      <c r="O10" s="51" t="s">
        <v>36</v>
      </c>
      <c r="P10" s="47" t="str">
        <f t="shared" si="2"/>
        <v>Reducir_Mitigar</v>
      </c>
      <c r="Q10" s="51" t="s">
        <v>122</v>
      </c>
      <c r="R10" s="51"/>
      <c r="S10" s="52">
        <v>46023</v>
      </c>
      <c r="T10" s="52">
        <v>46387</v>
      </c>
      <c r="U10" s="52" t="s">
        <v>123</v>
      </c>
      <c r="V10" s="52" t="s">
        <v>124</v>
      </c>
      <c r="W10" s="51"/>
      <c r="X10" s="51"/>
      <c r="Y10" s="51"/>
      <c r="Z10" s="51"/>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c r="AU10" s="57"/>
      <c r="AV10" s="57"/>
      <c r="AW10" s="45"/>
      <c r="AX10" s="45"/>
    </row>
    <row r="11" spans="1:50" ht="43.5" customHeight="1" x14ac:dyDescent="0.2">
      <c r="A11" s="46" t="str">
        <f>'[1]2 CONTEXTO E IDENTIFICACIÓN'!A11</f>
        <v>R3</v>
      </c>
      <c r="B11" s="47" t="str">
        <f>+'[1]2 CONTEXTO E IDENTIFICACIÓN'!F11</f>
        <v xml:space="preserve">  </v>
      </c>
      <c r="C11" s="48" t="str">
        <f>+'[1]3 PROBABIL E IMPACTO INHERENTE'!E11</f>
        <v/>
      </c>
      <c r="D11" s="48" t="str">
        <f>+'[1]3 PROBABIL E IMPACTO INHERENTE'!M11</f>
        <v/>
      </c>
      <c r="E11" s="49" t="str">
        <f>+'[1]4 MAPA CALOR INHERENTE'!C11</f>
        <v/>
      </c>
      <c r="F11" s="49" t="str">
        <f>+'[1]4 MAPA CALOR INHERENTE'!D11</f>
        <v/>
      </c>
      <c r="G11" s="47" t="str">
        <f>+'[1]4 MAPA CALOR INHERENTE'!E11</f>
        <v/>
      </c>
      <c r="H11" s="50" t="str">
        <f>+'[1]5 VALORACIÓN DEL CONTROL'!S19</f>
        <v/>
      </c>
      <c r="I11" s="1" t="str">
        <f>+'[1]5 VALORACIÓN DEL CONTROL'!T19</f>
        <v/>
      </c>
      <c r="J11" s="49" t="str">
        <f t="shared" si="3"/>
        <v/>
      </c>
      <c r="K11" s="49" t="str">
        <f t="shared" si="4"/>
        <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47" t="str">
        <f t="shared" si="0"/>
        <v/>
      </c>
      <c r="N11" s="47" t="str">
        <f t="shared" si="1"/>
        <v/>
      </c>
      <c r="O11" s="51"/>
      <c r="P11" s="47" t="str">
        <f t="shared" si="2"/>
        <v/>
      </c>
      <c r="Q11" s="51"/>
      <c r="R11" s="51"/>
      <c r="S11" s="52"/>
      <c r="T11" s="52"/>
      <c r="U11" s="51"/>
      <c r="V11" s="51"/>
      <c r="W11" s="51"/>
      <c r="X11" s="51"/>
      <c r="Y11" s="51"/>
      <c r="Z11" s="51"/>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c r="AU11" s="57"/>
      <c r="AV11" s="89"/>
      <c r="AW11" s="45"/>
      <c r="AX11" s="45"/>
    </row>
    <row r="12" spans="1:50" ht="43.5" customHeight="1" x14ac:dyDescent="0.2">
      <c r="A12" s="46" t="str">
        <f>'[1]2 CONTEXTO E IDENTIFICACIÓN'!A12</f>
        <v>R4</v>
      </c>
      <c r="B12" s="47" t="str">
        <f>+'[1]2 CONTEXTO E IDENTIFICACIÓN'!F12</f>
        <v xml:space="preserve">  </v>
      </c>
      <c r="C12" s="48" t="str">
        <f>+'[1]3 PROBABIL E IMPACTO INHERENTE'!E12</f>
        <v/>
      </c>
      <c r="D12" s="48" t="str">
        <f>+'[1]3 PROBABIL E IMPACTO INHERENTE'!M12</f>
        <v/>
      </c>
      <c r="E12" s="49" t="str">
        <f>+'[1]4 MAPA CALOR INHERENTE'!C12</f>
        <v/>
      </c>
      <c r="F12" s="49" t="str">
        <f>+'[1]4 MAPA CALOR INHERENTE'!D12</f>
        <v/>
      </c>
      <c r="G12" s="47" t="str">
        <f>+'[1]4 MAPA CALOR INHERENTE'!E12</f>
        <v/>
      </c>
      <c r="H12" s="50" t="str">
        <f>+'[1]5 VALORACIÓN DEL CONTROL'!S23</f>
        <v/>
      </c>
      <c r="I12" s="1" t="str">
        <f>+'[1]5 VALORACIÓN DEL CONTROL'!T23</f>
        <v/>
      </c>
      <c r="J12" s="49" t="str">
        <f t="shared" si="3"/>
        <v/>
      </c>
      <c r="K12" s="49" t="str">
        <f t="shared" si="4"/>
        <v/>
      </c>
      <c r="L12" s="47" t="str">
        <f t="shared" si="5"/>
        <v/>
      </c>
      <c r="M12" s="47" t="str">
        <f t="shared" si="0"/>
        <v/>
      </c>
      <c r="N12" s="47" t="str">
        <f t="shared" si="1"/>
        <v/>
      </c>
      <c r="O12" s="51"/>
      <c r="P12" s="47" t="str">
        <f t="shared" si="2"/>
        <v/>
      </c>
      <c r="Q12" s="51"/>
      <c r="R12" s="51"/>
      <c r="S12" s="52"/>
      <c r="T12" s="52"/>
      <c r="U12" s="51"/>
      <c r="V12" s="51"/>
      <c r="W12" s="51"/>
      <c r="X12" s="51"/>
      <c r="Y12" s="51"/>
      <c r="Z12" s="51"/>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c r="AU12" s="89"/>
      <c r="AV12" s="57"/>
      <c r="AW12" s="45"/>
      <c r="AX12" s="45"/>
    </row>
    <row r="13" spans="1:50" ht="43.5" customHeight="1" thickBot="1" x14ac:dyDescent="0.25">
      <c r="A13" s="46" t="str">
        <f>'[1]2 CONTEXTO E IDENTIFICACIÓN'!A13</f>
        <v>R5</v>
      </c>
      <c r="B13" s="47" t="str">
        <f>+'[1]2 CONTEXTO E IDENTIFICACIÓN'!F13</f>
        <v xml:space="preserve">  </v>
      </c>
      <c r="C13" s="48" t="str">
        <f>+'[1]3 PROBABIL E IMPACTO INHERENTE'!E13</f>
        <v/>
      </c>
      <c r="D13" s="48" t="str">
        <f>+'[1]3 PROBABIL E IMPACTO INHERENTE'!M13</f>
        <v/>
      </c>
      <c r="E13" s="49" t="str">
        <f>+'[1]4 MAPA CALOR INHERENTE'!C13</f>
        <v/>
      </c>
      <c r="F13" s="49" t="str">
        <f>+'[1]4 MAPA CALOR INHERENTE'!D13</f>
        <v/>
      </c>
      <c r="G13" s="47" t="str">
        <f>+'[1]4 MAPA CALOR INHERENTE'!E13</f>
        <v/>
      </c>
      <c r="H13" s="50" t="str">
        <f>+'[1]5 VALORACIÓN DEL CONTROL'!S27</f>
        <v/>
      </c>
      <c r="I13" s="1" t="str">
        <f>+'[1]5 VALORACIÓN DEL CONTROL'!T27</f>
        <v/>
      </c>
      <c r="J13" s="49" t="str">
        <f t="shared" si="3"/>
        <v/>
      </c>
      <c r="K13" s="49" t="str">
        <f t="shared" si="4"/>
        <v/>
      </c>
      <c r="L13" s="47" t="str">
        <f t="shared" si="5"/>
        <v/>
      </c>
      <c r="M13" s="47" t="str">
        <f t="shared" si="0"/>
        <v/>
      </c>
      <c r="N13" s="47" t="str">
        <f t="shared" si="1"/>
        <v/>
      </c>
      <c r="O13" s="51"/>
      <c r="P13" s="47" t="str">
        <f t="shared" si="2"/>
        <v/>
      </c>
      <c r="Q13" s="51"/>
      <c r="R13" s="51"/>
      <c r="S13" s="52"/>
      <c r="T13" s="52"/>
      <c r="U13" s="51"/>
      <c r="V13" s="51"/>
      <c r="W13" s="51"/>
      <c r="X13" s="51"/>
      <c r="Y13" s="51"/>
      <c r="Z13" s="51"/>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c r="AU13" s="77"/>
      <c r="AV13" s="57"/>
      <c r="AW13" s="45"/>
      <c r="AX13" s="45"/>
    </row>
    <row r="14" spans="1:50" ht="43.5" customHeight="1" x14ac:dyDescent="0.2">
      <c r="A14" s="46" t="str">
        <f>'[1]2 CONTEXTO E IDENTIFICACIÓN'!A14</f>
        <v>R6</v>
      </c>
      <c r="B14" s="47" t="str">
        <f>+'[1]2 CONTEXTO E IDENTIFICACIÓN'!F14</f>
        <v xml:space="preserve">  </v>
      </c>
      <c r="C14" s="48" t="str">
        <f>+'[1]3 PROBABIL E IMPACTO INHERENTE'!E14</f>
        <v/>
      </c>
      <c r="D14" s="48" t="str">
        <f>+'[1]3 PROBABIL E IMPACTO INHERENTE'!M14</f>
        <v/>
      </c>
      <c r="E14" s="49" t="str">
        <f>+'[1]4 MAPA CALOR INHERENTE'!C14</f>
        <v/>
      </c>
      <c r="F14" s="49" t="str">
        <f>+'[1]4 MAPA CALOR INHERENTE'!D14</f>
        <v/>
      </c>
      <c r="G14" s="47" t="str">
        <f>+'[1]4 MAPA CALOR INHERENTE'!E14</f>
        <v/>
      </c>
      <c r="H14" s="50" t="str">
        <f>+'[1]5 VALORACIÓN DEL CONTROL'!S31</f>
        <v/>
      </c>
      <c r="I14" s="1" t="str">
        <f>+'[1]5 VALORACIÓN DEL CONTROL'!T31</f>
        <v/>
      </c>
      <c r="J14" s="49" t="str">
        <f t="shared" si="3"/>
        <v/>
      </c>
      <c r="K14" s="49" t="str">
        <f t="shared" si="4"/>
        <v/>
      </c>
      <c r="L14" s="47" t="str">
        <f t="shared" si="5"/>
        <v/>
      </c>
      <c r="M14" s="47" t="str">
        <f t="shared" si="0"/>
        <v/>
      </c>
      <c r="N14" s="47" t="str">
        <f t="shared" si="1"/>
        <v/>
      </c>
      <c r="O14" s="51"/>
      <c r="P14" s="47" t="str">
        <f t="shared" si="2"/>
        <v/>
      </c>
      <c r="Q14" s="51"/>
      <c r="R14" s="51"/>
      <c r="S14" s="52"/>
      <c r="T14" s="52"/>
      <c r="U14" s="51"/>
      <c r="V14" s="51"/>
      <c r="W14" s="51"/>
      <c r="X14" s="51"/>
      <c r="Y14" s="51"/>
      <c r="Z14" s="51"/>
      <c r="AA14" s="53"/>
      <c r="AB14" s="53"/>
      <c r="AM14" s="38"/>
      <c r="AN14" s="38"/>
      <c r="AO14" s="45"/>
      <c r="AP14" s="59"/>
      <c r="AQ14" s="60"/>
      <c r="AR14" s="57"/>
      <c r="AS14" s="57"/>
      <c r="AT14" s="57"/>
      <c r="AU14" s="57"/>
      <c r="AV14" s="57"/>
      <c r="AW14" s="45"/>
      <c r="AX14" s="45"/>
    </row>
    <row r="15" spans="1:50" ht="43.5" customHeight="1" x14ac:dyDescent="0.2">
      <c r="A15" s="46" t="str">
        <f>'[1]2 CONTEXTO E IDENTIFICACIÓN'!A15</f>
        <v>R7</v>
      </c>
      <c r="B15" s="47" t="str">
        <f>+'[1]2 CONTEXTO E IDENTIFICACIÓN'!F15</f>
        <v xml:space="preserve">  </v>
      </c>
      <c r="C15" s="48" t="str">
        <f>+'[1]3 PROBABIL E IMPACTO INHERENTE'!E15</f>
        <v/>
      </c>
      <c r="D15" s="48" t="str">
        <f>+'[1]3 PROBABIL E IMPACTO INHERENTE'!M15</f>
        <v/>
      </c>
      <c r="E15" s="49" t="str">
        <f>+'[1]4 MAPA CALOR INHERENTE'!C15</f>
        <v/>
      </c>
      <c r="F15" s="49" t="str">
        <f>+'[1]4 MAPA CALOR INHERENTE'!D15</f>
        <v/>
      </c>
      <c r="G15" s="47" t="str">
        <f>+'[1]4 MAPA CALOR INHERENTE'!E15</f>
        <v/>
      </c>
      <c r="H15" s="50" t="str">
        <f>+'[1]5 VALORACIÓN DEL CONTROL'!S35</f>
        <v/>
      </c>
      <c r="I15" s="1" t="str">
        <f>+'[1]5 VALORACIÓN DEL CONTROL'!T35</f>
        <v/>
      </c>
      <c r="J15" s="49" t="str">
        <f t="shared" si="3"/>
        <v/>
      </c>
      <c r="K15" s="49" t="str">
        <f t="shared" si="4"/>
        <v/>
      </c>
      <c r="L15" s="47" t="str">
        <f t="shared" si="5"/>
        <v/>
      </c>
      <c r="M15" s="47" t="str">
        <f t="shared" si="0"/>
        <v/>
      </c>
      <c r="N15" s="47" t="str">
        <f t="shared" si="1"/>
        <v/>
      </c>
      <c r="O15" s="51"/>
      <c r="P15" s="47" t="str">
        <f t="shared" si="2"/>
        <v/>
      </c>
      <c r="Q15" s="51"/>
      <c r="R15" s="51"/>
      <c r="S15" s="52"/>
      <c r="T15" s="52"/>
      <c r="U15" s="51"/>
      <c r="V15" s="51"/>
      <c r="W15" s="51"/>
      <c r="X15" s="51"/>
      <c r="Y15" s="51"/>
      <c r="Z15" s="51"/>
      <c r="AA15" s="53"/>
      <c r="AB15" s="53"/>
      <c r="AF15" s="32" t="s">
        <v>61</v>
      </c>
      <c r="AG15" s="32" t="s">
        <v>18</v>
      </c>
      <c r="AH15" s="32" t="s">
        <v>17</v>
      </c>
      <c r="AJ15" s="42" t="s">
        <v>62</v>
      </c>
      <c r="AK15" s="38"/>
      <c r="AL15" s="38"/>
      <c r="AM15" s="38"/>
      <c r="AN15" s="38"/>
      <c r="AO15" s="45"/>
      <c r="AP15" s="59"/>
      <c r="AQ15" s="45"/>
      <c r="AR15" s="60"/>
      <c r="AS15" s="60"/>
      <c r="AT15" s="60"/>
      <c r="AU15" s="60"/>
      <c r="AV15" s="60"/>
      <c r="AW15" s="45"/>
      <c r="AX15" s="45"/>
    </row>
    <row r="16" spans="1:50" ht="43.5" customHeight="1" x14ac:dyDescent="0.2">
      <c r="A16" s="46" t="str">
        <f>'[1]2 CONTEXTO E IDENTIFICACIÓN'!A16</f>
        <v>R8</v>
      </c>
      <c r="B16" s="47" t="str">
        <f>+'[1]2 CONTEXTO E IDENTIFICACIÓN'!F16</f>
        <v xml:space="preserve">  </v>
      </c>
      <c r="C16" s="48" t="str">
        <f>+'[1]3 PROBABIL E IMPACTO INHERENTE'!E16</f>
        <v/>
      </c>
      <c r="D16" s="48" t="str">
        <f>+'[1]3 PROBABIL E IMPACTO INHERENTE'!M16</f>
        <v/>
      </c>
      <c r="E16" s="49" t="str">
        <f>+'[1]4 MAPA CALOR INHERENTE'!C16</f>
        <v/>
      </c>
      <c r="F16" s="49" t="str">
        <f>+'[1]4 MAPA CALOR INHERENTE'!D16</f>
        <v/>
      </c>
      <c r="G16" s="47" t="str">
        <f>+'[1]4 MAPA CALOR INHERENTE'!E16</f>
        <v/>
      </c>
      <c r="H16" s="50" t="str">
        <f>+'[1]5 VALORACIÓN DEL CONTROL'!S39</f>
        <v/>
      </c>
      <c r="I16" s="1" t="str">
        <f>+'[1]5 VALORACIÓN DEL CONTROL'!T39</f>
        <v/>
      </c>
      <c r="J16" s="49" t="str">
        <f t="shared" si="3"/>
        <v/>
      </c>
      <c r="K16" s="49" t="str">
        <f t="shared" si="4"/>
        <v/>
      </c>
      <c r="L16" s="47" t="str">
        <f t="shared" si="5"/>
        <v/>
      </c>
      <c r="M16" s="47" t="str">
        <f t="shared" si="0"/>
        <v/>
      </c>
      <c r="N16" s="47" t="str">
        <f t="shared" si="1"/>
        <v/>
      </c>
      <c r="O16" s="51"/>
      <c r="P16" s="47" t="str">
        <f t="shared" si="2"/>
        <v/>
      </c>
      <c r="Q16" s="51"/>
      <c r="R16" s="51"/>
      <c r="S16" s="52"/>
      <c r="T16" s="52"/>
      <c r="U16" s="51"/>
      <c r="V16" s="51"/>
      <c r="W16" s="51"/>
      <c r="X16" s="51"/>
      <c r="Y16" s="51"/>
      <c r="Z16" s="51"/>
      <c r="AA16" s="53"/>
      <c r="AB16" s="53"/>
      <c r="AF16" s="69" t="s">
        <v>47</v>
      </c>
      <c r="AG16" s="42" t="s">
        <v>62</v>
      </c>
      <c r="AH16" s="42" t="s">
        <v>63</v>
      </c>
      <c r="AI16" s="38"/>
      <c r="AJ16" s="70" t="s">
        <v>36</v>
      </c>
      <c r="AM16" s="38"/>
      <c r="AN16" s="38"/>
      <c r="AO16" s="45"/>
      <c r="AP16" s="45"/>
      <c r="AQ16" s="45"/>
      <c r="AR16" s="57"/>
      <c r="AS16" s="57"/>
      <c r="AT16" s="57"/>
      <c r="AU16" s="57"/>
      <c r="AV16" s="57"/>
      <c r="AW16" s="45"/>
      <c r="AX16" s="45"/>
    </row>
    <row r="17" spans="1:50" ht="43.5" customHeight="1" x14ac:dyDescent="0.2">
      <c r="A17" s="46" t="str">
        <f>'[1]2 CONTEXTO E IDENTIFICACIÓN'!A17</f>
        <v>R9</v>
      </c>
      <c r="B17" s="47" t="str">
        <f>+'[1]2 CONTEXTO E IDENTIFICACIÓN'!F17</f>
        <v xml:space="preserve">  </v>
      </c>
      <c r="C17" s="48" t="str">
        <f>+'[1]3 PROBABIL E IMPACTO INHERENTE'!E17</f>
        <v/>
      </c>
      <c r="D17" s="48" t="str">
        <f>+'[1]3 PROBABIL E IMPACTO INHERENTE'!M17</f>
        <v/>
      </c>
      <c r="E17" s="49" t="str">
        <f>+'[1]4 MAPA CALOR INHERENTE'!C17</f>
        <v/>
      </c>
      <c r="F17" s="49" t="str">
        <f>+'[1]4 MAPA CALOR INHERENTE'!D17</f>
        <v/>
      </c>
      <c r="G17" s="47" t="str">
        <f>+'[1]4 MAPA CALOR INHERENTE'!E17</f>
        <v/>
      </c>
      <c r="H17" s="50" t="str">
        <f>+'[1]5 VALORACIÓN DEL CONTROL'!S43</f>
        <v/>
      </c>
      <c r="I17" s="1" t="str">
        <f>+'[1]5 VALORACIÓN DEL CONTROL'!T43</f>
        <v/>
      </c>
      <c r="J17" s="49" t="str">
        <f t="shared" si="3"/>
        <v/>
      </c>
      <c r="K17" s="49" t="str">
        <f t="shared" si="4"/>
        <v/>
      </c>
      <c r="L17" s="47" t="str">
        <f t="shared" si="5"/>
        <v/>
      </c>
      <c r="M17" s="47" t="str">
        <f t="shared" si="0"/>
        <v/>
      </c>
      <c r="N17" s="47" t="str">
        <f t="shared" si="1"/>
        <v/>
      </c>
      <c r="O17" s="51"/>
      <c r="P17" s="47" t="str">
        <f t="shared" si="2"/>
        <v/>
      </c>
      <c r="Q17" s="51"/>
      <c r="R17" s="51"/>
      <c r="S17" s="52"/>
      <c r="T17" s="52"/>
      <c r="U17" s="51"/>
      <c r="V17" s="51"/>
      <c r="W17" s="51"/>
      <c r="X17" s="51"/>
      <c r="Y17" s="51"/>
      <c r="Z17" s="51"/>
      <c r="AA17" s="53"/>
      <c r="AB17" s="53"/>
      <c r="AF17" s="55" t="s">
        <v>46</v>
      </c>
      <c r="AG17" s="42" t="s">
        <v>62</v>
      </c>
      <c r="AH17" s="42" t="s">
        <v>63</v>
      </c>
      <c r="AI17" s="38"/>
      <c r="AJ17" s="70" t="s">
        <v>64</v>
      </c>
      <c r="AK17" s="38"/>
      <c r="AL17" s="38"/>
      <c r="AM17" s="38"/>
      <c r="AN17" s="38"/>
      <c r="AO17" s="45"/>
      <c r="AP17" s="45"/>
      <c r="AQ17" s="45"/>
      <c r="AR17" s="57"/>
      <c r="AS17" s="57"/>
      <c r="AT17" s="57"/>
      <c r="AU17" s="57"/>
      <c r="AV17" s="57"/>
      <c r="AW17" s="45"/>
      <c r="AX17" s="45"/>
    </row>
    <row r="18" spans="1:50" ht="43.5" customHeight="1" x14ac:dyDescent="0.2">
      <c r="A18" s="46" t="str">
        <f>'[1]2 CONTEXTO E IDENTIFICACIÓN'!A18</f>
        <v>R10</v>
      </c>
      <c r="B18" s="47" t="str">
        <f>+'[1]2 CONTEXTO E IDENTIFICACIÓN'!F18</f>
        <v xml:space="preserve">  </v>
      </c>
      <c r="C18" s="48" t="str">
        <f>+'[1]3 PROBABIL E IMPACTO INHERENTE'!E18</f>
        <v/>
      </c>
      <c r="D18" s="48" t="str">
        <f>+'[1]3 PROBABIL E IMPACTO INHERENTE'!M18</f>
        <v/>
      </c>
      <c r="E18" s="49" t="str">
        <f>+'[1]4 MAPA CALOR INHERENTE'!C18</f>
        <v/>
      </c>
      <c r="F18" s="49" t="str">
        <f>+'[1]4 MAPA CALOR INHERENTE'!D18</f>
        <v/>
      </c>
      <c r="G18" s="47" t="str">
        <f>+'[1]4 MAPA CALOR INHERENTE'!E18</f>
        <v/>
      </c>
      <c r="H18" s="50" t="str">
        <f>+'[1]5 VALORACIÓN DEL CONTROL'!S47</f>
        <v/>
      </c>
      <c r="I18" s="1" t="str">
        <f>+'[1]5 VALORACIÓN DEL CONTROL'!T47</f>
        <v/>
      </c>
      <c r="J18" s="49" t="str">
        <f t="shared" si="3"/>
        <v/>
      </c>
      <c r="K18" s="49" t="str">
        <f t="shared" si="4"/>
        <v/>
      </c>
      <c r="L18" s="47" t="str">
        <f t="shared" si="5"/>
        <v/>
      </c>
      <c r="M18" s="47" t="str">
        <f t="shared" si="0"/>
        <v/>
      </c>
      <c r="N18" s="47" t="str">
        <f t="shared" si="1"/>
        <v/>
      </c>
      <c r="O18" s="51"/>
      <c r="P18" s="47" t="str">
        <f t="shared" si="2"/>
        <v/>
      </c>
      <c r="Q18" s="51"/>
      <c r="R18" s="51"/>
      <c r="S18" s="52"/>
      <c r="T18" s="52"/>
      <c r="U18" s="51"/>
      <c r="V18" s="51"/>
      <c r="W18" s="51"/>
      <c r="X18" s="51"/>
      <c r="Y18" s="51"/>
      <c r="Z18" s="51"/>
      <c r="AA18" s="53"/>
      <c r="AB18" s="53"/>
      <c r="AE18" s="72"/>
      <c r="AF18" s="58" t="s">
        <v>33</v>
      </c>
      <c r="AG18" s="42" t="s">
        <v>62</v>
      </c>
      <c r="AH18" s="42" t="s">
        <v>63</v>
      </c>
      <c r="AI18" s="72"/>
      <c r="AJ18" s="70" t="s">
        <v>68</v>
      </c>
      <c r="AK18" s="72"/>
      <c r="AL18" s="72"/>
      <c r="AM18" s="72"/>
      <c r="AN18" s="72"/>
      <c r="AO18" s="45"/>
      <c r="AP18" s="45"/>
      <c r="AQ18" s="73"/>
      <c r="AR18" s="73"/>
      <c r="AS18" s="73"/>
      <c r="AT18" s="73"/>
      <c r="AU18" s="73"/>
      <c r="AV18" s="73"/>
      <c r="AW18" s="45"/>
      <c r="AX18" s="45"/>
    </row>
    <row r="19" spans="1:50" ht="43.5" customHeight="1" x14ac:dyDescent="0.2">
      <c r="A19" s="46" t="str">
        <f>'[1]2 CONTEXTO E IDENTIFICACIÓN'!A19</f>
        <v>R11</v>
      </c>
      <c r="B19" s="47" t="str">
        <f>+'[1]2 CONTEXTO E IDENTIFICACIÓN'!F19</f>
        <v xml:space="preserve">  </v>
      </c>
      <c r="C19" s="48" t="str">
        <f>+'[1]3 PROBABIL E IMPACTO INHERENTE'!E19</f>
        <v/>
      </c>
      <c r="D19" s="48" t="str">
        <f>+'[1]3 PROBABIL E IMPACTO INHERENTE'!M19</f>
        <v/>
      </c>
      <c r="E19" s="49" t="str">
        <f>+'[1]4 MAPA CALOR INHERENTE'!C19</f>
        <v/>
      </c>
      <c r="F19" s="49" t="str">
        <f>+'[1]4 MAPA CALOR INHERENTE'!D19</f>
        <v/>
      </c>
      <c r="G19" s="47" t="str">
        <f>+'[1]4 MAPA CALOR INHERENTE'!E19</f>
        <v/>
      </c>
      <c r="H19" s="50" t="str">
        <f>+'[1]5 VALORACIÓN DEL CONTROL'!S51</f>
        <v/>
      </c>
      <c r="I19" s="1" t="str">
        <f>+'[1]5 VALORACIÓN DEL CONTROL'!T51</f>
        <v/>
      </c>
      <c r="J19" s="49" t="str">
        <f t="shared" si="3"/>
        <v/>
      </c>
      <c r="K19" s="49" t="str">
        <f t="shared" si="4"/>
        <v/>
      </c>
      <c r="L19" s="47" t="str">
        <f t="shared" si="5"/>
        <v/>
      </c>
      <c r="M19" s="47" t="str">
        <f t="shared" si="0"/>
        <v/>
      </c>
      <c r="N19" s="47" t="str">
        <f t="shared" si="1"/>
        <v/>
      </c>
      <c r="O19" s="51"/>
      <c r="P19" s="47" t="str">
        <f t="shared" si="2"/>
        <v/>
      </c>
      <c r="Q19" s="51"/>
      <c r="R19" s="51"/>
      <c r="S19" s="52"/>
      <c r="T19" s="52"/>
      <c r="U19" s="51"/>
      <c r="V19" s="51"/>
      <c r="W19" s="51"/>
      <c r="X19" s="51"/>
      <c r="Y19" s="51"/>
      <c r="Z19" s="51"/>
      <c r="AA19" s="53"/>
      <c r="AB19" s="53"/>
      <c r="AE19" s="72"/>
      <c r="AF19" s="61" t="s">
        <v>53</v>
      </c>
      <c r="AG19" s="42" t="s">
        <v>71</v>
      </c>
      <c r="AH19" s="42" t="s">
        <v>72</v>
      </c>
      <c r="AM19" s="72"/>
      <c r="AN19" s="72"/>
      <c r="AO19" s="45"/>
      <c r="AP19" s="45"/>
      <c r="AQ19" s="45"/>
      <c r="AR19" s="57"/>
      <c r="AS19" s="57"/>
      <c r="AT19" s="57"/>
      <c r="AU19" s="57"/>
      <c r="AV19" s="57"/>
      <c r="AW19" s="45"/>
      <c r="AX19" s="45"/>
    </row>
    <row r="20" spans="1:50" ht="43.5" customHeight="1" x14ac:dyDescent="0.2">
      <c r="A20" s="46" t="str">
        <f>'[1]2 CONTEXTO E IDENTIFICACIÓN'!A20</f>
        <v>R12</v>
      </c>
      <c r="B20" s="47" t="str">
        <f>+'[1]2 CONTEXTO E IDENTIFICACIÓN'!F20</f>
        <v xml:space="preserve">  </v>
      </c>
      <c r="C20" s="48" t="str">
        <f>+'[1]3 PROBABIL E IMPACTO INHERENTE'!E20</f>
        <v/>
      </c>
      <c r="D20" s="48" t="str">
        <f>+'[1]3 PROBABIL E IMPACTO INHERENTE'!M20</f>
        <v/>
      </c>
      <c r="E20" s="49" t="str">
        <f>+'[1]4 MAPA CALOR INHERENTE'!C20</f>
        <v/>
      </c>
      <c r="F20" s="49" t="str">
        <f>+'[1]4 MAPA CALOR INHERENTE'!D20</f>
        <v/>
      </c>
      <c r="G20" s="47" t="str">
        <f>+'[1]4 MAPA CALOR INHERENTE'!E20</f>
        <v/>
      </c>
      <c r="H20" s="50" t="str">
        <f>+'[1]5 VALORACIÓN DEL CONTROL'!S55</f>
        <v/>
      </c>
      <c r="I20" s="1" t="str">
        <f>+'[1]5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c r="AR20" s="57"/>
      <c r="AS20" s="57"/>
      <c r="AT20" s="57"/>
      <c r="AU20" s="57"/>
      <c r="AV20" s="57"/>
      <c r="AW20" s="45"/>
      <c r="AX20" s="45"/>
    </row>
    <row r="21" spans="1:50" ht="43.5" customHeight="1" x14ac:dyDescent="0.2">
      <c r="A21" s="46" t="str">
        <f>'[1]2 CONTEXTO E IDENTIFICACIÓN'!A21</f>
        <v>R13</v>
      </c>
      <c r="B21" s="47" t="str">
        <f>+'[1]2 CONTEXTO E IDENTIFICACIÓN'!F21</f>
        <v xml:space="preserve">  </v>
      </c>
      <c r="C21" s="48" t="str">
        <f>+'[1]3 PROBABIL E IMPACTO INHERENTE'!E21</f>
        <v/>
      </c>
      <c r="D21" s="48" t="str">
        <f>+'[1]3 PROBABIL E IMPACTO INHERENTE'!M21</f>
        <v/>
      </c>
      <c r="E21" s="49" t="str">
        <f>+'[1]4 MAPA CALOR INHERENTE'!C21</f>
        <v/>
      </c>
      <c r="F21" s="49" t="str">
        <f>+'[1]4 MAPA CALOR INHERENTE'!D21</f>
        <v/>
      </c>
      <c r="G21" s="47" t="str">
        <f>+'[1]4 MAPA CALOR INHERENTE'!E21</f>
        <v/>
      </c>
      <c r="H21" s="50" t="str">
        <f>+'[1]5 VALORACIÓN DEL CONTROL'!S59</f>
        <v/>
      </c>
      <c r="I21" s="1" t="str">
        <f>+'[1]5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c r="AR21" s="77"/>
      <c r="AS21" s="77"/>
      <c r="AT21" s="77"/>
      <c r="AU21" s="77"/>
      <c r="AV21" s="57"/>
      <c r="AW21" s="45"/>
      <c r="AX21" s="45"/>
    </row>
    <row r="22" spans="1:50" ht="43.5" customHeight="1" x14ac:dyDescent="0.2">
      <c r="A22" s="46" t="str">
        <f>'[1]2 CONTEXTO E IDENTIFICACIÓN'!A22</f>
        <v>R14</v>
      </c>
      <c r="B22" s="47" t="str">
        <f>+'[1]2 CONTEXTO E IDENTIFICACIÓN'!F22</f>
        <v xml:space="preserve">  </v>
      </c>
      <c r="C22" s="48" t="str">
        <f>+'[1]3 PROBABIL E IMPACTO INHERENTE'!E22</f>
        <v/>
      </c>
      <c r="D22" s="48" t="str">
        <f>+'[1]3 PROBABIL E IMPACTO INHERENTE'!M22</f>
        <v/>
      </c>
      <c r="E22" s="49" t="str">
        <f>+'[1]4 MAPA CALOR INHERENTE'!C22</f>
        <v/>
      </c>
      <c r="F22" s="49" t="str">
        <f>+'[1]4 MAPA CALOR INHERENTE'!D22</f>
        <v/>
      </c>
      <c r="G22" s="47" t="str">
        <f>+'[1]4 MAPA CALOR INHERENTE'!E22</f>
        <v/>
      </c>
      <c r="H22" s="50" t="str">
        <f>+'[1]5 VALORACIÓN DEL CONTROL'!S63</f>
        <v/>
      </c>
      <c r="I22" s="1" t="str">
        <f>+'[1]5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c r="AR22" s="78"/>
      <c r="AS22" s="78"/>
      <c r="AT22" s="78"/>
      <c r="AU22" s="78"/>
      <c r="AV22" s="57"/>
      <c r="AW22" s="45"/>
      <c r="AX22" s="45"/>
    </row>
    <row r="23" spans="1:50" ht="43.5" customHeight="1" x14ac:dyDescent="0.2">
      <c r="A23" s="46" t="str">
        <f>'[1]2 CONTEXTO E IDENTIFICACIÓN'!A23</f>
        <v>R15</v>
      </c>
      <c r="B23" s="47" t="str">
        <f>+'[1]2 CONTEXTO E IDENTIFICACIÓN'!F23</f>
        <v xml:space="preserve">  </v>
      </c>
      <c r="C23" s="48" t="str">
        <f>+'[1]3 PROBABIL E IMPACTO INHERENTE'!E23</f>
        <v/>
      </c>
      <c r="D23" s="48" t="str">
        <f>+'[1]3 PROBABIL E IMPACTO INHERENTE'!M23</f>
        <v/>
      </c>
      <c r="E23" s="49" t="str">
        <f>+'[1]4 MAPA CALOR INHERENTE'!C23</f>
        <v/>
      </c>
      <c r="F23" s="49" t="str">
        <f>+'[1]4 MAPA CALOR INHERENTE'!D23</f>
        <v/>
      </c>
      <c r="G23" s="47" t="str">
        <f>+'[1]4 MAPA CALOR INHERENTE'!E23</f>
        <v/>
      </c>
      <c r="H23" s="50" t="str">
        <f>+'[1]5 VALORACIÓN DEL CONTROL'!S67</f>
        <v/>
      </c>
      <c r="I23" s="1" t="str">
        <f>+'[1]5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c r="AS23" s="77"/>
      <c r="AT23" s="77"/>
      <c r="AU23" s="77"/>
      <c r="AV23" s="57"/>
      <c r="AW23" s="45"/>
      <c r="AX23" s="45"/>
    </row>
    <row r="24" spans="1:50" ht="43.5" customHeight="1" x14ac:dyDescent="0.2">
      <c r="A24" s="46" t="str">
        <f>'[1]2 CONTEXTO E IDENTIFICACIÓN'!A24</f>
        <v>R16</v>
      </c>
      <c r="B24" s="47" t="str">
        <f>+'[1]2 CONTEXTO E IDENTIFICACIÓN'!F24</f>
        <v xml:space="preserve">  </v>
      </c>
      <c r="C24" s="48" t="str">
        <f>+'[1]3 PROBABIL E IMPACTO INHERENTE'!E24</f>
        <v/>
      </c>
      <c r="D24" s="48" t="str">
        <f>+'[1]3 PROBABIL E IMPACTO INHERENTE'!M24</f>
        <v/>
      </c>
      <c r="E24" s="49" t="str">
        <f>+'[1]4 MAPA CALOR INHERENTE'!C24</f>
        <v/>
      </c>
      <c r="F24" s="49" t="str">
        <f>+'[1]4 MAPA CALOR INHERENTE'!D24</f>
        <v/>
      </c>
      <c r="G24" s="47" t="str">
        <f>+'[1]4 MAPA CALOR INHERENTE'!E24</f>
        <v/>
      </c>
      <c r="H24" s="50" t="str">
        <f>+'[1]5 VALORACIÓN DEL CONTROL'!S71</f>
        <v/>
      </c>
      <c r="I24" s="1" t="str">
        <f>+'[1]5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c r="AS24" s="77"/>
      <c r="AT24" s="77"/>
      <c r="AU24" s="77"/>
      <c r="AV24" s="57"/>
      <c r="AW24" s="45"/>
      <c r="AX24" s="45"/>
    </row>
    <row r="25" spans="1:50" ht="43.5" customHeight="1" x14ac:dyDescent="0.25">
      <c r="A25" s="46" t="str">
        <f>'[1]2 CONTEXTO E IDENTIFICACIÓN'!A25</f>
        <v>R17</v>
      </c>
      <c r="B25" s="47" t="str">
        <f>+'[1]2 CONTEXTO E IDENTIFICACIÓN'!F25</f>
        <v xml:space="preserve">  </v>
      </c>
      <c r="C25" s="48" t="str">
        <f>+'[1]3 PROBABIL E IMPACTO INHERENTE'!E25</f>
        <v/>
      </c>
      <c r="D25" s="48" t="str">
        <f>+'[1]3 PROBABIL E IMPACTO INHERENTE'!M25</f>
        <v/>
      </c>
      <c r="E25" s="49" t="str">
        <f>+'[1]4 MAPA CALOR INHERENTE'!C25</f>
        <v/>
      </c>
      <c r="F25" s="49" t="str">
        <f>+'[1]4 MAPA CALOR INHERENTE'!D25</f>
        <v/>
      </c>
      <c r="G25" s="47" t="str">
        <f>+'[1]4 MAPA CALOR INHERENTE'!E25</f>
        <v/>
      </c>
      <c r="H25" s="50" t="str">
        <f>+'[1]5 VALORACIÓN DEL CONTROL'!S75</f>
        <v/>
      </c>
      <c r="I25" s="1" t="str">
        <f>+'[1]5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50" ht="43.5" customHeight="1" x14ac:dyDescent="0.25">
      <c r="A26" s="46" t="str">
        <f>'[1]2 CONTEXTO E IDENTIFICACIÓN'!A26</f>
        <v>R18</v>
      </c>
      <c r="B26" s="47" t="str">
        <f>+'[1]2 CONTEXTO E IDENTIFICACIÓN'!F26</f>
        <v xml:space="preserve">  </v>
      </c>
      <c r="C26" s="48" t="str">
        <f>+'[1]3 PROBABIL E IMPACTO INHERENTE'!E26</f>
        <v/>
      </c>
      <c r="D26" s="48" t="str">
        <f>+'[1]3 PROBABIL E IMPACTO INHERENTE'!M26</f>
        <v/>
      </c>
      <c r="E26" s="49" t="str">
        <f>+'[1]4 MAPA CALOR INHERENTE'!C26</f>
        <v/>
      </c>
      <c r="F26" s="49" t="str">
        <f>+'[1]4 MAPA CALOR INHERENTE'!D26</f>
        <v/>
      </c>
      <c r="G26" s="47" t="str">
        <f>+'[1]4 MAPA CALOR INHERENTE'!E26</f>
        <v/>
      </c>
      <c r="H26" s="50" t="str">
        <f>+'[1]5 VALORACIÓN DEL CONTROL'!S79</f>
        <v/>
      </c>
      <c r="I26" s="1" t="str">
        <f>+'[1]5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50" ht="43.5" customHeight="1" x14ac:dyDescent="0.25">
      <c r="A27" s="46" t="str">
        <f>'[1]2 CONTEXTO E IDENTIFICACIÓN'!A27</f>
        <v>R19</v>
      </c>
      <c r="B27" s="47" t="str">
        <f>+'[1]2 CONTEXTO E IDENTIFICACIÓN'!F27</f>
        <v xml:space="preserve">  </v>
      </c>
      <c r="C27" s="48" t="str">
        <f>+'[1]3 PROBABIL E IMPACTO INHERENTE'!E27</f>
        <v/>
      </c>
      <c r="D27" s="48" t="str">
        <f>+'[1]3 PROBABIL E IMPACTO INHERENTE'!M27</f>
        <v/>
      </c>
      <c r="E27" s="49" t="str">
        <f>+'[1]4 MAPA CALOR INHERENTE'!C27</f>
        <v/>
      </c>
      <c r="F27" s="49" t="str">
        <f>+'[1]4 MAPA CALOR INHERENTE'!D27</f>
        <v/>
      </c>
      <c r="G27" s="47" t="str">
        <f>+'[1]4 MAPA CALOR INHERENTE'!E27</f>
        <v/>
      </c>
      <c r="H27" s="50" t="str">
        <f>+'[1]5 VALORACIÓN DEL CONTROL'!S83</f>
        <v/>
      </c>
      <c r="I27" s="1" t="str">
        <f>+'[1]5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50" ht="43.5" customHeight="1" x14ac:dyDescent="0.25">
      <c r="A28" s="46" t="str">
        <f>'[1]2 CONTEXTO E IDENTIFICACIÓN'!A28</f>
        <v>R20</v>
      </c>
      <c r="B28" s="47" t="str">
        <f>+'[1]2 CONTEXTO E IDENTIFICACIÓN'!F28</f>
        <v xml:space="preserve">  </v>
      </c>
      <c r="C28" s="48" t="str">
        <f>+'[1]3 PROBABIL E IMPACTO INHERENTE'!E28</f>
        <v/>
      </c>
      <c r="D28" s="48" t="str">
        <f>+'[1]3 PROBABIL E IMPACTO INHERENTE'!M28</f>
        <v/>
      </c>
      <c r="E28" s="49" t="str">
        <f>+'[1]4 MAPA CALOR INHERENTE'!C28</f>
        <v/>
      </c>
      <c r="F28" s="49" t="str">
        <f>+'[1]4 MAPA CALOR INHERENTE'!D28</f>
        <v/>
      </c>
      <c r="G28" s="47" t="str">
        <f>+'[1]4 MAPA CALOR INHERENTE'!E28</f>
        <v/>
      </c>
      <c r="H28" s="50" t="str">
        <f>+'[1]5 VALORACIÓN DEL CONTROL'!S87</f>
        <v/>
      </c>
      <c r="I28" s="1" t="str">
        <f>+'[1]5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50" ht="14.45" customHeight="1"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c r="AU29" s="34"/>
      <c r="AV29" s="34"/>
    </row>
    <row r="30" spans="1:50" ht="39" customHeight="1"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c r="AU30" s="34"/>
      <c r="AV30" s="34"/>
    </row>
    <row r="31" spans="1:50" ht="19.5" customHeight="1"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c r="AU31" s="34"/>
      <c r="AV31" s="34"/>
    </row>
    <row r="32" spans="1:50" ht="19.5" customHeight="1"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c r="AU32" s="34"/>
      <c r="AV32" s="34"/>
    </row>
    <row r="33" spans="5:43" s="34" customFormat="1" ht="19.5" customHeight="1" x14ac:dyDescent="0.25">
      <c r="E33" s="79"/>
      <c r="F33" s="79"/>
      <c r="H33" s="39"/>
      <c r="J33" s="79"/>
      <c r="K33" s="79"/>
      <c r="S33" s="80"/>
      <c r="T33" s="80"/>
      <c r="AM33" s="39"/>
      <c r="AN33" s="39"/>
      <c r="AO33" s="39"/>
      <c r="AP33" s="39"/>
      <c r="AQ33" s="39"/>
    </row>
    <row r="34" spans="5:43" s="34" customFormat="1" ht="19.5" customHeight="1" x14ac:dyDescent="0.25">
      <c r="E34" s="79"/>
      <c r="F34" s="79"/>
      <c r="H34" s="39"/>
      <c r="J34" s="79"/>
      <c r="K34" s="79"/>
      <c r="S34" s="80"/>
      <c r="T34" s="80"/>
      <c r="AM34" s="39"/>
      <c r="AN34" s="39"/>
      <c r="AO34" s="39"/>
      <c r="AP34" s="39"/>
      <c r="AQ34" s="39"/>
    </row>
    <row r="35" spans="5:43" s="34" customFormat="1" ht="19.5" customHeight="1" x14ac:dyDescent="0.25">
      <c r="E35" s="79"/>
      <c r="F35" s="79"/>
      <c r="H35" s="39"/>
      <c r="J35" s="79"/>
      <c r="K35" s="79"/>
      <c r="S35" s="80"/>
      <c r="T35" s="80"/>
      <c r="AM35" s="39"/>
      <c r="AN35" s="39"/>
      <c r="AO35" s="39"/>
      <c r="AP35" s="39"/>
      <c r="AQ35" s="39"/>
    </row>
  </sheetData>
  <sheetProtection sheet="1" formatCells="0" formatColumns="0" formatRows="0" sort="0" autoFilter="0" pivotTables="0"/>
  <autoFilter ref="A8:AX8" xr:uid="{00000000-0009-0000-0000-000007000000}">
    <filterColumn colId="41" showButton="0"/>
    <filterColumn colId="42" showButton="0"/>
    <filterColumn colId="43" showButton="0"/>
    <filterColumn colId="44" showButton="0"/>
    <filterColumn colId="45" showButton="0"/>
    <filterColumn colId="46" showButton="0"/>
  </autoFilter>
  <dataConsolidate/>
  <mergeCells count="10">
    <mergeCell ref="AF5:AJ5"/>
    <mergeCell ref="E7:G7"/>
    <mergeCell ref="J7:L7"/>
    <mergeCell ref="Q7:T7"/>
    <mergeCell ref="U7:W7"/>
    <mergeCell ref="AC9:AC13"/>
    <mergeCell ref="A1:A2"/>
    <mergeCell ref="B1:B2"/>
    <mergeCell ref="B4:D4"/>
    <mergeCell ref="B5:D5"/>
  </mergeCells>
  <conditionalFormatting sqref="E9:E28">
    <cfRule type="cellIs" dxfId="195" priority="6" operator="equal">
      <formula>$AE$13</formula>
    </cfRule>
    <cfRule type="cellIs" dxfId="194" priority="7" operator="equal">
      <formula>$AE$12</formula>
    </cfRule>
    <cfRule type="cellIs" dxfId="193" priority="8" operator="equal">
      <formula>$AE$11</formula>
    </cfRule>
    <cfRule type="cellIs" dxfId="192" priority="9" operator="equal">
      <formula>$AE$10</formula>
    </cfRule>
    <cfRule type="cellIs" dxfId="191" priority="10" operator="equal">
      <formula>$AE$9</formula>
    </cfRule>
  </conditionalFormatting>
  <conditionalFormatting sqref="F9:F28">
    <cfRule type="cellIs" dxfId="190" priority="1" operator="equal">
      <formula>$AF$8</formula>
    </cfRule>
    <cfRule type="cellIs" dxfId="189" priority="2" operator="equal">
      <formula>$AG$8</formula>
    </cfRule>
    <cfRule type="cellIs" dxfId="188" priority="3" operator="equal">
      <formula>$AH$8</formula>
    </cfRule>
    <cfRule type="cellIs" dxfId="187" priority="4" operator="equal">
      <formula>$AI$8</formula>
    </cfRule>
    <cfRule type="cellIs" dxfId="186" priority="5" operator="equal">
      <formula>$AJ$8</formula>
    </cfRule>
  </conditionalFormatting>
  <conditionalFormatting sqref="G9:G28">
    <cfRule type="cellIs" dxfId="185" priority="11" operator="equal">
      <formula>$AF$16</formula>
    </cfRule>
    <cfRule type="cellIs" dxfId="184" priority="12" operator="equal">
      <formula>$AF$17</formula>
    </cfRule>
    <cfRule type="cellIs" dxfId="183" priority="13" operator="equal">
      <formula>$AF$18</formula>
    </cfRule>
    <cfRule type="cellIs" dxfId="182" priority="14" operator="equal">
      <formula>$AF$19</formula>
    </cfRule>
  </conditionalFormatting>
  <conditionalFormatting sqref="I9:J28">
    <cfRule type="cellIs" dxfId="181" priority="15" operator="equal">
      <formula>$AE$13</formula>
    </cfRule>
    <cfRule type="cellIs" dxfId="180" priority="16" operator="equal">
      <formula>$AE$12</formula>
    </cfRule>
    <cfRule type="cellIs" dxfId="179" priority="17" operator="equal">
      <formula>$AE$11</formula>
    </cfRule>
    <cfRule type="cellIs" dxfId="178" priority="18" operator="equal">
      <formula>$AE$10</formula>
    </cfRule>
    <cfRule type="cellIs" dxfId="177" priority="19" operator="equal">
      <formula>$AE$9</formula>
    </cfRule>
  </conditionalFormatting>
  <conditionalFormatting sqref="K9:K28">
    <cfRule type="cellIs" dxfId="176" priority="20" operator="equal">
      <formula>$AF$8</formula>
    </cfRule>
    <cfRule type="cellIs" dxfId="175" priority="21" operator="equal">
      <formula>$AG$8</formula>
    </cfRule>
    <cfRule type="cellIs" dxfId="174" priority="22" operator="equal">
      <formula>$AH$8</formula>
    </cfRule>
    <cfRule type="cellIs" dxfId="173" priority="23" operator="equal">
      <formula>$AI$8</formula>
    </cfRule>
    <cfRule type="cellIs" dxfId="172" priority="24" operator="equal">
      <formula>$AJ$8</formula>
    </cfRule>
  </conditionalFormatting>
  <conditionalFormatting sqref="L9:L28">
    <cfRule type="cellIs" dxfId="171" priority="25" operator="equal">
      <formula>$AF$16</formula>
    </cfRule>
    <cfRule type="cellIs" dxfId="170" priority="26" operator="equal">
      <formula>$AF$17</formula>
    </cfRule>
    <cfRule type="cellIs" dxfId="169" priority="27" operator="equal">
      <formula>$AF$18</formula>
    </cfRule>
    <cfRule type="cellIs" dxfId="168" priority="28" operator="equal">
      <formula>$AF$19</formula>
    </cfRule>
  </conditionalFormatting>
  <dataValidations count="4">
    <dataValidation type="list" allowBlank="1" showInputMessage="1" showErrorMessage="1" sqref="O9:O28" xr:uid="{25772497-07A8-463A-9938-66352D1B20C7}">
      <formula1>INDIRECT($N9)</formula1>
    </dataValidation>
    <dataValidation allowBlank="1" showInputMessage="1" showErrorMessage="1" prompt="Es la materialización del riesgo y las consecuencias de su aparición. Su escala es: 5 bajo impacto, 10 medio, 20 alto impacto._x000a_" sqref="JP8:JV8" xr:uid="{7F0BB243-416F-45EF-963E-6048FC796DA3}"/>
    <dataValidation allowBlank="1" showInputMessage="1" showErrorMessage="1" prompt="La probabilidad se encuentra determinada por una escala de 1 a 3, siendo 1 la menor probabilidad de ocurrencia del riesgo y 3 la mayor probabilidad de  ocurrencia." sqref="JO8" xr:uid="{59AEA8FD-F724-4041-B407-5D5AC14C1899}"/>
    <dataValidation type="list" allowBlank="1" showInputMessage="1" showErrorMessage="1" sqref="JP9:JV16" xr:uid="{8BC41E51-6EA8-4349-9BBB-0CE3803D7F12}">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5C560-A607-4BBC-9E29-5071FD380435}">
  <dimension ref="A1:AQ35"/>
  <sheetViews>
    <sheetView topLeftCell="A10" workbookViewId="0">
      <selection activeCell="J11" sqref="J11"/>
    </sheetView>
  </sheetViews>
  <sheetFormatPr baseColWidth="10" defaultRowHeight="15" x14ac:dyDescent="0.25"/>
  <cols>
    <col min="1" max="1" width="10.140625" style="34" customWidth="1"/>
    <col min="2" max="2" width="22" style="39" customWidth="1"/>
    <col min="3" max="4" width="12.42578125" style="39" customWidth="1"/>
    <col min="5" max="5" width="14.42578125" style="79" customWidth="1"/>
    <col min="6" max="6" width="14.7109375" style="79" customWidth="1"/>
    <col min="7" max="7" width="11" style="39"/>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9.57031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s>
  <sheetData>
    <row r="1" spans="1:43" ht="25.5" x14ac:dyDescent="0.25">
      <c r="A1" s="111"/>
      <c r="B1" s="112" t="str">
        <f>+'[9]2 CONTEXTO E IDENTIFICACIÓN'!C1</f>
        <v>MAPA DE RIESGOS</v>
      </c>
      <c r="C1" s="2" t="str">
        <f>+'[9]2 CONTEXTO E IDENTIFICACIÓN'!D1</f>
        <v>CÓDIGO:</v>
      </c>
      <c r="D1" s="3">
        <f>+'[9]2 CONTEXTO E IDENTIFICACIÓN'!E1</f>
        <v>0</v>
      </c>
      <c r="E1" s="4"/>
      <c r="F1" s="5" t="str">
        <f>+'[9]2 CONTEXTO E IDENTIFICACIÓN'!$G$4</f>
        <v>Elaboración o Actualización:</v>
      </c>
      <c r="G1" s="6">
        <f>+IF('[9]2 CONTEXTO E IDENTIFICACIÓN'!$H$4="","",'[9]2 CONTEXTO E IDENTIFICACIÓN'!$H$4)</f>
        <v>45902</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row>
    <row r="2" spans="1:43" x14ac:dyDescent="0.25">
      <c r="A2" s="111"/>
      <c r="B2" s="112"/>
      <c r="C2" s="2" t="str">
        <f>+'[9]2 CONTEXTO E IDENTIFICACIÓN'!D2</f>
        <v>VERSIÓN:</v>
      </c>
      <c r="D2" s="3">
        <f>+'[9]2 CONTEXTO E IDENTIFICACIÓN'!E2</f>
        <v>0</v>
      </c>
      <c r="E2" s="4"/>
      <c r="F2" s="11" t="str">
        <f>+'[9]2 CONTEXTO E IDENTIFICACIÓN'!$E$5</f>
        <v>Vigencia del:</v>
      </c>
      <c r="G2" s="12">
        <f>+IF('[9]2 CONTEXTO E IDENTIFICACIÓN'!$F$5="","",'[9]2 CONTEXTO E IDENTIFICACIÓN'!$F$5)</f>
        <v>45778</v>
      </c>
      <c r="H2" s="13" t="s">
        <v>0</v>
      </c>
      <c r="I2" s="14">
        <f>+IF('[9]2 CONTEXTO E IDENTIFICACIÓN'!$H$5="","",'[9]2 CONTEXTO E IDENTIFICACIÓN'!$H$5)</f>
        <v>45900</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row>
    <row r="3" spans="1:43"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row>
    <row r="4" spans="1:43" ht="30.75" thickBot="1" x14ac:dyDescent="0.3">
      <c r="A4" s="19" t="s">
        <v>1</v>
      </c>
      <c r="B4" s="113" t="str">
        <f>+IF('[9]2 CONTEXTO E IDENTIFICACIÓN'!$C$4="","",'[9]2 CONTEXTO E IDENTIFICACIÓN'!$C$4)</f>
        <v>GOBERNACION DE BOLIVAR</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row>
    <row r="5" spans="1:43" ht="30" x14ac:dyDescent="0.25">
      <c r="A5" s="19" t="s">
        <v>2</v>
      </c>
      <c r="B5" s="113" t="str">
        <f>+IF('[9]2 CONTEXTO E IDENTIFICACIÓN'!$E$4="","",'[9]2 CONTEXTO E IDENTIFICACIÓN'!$E$4)</f>
        <v>SECRETARIA D EMINAS Y ENERGIAS</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row>
    <row r="6" spans="1:43"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row>
    <row r="7" spans="1:43"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3"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row>
    <row r="9" spans="1:43" ht="114.75" x14ac:dyDescent="0.25">
      <c r="A9" s="46" t="str">
        <f>'[9]2 CONTEXTO E IDENTIFICACIÓN'!A9</f>
        <v>R1</v>
      </c>
      <c r="B9" s="47" t="str">
        <f>+'[9]2 CONTEXTO E IDENTIFICACIÓN'!F9</f>
        <v>Posibilidad de pérdida reputacional por falta de capacitaciones al personal contratado en sigob y/o canales de respuesta debido a  personal no capacitado en sigob y /o canales de respuestas</v>
      </c>
      <c r="C9" s="48">
        <f>+'[9]3 PROBABIL E IMPACTO INHERENTE'!E9</f>
        <v>0.4</v>
      </c>
      <c r="D9" s="48">
        <f>+'[9]3 PROBABIL E IMPACTO INHERENTE'!M9</f>
        <v>0.6</v>
      </c>
      <c r="E9" s="49" t="str">
        <f>+'[9]4 MAPA CALOR INHERENTE'!C9</f>
        <v>Baja</v>
      </c>
      <c r="F9" s="49" t="str">
        <f>+'[9]4 MAPA CALOR INHERENTE'!D9</f>
        <v>Moderado</v>
      </c>
      <c r="G9" s="47" t="str">
        <f>+'[9]4 MAPA CALOR INHERENTE'!E9</f>
        <v>Moderado</v>
      </c>
      <c r="H9" s="50">
        <f>+'[9]6 MAPA CALOR RESIDUAL'!C9</f>
        <v>0.24</v>
      </c>
      <c r="I9" s="1">
        <f>+'[9]6 MAPA CALOR RESIDUAL'!D9</f>
        <v>0.6</v>
      </c>
      <c r="J9" s="49" t="str">
        <f>+'[9]6 MAPA CALOR RESIDUAL'!E9</f>
        <v>Baja</v>
      </c>
      <c r="K9" s="49" t="str">
        <f>+'[9]6 MAPA CALOR RESIDUAL'!F9</f>
        <v>Moderado</v>
      </c>
      <c r="L9" s="47" t="str">
        <f>+'[9]6 MAPA CALOR RESIDUAL'!G9</f>
        <v>Moderado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90" t="s">
        <v>125</v>
      </c>
      <c r="R9" s="51" t="s">
        <v>126</v>
      </c>
      <c r="S9" s="52">
        <v>46055</v>
      </c>
      <c r="T9" s="52" t="s">
        <v>127</v>
      </c>
      <c r="U9" s="52">
        <v>46142</v>
      </c>
      <c r="V9" s="52">
        <v>46262</v>
      </c>
      <c r="W9" s="52">
        <v>46374</v>
      </c>
      <c r="X9" s="51" t="s">
        <v>128</v>
      </c>
      <c r="Y9" s="51"/>
      <c r="Z9" s="51"/>
      <c r="AA9" s="53"/>
      <c r="AB9" s="53"/>
      <c r="AC9" s="108" t="s">
        <v>44</v>
      </c>
      <c r="AD9" s="54">
        <v>1</v>
      </c>
      <c r="AE9" s="43" t="s">
        <v>45</v>
      </c>
      <c r="AF9" s="55" t="s">
        <v>46</v>
      </c>
      <c r="AG9" s="55" t="s">
        <v>46</v>
      </c>
      <c r="AH9" s="55" t="s">
        <v>46</v>
      </c>
      <c r="AI9" s="55" t="s">
        <v>46</v>
      </c>
      <c r="AJ9" s="56" t="s">
        <v>47</v>
      </c>
      <c r="AM9" s="38"/>
      <c r="AN9" s="38"/>
      <c r="AO9" s="45"/>
      <c r="AP9" s="45"/>
      <c r="AQ9" s="45"/>
    </row>
    <row r="10" spans="1:43" ht="178.5" x14ac:dyDescent="0.25">
      <c r="A10" s="46" t="str">
        <f>'[9]2 CONTEXTO E IDENTIFICACIÓN'!A10</f>
        <v>R2</v>
      </c>
      <c r="B10" s="47" t="str">
        <f>+'[9]2 CONTEXTO E IDENTIFICACIÓN'!F10</f>
        <v>Posibilidad de pérdida reputacional por falta de formacion al personal en una ruta clara del debido proceso de los proyectos que se formulan, presentan, ejecutan y supervidan debido a personal contratista sin claridad en la ruta de accion para los procesos que se adelantan en la secretaria</v>
      </c>
      <c r="C10" s="48">
        <f>+'[9]3 PROBABIL E IMPACTO INHERENTE'!E10</f>
        <v>0.4</v>
      </c>
      <c r="D10" s="48">
        <f>+'[9]3 PROBABIL E IMPACTO INHERENTE'!M10</f>
        <v>0.6</v>
      </c>
      <c r="E10" s="49" t="str">
        <f>+'[9]4 MAPA CALOR INHERENTE'!C10</f>
        <v>Baja</v>
      </c>
      <c r="F10" s="49" t="str">
        <f>+'[9]4 MAPA CALOR INHERENTE'!D10</f>
        <v>Moderado</v>
      </c>
      <c r="G10" s="47" t="str">
        <f>+'[9]4 MAPA CALOR INHERENTE'!E10</f>
        <v>Moderado</v>
      </c>
      <c r="H10" s="50">
        <f>+'[9]5 VALORACIÓN DEL CONTROL'!S15</f>
        <v>0.24</v>
      </c>
      <c r="I10" s="1">
        <f>+'[9]5 VALORACIÓN DEL CONTROL'!T15</f>
        <v>0.44999999999999996</v>
      </c>
      <c r="J10" s="49" t="str">
        <f t="shared" ref="J10:J28" si="3">+IF(H10=0,"",IF(H10&lt;=$AD$13,$AE$13,IF(H10&lt;=$AD$12,$AE$12,IF(H10&lt;=$AD$11,$AE$11,IF(H10&lt;=$AD$10,$AE$10,IF(H10&lt;=$AD$9,$AE$9,""))))))</f>
        <v>Baja</v>
      </c>
      <c r="K10" s="49" t="str">
        <f t="shared" ref="K10:K28" si="4">+IF(I10=0,"",IF(I10&lt;=$AF$7,$AF$8,IF(I10&lt;=$AG$7,$AG$8,IF(I10&lt;=$AH$7,$AH$8,IF(I10&lt;=$AI$7,$AI$8,IF(I10&lt;=$AJ$7,$AJ$8,""))))))</f>
        <v>Moderado</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7" t="str">
        <f t="shared" si="0"/>
        <v>Requiere Plan de Acción</v>
      </c>
      <c r="N10" s="47" t="str">
        <f t="shared" si="1"/>
        <v>Reducir_mitigar_Transferir_Evitar</v>
      </c>
      <c r="O10" s="51" t="s">
        <v>36</v>
      </c>
      <c r="P10" s="47" t="str">
        <f t="shared" si="2"/>
        <v>Reducir_Mitigar</v>
      </c>
      <c r="Q10" s="90" t="s">
        <v>129</v>
      </c>
      <c r="R10" s="51" t="s">
        <v>126</v>
      </c>
      <c r="S10" s="52">
        <v>46055</v>
      </c>
      <c r="T10" s="52" t="s">
        <v>127</v>
      </c>
      <c r="U10" s="52">
        <v>46142</v>
      </c>
      <c r="V10" s="52">
        <v>46262</v>
      </c>
      <c r="W10" s="52">
        <v>14</v>
      </c>
      <c r="X10" s="51" t="s">
        <v>130</v>
      </c>
      <c r="Y10" s="51"/>
      <c r="Z10" s="51"/>
      <c r="AA10" s="53"/>
      <c r="AB10" s="53"/>
      <c r="AC10" s="109"/>
      <c r="AD10" s="54">
        <v>0.8</v>
      </c>
      <c r="AE10" s="43" t="s">
        <v>49</v>
      </c>
      <c r="AF10" s="58" t="s">
        <v>33</v>
      </c>
      <c r="AG10" s="58" t="s">
        <v>33</v>
      </c>
      <c r="AH10" s="55" t="s">
        <v>46</v>
      </c>
      <c r="AI10" s="55" t="s">
        <v>46</v>
      </c>
      <c r="AJ10" s="56" t="s">
        <v>47</v>
      </c>
      <c r="AM10" s="38"/>
      <c r="AN10" s="38"/>
      <c r="AO10" s="45"/>
      <c r="AP10" s="59"/>
      <c r="AQ10" s="60"/>
    </row>
    <row r="11" spans="1:43" ht="127.5" x14ac:dyDescent="0.25">
      <c r="A11" s="46" t="str">
        <f>'[9]2 CONTEXTO E IDENTIFICACIÓN'!A11</f>
        <v>R3</v>
      </c>
      <c r="B11" s="47" t="str">
        <f>+'[9]2 CONTEXTO E IDENTIFICACIÓN'!F11</f>
        <v>Posibilidad de pérdida reputacional por falta de socialiacion en las peticiones que realizan otras dependencias debido a demoras en dar respuesta  a los requerimientos que hacen otras dependencias</v>
      </c>
      <c r="C11" s="48">
        <f>+'[9]3 PROBABIL E IMPACTO INHERENTE'!E11</f>
        <v>0.6</v>
      </c>
      <c r="D11" s="48">
        <f>+'[9]3 PROBABIL E IMPACTO INHERENTE'!M11</f>
        <v>0.6</v>
      </c>
      <c r="E11" s="49" t="str">
        <f>+'[9]4 MAPA CALOR INHERENTE'!C11</f>
        <v>Media</v>
      </c>
      <c r="F11" s="49" t="str">
        <f>+'[9]4 MAPA CALOR INHERENTE'!D11</f>
        <v>Moderado</v>
      </c>
      <c r="G11" s="47" t="str">
        <f>+'[9]4 MAPA CALOR INHERENTE'!E11</f>
        <v>Moderado</v>
      </c>
      <c r="H11" s="50">
        <f>+'[9]5 VALORACIÓN DEL CONTROL'!S19</f>
        <v>0.105</v>
      </c>
      <c r="I11" s="1">
        <f>+'[9]5 VALORACIÓN DEL CONTROL'!T19</f>
        <v>0.6</v>
      </c>
      <c r="J11" s="49" t="str">
        <f t="shared" si="3"/>
        <v>Muy Baja</v>
      </c>
      <c r="K11" s="49" t="str">
        <f t="shared" si="4"/>
        <v>Moderado</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7" t="str">
        <f t="shared" si="0"/>
        <v>Requiere Plan de Acción</v>
      </c>
      <c r="N11" s="47" t="str">
        <f t="shared" si="1"/>
        <v>Reducir_mitigar_Transferir_Evitar</v>
      </c>
      <c r="O11" s="51" t="s">
        <v>36</v>
      </c>
      <c r="P11" s="47" t="str">
        <f t="shared" si="2"/>
        <v>Reducir_Mitigar</v>
      </c>
      <c r="Q11" s="90" t="s">
        <v>131</v>
      </c>
      <c r="R11" s="51" t="s">
        <v>126</v>
      </c>
      <c r="S11" s="52">
        <v>46055</v>
      </c>
      <c r="T11" s="52" t="s">
        <v>127</v>
      </c>
      <c r="U11" s="52">
        <v>46142</v>
      </c>
      <c r="V11" s="52">
        <v>46262</v>
      </c>
      <c r="W11" s="52">
        <v>46374</v>
      </c>
      <c r="X11" s="51" t="s">
        <v>132</v>
      </c>
      <c r="Y11" s="51"/>
      <c r="Z11" s="51"/>
      <c r="AA11" s="53"/>
      <c r="AB11" s="53"/>
      <c r="AC11" s="109"/>
      <c r="AD11" s="54">
        <v>0.6</v>
      </c>
      <c r="AE11" s="43" t="s">
        <v>51</v>
      </c>
      <c r="AF11" s="58" t="s">
        <v>33</v>
      </c>
      <c r="AG11" s="58" t="s">
        <v>33</v>
      </c>
      <c r="AH11" s="58" t="s">
        <v>33</v>
      </c>
      <c r="AI11" s="55" t="s">
        <v>46</v>
      </c>
      <c r="AJ11" s="56" t="s">
        <v>47</v>
      </c>
      <c r="AM11" s="38"/>
      <c r="AN11" s="38"/>
      <c r="AO11" s="45"/>
      <c r="AP11" s="59"/>
      <c r="AQ11" s="60"/>
    </row>
    <row r="12" spans="1:43" ht="165.75" x14ac:dyDescent="0.25">
      <c r="A12" s="46" t="str">
        <f>'[9]2 CONTEXTO E IDENTIFICACIÓN'!A12</f>
        <v>R4</v>
      </c>
      <c r="B12" s="47" t="str">
        <f>+'[9]2 CONTEXTO E IDENTIFICACIÓN'!F12</f>
        <v>Posibilidad de pérdida reputacional por falta de socializacion interna de los eventos o actividades realizadas por la dependencia debido a que el personal contratista no esta informado de las actividades y no puede dar informacion al publico de las actividades realizadas</v>
      </c>
      <c r="C12" s="48">
        <f>+'[9]3 PROBABIL E IMPACTO INHERENTE'!E12</f>
        <v>0.6</v>
      </c>
      <c r="D12" s="48">
        <f>+'[9]3 PROBABIL E IMPACTO INHERENTE'!M12</f>
        <v>0.6</v>
      </c>
      <c r="E12" s="49" t="str">
        <f>+'[9]4 MAPA CALOR INHERENTE'!C12</f>
        <v>Media</v>
      </c>
      <c r="F12" s="49" t="str">
        <f>+'[9]4 MAPA CALOR INHERENTE'!D12</f>
        <v>Moderado</v>
      </c>
      <c r="G12" s="47" t="str">
        <f>+'[9]4 MAPA CALOR INHERENTE'!E12</f>
        <v>Moderado</v>
      </c>
      <c r="H12" s="50">
        <f>+'[9]5 VALORACIÓN DEL CONTROL'!S23</f>
        <v>0.36</v>
      </c>
      <c r="I12" s="1">
        <f>+'[9]5 VALORACIÓN DEL CONTROL'!T23</f>
        <v>0.6</v>
      </c>
      <c r="J12" s="49" t="str">
        <f t="shared" si="3"/>
        <v>Baja</v>
      </c>
      <c r="K12" s="49" t="str">
        <f t="shared" si="4"/>
        <v>Moderado</v>
      </c>
      <c r="L12" s="47" t="str">
        <f t="shared" si="5"/>
        <v>Moderado</v>
      </c>
      <c r="M12" s="47" t="str">
        <f t="shared" si="0"/>
        <v>Requiere Plan de Acción</v>
      </c>
      <c r="N12" s="47" t="str">
        <f t="shared" si="1"/>
        <v>Reducir_mitigar_Transferir_Evitar</v>
      </c>
      <c r="O12" s="51" t="s">
        <v>64</v>
      </c>
      <c r="P12" s="47" t="str">
        <f t="shared" si="2"/>
        <v>Redicir_Transferir</v>
      </c>
      <c r="Q12" s="90" t="s">
        <v>133</v>
      </c>
      <c r="R12" s="51" t="s">
        <v>126</v>
      </c>
      <c r="S12" s="52">
        <v>46055</v>
      </c>
      <c r="T12" s="52" t="s">
        <v>127</v>
      </c>
      <c r="U12" s="52">
        <v>46142</v>
      </c>
      <c r="V12" s="52">
        <v>46262</v>
      </c>
      <c r="W12" s="52">
        <v>46374</v>
      </c>
      <c r="X12" s="51" t="s">
        <v>134</v>
      </c>
      <c r="Y12" s="51"/>
      <c r="Z12" s="51"/>
      <c r="AA12" s="53"/>
      <c r="AB12" s="53"/>
      <c r="AC12" s="109"/>
      <c r="AD12" s="54">
        <v>0.4</v>
      </c>
      <c r="AE12" s="43" t="s">
        <v>52</v>
      </c>
      <c r="AF12" s="61" t="s">
        <v>53</v>
      </c>
      <c r="AG12" s="58" t="s">
        <v>33</v>
      </c>
      <c r="AH12" s="58" t="s">
        <v>33</v>
      </c>
      <c r="AI12" s="55" t="s">
        <v>46</v>
      </c>
      <c r="AJ12" s="56" t="s">
        <v>47</v>
      </c>
      <c r="AM12" s="38"/>
      <c r="AN12" s="38"/>
      <c r="AO12" s="45"/>
      <c r="AP12" s="59"/>
      <c r="AQ12" s="60"/>
    </row>
    <row r="13" spans="1:43" ht="115.5" thickBot="1" x14ac:dyDescent="0.3">
      <c r="A13" s="46" t="str">
        <f>'[9]2 CONTEXTO E IDENTIFICACIÓN'!A13</f>
        <v>R5</v>
      </c>
      <c r="B13" s="47" t="str">
        <f>+'[9]2 CONTEXTO E IDENTIFICACIÓN'!F13</f>
        <v>Posibilidad de pérdida reputacional por retrazos o malos entendidos en la recepcion y/o entrega de la informacion debido a la falta de uso de los correos institucionales por parte de los funcionarios</v>
      </c>
      <c r="C13" s="48">
        <f>+'[9]3 PROBABIL E IMPACTO INHERENTE'!E13</f>
        <v>1</v>
      </c>
      <c r="D13" s="48">
        <f>+'[9]3 PROBABIL E IMPACTO INHERENTE'!M13</f>
        <v>0.6</v>
      </c>
      <c r="E13" s="49" t="str">
        <f>+'[9]4 MAPA CALOR INHERENTE'!C13</f>
        <v>Muy Alta</v>
      </c>
      <c r="F13" s="49" t="str">
        <f>+'[9]4 MAPA CALOR INHERENTE'!D13</f>
        <v>Moderado</v>
      </c>
      <c r="G13" s="47" t="str">
        <f>+'[9]4 MAPA CALOR INHERENTE'!E13</f>
        <v>Alto</v>
      </c>
      <c r="H13" s="50">
        <f>+'[9]5 VALORACIÓN DEL CONTROL'!S27</f>
        <v>0.35</v>
      </c>
      <c r="I13" s="1">
        <f>+'[9]5 VALORACIÓN DEL CONTROL'!T27</f>
        <v>0.6</v>
      </c>
      <c r="J13" s="49" t="str">
        <f t="shared" si="3"/>
        <v>Baja</v>
      </c>
      <c r="K13" s="49" t="str">
        <f t="shared" si="4"/>
        <v>Moderado</v>
      </c>
      <c r="L13" s="47" t="str">
        <f t="shared" si="5"/>
        <v>Moderado</v>
      </c>
      <c r="M13" s="47" t="str">
        <f t="shared" si="0"/>
        <v>Requiere Plan de Acción</v>
      </c>
      <c r="N13" s="47" t="str">
        <f t="shared" si="1"/>
        <v>Reducir_mitigar_Transferir_Evitar</v>
      </c>
      <c r="O13" s="51" t="s">
        <v>68</v>
      </c>
      <c r="P13" s="47" t="str">
        <f t="shared" si="2"/>
        <v>Evitar</v>
      </c>
      <c r="Q13" s="90" t="s">
        <v>135</v>
      </c>
      <c r="R13" s="51" t="s">
        <v>126</v>
      </c>
      <c r="S13" s="52">
        <v>46055</v>
      </c>
      <c r="T13" s="52" t="s">
        <v>127</v>
      </c>
      <c r="U13" s="52">
        <v>46142</v>
      </c>
      <c r="V13" s="52">
        <v>46262</v>
      </c>
      <c r="W13" s="52">
        <v>46374</v>
      </c>
      <c r="X13" s="51" t="s">
        <v>136</v>
      </c>
      <c r="Y13" s="51"/>
      <c r="Z13" s="51"/>
      <c r="AA13" s="53"/>
      <c r="AB13" s="53"/>
      <c r="AC13" s="110"/>
      <c r="AD13" s="63">
        <v>0.2</v>
      </c>
      <c r="AE13" s="64" t="s">
        <v>57</v>
      </c>
      <c r="AF13" s="65" t="s">
        <v>53</v>
      </c>
      <c r="AG13" s="65" t="s">
        <v>53</v>
      </c>
      <c r="AH13" s="66" t="s">
        <v>33</v>
      </c>
      <c r="AI13" s="67" t="s">
        <v>46</v>
      </c>
      <c r="AJ13" s="68" t="s">
        <v>47</v>
      </c>
      <c r="AM13" s="38"/>
      <c r="AN13" s="38"/>
      <c r="AO13" s="45"/>
      <c r="AP13" s="59"/>
      <c r="AQ13" s="60"/>
    </row>
    <row r="14" spans="1:43" ht="127.5" x14ac:dyDescent="0.25">
      <c r="A14" s="46" t="str">
        <f>'[9]2 CONTEXTO E IDENTIFICACIÓN'!A14</f>
        <v>R6</v>
      </c>
      <c r="B14" s="47" t="str">
        <f>+'[9]2 CONTEXTO E IDENTIFICACIÓN'!F14</f>
        <v>Posibilidad de pérdida reputacional por falta de seguimiento periodico a los procesos a cargo de los funcionarios debido a los tiempos entre las reuniones son muy distantes, los procesos y procedimientos pueden tomar otras direcciones</v>
      </c>
      <c r="C14" s="48">
        <f>+'[9]3 PROBABIL E IMPACTO INHERENTE'!E14</f>
        <v>0.6</v>
      </c>
      <c r="D14" s="48">
        <f>+'[9]3 PROBABIL E IMPACTO INHERENTE'!M14</f>
        <v>0.6</v>
      </c>
      <c r="E14" s="49" t="str">
        <f>+'[9]4 MAPA CALOR INHERENTE'!C14</f>
        <v>Media</v>
      </c>
      <c r="F14" s="49" t="str">
        <f>+'[9]4 MAPA CALOR INHERENTE'!D14</f>
        <v>Moderado</v>
      </c>
      <c r="G14" s="47" t="str">
        <f>+'[9]4 MAPA CALOR INHERENTE'!E14</f>
        <v>Moderado</v>
      </c>
      <c r="H14" s="50">
        <f>+'[9]5 VALORACIÓN DEL CONTROL'!S31</f>
        <v>0.36</v>
      </c>
      <c r="I14" s="1">
        <f>+'[9]5 VALORACIÓN DEL CONTROL'!T31</f>
        <v>0.6</v>
      </c>
      <c r="J14" s="49" t="str">
        <f t="shared" si="3"/>
        <v>Baja</v>
      </c>
      <c r="K14" s="49" t="str">
        <f t="shared" si="4"/>
        <v>Moderado</v>
      </c>
      <c r="L14" s="47" t="str">
        <f t="shared" si="5"/>
        <v>Moderado</v>
      </c>
      <c r="M14" s="47" t="str">
        <f t="shared" si="0"/>
        <v>Requiere Plan de Acción</v>
      </c>
      <c r="N14" s="47" t="str">
        <f t="shared" si="1"/>
        <v>Reducir_mitigar_Transferir_Evitar</v>
      </c>
      <c r="O14" s="51" t="s">
        <v>36</v>
      </c>
      <c r="P14" s="47" t="str">
        <f t="shared" si="2"/>
        <v>Reducir_Mitigar</v>
      </c>
      <c r="Q14" s="91" t="s">
        <v>137</v>
      </c>
      <c r="R14" s="51" t="s">
        <v>126</v>
      </c>
      <c r="S14" s="52">
        <v>46055</v>
      </c>
      <c r="T14" s="52" t="s">
        <v>127</v>
      </c>
      <c r="U14" s="52">
        <v>46142</v>
      </c>
      <c r="V14" s="52">
        <v>46262</v>
      </c>
      <c r="W14" s="52">
        <v>46374</v>
      </c>
      <c r="X14" s="51" t="s">
        <v>138</v>
      </c>
      <c r="Y14" s="51"/>
      <c r="Z14" s="51"/>
      <c r="AA14" s="53"/>
      <c r="AB14" s="53"/>
      <c r="AM14" s="38"/>
      <c r="AN14" s="38"/>
      <c r="AO14" s="45"/>
      <c r="AP14" s="59"/>
      <c r="AQ14" s="60"/>
    </row>
    <row r="15" spans="1:43" ht="178.5" x14ac:dyDescent="0.25">
      <c r="A15" s="46" t="str">
        <f>'[9]2 CONTEXTO E IDENTIFICACIÓN'!A15</f>
        <v>R7</v>
      </c>
      <c r="B15" s="47" t="str">
        <f>+'[9]2 CONTEXTO E IDENTIFICACIÓN'!F15</f>
        <v>Posibilidad de pérdida económica y reputacional por falta de personal 100% capacitado en las siguientes plataformas: MGA, PIIP,GESPROY 3,0 a causa de personal idoneo en conocimientos de energias renovables para la formulacion e iniciativas de desarrollo en fomento de nuevas fuentes de energias</v>
      </c>
      <c r="C15" s="48">
        <f>+'[9]3 PROBABIL E IMPACTO INHERENTE'!E15</f>
        <v>0.4</v>
      </c>
      <c r="D15" s="48">
        <f>+'[9]3 PROBABIL E IMPACTO INHERENTE'!M15</f>
        <v>0.8</v>
      </c>
      <c r="E15" s="49" t="str">
        <f>+'[9]4 MAPA CALOR INHERENTE'!C15</f>
        <v>Baja</v>
      </c>
      <c r="F15" s="49" t="str">
        <f>+'[9]4 MAPA CALOR INHERENTE'!D15</f>
        <v>Mayor</v>
      </c>
      <c r="G15" s="47" t="str">
        <f>+'[9]4 MAPA CALOR INHERENTE'!E15</f>
        <v>Alto</v>
      </c>
      <c r="H15" s="50">
        <f>+'[9]5 VALORACIÓN DEL CONTROL'!S35</f>
        <v>7.1999999999999995E-2</v>
      </c>
      <c r="I15" s="1">
        <f>+'[9]5 VALORACIÓN DEL CONTROL'!T35</f>
        <v>0.8</v>
      </c>
      <c r="J15" s="49" t="str">
        <f t="shared" si="3"/>
        <v>Muy Baja</v>
      </c>
      <c r="K15" s="49" t="str">
        <f t="shared" si="4"/>
        <v>Mayor</v>
      </c>
      <c r="L15" s="47" t="str">
        <f t="shared" si="5"/>
        <v>Alto</v>
      </c>
      <c r="M15" s="47" t="str">
        <f t="shared" si="0"/>
        <v>Requiere Plan de Acción</v>
      </c>
      <c r="N15" s="47" t="str">
        <f t="shared" si="1"/>
        <v>Reducir_mitigar_Transferir_Evitar</v>
      </c>
      <c r="O15" s="51" t="s">
        <v>68</v>
      </c>
      <c r="P15" s="47" t="str">
        <f t="shared" si="2"/>
        <v>Evitar</v>
      </c>
      <c r="Q15" s="91" t="s">
        <v>139</v>
      </c>
      <c r="R15" s="51" t="s">
        <v>140</v>
      </c>
      <c r="S15" s="52">
        <v>46055</v>
      </c>
      <c r="T15" s="52" t="s">
        <v>127</v>
      </c>
      <c r="U15" s="52">
        <v>46142</v>
      </c>
      <c r="V15" s="52">
        <v>46262</v>
      </c>
      <c r="W15" s="52">
        <v>46374</v>
      </c>
      <c r="X15" s="51" t="s">
        <v>141</v>
      </c>
      <c r="Y15" s="51"/>
      <c r="Z15" s="51"/>
      <c r="AA15" s="53"/>
      <c r="AB15" s="53"/>
      <c r="AF15" s="32" t="s">
        <v>61</v>
      </c>
      <c r="AG15" s="32" t="s">
        <v>18</v>
      </c>
      <c r="AH15" s="32" t="s">
        <v>17</v>
      </c>
      <c r="AJ15" s="42" t="s">
        <v>62</v>
      </c>
      <c r="AK15" s="38"/>
      <c r="AL15" s="38"/>
      <c r="AM15" s="38"/>
      <c r="AN15" s="38"/>
      <c r="AO15" s="45"/>
      <c r="AP15" s="59"/>
      <c r="AQ15" s="45"/>
    </row>
    <row r="16" spans="1:43" ht="165.75" x14ac:dyDescent="0.25">
      <c r="A16" s="46" t="str">
        <f>'[9]2 CONTEXTO E IDENTIFICACIÓN'!A16</f>
        <v>R8</v>
      </c>
      <c r="B16" s="47" t="str">
        <f>+'[9]2 CONTEXTO E IDENTIFICACIÓN'!F16</f>
        <v>Posibilidad de pérdida reputacional por falta de programas de capacitacion en el proceso de las energias renovables debido a la poca articulacion y compromiso por parte del equipo de trabajo de las energias renovables para el seguimiento oprtuno de todos los programas y proyectos.</v>
      </c>
      <c r="C16" s="48">
        <f>+'[9]3 PROBABIL E IMPACTO INHERENTE'!E16</f>
        <v>0.4</v>
      </c>
      <c r="D16" s="48">
        <f>+'[9]3 PROBABIL E IMPACTO INHERENTE'!M16</f>
        <v>0.8</v>
      </c>
      <c r="E16" s="49" t="str">
        <f>+'[9]4 MAPA CALOR INHERENTE'!C16</f>
        <v>Baja</v>
      </c>
      <c r="F16" s="49" t="str">
        <f>+'[9]4 MAPA CALOR INHERENTE'!D16</f>
        <v>Mayor</v>
      </c>
      <c r="G16" s="47" t="str">
        <f>+'[9]4 MAPA CALOR INHERENTE'!E16</f>
        <v>Alto</v>
      </c>
      <c r="H16" s="50">
        <f>+'[9]5 VALORACIÓN DEL CONTROL'!S39</f>
        <v>0.24</v>
      </c>
      <c r="I16" s="1">
        <f>+'[9]5 VALORACIÓN DEL CONTROL'!T39</f>
        <v>0.8</v>
      </c>
      <c r="J16" s="49" t="str">
        <f t="shared" si="3"/>
        <v>Baja</v>
      </c>
      <c r="K16" s="49" t="str">
        <f t="shared" si="4"/>
        <v>Mayor</v>
      </c>
      <c r="L16" s="47" t="str">
        <f t="shared" si="5"/>
        <v>Alto</v>
      </c>
      <c r="M16" s="47" t="str">
        <f t="shared" si="0"/>
        <v>Requiere Plan de Acción</v>
      </c>
      <c r="N16" s="47" t="str">
        <f t="shared" si="1"/>
        <v>Reducir_mitigar_Transferir_Evitar</v>
      </c>
      <c r="O16" s="51" t="s">
        <v>68</v>
      </c>
      <c r="P16" s="47" t="str">
        <f t="shared" si="2"/>
        <v>Evitar</v>
      </c>
      <c r="Q16" s="91" t="s">
        <v>142</v>
      </c>
      <c r="R16" s="51" t="s">
        <v>140</v>
      </c>
      <c r="S16" s="52">
        <v>46055</v>
      </c>
      <c r="T16" s="52" t="s">
        <v>127</v>
      </c>
      <c r="U16" s="52">
        <v>46142</v>
      </c>
      <c r="V16" s="52">
        <v>46262</v>
      </c>
      <c r="W16" s="52">
        <v>46374</v>
      </c>
      <c r="X16" s="51" t="s">
        <v>143</v>
      </c>
      <c r="Y16" s="51"/>
      <c r="Z16" s="51"/>
      <c r="AA16" s="53"/>
      <c r="AB16" s="53"/>
      <c r="AF16" s="69" t="s">
        <v>47</v>
      </c>
      <c r="AG16" s="42" t="s">
        <v>62</v>
      </c>
      <c r="AH16" s="42" t="s">
        <v>63</v>
      </c>
      <c r="AI16" s="38"/>
      <c r="AJ16" s="70" t="s">
        <v>36</v>
      </c>
      <c r="AM16" s="38"/>
      <c r="AN16" s="38"/>
      <c r="AO16" s="45"/>
      <c r="AP16" s="45"/>
      <c r="AQ16" s="45"/>
    </row>
    <row r="17" spans="1:43" ht="165.75" x14ac:dyDescent="0.25">
      <c r="A17" s="46" t="str">
        <f>'[9]2 CONTEXTO E IDENTIFICACIÓN'!A17</f>
        <v>R9</v>
      </c>
      <c r="B17" s="47" t="str">
        <f>+'[9]2 CONTEXTO E IDENTIFICACIÓN'!F17</f>
        <v>Posibilidad  de efecto dañoso sobre el interes patrimonial por pagos efectuados a los contratistas debido a la aporbacion de pagos por bienes y servicios que no cumplen con las condiciones de caidad</v>
      </c>
      <c r="C17" s="48">
        <f>+'[9]3 PROBABIL E IMPACTO INHERENTE'!E17</f>
        <v>0.6</v>
      </c>
      <c r="D17" s="48">
        <f>+'[9]3 PROBABIL E IMPACTO INHERENTE'!M17</f>
        <v>0.8</v>
      </c>
      <c r="E17" s="49" t="str">
        <f>+'[9]4 MAPA CALOR INHERENTE'!C17</f>
        <v>Media</v>
      </c>
      <c r="F17" s="49" t="str">
        <f>+'[9]4 MAPA CALOR INHERENTE'!D17</f>
        <v>Mayor</v>
      </c>
      <c r="G17" s="47" t="str">
        <f>+'[9]4 MAPA CALOR INHERENTE'!E17</f>
        <v>Alto</v>
      </c>
      <c r="H17" s="50">
        <f>+'[9]5 VALORACIÓN DEL CONTROL'!S43</f>
        <v>0.12959999999999999</v>
      </c>
      <c r="I17" s="1">
        <f>+'[9]5 VALORACIÓN DEL CONTROL'!T43</f>
        <v>0.8</v>
      </c>
      <c r="J17" s="49" t="str">
        <f t="shared" si="3"/>
        <v>Muy Baja</v>
      </c>
      <c r="K17" s="49" t="str">
        <f t="shared" si="4"/>
        <v>Mayor</v>
      </c>
      <c r="L17" s="47" t="str">
        <f t="shared" si="5"/>
        <v>Alto</v>
      </c>
      <c r="M17" s="47" t="str">
        <f t="shared" si="0"/>
        <v>Requiere Plan de Acción</v>
      </c>
      <c r="N17" s="47" t="str">
        <f t="shared" si="1"/>
        <v>Reducir_mitigar_Transferir_Evitar</v>
      </c>
      <c r="O17" s="51" t="s">
        <v>68</v>
      </c>
      <c r="P17" s="47" t="str">
        <f t="shared" si="2"/>
        <v>Evitar</v>
      </c>
      <c r="Q17" s="51" t="s">
        <v>144</v>
      </c>
      <c r="R17" s="51" t="s">
        <v>126</v>
      </c>
      <c r="S17" s="52">
        <v>46055</v>
      </c>
      <c r="T17" s="52" t="s">
        <v>127</v>
      </c>
      <c r="U17" s="52">
        <v>46142</v>
      </c>
      <c r="V17" s="52">
        <v>46262</v>
      </c>
      <c r="W17" s="52">
        <v>46374</v>
      </c>
      <c r="X17" s="51" t="s">
        <v>145</v>
      </c>
      <c r="Y17" s="51"/>
      <c r="Z17" s="51"/>
      <c r="AA17" s="53"/>
      <c r="AB17" s="53"/>
      <c r="AF17" s="55" t="s">
        <v>46</v>
      </c>
      <c r="AG17" s="42" t="s">
        <v>62</v>
      </c>
      <c r="AH17" s="42" t="s">
        <v>63</v>
      </c>
      <c r="AI17" s="38"/>
      <c r="AJ17" s="70" t="s">
        <v>64</v>
      </c>
      <c r="AK17" s="38"/>
      <c r="AL17" s="38"/>
      <c r="AM17" s="38"/>
      <c r="AN17" s="38"/>
      <c r="AO17" s="45"/>
      <c r="AP17" s="45"/>
      <c r="AQ17" s="45"/>
    </row>
    <row r="18" spans="1:43" ht="114.75" x14ac:dyDescent="0.25">
      <c r="A18" s="46" t="str">
        <f>'[9]2 CONTEXTO E IDENTIFICACIÓN'!A18</f>
        <v>R10</v>
      </c>
      <c r="B18" s="47" t="str">
        <f>+'[9]2 CONTEXTO E IDENTIFICACIÓN'!F18</f>
        <v>Posibilidad  de efecto dañoso sobre bienes de uso público por errores o impresiones en las actas de recibo parcial o final a causa de firmas de actas contractuales de recibo parcial o final sin supervision.</v>
      </c>
      <c r="C18" s="48">
        <f>+'[9]3 PROBABIL E IMPACTO INHERENTE'!E18</f>
        <v>0.4</v>
      </c>
      <c r="D18" s="48">
        <f>+'[9]3 PROBABIL E IMPACTO INHERENTE'!M18</f>
        <v>1</v>
      </c>
      <c r="E18" s="49" t="str">
        <f>+'[9]4 MAPA CALOR INHERENTE'!C18</f>
        <v>Baja</v>
      </c>
      <c r="F18" s="49" t="str">
        <f>+'[9]4 MAPA CALOR INHERENTE'!D18</f>
        <v>Catastrófico</v>
      </c>
      <c r="G18" s="47" t="str">
        <f>+'[9]4 MAPA CALOR INHERENTE'!E18</f>
        <v>Extremo</v>
      </c>
      <c r="H18" s="50">
        <f>+'[9]5 VALORACIÓN DEL CONTROL'!S47</f>
        <v>0.2</v>
      </c>
      <c r="I18" s="1">
        <f>+'[9]5 VALORACIÓN DEL CONTROL'!T47</f>
        <v>1</v>
      </c>
      <c r="J18" s="49" t="str">
        <f t="shared" si="3"/>
        <v>Muy Baja</v>
      </c>
      <c r="K18" s="49" t="str">
        <f t="shared" si="4"/>
        <v>Catastrófico</v>
      </c>
      <c r="L18" s="47" t="str">
        <f t="shared" si="5"/>
        <v>Extremo</v>
      </c>
      <c r="M18" s="47" t="str">
        <f t="shared" si="0"/>
        <v>Requiere Plan de Acción</v>
      </c>
      <c r="N18" s="47" t="str">
        <f t="shared" si="1"/>
        <v>Reducir_mitigar_Transferir_Evitar</v>
      </c>
      <c r="O18" s="51" t="s">
        <v>68</v>
      </c>
      <c r="P18" s="47" t="str">
        <f t="shared" si="2"/>
        <v>Evitar</v>
      </c>
      <c r="Q18" s="51" t="s">
        <v>146</v>
      </c>
      <c r="R18" s="51" t="s">
        <v>126</v>
      </c>
      <c r="S18" s="52">
        <v>46055</v>
      </c>
      <c r="T18" s="52" t="s">
        <v>127</v>
      </c>
      <c r="U18" s="52">
        <v>46142</v>
      </c>
      <c r="V18" s="52">
        <v>46262</v>
      </c>
      <c r="W18" s="52">
        <v>46374</v>
      </c>
      <c r="X18" s="51" t="s">
        <v>147</v>
      </c>
      <c r="Y18" s="51"/>
      <c r="Z18" s="51"/>
      <c r="AA18" s="53"/>
      <c r="AB18" s="53"/>
      <c r="AE18" s="72"/>
      <c r="AF18" s="58" t="s">
        <v>33</v>
      </c>
      <c r="AG18" s="42" t="s">
        <v>62</v>
      </c>
      <c r="AH18" s="42" t="s">
        <v>63</v>
      </c>
      <c r="AI18" s="72"/>
      <c r="AJ18" s="70" t="s">
        <v>68</v>
      </c>
      <c r="AK18" s="72"/>
      <c r="AL18" s="72"/>
      <c r="AM18" s="72"/>
      <c r="AN18" s="72"/>
      <c r="AO18" s="45"/>
      <c r="AP18" s="45"/>
      <c r="AQ18" s="73"/>
    </row>
    <row r="19" spans="1:43" ht="140.25" x14ac:dyDescent="0.25">
      <c r="A19" s="46" t="str">
        <f>'[9]2 CONTEXTO E IDENTIFICACIÓN'!A19</f>
        <v>R11</v>
      </c>
      <c r="B19" s="47" t="str">
        <f>+'[9]2 CONTEXTO E IDENTIFICACIÓN'!F19</f>
        <v>Posibilidad de pérdida reputacional por falta de documentacion impresa y digitalizada a causa de  mala gestion documental y archistica</v>
      </c>
      <c r="C19" s="48">
        <f>+'[9]3 PROBABIL E IMPACTO INHERENTE'!E19</f>
        <v>0.4</v>
      </c>
      <c r="D19" s="48">
        <f>+'[9]3 PROBABIL E IMPACTO INHERENTE'!M19</f>
        <v>0.6</v>
      </c>
      <c r="E19" s="49" t="str">
        <f>+'[9]4 MAPA CALOR INHERENTE'!C19</f>
        <v>Baja</v>
      </c>
      <c r="F19" s="49" t="str">
        <f>+'[9]4 MAPA CALOR INHERENTE'!D19</f>
        <v>Moderado</v>
      </c>
      <c r="G19" s="47" t="str">
        <f>+'[9]4 MAPA CALOR INHERENTE'!E19</f>
        <v>Moderado</v>
      </c>
      <c r="H19" s="50">
        <f>+'[9]5 VALORACIÓN DEL CONTROL'!S51</f>
        <v>0.1</v>
      </c>
      <c r="I19" s="1">
        <f>+'[9]5 VALORACIÓN DEL CONTROL'!T51</f>
        <v>0.6</v>
      </c>
      <c r="J19" s="49" t="str">
        <f t="shared" si="3"/>
        <v>Muy Baja</v>
      </c>
      <c r="K19" s="49" t="str">
        <f t="shared" si="4"/>
        <v>Moderado</v>
      </c>
      <c r="L19" s="47" t="str">
        <f t="shared" si="5"/>
        <v>Moderado</v>
      </c>
      <c r="M19" s="47" t="str">
        <f t="shared" si="0"/>
        <v>Requiere Plan de Acción</v>
      </c>
      <c r="N19" s="47" t="str">
        <f t="shared" si="1"/>
        <v>Reducir_mitigar_Transferir_Evitar</v>
      </c>
      <c r="O19" s="51" t="s">
        <v>36</v>
      </c>
      <c r="P19" s="47" t="str">
        <f t="shared" si="2"/>
        <v>Reducir_Mitigar</v>
      </c>
      <c r="Q19" s="91" t="s">
        <v>148</v>
      </c>
      <c r="R19" s="51" t="s">
        <v>126</v>
      </c>
      <c r="S19" s="52">
        <v>46055</v>
      </c>
      <c r="T19" s="52" t="s">
        <v>127</v>
      </c>
      <c r="U19" s="52">
        <v>46142</v>
      </c>
      <c r="V19" s="52">
        <v>46262</v>
      </c>
      <c r="W19" s="52">
        <v>46374</v>
      </c>
      <c r="X19" s="51" t="s">
        <v>149</v>
      </c>
      <c r="Y19" s="51"/>
      <c r="Z19" s="51"/>
      <c r="AA19" s="53"/>
      <c r="AB19" s="53"/>
      <c r="AE19" s="72"/>
      <c r="AF19" s="61" t="s">
        <v>53</v>
      </c>
      <c r="AG19" s="42" t="s">
        <v>71</v>
      </c>
      <c r="AH19" s="42" t="s">
        <v>72</v>
      </c>
      <c r="AM19" s="72"/>
      <c r="AN19" s="72"/>
      <c r="AO19" s="45"/>
      <c r="AP19" s="45"/>
      <c r="AQ19" s="45"/>
    </row>
    <row r="20" spans="1:43" x14ac:dyDescent="0.25">
      <c r="A20" s="46" t="str">
        <f>'[9]2 CONTEXTO E IDENTIFICACIÓN'!A20</f>
        <v>R12</v>
      </c>
      <c r="B20" s="47" t="str">
        <f>+'[9]2 CONTEXTO E IDENTIFICACIÓN'!F20</f>
        <v xml:space="preserve">  </v>
      </c>
      <c r="C20" s="48" t="str">
        <f>+'[9]3 PROBABIL E IMPACTO INHERENTE'!E20</f>
        <v/>
      </c>
      <c r="D20" s="48" t="str">
        <f>+'[9]3 PROBABIL E IMPACTO INHERENTE'!M20</f>
        <v/>
      </c>
      <c r="E20" s="49" t="str">
        <f>+'[9]4 MAPA CALOR INHERENTE'!C20</f>
        <v/>
      </c>
      <c r="F20" s="49" t="str">
        <f>+'[9]4 MAPA CALOR INHERENTE'!D20</f>
        <v/>
      </c>
      <c r="G20" s="47" t="str">
        <f>+'[9]4 MAPA CALOR INHERENTE'!E20</f>
        <v/>
      </c>
      <c r="H20" s="50" t="str">
        <f>+'[9]5 VALORACIÓN DEL CONTROL'!S55</f>
        <v/>
      </c>
      <c r="I20" s="1" t="str">
        <f>+'[9]5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row>
    <row r="21" spans="1:43" x14ac:dyDescent="0.25">
      <c r="A21" s="46" t="str">
        <f>'[9]2 CONTEXTO E IDENTIFICACIÓN'!A21</f>
        <v>R13</v>
      </c>
      <c r="B21" s="47" t="str">
        <f>+'[9]2 CONTEXTO E IDENTIFICACIÓN'!F21</f>
        <v xml:space="preserve">  </v>
      </c>
      <c r="C21" s="48" t="str">
        <f>+'[9]3 PROBABIL E IMPACTO INHERENTE'!E21</f>
        <v/>
      </c>
      <c r="D21" s="48" t="str">
        <f>+'[9]3 PROBABIL E IMPACTO INHERENTE'!M21</f>
        <v/>
      </c>
      <c r="E21" s="49" t="str">
        <f>+'[9]4 MAPA CALOR INHERENTE'!C21</f>
        <v/>
      </c>
      <c r="F21" s="49" t="str">
        <f>+'[9]4 MAPA CALOR INHERENTE'!D21</f>
        <v/>
      </c>
      <c r="G21" s="47" t="str">
        <f>+'[9]4 MAPA CALOR INHERENTE'!E21</f>
        <v/>
      </c>
      <c r="H21" s="50" t="str">
        <f>+'[9]5 VALORACIÓN DEL CONTROL'!S59</f>
        <v/>
      </c>
      <c r="I21" s="1" t="str">
        <f>+'[9]5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row>
    <row r="22" spans="1:43" x14ac:dyDescent="0.25">
      <c r="A22" s="46" t="str">
        <f>'[9]2 CONTEXTO E IDENTIFICACIÓN'!A22</f>
        <v>R14</v>
      </c>
      <c r="B22" s="47" t="str">
        <f>+'[9]2 CONTEXTO E IDENTIFICACIÓN'!F22</f>
        <v xml:space="preserve">  </v>
      </c>
      <c r="C22" s="48" t="str">
        <f>+'[9]3 PROBABIL E IMPACTO INHERENTE'!E22</f>
        <v/>
      </c>
      <c r="D22" s="48" t="str">
        <f>+'[9]3 PROBABIL E IMPACTO INHERENTE'!M22</f>
        <v/>
      </c>
      <c r="E22" s="49" t="str">
        <f>+'[9]4 MAPA CALOR INHERENTE'!C22</f>
        <v/>
      </c>
      <c r="F22" s="49" t="str">
        <f>+'[9]4 MAPA CALOR INHERENTE'!D22</f>
        <v/>
      </c>
      <c r="G22" s="47" t="str">
        <f>+'[9]4 MAPA CALOR INHERENTE'!E22</f>
        <v/>
      </c>
      <c r="H22" s="50" t="str">
        <f>+'[9]5 VALORACIÓN DEL CONTROL'!S63</f>
        <v/>
      </c>
      <c r="I22" s="1" t="str">
        <f>+'[9]5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row>
    <row r="23" spans="1:43" x14ac:dyDescent="0.25">
      <c r="A23" s="46" t="str">
        <f>'[9]2 CONTEXTO E IDENTIFICACIÓN'!A23</f>
        <v>R15</v>
      </c>
      <c r="B23" s="47" t="str">
        <f>+'[9]2 CONTEXTO E IDENTIFICACIÓN'!F23</f>
        <v xml:space="preserve">  </v>
      </c>
      <c r="C23" s="48" t="str">
        <f>+'[9]3 PROBABIL E IMPACTO INHERENTE'!E23</f>
        <v/>
      </c>
      <c r="D23" s="48" t="str">
        <f>+'[9]3 PROBABIL E IMPACTO INHERENTE'!M23</f>
        <v/>
      </c>
      <c r="E23" s="49" t="str">
        <f>+'[9]4 MAPA CALOR INHERENTE'!C23</f>
        <v/>
      </c>
      <c r="F23" s="49" t="str">
        <f>+'[9]4 MAPA CALOR INHERENTE'!D23</f>
        <v/>
      </c>
      <c r="G23" s="47" t="str">
        <f>+'[9]4 MAPA CALOR INHERENTE'!E23</f>
        <v/>
      </c>
      <c r="H23" s="50" t="str">
        <f>+'[9]5 VALORACIÓN DEL CONTROL'!S67</f>
        <v/>
      </c>
      <c r="I23" s="1" t="str">
        <f>+'[9]5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row>
    <row r="24" spans="1:43" x14ac:dyDescent="0.25">
      <c r="A24" s="46" t="str">
        <f>'[9]2 CONTEXTO E IDENTIFICACIÓN'!A24</f>
        <v>R16</v>
      </c>
      <c r="B24" s="47" t="str">
        <f>+'[9]2 CONTEXTO E IDENTIFICACIÓN'!F24</f>
        <v xml:space="preserve">  </v>
      </c>
      <c r="C24" s="48" t="str">
        <f>+'[9]3 PROBABIL E IMPACTO INHERENTE'!E24</f>
        <v/>
      </c>
      <c r="D24" s="48" t="str">
        <f>+'[9]3 PROBABIL E IMPACTO INHERENTE'!M24</f>
        <v/>
      </c>
      <c r="E24" s="49" t="str">
        <f>+'[9]4 MAPA CALOR INHERENTE'!C24</f>
        <v/>
      </c>
      <c r="F24" s="49" t="str">
        <f>+'[9]4 MAPA CALOR INHERENTE'!D24</f>
        <v/>
      </c>
      <c r="G24" s="47" t="str">
        <f>+'[9]4 MAPA CALOR INHERENTE'!E24</f>
        <v/>
      </c>
      <c r="H24" s="50" t="str">
        <f>+'[9]5 VALORACIÓN DEL CONTROL'!S71</f>
        <v/>
      </c>
      <c r="I24" s="1" t="str">
        <f>+'[9]5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row>
    <row r="25" spans="1:43" x14ac:dyDescent="0.25">
      <c r="A25" s="46" t="str">
        <f>'[9]2 CONTEXTO E IDENTIFICACIÓN'!A25</f>
        <v>R17</v>
      </c>
      <c r="B25" s="47" t="str">
        <f>+'[9]2 CONTEXTO E IDENTIFICACIÓN'!F25</f>
        <v xml:space="preserve">  </v>
      </c>
      <c r="C25" s="48" t="str">
        <f>+'[9]3 PROBABIL E IMPACTO INHERENTE'!E25</f>
        <v/>
      </c>
      <c r="D25" s="48" t="str">
        <f>+'[9]3 PROBABIL E IMPACTO INHERENTE'!M25</f>
        <v/>
      </c>
      <c r="E25" s="49" t="str">
        <f>+'[9]4 MAPA CALOR INHERENTE'!C25</f>
        <v/>
      </c>
      <c r="F25" s="49" t="str">
        <f>+'[9]4 MAPA CALOR INHERENTE'!D25</f>
        <v/>
      </c>
      <c r="G25" s="47" t="str">
        <f>+'[9]4 MAPA CALOR INHERENTE'!E25</f>
        <v/>
      </c>
      <c r="H25" s="50" t="str">
        <f>+'[9]5 VALORACIÓN DEL CONTROL'!S75</f>
        <v/>
      </c>
      <c r="I25" s="1" t="str">
        <f>+'[9]5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3" x14ac:dyDescent="0.25">
      <c r="A26" s="46" t="str">
        <f>'[9]2 CONTEXTO E IDENTIFICACIÓN'!A26</f>
        <v>R18</v>
      </c>
      <c r="B26" s="47" t="str">
        <f>+'[9]2 CONTEXTO E IDENTIFICACIÓN'!F26</f>
        <v xml:space="preserve">  </v>
      </c>
      <c r="C26" s="48" t="str">
        <f>+'[9]3 PROBABIL E IMPACTO INHERENTE'!E26</f>
        <v/>
      </c>
      <c r="D26" s="48" t="str">
        <f>+'[9]3 PROBABIL E IMPACTO INHERENTE'!M26</f>
        <v/>
      </c>
      <c r="E26" s="49" t="str">
        <f>+'[9]4 MAPA CALOR INHERENTE'!C26</f>
        <v/>
      </c>
      <c r="F26" s="49" t="str">
        <f>+'[9]4 MAPA CALOR INHERENTE'!D26</f>
        <v/>
      </c>
      <c r="G26" s="47" t="str">
        <f>+'[9]4 MAPA CALOR INHERENTE'!E26</f>
        <v/>
      </c>
      <c r="H26" s="50" t="str">
        <f>+'[9]5 VALORACIÓN DEL CONTROL'!S79</f>
        <v/>
      </c>
      <c r="I26" s="1" t="str">
        <f>+'[9]5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3" x14ac:dyDescent="0.25">
      <c r="A27" s="46" t="str">
        <f>'[9]2 CONTEXTO E IDENTIFICACIÓN'!A27</f>
        <v>R19</v>
      </c>
      <c r="B27" s="47" t="str">
        <f>+'[9]2 CONTEXTO E IDENTIFICACIÓN'!F27</f>
        <v xml:space="preserve">  </v>
      </c>
      <c r="C27" s="48" t="str">
        <f>+'[9]3 PROBABIL E IMPACTO INHERENTE'!E27</f>
        <v/>
      </c>
      <c r="D27" s="48" t="str">
        <f>+'[9]3 PROBABIL E IMPACTO INHERENTE'!M27</f>
        <v/>
      </c>
      <c r="E27" s="49" t="str">
        <f>+'[9]4 MAPA CALOR INHERENTE'!C27</f>
        <v/>
      </c>
      <c r="F27" s="49" t="str">
        <f>+'[9]4 MAPA CALOR INHERENTE'!D27</f>
        <v/>
      </c>
      <c r="G27" s="47" t="str">
        <f>+'[9]4 MAPA CALOR INHERENTE'!E27</f>
        <v/>
      </c>
      <c r="H27" s="50" t="str">
        <f>+'[9]5 VALORACIÓN DEL CONTROL'!S83</f>
        <v/>
      </c>
      <c r="I27" s="1" t="str">
        <f>+'[9]5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3" x14ac:dyDescent="0.25">
      <c r="A28" s="46" t="str">
        <f>'[9]2 CONTEXTO E IDENTIFICACIÓN'!A28</f>
        <v>R20</v>
      </c>
      <c r="B28" s="47" t="str">
        <f>+'[9]2 CONTEXTO E IDENTIFICACIÓN'!F28</f>
        <v xml:space="preserve">  </v>
      </c>
      <c r="C28" s="48" t="str">
        <f>+'[9]3 PROBABIL E IMPACTO INHERENTE'!E28</f>
        <v/>
      </c>
      <c r="D28" s="48" t="str">
        <f>+'[9]3 PROBABIL E IMPACTO INHERENTE'!M28</f>
        <v/>
      </c>
      <c r="E28" s="49" t="str">
        <f>+'[9]4 MAPA CALOR INHERENTE'!C28</f>
        <v/>
      </c>
      <c r="F28" s="49" t="str">
        <f>+'[9]4 MAPA CALOR INHERENTE'!D28</f>
        <v/>
      </c>
      <c r="G28" s="47" t="str">
        <f>+'[9]4 MAPA CALOR INHERENTE'!E28</f>
        <v/>
      </c>
      <c r="H28" s="50" t="str">
        <f>+'[9]5 VALORACIÓN DEL CONTROL'!S87</f>
        <v/>
      </c>
      <c r="I28" s="1" t="str">
        <f>+'[9]5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3"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row>
    <row r="30" spans="1:43"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row>
    <row r="31" spans="1:43"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row>
    <row r="32" spans="1:43"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row>
    <row r="33" spans="2:43"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row>
    <row r="34" spans="2:43"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row>
    <row r="35" spans="2:43"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167" priority="6" operator="equal">
      <formula>$AE$13</formula>
    </cfRule>
    <cfRule type="cellIs" dxfId="166" priority="7" operator="equal">
      <formula>$AE$12</formula>
    </cfRule>
    <cfRule type="cellIs" dxfId="165" priority="8" operator="equal">
      <formula>$AE$11</formula>
    </cfRule>
    <cfRule type="cellIs" dxfId="164" priority="9" operator="equal">
      <formula>$AE$10</formula>
    </cfRule>
    <cfRule type="cellIs" dxfId="163" priority="10" operator="equal">
      <formula>$AE$9</formula>
    </cfRule>
  </conditionalFormatting>
  <conditionalFormatting sqref="F9:F28">
    <cfRule type="cellIs" dxfId="162" priority="1" operator="equal">
      <formula>$AF$8</formula>
    </cfRule>
    <cfRule type="cellIs" dxfId="161" priority="2" operator="equal">
      <formula>$AG$8</formula>
    </cfRule>
    <cfRule type="cellIs" dxfId="160" priority="3" operator="equal">
      <formula>$AH$8</formula>
    </cfRule>
    <cfRule type="cellIs" dxfId="159" priority="4" operator="equal">
      <formula>$AI$8</formula>
    </cfRule>
    <cfRule type="cellIs" dxfId="158" priority="5" operator="equal">
      <formula>$AJ$8</formula>
    </cfRule>
  </conditionalFormatting>
  <conditionalFormatting sqref="G9:G28">
    <cfRule type="cellIs" dxfId="157" priority="11" operator="equal">
      <formula>$AF$16</formula>
    </cfRule>
    <cfRule type="cellIs" dxfId="156" priority="12" operator="equal">
      <formula>$AF$17</formula>
    </cfRule>
    <cfRule type="cellIs" dxfId="155" priority="13" operator="equal">
      <formula>$AF$18</formula>
    </cfRule>
    <cfRule type="cellIs" dxfId="154" priority="14" operator="equal">
      <formula>$AF$19</formula>
    </cfRule>
  </conditionalFormatting>
  <conditionalFormatting sqref="I9:J28">
    <cfRule type="cellIs" dxfId="153" priority="15" operator="equal">
      <formula>$AE$13</formula>
    </cfRule>
    <cfRule type="cellIs" dxfId="152" priority="16" operator="equal">
      <formula>$AE$12</formula>
    </cfRule>
    <cfRule type="cellIs" dxfId="151" priority="17" operator="equal">
      <formula>$AE$11</formula>
    </cfRule>
    <cfRule type="cellIs" dxfId="150" priority="18" operator="equal">
      <formula>$AE$10</formula>
    </cfRule>
    <cfRule type="cellIs" dxfId="149" priority="19" operator="equal">
      <formula>$AE$9</formula>
    </cfRule>
  </conditionalFormatting>
  <conditionalFormatting sqref="K9:K28">
    <cfRule type="cellIs" dxfId="148" priority="20" operator="equal">
      <formula>$AF$8</formula>
    </cfRule>
    <cfRule type="cellIs" dxfId="147" priority="21" operator="equal">
      <formula>$AG$8</formula>
    </cfRule>
    <cfRule type="cellIs" dxfId="146" priority="22" operator="equal">
      <formula>$AH$8</formula>
    </cfRule>
    <cfRule type="cellIs" dxfId="145" priority="23" operator="equal">
      <formula>$AI$8</formula>
    </cfRule>
    <cfRule type="cellIs" dxfId="144" priority="24" operator="equal">
      <formula>$AJ$8</formula>
    </cfRule>
  </conditionalFormatting>
  <conditionalFormatting sqref="L9:L28">
    <cfRule type="cellIs" dxfId="143" priority="25" operator="equal">
      <formula>$AF$16</formula>
    </cfRule>
    <cfRule type="cellIs" dxfId="142" priority="26" operator="equal">
      <formula>$AF$17</formula>
    </cfRule>
    <cfRule type="cellIs" dxfId="141" priority="27" operator="equal">
      <formula>$AF$18</formula>
    </cfRule>
    <cfRule type="cellIs" dxfId="140" priority="28" operator="equal">
      <formula>$AF$19</formula>
    </cfRule>
  </conditionalFormatting>
  <dataValidations count="1">
    <dataValidation type="list" allowBlank="1" showInputMessage="1" showErrorMessage="1" sqref="O9:O28" xr:uid="{DBCACA03-8F97-4EA7-9926-FC5DAC0D654D}">
      <formula1>INDIRECT($N9)</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0A851-37CA-4FE1-B2B5-3343E0461A5C}">
  <dimension ref="A1:AZ35"/>
  <sheetViews>
    <sheetView workbookViewId="0">
      <selection sqref="A1:AZ1048576"/>
    </sheetView>
  </sheetViews>
  <sheetFormatPr baseColWidth="10" defaultRowHeight="15" x14ac:dyDescent="0.25"/>
  <cols>
    <col min="1" max="1" width="10.140625" style="34" customWidth="1"/>
    <col min="2" max="2" width="36.42578125" style="39" customWidth="1"/>
    <col min="3" max="4" width="12.42578125" style="39" customWidth="1"/>
    <col min="5" max="5" width="14.42578125" style="79" customWidth="1"/>
    <col min="6" max="6" width="14.7109375" style="79" customWidth="1"/>
    <col min="7" max="7" width="11" style="39"/>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45.140625" style="39" customWidth="1"/>
    <col min="18" max="18" width="18.28515625" style="39" customWidth="1"/>
    <col min="19" max="19" width="8.285156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 min="44" max="48" width="20" style="39" customWidth="1"/>
    <col min="49" max="49" width="20.42578125" style="34" customWidth="1"/>
    <col min="50" max="52" width="10" style="34" customWidth="1"/>
  </cols>
  <sheetData>
    <row r="1" spans="1:52" ht="25.5" x14ac:dyDescent="0.25">
      <c r="A1" s="111"/>
      <c r="B1" s="112" t="str">
        <f>+'[10]2 CONTEXTO E IDENTIFICACIÓN'!C1</f>
        <v>MAPA DE RIESGOS</v>
      </c>
      <c r="C1" s="2" t="str">
        <f>+'[10]2 CONTEXTO E IDENTIFICACIÓN'!D1</f>
        <v>CÓDIGO:</v>
      </c>
      <c r="D1" s="3">
        <f>+'[10]2 CONTEXTO E IDENTIFICACIÓN'!E1</f>
        <v>0</v>
      </c>
      <c r="E1" s="4"/>
      <c r="F1" s="5" t="str">
        <f>+'[10]2 CONTEXTO E IDENTIFICACIÓN'!$G$4</f>
        <v>Elaboración o Actualización:</v>
      </c>
      <c r="G1" s="6" t="str">
        <f>+IF('[10]2 CONTEXTO E IDENTIFICACIÓN'!$H$4="","",'[10]2 CONTEXTO E IDENTIFICACIÓN'!$H$4)</f>
        <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c r="AR1" s="10"/>
      <c r="AS1" s="10"/>
      <c r="AT1" s="10"/>
      <c r="AU1" s="10"/>
      <c r="AV1" s="10"/>
      <c r="AW1" s="8"/>
      <c r="AX1" s="8"/>
      <c r="AY1" s="8"/>
      <c r="AZ1" s="8"/>
    </row>
    <row r="2" spans="1:52" x14ac:dyDescent="0.25">
      <c r="A2" s="111"/>
      <c r="B2" s="112"/>
      <c r="C2" s="2" t="str">
        <f>+'[10]2 CONTEXTO E IDENTIFICACIÓN'!D2</f>
        <v>VERSIÓN:</v>
      </c>
      <c r="D2" s="3">
        <f>+'[10]2 CONTEXTO E IDENTIFICACIÓN'!E2</f>
        <v>0</v>
      </c>
      <c r="E2" s="4"/>
      <c r="F2" s="11" t="str">
        <f>+'[10]2 CONTEXTO E IDENTIFICACIÓN'!$E$5</f>
        <v>Vigencia del:</v>
      </c>
      <c r="G2" s="12">
        <f>+IF('[10]2 CONTEXTO E IDENTIFICACIÓN'!$F$5="","",'[10]2 CONTEXTO E IDENTIFICACIÓN'!$F$5)</f>
        <v>2025</v>
      </c>
      <c r="H2" s="13" t="s">
        <v>0</v>
      </c>
      <c r="I2" s="14" t="str">
        <f>+IF('[10]2 CONTEXTO E IDENTIFICACIÓN'!$H$5="","",'[10]2 CONTEXTO E IDENTIFICACIÓN'!$H$5)</f>
        <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c r="AR2" s="10"/>
      <c r="AS2" s="10"/>
      <c r="AT2" s="10"/>
      <c r="AU2" s="10"/>
      <c r="AV2" s="10"/>
      <c r="AW2" s="8"/>
      <c r="AX2" s="8"/>
      <c r="AY2" s="8"/>
      <c r="AZ2" s="8"/>
    </row>
    <row r="3" spans="1:52"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c r="AR3" s="10"/>
      <c r="AS3" s="10"/>
      <c r="AT3" s="10"/>
      <c r="AU3" s="10"/>
      <c r="AV3" s="10"/>
      <c r="AW3" s="8"/>
      <c r="AX3" s="8"/>
      <c r="AY3" s="8"/>
      <c r="AZ3" s="8"/>
    </row>
    <row r="4" spans="1:52" ht="30.75" thickBot="1" x14ac:dyDescent="0.3">
      <c r="A4" s="19" t="s">
        <v>1</v>
      </c>
      <c r="B4" s="113" t="str">
        <f>+IF('[10]2 CONTEXTO E IDENTIFICACIÓN'!$C$4="","",'[10]2 CONTEXTO E IDENTIFICACIÓN'!$C$4)</f>
        <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c r="AR4" s="10"/>
      <c r="AS4" s="10"/>
      <c r="AT4" s="10"/>
      <c r="AU4" s="10"/>
      <c r="AV4" s="10"/>
      <c r="AW4" s="8"/>
      <c r="AX4" s="8"/>
      <c r="AY4" s="8"/>
      <c r="AZ4" s="8"/>
    </row>
    <row r="5" spans="1:52" ht="30" x14ac:dyDescent="0.25">
      <c r="A5" s="19" t="s">
        <v>2</v>
      </c>
      <c r="B5" s="113" t="str">
        <f>+IF('[10]2 CONTEXTO E IDENTIFICACIÓN'!$E$4="","",'[10]2 CONTEXTO E IDENTIFICACIÓN'!$E$4)</f>
        <v>SECRETARIA JURIDICA</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c r="AR5" s="10"/>
      <c r="AS5" s="10"/>
      <c r="AT5" s="10"/>
      <c r="AU5" s="10"/>
      <c r="AV5" s="10"/>
      <c r="AW5" s="8"/>
      <c r="AX5" s="8"/>
      <c r="AY5" s="8"/>
      <c r="AZ5" s="8"/>
    </row>
    <row r="6" spans="1:52"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c r="AR6" s="10"/>
      <c r="AS6" s="10"/>
      <c r="AT6" s="10"/>
      <c r="AU6" s="10"/>
      <c r="AV6" s="10"/>
      <c r="AW6" s="8"/>
      <c r="AX6" s="8"/>
      <c r="AY6" s="8"/>
      <c r="AZ6" s="8"/>
    </row>
    <row r="7" spans="1:52"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52"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c r="AU8" s="45"/>
      <c r="AV8" s="45"/>
      <c r="AW8" s="45"/>
      <c r="AX8" s="45"/>
    </row>
    <row r="9" spans="1:52" ht="38.25" x14ac:dyDescent="0.25">
      <c r="A9" s="46" t="str">
        <f>'[10]2 CONTEXTO E IDENTIFICACIÓN'!A9</f>
        <v>R1</v>
      </c>
      <c r="B9" s="47" t="str">
        <f>+'[10]2 CONTEXTO E IDENTIFICACIÓN'!F9</f>
        <v>Vencimiento de términos para presentar contestaciones o  interponer recursos</v>
      </c>
      <c r="C9" s="48">
        <f>+'[10]3 PROBABIL E IMPACTO INHERENTE'!E9</f>
        <v>0.6</v>
      </c>
      <c r="D9" s="48">
        <f>+'[10]3 PROBABIL E IMPACTO INHERENTE'!M9</f>
        <v>0.8</v>
      </c>
      <c r="E9" s="49" t="str">
        <f>+'[10]4 MAPA CALOR INHERENTE'!C9</f>
        <v>Media</v>
      </c>
      <c r="F9" s="49" t="str">
        <f>+'[10]4 MAPA CALOR INHERENTE'!D9</f>
        <v>Mayor</v>
      </c>
      <c r="G9" s="47" t="str">
        <f>+'[10]4 MAPA CALOR INHERENTE'!E9</f>
        <v>Alto</v>
      </c>
      <c r="H9" s="50">
        <f>+'[10]6 MAPA CALOR RESIDUAL'!C9</f>
        <v>0.36</v>
      </c>
      <c r="I9" s="1">
        <f>+'[10]6 MAPA CALOR RESIDUAL'!D9</f>
        <v>0.8</v>
      </c>
      <c r="J9" s="49" t="str">
        <f>+'[10]6 MAPA CALOR RESIDUAL'!E9</f>
        <v>Baja</v>
      </c>
      <c r="K9" s="49" t="str">
        <f>+'[10]6 MAPA CALOR RESIDUAL'!F9</f>
        <v>Mayor</v>
      </c>
      <c r="L9" s="47" t="str">
        <f>+'[10]6 MAPA CALOR RESIDUAL'!G9</f>
        <v>Alto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51" t="s">
        <v>150</v>
      </c>
      <c r="R9" s="51" t="s">
        <v>151</v>
      </c>
      <c r="S9" s="52">
        <v>45658</v>
      </c>
      <c r="T9" s="52">
        <v>46022</v>
      </c>
      <c r="U9" s="51"/>
      <c r="V9" s="51"/>
      <c r="W9" s="51"/>
      <c r="X9" s="51"/>
      <c r="Y9" s="51"/>
      <c r="Z9" s="51" t="s">
        <v>43</v>
      </c>
      <c r="AA9" s="53"/>
      <c r="AB9" s="53"/>
      <c r="AC9" s="108" t="s">
        <v>44</v>
      </c>
      <c r="AD9" s="54">
        <v>1</v>
      </c>
      <c r="AE9" s="43" t="s">
        <v>45</v>
      </c>
      <c r="AF9" s="55" t="s">
        <v>46</v>
      </c>
      <c r="AG9" s="55" t="s">
        <v>46</v>
      </c>
      <c r="AH9" s="55" t="s">
        <v>46</v>
      </c>
      <c r="AI9" s="55" t="s">
        <v>46</v>
      </c>
      <c r="AJ9" s="56" t="s">
        <v>47</v>
      </c>
      <c r="AM9" s="38"/>
      <c r="AN9" s="38"/>
      <c r="AO9" s="45"/>
      <c r="AP9" s="45"/>
      <c r="AQ9" s="45"/>
      <c r="AR9" s="57"/>
      <c r="AS9" s="57"/>
      <c r="AT9" s="57"/>
      <c r="AU9" s="57"/>
      <c r="AV9" s="57"/>
      <c r="AW9" s="45"/>
      <c r="AX9" s="45"/>
    </row>
    <row r="10" spans="1:52" ht="51" x14ac:dyDescent="0.25">
      <c r="A10" s="46" t="str">
        <f>'[10]2 CONTEXTO E IDENTIFICACIÓN'!A10</f>
        <v>R2</v>
      </c>
      <c r="B10" s="47" t="str">
        <f>+'[10]2 CONTEXTO E IDENTIFICACIÓN'!F10</f>
        <v>Presentación o contestación de acciones judiciales sin las evidencias y/o pruebas necesarias.</v>
      </c>
      <c r="C10" s="48">
        <f>+'[10]3 PROBABIL E IMPACTO INHERENTE'!E10</f>
        <v>0.6</v>
      </c>
      <c r="D10" s="48">
        <f>+'[10]3 PROBABIL E IMPACTO INHERENTE'!M10</f>
        <v>0.8</v>
      </c>
      <c r="E10" s="49" t="str">
        <f>+'[10]4 MAPA CALOR INHERENTE'!C10</f>
        <v>Media</v>
      </c>
      <c r="F10" s="49" t="str">
        <f>+'[10]4 MAPA CALOR INHERENTE'!D10</f>
        <v>Mayor</v>
      </c>
      <c r="G10" s="47" t="str">
        <f>+'[10]4 MAPA CALOR INHERENTE'!E10</f>
        <v>Alto</v>
      </c>
      <c r="H10" s="50">
        <f>+'[10]5 VALORACIÓN DEL CONTROL'!S15</f>
        <v>0.36</v>
      </c>
      <c r="I10" s="1">
        <f>+'[10]5 VALORACIÓN DEL CONTROL'!T15</f>
        <v>0.8</v>
      </c>
      <c r="J10" s="49" t="str">
        <f t="shared" ref="J10:J28" si="3">+IF(H10=0,"",IF(H10&lt;=$AD$13,$AE$13,IF(H10&lt;=$AD$12,$AE$12,IF(H10&lt;=$AD$11,$AE$11,IF(H10&lt;=$AD$10,$AE$10,IF(H10&lt;=$AD$9,$AE$9,""))))))</f>
        <v>Baja</v>
      </c>
      <c r="K10" s="49" t="str">
        <f t="shared" ref="K10:K28" si="4">+IF(I10=0,"",IF(I10&lt;=$AF$7,$AF$8,IF(I10&lt;=$AG$7,$AG$8,IF(I10&lt;=$AH$7,$AH$8,IF(I10&lt;=$AI$7,$AI$8,IF(I10&lt;=$AJ$7,$AJ$8,""))))))</f>
        <v>Mayor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7" t="str">
        <f t="shared" si="0"/>
        <v>Requiere Plan de Acción</v>
      </c>
      <c r="N10" s="47" t="str">
        <f t="shared" si="1"/>
        <v>Reducir_mitigar_Transferir_Evitar</v>
      </c>
      <c r="O10" s="51" t="s">
        <v>36</v>
      </c>
      <c r="P10" s="47" t="str">
        <f t="shared" si="2"/>
        <v>Reducir_Mitigar</v>
      </c>
      <c r="Q10" s="51" t="s">
        <v>152</v>
      </c>
      <c r="R10" s="51" t="s">
        <v>153</v>
      </c>
      <c r="S10" s="52">
        <v>45778</v>
      </c>
      <c r="T10" s="52">
        <v>46022</v>
      </c>
      <c r="U10" s="51"/>
      <c r="V10" s="51"/>
      <c r="W10" s="51"/>
      <c r="X10" s="51"/>
      <c r="Y10" s="51"/>
      <c r="Z10" s="51" t="s">
        <v>43</v>
      </c>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c r="AU10" s="57"/>
      <c r="AV10" s="57"/>
      <c r="AW10" s="45"/>
      <c r="AX10" s="45"/>
    </row>
    <row r="11" spans="1:52" ht="76.5" x14ac:dyDescent="0.25">
      <c r="A11" s="46" t="str">
        <f>'[10]2 CONTEXTO E IDENTIFICACIÓN'!A11</f>
        <v>R3</v>
      </c>
      <c r="B11" s="47" t="str">
        <f>+'[10]2 CONTEXTO E IDENTIFICACIÓN'!F11</f>
        <v>Manipulación de estudios previos, pliegos de condiciones, respuestas a observaciones, evaluación de propuestas, adendas y acto administrativo de adjudicación por terceros interesados en el futuro proceso de contratación..</v>
      </c>
      <c r="C11" s="48" t="str">
        <f>+'[10]3 PROBABIL E IMPACTO INHERENTE'!E11</f>
        <v/>
      </c>
      <c r="D11" s="48" t="str">
        <f>+'[10]3 PROBABIL E IMPACTO INHERENTE'!M11</f>
        <v/>
      </c>
      <c r="E11" s="49" t="str">
        <f>+'[10]4 MAPA CALOR INHERENTE'!C11</f>
        <v/>
      </c>
      <c r="F11" s="49" t="str">
        <f>+'[10]4 MAPA CALOR INHERENTE'!D11</f>
        <v/>
      </c>
      <c r="G11" s="47" t="str">
        <f>+'[10]4 MAPA CALOR INHERENTE'!E11</f>
        <v/>
      </c>
      <c r="H11" s="50" t="str">
        <f>+'[10]5 VALORACIÓN DEL CONTROL'!S19</f>
        <v/>
      </c>
      <c r="I11" s="1" t="str">
        <f>+'[10]5 VALORACIÓN DEL CONTROL'!T19</f>
        <v/>
      </c>
      <c r="J11" s="49" t="str">
        <f t="shared" si="3"/>
        <v/>
      </c>
      <c r="K11" s="49" t="str">
        <f t="shared" si="4"/>
        <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
      </c>
      <c r="M11" s="47" t="str">
        <f t="shared" si="0"/>
        <v/>
      </c>
      <c r="N11" s="47" t="str">
        <f t="shared" si="1"/>
        <v/>
      </c>
      <c r="O11" s="51"/>
      <c r="P11" s="47" t="str">
        <f t="shared" si="2"/>
        <v/>
      </c>
      <c r="Q11" s="51"/>
      <c r="R11" s="51"/>
      <c r="S11" s="52"/>
      <c r="T11" s="52"/>
      <c r="U11" s="51"/>
      <c r="V11" s="51"/>
      <c r="W11" s="51"/>
      <c r="X11" s="51"/>
      <c r="Y11" s="51"/>
      <c r="Z11" s="51"/>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c r="AU11" s="57"/>
      <c r="AV11" s="89"/>
      <c r="AW11" s="45"/>
      <c r="AX11" s="45"/>
    </row>
    <row r="12" spans="1:52" ht="38.25" x14ac:dyDescent="0.25">
      <c r="A12" s="46" t="str">
        <f>'[10]2 CONTEXTO E IDENTIFICACIÓN'!A12</f>
        <v>R4</v>
      </c>
      <c r="B12" s="47" t="str">
        <f>+'[10]2 CONTEXTO E IDENTIFICACIÓN'!F12</f>
        <v>Asesoría o recomendación que direccionen indebidamente el proceso de selección a un proponente en específico</v>
      </c>
      <c r="C12" s="48" t="str">
        <f>+'[10]3 PROBABIL E IMPACTO INHERENTE'!E12</f>
        <v/>
      </c>
      <c r="D12" s="48" t="str">
        <f>+'[10]3 PROBABIL E IMPACTO INHERENTE'!M12</f>
        <v/>
      </c>
      <c r="E12" s="49" t="str">
        <f>+'[10]4 MAPA CALOR INHERENTE'!C12</f>
        <v/>
      </c>
      <c r="F12" s="49" t="str">
        <f>+'[10]4 MAPA CALOR INHERENTE'!D12</f>
        <v/>
      </c>
      <c r="G12" s="47" t="str">
        <f>+'[10]4 MAPA CALOR INHERENTE'!E12</f>
        <v/>
      </c>
      <c r="H12" s="50" t="str">
        <f>+'[10]5 VALORACIÓN DEL CONTROL'!S23</f>
        <v/>
      </c>
      <c r="I12" s="1" t="str">
        <f>+'[10]5 VALORACIÓN DEL CONTROL'!T23</f>
        <v/>
      </c>
      <c r="J12" s="49" t="str">
        <f t="shared" si="3"/>
        <v/>
      </c>
      <c r="K12" s="49" t="str">
        <f t="shared" si="4"/>
        <v/>
      </c>
      <c r="L12" s="47" t="str">
        <f t="shared" si="5"/>
        <v/>
      </c>
      <c r="M12" s="47" t="str">
        <f t="shared" si="0"/>
        <v/>
      </c>
      <c r="N12" s="47" t="str">
        <f t="shared" si="1"/>
        <v/>
      </c>
      <c r="O12" s="51"/>
      <c r="P12" s="47" t="str">
        <f t="shared" si="2"/>
        <v/>
      </c>
      <c r="Q12" s="51"/>
      <c r="R12" s="51"/>
      <c r="S12" s="52"/>
      <c r="T12" s="52"/>
      <c r="U12" s="51"/>
      <c r="V12" s="51"/>
      <c r="W12" s="51"/>
      <c r="X12" s="51"/>
      <c r="Y12" s="51"/>
      <c r="Z12" s="51"/>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c r="AU12" s="89"/>
      <c r="AV12" s="57"/>
      <c r="AW12" s="45"/>
      <c r="AX12" s="45"/>
    </row>
    <row r="13" spans="1:52" ht="51.75" thickBot="1" x14ac:dyDescent="0.3">
      <c r="A13" s="46" t="str">
        <f>'[10]2 CONTEXTO E IDENTIFICACIÓN'!A13</f>
        <v>R5</v>
      </c>
      <c r="B13" s="47" t="str">
        <f>+'[10]2 CONTEXTO E IDENTIFICACIÓN'!F13</f>
        <v>Propuestas de dádivas y beneficios particulares a los funcionarios y/o asesores que realicen el acompañamiento con el fin de beneficiar  a un oferente</v>
      </c>
      <c r="C13" s="48" t="str">
        <f>+'[10]3 PROBABIL E IMPACTO INHERENTE'!E13</f>
        <v/>
      </c>
      <c r="D13" s="48" t="str">
        <f>+'[10]3 PROBABIL E IMPACTO INHERENTE'!M13</f>
        <v/>
      </c>
      <c r="E13" s="49" t="str">
        <f>+'[10]4 MAPA CALOR INHERENTE'!C13</f>
        <v/>
      </c>
      <c r="F13" s="49" t="str">
        <f>+'[10]4 MAPA CALOR INHERENTE'!D13</f>
        <v/>
      </c>
      <c r="G13" s="47" t="str">
        <f>+'[10]4 MAPA CALOR INHERENTE'!E13</f>
        <v/>
      </c>
      <c r="H13" s="50" t="str">
        <f>+'[10]5 VALORACIÓN DEL CONTROL'!S27</f>
        <v/>
      </c>
      <c r="I13" s="1" t="str">
        <f>+'[10]5 VALORACIÓN DEL CONTROL'!T27</f>
        <v/>
      </c>
      <c r="J13" s="49" t="str">
        <f t="shared" si="3"/>
        <v/>
      </c>
      <c r="K13" s="49" t="str">
        <f t="shared" si="4"/>
        <v/>
      </c>
      <c r="L13" s="47" t="str">
        <f t="shared" si="5"/>
        <v/>
      </c>
      <c r="M13" s="47" t="str">
        <f t="shared" si="0"/>
        <v/>
      </c>
      <c r="N13" s="47" t="str">
        <f t="shared" si="1"/>
        <v/>
      </c>
      <c r="O13" s="51"/>
      <c r="P13" s="47" t="str">
        <f t="shared" si="2"/>
        <v/>
      </c>
      <c r="Q13" s="51"/>
      <c r="R13" s="51"/>
      <c r="S13" s="52"/>
      <c r="T13" s="52"/>
      <c r="U13" s="51"/>
      <c r="V13" s="51"/>
      <c r="W13" s="51"/>
      <c r="X13" s="51"/>
      <c r="Y13" s="51"/>
      <c r="Z13" s="51"/>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c r="AU13" s="77"/>
      <c r="AV13" s="57"/>
      <c r="AW13" s="45"/>
      <c r="AX13" s="45"/>
    </row>
    <row r="14" spans="1:52" ht="63.75" x14ac:dyDescent="0.25">
      <c r="A14" s="46" t="str">
        <f>'[10]2 CONTEXTO E IDENTIFICACIÓN'!A14</f>
        <v>R6</v>
      </c>
      <c r="B14" s="47" t="str">
        <f>+'[10]2 CONTEXTO E IDENTIFICACIÓN'!F14</f>
        <v>Posibilidad de manipular, omitir,retrasar o direccionar los requerimientos enviados a las ESAL dentro de los procesos de inspeccion y vigilancia para favorecer intereses particulares</v>
      </c>
      <c r="C14" s="48">
        <f>+'[10]3 PROBABIL E IMPACTO INHERENTE'!E14</f>
        <v>0.6</v>
      </c>
      <c r="D14" s="48">
        <f>+'[10]3 PROBABIL E IMPACTO INHERENTE'!M14</f>
        <v>0.4</v>
      </c>
      <c r="E14" s="49" t="str">
        <f>+'[10]4 MAPA CALOR INHERENTE'!C14</f>
        <v>Media</v>
      </c>
      <c r="F14" s="49" t="str">
        <f>+'[10]4 MAPA CALOR INHERENTE'!D14</f>
        <v>Menor</v>
      </c>
      <c r="G14" s="47" t="str">
        <f>+'[10]4 MAPA CALOR INHERENTE'!E14</f>
        <v>Moderado</v>
      </c>
      <c r="H14" s="50">
        <f>+'[10]5 VALORACIÓN DEL CONTROL'!S31</f>
        <v>0.15</v>
      </c>
      <c r="I14" s="1">
        <f>+'[10]5 VALORACIÓN DEL CONTROL'!T31</f>
        <v>0.4</v>
      </c>
      <c r="J14" s="49" t="str">
        <f t="shared" si="3"/>
        <v>Muy Baja</v>
      </c>
      <c r="K14" s="49" t="str">
        <f t="shared" si="4"/>
        <v>Menor</v>
      </c>
      <c r="L14" s="47" t="str">
        <f t="shared" si="5"/>
        <v>Bajo</v>
      </c>
      <c r="M14" s="47" t="str">
        <f t="shared" si="0"/>
        <v>No requiere Plan de Acción</v>
      </c>
      <c r="N14" s="47" t="str">
        <f t="shared" si="1"/>
        <v>Aceptar</v>
      </c>
      <c r="O14" s="51" t="s">
        <v>68</v>
      </c>
      <c r="P14" s="47" t="str">
        <f t="shared" si="2"/>
        <v>Aceptar</v>
      </c>
      <c r="Q14" s="51"/>
      <c r="R14" s="51"/>
      <c r="S14" s="52"/>
      <c r="T14" s="52"/>
      <c r="U14" s="51"/>
      <c r="V14" s="51"/>
      <c r="W14" s="51"/>
      <c r="X14" s="51"/>
      <c r="Y14" s="51"/>
      <c r="Z14" s="51" t="s">
        <v>43</v>
      </c>
      <c r="AA14" s="53"/>
      <c r="AB14" s="53"/>
      <c r="AM14" s="38"/>
      <c r="AN14" s="38"/>
      <c r="AO14" s="45"/>
      <c r="AP14" s="59"/>
      <c r="AQ14" s="60"/>
      <c r="AR14" s="57"/>
      <c r="AS14" s="57"/>
      <c r="AT14" s="57"/>
      <c r="AU14" s="57"/>
      <c r="AV14" s="57"/>
      <c r="AW14" s="45"/>
      <c r="AX14" s="45"/>
    </row>
    <row r="15" spans="1:52" ht="51" x14ac:dyDescent="0.25">
      <c r="A15" s="46" t="str">
        <f>'[10]2 CONTEXTO E IDENTIFICACIÓN'!A15</f>
        <v>R7</v>
      </c>
      <c r="B15" s="47" t="str">
        <f>+'[10]2 CONTEXTO E IDENTIFICACIÓN'!F15</f>
        <v>Incumplimiento en los términos de atención de peticiones, consultas y conceptos juridicos para beneficio propio o de particulares.</v>
      </c>
      <c r="C15" s="48">
        <f>+'[10]3 PROBABIL E IMPACTO INHERENTE'!E15</f>
        <v>0.6</v>
      </c>
      <c r="D15" s="48">
        <f>+'[10]3 PROBABIL E IMPACTO INHERENTE'!M15</f>
        <v>0.4</v>
      </c>
      <c r="E15" s="49" t="str">
        <f>+'[10]4 MAPA CALOR INHERENTE'!C15</f>
        <v>Media</v>
      </c>
      <c r="F15" s="49" t="str">
        <f>+'[10]4 MAPA CALOR INHERENTE'!D15</f>
        <v>Menor</v>
      </c>
      <c r="G15" s="47" t="str">
        <f>+'[10]4 MAPA CALOR INHERENTE'!E15</f>
        <v>Moderado</v>
      </c>
      <c r="H15" s="50">
        <f>+'[10]5 VALORACIÓN DEL CONTROL'!S35</f>
        <v>0.3</v>
      </c>
      <c r="I15" s="1">
        <f>+'[10]5 VALORACIÓN DEL CONTROL'!T35</f>
        <v>0.4</v>
      </c>
      <c r="J15" s="49" t="str">
        <f t="shared" si="3"/>
        <v>Baja</v>
      </c>
      <c r="K15" s="49" t="str">
        <f t="shared" si="4"/>
        <v>Menor</v>
      </c>
      <c r="L15" s="47" t="str">
        <f t="shared" si="5"/>
        <v>Moderado</v>
      </c>
      <c r="M15" s="47" t="str">
        <f t="shared" si="0"/>
        <v>Requiere Plan de Acción</v>
      </c>
      <c r="N15" s="47" t="str">
        <f t="shared" si="1"/>
        <v>Reducir_mitigar_Transferir_Evitar</v>
      </c>
      <c r="O15" s="51" t="s">
        <v>36</v>
      </c>
      <c r="P15" s="47" t="str">
        <f t="shared" si="2"/>
        <v>Reducir_Mitigar</v>
      </c>
      <c r="Q15" s="51" t="s">
        <v>154</v>
      </c>
      <c r="R15" s="51" t="s">
        <v>155</v>
      </c>
      <c r="S15" s="52">
        <v>46023</v>
      </c>
      <c r="T15" s="52">
        <v>46387</v>
      </c>
      <c r="U15" s="51"/>
      <c r="V15" s="51"/>
      <c r="W15" s="51"/>
      <c r="X15" s="51"/>
      <c r="Y15" s="51"/>
      <c r="Z15" s="51" t="s">
        <v>43</v>
      </c>
      <c r="AA15" s="53"/>
      <c r="AB15" s="53"/>
      <c r="AF15" s="32" t="s">
        <v>61</v>
      </c>
      <c r="AG15" s="32" t="s">
        <v>18</v>
      </c>
      <c r="AH15" s="32" t="s">
        <v>17</v>
      </c>
      <c r="AJ15" s="42" t="s">
        <v>62</v>
      </c>
      <c r="AK15" s="38"/>
      <c r="AL15" s="38"/>
      <c r="AM15" s="38"/>
      <c r="AN15" s="38"/>
      <c r="AO15" s="45"/>
      <c r="AP15" s="59"/>
      <c r="AQ15" s="45"/>
      <c r="AR15" s="60"/>
      <c r="AS15" s="60"/>
      <c r="AT15" s="60"/>
      <c r="AU15" s="60"/>
      <c r="AV15" s="60"/>
      <c r="AW15" s="45"/>
      <c r="AX15" s="45"/>
    </row>
    <row r="16" spans="1:52" ht="76.5" x14ac:dyDescent="0.25">
      <c r="A16" s="46" t="str">
        <f>'[10]2 CONTEXTO E IDENTIFICACIÓN'!A16</f>
        <v>R8</v>
      </c>
      <c r="B16" s="47" t="str">
        <f>+'[10]2 CONTEXTO E IDENTIFICACIÓN'!F16</f>
        <v xml:space="preserve">Expedir resoluciones de reconocimiento de personeria , reforma de Estatutos e Inscripcion de Dignatarios sin el lleno de los requisitos Legales, para beneficio de particulares
</v>
      </c>
      <c r="C16" s="48">
        <f>+'[10]3 PROBABIL E IMPACTO INHERENTE'!E16</f>
        <v>0.6</v>
      </c>
      <c r="D16" s="48">
        <f>+'[10]3 PROBABIL E IMPACTO INHERENTE'!M16</f>
        <v>0.4</v>
      </c>
      <c r="E16" s="49" t="str">
        <f>+'[10]4 MAPA CALOR INHERENTE'!C16</f>
        <v>Media</v>
      </c>
      <c r="F16" s="49" t="str">
        <f>+'[10]4 MAPA CALOR INHERENTE'!D16</f>
        <v>Menor</v>
      </c>
      <c r="G16" s="47" t="str">
        <f>+'[10]4 MAPA CALOR INHERENTE'!E16</f>
        <v>Moderado</v>
      </c>
      <c r="H16" s="50">
        <f>+'[10]5 VALORACIÓN DEL CONTROL'!S39</f>
        <v>0.15</v>
      </c>
      <c r="I16" s="1">
        <f>+'[10]5 VALORACIÓN DEL CONTROL'!T39</f>
        <v>0.4</v>
      </c>
      <c r="J16" s="49" t="str">
        <f t="shared" si="3"/>
        <v>Muy Baja</v>
      </c>
      <c r="K16" s="49" t="str">
        <f t="shared" si="4"/>
        <v>Menor</v>
      </c>
      <c r="L16" s="47" t="str">
        <f t="shared" si="5"/>
        <v>Bajo</v>
      </c>
      <c r="M16" s="47" t="str">
        <f t="shared" si="0"/>
        <v>No requiere Plan de Acción</v>
      </c>
      <c r="N16" s="47" t="str">
        <f t="shared" si="1"/>
        <v>Aceptar</v>
      </c>
      <c r="O16" s="51" t="s">
        <v>36</v>
      </c>
      <c r="P16" s="47" t="str">
        <f t="shared" si="2"/>
        <v>Aceptar</v>
      </c>
      <c r="Q16" s="51" t="s">
        <v>156</v>
      </c>
      <c r="R16" s="51" t="s">
        <v>153</v>
      </c>
      <c r="S16" s="52">
        <v>46023</v>
      </c>
      <c r="T16" s="52">
        <v>46387</v>
      </c>
      <c r="U16" s="51"/>
      <c r="V16" s="51"/>
      <c r="W16" s="51"/>
      <c r="X16" s="51"/>
      <c r="Y16" s="51"/>
      <c r="Z16" s="51" t="s">
        <v>43</v>
      </c>
      <c r="AA16" s="53"/>
      <c r="AB16" s="53"/>
      <c r="AF16" s="69" t="s">
        <v>47</v>
      </c>
      <c r="AG16" s="42" t="s">
        <v>62</v>
      </c>
      <c r="AH16" s="42" t="s">
        <v>63</v>
      </c>
      <c r="AI16" s="38"/>
      <c r="AJ16" s="70" t="s">
        <v>36</v>
      </c>
      <c r="AM16" s="38"/>
      <c r="AN16" s="38"/>
      <c r="AO16" s="45"/>
      <c r="AP16" s="45"/>
      <c r="AQ16" s="45"/>
      <c r="AR16" s="57"/>
      <c r="AS16" s="57"/>
      <c r="AT16" s="57"/>
      <c r="AU16" s="57"/>
      <c r="AV16" s="57"/>
      <c r="AW16" s="45"/>
      <c r="AX16" s="45"/>
    </row>
    <row r="17" spans="1:50" ht="51" x14ac:dyDescent="0.25">
      <c r="A17" s="46" t="str">
        <f>'[10]2 CONTEXTO E IDENTIFICACIÓN'!A17</f>
        <v>R9</v>
      </c>
      <c r="B17" s="47" t="str">
        <f>+'[10]2 CONTEXTO E IDENTIFICACIÓN'!F17</f>
        <v>Posibilidad de afectacion economica y de transparencia  debido a la suplantacion de identidad por parte del extranjero que va a obtener la Nacionalidad   Colombiana</v>
      </c>
      <c r="C17" s="48">
        <f>+'[10]3 PROBABIL E IMPACTO INHERENTE'!E17</f>
        <v>0.2</v>
      </c>
      <c r="D17" s="48">
        <f>+'[10]3 PROBABIL E IMPACTO INHERENTE'!M17</f>
        <v>0.4</v>
      </c>
      <c r="E17" s="49" t="str">
        <f>+'[10]4 MAPA CALOR INHERENTE'!C17</f>
        <v>Muy Baja</v>
      </c>
      <c r="F17" s="49" t="str">
        <f>+'[10]4 MAPA CALOR INHERENTE'!D17</f>
        <v>Menor</v>
      </c>
      <c r="G17" s="47" t="str">
        <f>+'[10]4 MAPA CALOR INHERENTE'!E17</f>
        <v>Bajo</v>
      </c>
      <c r="H17" s="50">
        <f>+'[10]5 VALORACIÓN DEL CONTROL'!S43</f>
        <v>0.12</v>
      </c>
      <c r="I17" s="1">
        <f>+'[10]5 VALORACIÓN DEL CONTROL'!T43</f>
        <v>0.4</v>
      </c>
      <c r="J17" s="49" t="str">
        <f t="shared" si="3"/>
        <v>Muy Baja</v>
      </c>
      <c r="K17" s="49" t="str">
        <f t="shared" si="4"/>
        <v>Menor</v>
      </c>
      <c r="L17" s="47" t="str">
        <f t="shared" si="5"/>
        <v>Bajo</v>
      </c>
      <c r="M17" s="47" t="str">
        <f t="shared" si="0"/>
        <v>No requiere Plan de Acción</v>
      </c>
      <c r="N17" s="47" t="str">
        <f t="shared" si="1"/>
        <v>Aceptar</v>
      </c>
      <c r="O17" s="51" t="s">
        <v>36</v>
      </c>
      <c r="P17" s="47" t="str">
        <f t="shared" si="2"/>
        <v>Aceptar</v>
      </c>
      <c r="Q17" s="51" t="s">
        <v>157</v>
      </c>
      <c r="R17" s="51" t="s">
        <v>158</v>
      </c>
      <c r="S17" s="52">
        <v>46023</v>
      </c>
      <c r="T17" s="52">
        <v>46387</v>
      </c>
      <c r="U17" s="51"/>
      <c r="V17" s="51"/>
      <c r="W17" s="51"/>
      <c r="X17" s="51"/>
      <c r="Y17" s="51"/>
      <c r="Z17" s="51"/>
      <c r="AA17" s="53"/>
      <c r="AB17" s="53"/>
      <c r="AF17" s="55" t="s">
        <v>46</v>
      </c>
      <c r="AG17" s="42" t="s">
        <v>62</v>
      </c>
      <c r="AH17" s="42" t="s">
        <v>63</v>
      </c>
      <c r="AI17" s="38"/>
      <c r="AJ17" s="70" t="s">
        <v>64</v>
      </c>
      <c r="AK17" s="38"/>
      <c r="AL17" s="38"/>
      <c r="AM17" s="38"/>
      <c r="AN17" s="38"/>
      <c r="AO17" s="45"/>
      <c r="AP17" s="45"/>
      <c r="AQ17" s="45"/>
      <c r="AR17" s="57"/>
      <c r="AS17" s="57"/>
      <c r="AT17" s="57"/>
      <c r="AU17" s="57"/>
      <c r="AV17" s="57"/>
      <c r="AW17" s="45"/>
      <c r="AX17" s="45"/>
    </row>
    <row r="18" spans="1:50" ht="25.5" x14ac:dyDescent="0.25">
      <c r="A18" s="46" t="str">
        <f>'[10]2 CONTEXTO E IDENTIFICACIÓN'!A18</f>
        <v>R10</v>
      </c>
      <c r="B18" s="47" t="str">
        <f>+'[10]2 CONTEXTO E IDENTIFICACIÓN'!F18</f>
        <v xml:space="preserve">  </v>
      </c>
      <c r="C18" s="48" t="str">
        <f>+'[10]3 PROBABIL E IMPACTO INHERENTE'!E18</f>
        <v/>
      </c>
      <c r="D18" s="48" t="str">
        <f>+'[10]3 PROBABIL E IMPACTO INHERENTE'!M18</f>
        <v/>
      </c>
      <c r="E18" s="49" t="str">
        <f>+'[10]4 MAPA CALOR INHERENTE'!C18</f>
        <v/>
      </c>
      <c r="F18" s="49" t="str">
        <f>+'[10]4 MAPA CALOR INHERENTE'!D18</f>
        <v/>
      </c>
      <c r="G18" s="47" t="str">
        <f>+'[10]4 MAPA CALOR INHERENTE'!E18</f>
        <v/>
      </c>
      <c r="H18" s="50" t="str">
        <f>+'[10]5 VALORACIÓN DEL CONTROL'!S47</f>
        <v/>
      </c>
      <c r="I18" s="1" t="str">
        <f>+'[10]5 VALORACIÓN DEL CONTROL'!T47</f>
        <v/>
      </c>
      <c r="J18" s="49" t="str">
        <f t="shared" si="3"/>
        <v/>
      </c>
      <c r="K18" s="49" t="str">
        <f t="shared" si="4"/>
        <v/>
      </c>
      <c r="L18" s="47" t="str">
        <f t="shared" si="5"/>
        <v/>
      </c>
      <c r="M18" s="47" t="str">
        <f t="shared" si="0"/>
        <v/>
      </c>
      <c r="N18" s="47" t="str">
        <f t="shared" si="1"/>
        <v/>
      </c>
      <c r="O18" s="51"/>
      <c r="P18" s="47" t="str">
        <f t="shared" si="2"/>
        <v/>
      </c>
      <c r="Q18" s="51"/>
      <c r="R18" s="51"/>
      <c r="S18" s="52"/>
      <c r="T18" s="52"/>
      <c r="U18" s="51"/>
      <c r="V18" s="51"/>
      <c r="W18" s="51"/>
      <c r="X18" s="51"/>
      <c r="Y18" s="51"/>
      <c r="Z18" s="51"/>
      <c r="AA18" s="53"/>
      <c r="AB18" s="53"/>
      <c r="AE18" s="72"/>
      <c r="AF18" s="58" t="s">
        <v>33</v>
      </c>
      <c r="AG18" s="42" t="s">
        <v>62</v>
      </c>
      <c r="AH18" s="42" t="s">
        <v>63</v>
      </c>
      <c r="AI18" s="72"/>
      <c r="AJ18" s="70" t="s">
        <v>68</v>
      </c>
      <c r="AK18" s="72"/>
      <c r="AL18" s="72"/>
      <c r="AM18" s="72"/>
      <c r="AN18" s="72"/>
      <c r="AO18" s="45"/>
      <c r="AP18" s="45"/>
      <c r="AQ18" s="73"/>
      <c r="AR18" s="73"/>
      <c r="AS18" s="73"/>
      <c r="AT18" s="73"/>
      <c r="AU18" s="73"/>
      <c r="AV18" s="73"/>
      <c r="AW18" s="45"/>
      <c r="AX18" s="45"/>
    </row>
    <row r="19" spans="1:50" ht="25.5" x14ac:dyDescent="0.25">
      <c r="A19" s="46" t="str">
        <f>'[10]2 CONTEXTO E IDENTIFICACIÓN'!A19</f>
        <v>R11</v>
      </c>
      <c r="B19" s="47" t="str">
        <f>+'[10]2 CONTEXTO E IDENTIFICACIÓN'!F19</f>
        <v xml:space="preserve">  </v>
      </c>
      <c r="C19" s="48" t="str">
        <f>+'[10]3 PROBABIL E IMPACTO INHERENTE'!E19</f>
        <v/>
      </c>
      <c r="D19" s="48" t="str">
        <f>+'[10]3 PROBABIL E IMPACTO INHERENTE'!M19</f>
        <v/>
      </c>
      <c r="E19" s="49" t="str">
        <f>+'[10]4 MAPA CALOR INHERENTE'!C19</f>
        <v/>
      </c>
      <c r="F19" s="49" t="str">
        <f>+'[10]4 MAPA CALOR INHERENTE'!D19</f>
        <v/>
      </c>
      <c r="G19" s="47" t="str">
        <f>+'[10]4 MAPA CALOR INHERENTE'!E19</f>
        <v/>
      </c>
      <c r="H19" s="50" t="str">
        <f>+'[10]5 VALORACIÓN DEL CONTROL'!S51</f>
        <v/>
      </c>
      <c r="I19" s="1" t="str">
        <f>+'[10]5 VALORACIÓN DEL CONTROL'!T51</f>
        <v/>
      </c>
      <c r="J19" s="49" t="str">
        <f t="shared" si="3"/>
        <v/>
      </c>
      <c r="K19" s="49" t="str">
        <f t="shared" si="4"/>
        <v/>
      </c>
      <c r="L19" s="47" t="str">
        <f t="shared" si="5"/>
        <v/>
      </c>
      <c r="M19" s="47" t="str">
        <f t="shared" si="0"/>
        <v/>
      </c>
      <c r="N19" s="47" t="str">
        <f t="shared" si="1"/>
        <v/>
      </c>
      <c r="O19" s="51"/>
      <c r="P19" s="47" t="str">
        <f t="shared" si="2"/>
        <v/>
      </c>
      <c r="Q19" s="51"/>
      <c r="R19" s="51"/>
      <c r="S19" s="52"/>
      <c r="T19" s="52"/>
      <c r="U19" s="51"/>
      <c r="V19" s="51"/>
      <c r="W19" s="51"/>
      <c r="X19" s="51"/>
      <c r="Y19" s="51"/>
      <c r="Z19" s="51"/>
      <c r="AA19" s="53"/>
      <c r="AB19" s="53"/>
      <c r="AE19" s="72"/>
      <c r="AF19" s="61" t="s">
        <v>53</v>
      </c>
      <c r="AG19" s="42" t="s">
        <v>71</v>
      </c>
      <c r="AH19" s="42" t="s">
        <v>72</v>
      </c>
      <c r="AM19" s="72"/>
      <c r="AN19" s="72"/>
      <c r="AO19" s="45"/>
      <c r="AP19" s="45"/>
      <c r="AQ19" s="45"/>
      <c r="AR19" s="57"/>
      <c r="AS19" s="57"/>
      <c r="AT19" s="57"/>
      <c r="AU19" s="57"/>
      <c r="AV19" s="57"/>
      <c r="AW19" s="45"/>
      <c r="AX19" s="45"/>
    </row>
    <row r="20" spans="1:50" x14ac:dyDescent="0.25">
      <c r="A20" s="46" t="str">
        <f>'[10]2 CONTEXTO E IDENTIFICACIÓN'!A20</f>
        <v>R12</v>
      </c>
      <c r="B20" s="47" t="str">
        <f>+'[10]2 CONTEXTO E IDENTIFICACIÓN'!F20</f>
        <v xml:space="preserve">  </v>
      </c>
      <c r="C20" s="48" t="str">
        <f>+'[10]3 PROBABIL E IMPACTO INHERENTE'!E20</f>
        <v/>
      </c>
      <c r="D20" s="48" t="str">
        <f>+'[10]3 PROBABIL E IMPACTO INHERENTE'!M20</f>
        <v/>
      </c>
      <c r="E20" s="49" t="str">
        <f>+'[10]4 MAPA CALOR INHERENTE'!C20</f>
        <v/>
      </c>
      <c r="F20" s="49" t="str">
        <f>+'[10]4 MAPA CALOR INHERENTE'!D20</f>
        <v/>
      </c>
      <c r="G20" s="47" t="str">
        <f>+'[10]4 MAPA CALOR INHERENTE'!E20</f>
        <v/>
      </c>
      <c r="H20" s="50" t="str">
        <f>+'[10]5 VALORACIÓN DEL CONTROL'!S55</f>
        <v/>
      </c>
      <c r="I20" s="1" t="str">
        <f>+'[10]5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c r="AR20" s="57"/>
      <c r="AS20" s="57"/>
      <c r="AT20" s="57"/>
      <c r="AU20" s="57"/>
      <c r="AV20" s="57"/>
      <c r="AW20" s="45"/>
      <c r="AX20" s="45"/>
    </row>
    <row r="21" spans="1:50" x14ac:dyDescent="0.25">
      <c r="A21" s="46" t="str">
        <f>'[10]2 CONTEXTO E IDENTIFICACIÓN'!A21</f>
        <v>R13</v>
      </c>
      <c r="B21" s="47" t="str">
        <f>+'[10]2 CONTEXTO E IDENTIFICACIÓN'!F21</f>
        <v xml:space="preserve">  </v>
      </c>
      <c r="C21" s="48" t="str">
        <f>+'[10]3 PROBABIL E IMPACTO INHERENTE'!E21</f>
        <v/>
      </c>
      <c r="D21" s="48" t="str">
        <f>+'[10]3 PROBABIL E IMPACTO INHERENTE'!M21</f>
        <v/>
      </c>
      <c r="E21" s="49" t="str">
        <f>+'[10]4 MAPA CALOR INHERENTE'!C21</f>
        <v/>
      </c>
      <c r="F21" s="49" t="str">
        <f>+'[10]4 MAPA CALOR INHERENTE'!D21</f>
        <v/>
      </c>
      <c r="G21" s="47" t="str">
        <f>+'[10]4 MAPA CALOR INHERENTE'!E21</f>
        <v/>
      </c>
      <c r="H21" s="50" t="str">
        <f>+'[10]5 VALORACIÓN DEL CONTROL'!S59</f>
        <v/>
      </c>
      <c r="I21" s="1" t="str">
        <f>+'[10]5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c r="AR21" s="77"/>
      <c r="AS21" s="77"/>
      <c r="AT21" s="77"/>
      <c r="AU21" s="77"/>
      <c r="AV21" s="57"/>
      <c r="AW21" s="45"/>
      <c r="AX21" s="45"/>
    </row>
    <row r="22" spans="1:50" x14ac:dyDescent="0.25">
      <c r="A22" s="46" t="str">
        <f>'[10]2 CONTEXTO E IDENTIFICACIÓN'!A22</f>
        <v>R14</v>
      </c>
      <c r="B22" s="47" t="str">
        <f>+'[10]2 CONTEXTO E IDENTIFICACIÓN'!F22</f>
        <v xml:space="preserve">  </v>
      </c>
      <c r="C22" s="48" t="str">
        <f>+'[10]3 PROBABIL E IMPACTO INHERENTE'!E22</f>
        <v/>
      </c>
      <c r="D22" s="48" t="str">
        <f>+'[10]3 PROBABIL E IMPACTO INHERENTE'!M22</f>
        <v/>
      </c>
      <c r="E22" s="49" t="str">
        <f>+'[10]4 MAPA CALOR INHERENTE'!C22</f>
        <v/>
      </c>
      <c r="F22" s="49" t="str">
        <f>+'[10]4 MAPA CALOR INHERENTE'!D22</f>
        <v/>
      </c>
      <c r="G22" s="47" t="str">
        <f>+'[10]4 MAPA CALOR INHERENTE'!E22</f>
        <v/>
      </c>
      <c r="H22" s="50" t="str">
        <f>+'[10]5 VALORACIÓN DEL CONTROL'!S63</f>
        <v/>
      </c>
      <c r="I22" s="1" t="str">
        <f>+'[10]5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c r="AR22" s="78"/>
      <c r="AS22" s="78"/>
      <c r="AT22" s="78"/>
      <c r="AU22" s="78"/>
      <c r="AV22" s="57"/>
      <c r="AW22" s="45"/>
      <c r="AX22" s="45"/>
    </row>
    <row r="23" spans="1:50" x14ac:dyDescent="0.25">
      <c r="A23" s="46" t="str">
        <f>'[10]2 CONTEXTO E IDENTIFICACIÓN'!A23</f>
        <v>R15</v>
      </c>
      <c r="B23" s="47" t="str">
        <f>+'[10]2 CONTEXTO E IDENTIFICACIÓN'!F23</f>
        <v xml:space="preserve">  </v>
      </c>
      <c r="C23" s="48" t="str">
        <f>+'[10]3 PROBABIL E IMPACTO INHERENTE'!E23</f>
        <v/>
      </c>
      <c r="D23" s="48" t="str">
        <f>+'[10]3 PROBABIL E IMPACTO INHERENTE'!M23</f>
        <v/>
      </c>
      <c r="E23" s="49" t="str">
        <f>+'[10]4 MAPA CALOR INHERENTE'!C23</f>
        <v/>
      </c>
      <c r="F23" s="49" t="str">
        <f>+'[10]4 MAPA CALOR INHERENTE'!D23</f>
        <v/>
      </c>
      <c r="G23" s="47" t="str">
        <f>+'[10]4 MAPA CALOR INHERENTE'!E23</f>
        <v/>
      </c>
      <c r="H23" s="50" t="str">
        <f>+'[10]5 VALORACIÓN DEL CONTROL'!S67</f>
        <v/>
      </c>
      <c r="I23" s="1" t="str">
        <f>+'[10]5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c r="AS23" s="77"/>
      <c r="AT23" s="77"/>
      <c r="AU23" s="77"/>
      <c r="AV23" s="57"/>
      <c r="AW23" s="45"/>
      <c r="AX23" s="45"/>
    </row>
    <row r="24" spans="1:50" x14ac:dyDescent="0.25">
      <c r="A24" s="46" t="str">
        <f>'[10]2 CONTEXTO E IDENTIFICACIÓN'!A24</f>
        <v>R16</v>
      </c>
      <c r="B24" s="47" t="str">
        <f>+'[10]2 CONTEXTO E IDENTIFICACIÓN'!F24</f>
        <v xml:space="preserve">  </v>
      </c>
      <c r="C24" s="48" t="str">
        <f>+'[10]3 PROBABIL E IMPACTO INHERENTE'!E24</f>
        <v/>
      </c>
      <c r="D24" s="48" t="str">
        <f>+'[10]3 PROBABIL E IMPACTO INHERENTE'!M24</f>
        <v/>
      </c>
      <c r="E24" s="49" t="str">
        <f>+'[10]4 MAPA CALOR INHERENTE'!C24</f>
        <v/>
      </c>
      <c r="F24" s="49" t="str">
        <f>+'[10]4 MAPA CALOR INHERENTE'!D24</f>
        <v/>
      </c>
      <c r="G24" s="47" t="str">
        <f>+'[10]4 MAPA CALOR INHERENTE'!E24</f>
        <v/>
      </c>
      <c r="H24" s="50" t="str">
        <f>+'[10]5 VALORACIÓN DEL CONTROL'!S71</f>
        <v/>
      </c>
      <c r="I24" s="1" t="str">
        <f>+'[10]5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c r="AS24" s="77"/>
      <c r="AT24" s="77"/>
      <c r="AU24" s="77"/>
      <c r="AV24" s="57"/>
      <c r="AW24" s="45"/>
      <c r="AX24" s="45"/>
    </row>
    <row r="25" spans="1:50" x14ac:dyDescent="0.25">
      <c r="A25" s="46" t="str">
        <f>'[10]2 CONTEXTO E IDENTIFICACIÓN'!A25</f>
        <v>R17</v>
      </c>
      <c r="B25" s="47" t="str">
        <f>+'[10]2 CONTEXTO E IDENTIFICACIÓN'!F25</f>
        <v xml:space="preserve">  </v>
      </c>
      <c r="C25" s="48" t="str">
        <f>+'[10]3 PROBABIL E IMPACTO INHERENTE'!E25</f>
        <v/>
      </c>
      <c r="D25" s="48" t="str">
        <f>+'[10]3 PROBABIL E IMPACTO INHERENTE'!M25</f>
        <v/>
      </c>
      <c r="E25" s="49" t="str">
        <f>+'[10]4 MAPA CALOR INHERENTE'!C25</f>
        <v/>
      </c>
      <c r="F25" s="49" t="str">
        <f>+'[10]4 MAPA CALOR INHERENTE'!D25</f>
        <v/>
      </c>
      <c r="G25" s="47" t="str">
        <f>+'[10]4 MAPA CALOR INHERENTE'!E25</f>
        <v/>
      </c>
      <c r="H25" s="50" t="str">
        <f>+'[10]5 VALORACIÓN DEL CONTROL'!S75</f>
        <v/>
      </c>
      <c r="I25" s="1" t="str">
        <f>+'[10]5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50" x14ac:dyDescent="0.25">
      <c r="A26" s="46" t="str">
        <f>'[10]2 CONTEXTO E IDENTIFICACIÓN'!A26</f>
        <v>R18</v>
      </c>
      <c r="B26" s="47" t="str">
        <f>+'[10]2 CONTEXTO E IDENTIFICACIÓN'!F26</f>
        <v xml:space="preserve">  </v>
      </c>
      <c r="C26" s="48" t="str">
        <f>+'[10]3 PROBABIL E IMPACTO INHERENTE'!E26</f>
        <v/>
      </c>
      <c r="D26" s="48" t="str">
        <f>+'[10]3 PROBABIL E IMPACTO INHERENTE'!M26</f>
        <v/>
      </c>
      <c r="E26" s="49" t="str">
        <f>+'[10]4 MAPA CALOR INHERENTE'!C26</f>
        <v/>
      </c>
      <c r="F26" s="49" t="str">
        <f>+'[10]4 MAPA CALOR INHERENTE'!D26</f>
        <v/>
      </c>
      <c r="G26" s="47" t="str">
        <f>+'[10]4 MAPA CALOR INHERENTE'!E26</f>
        <v/>
      </c>
      <c r="H26" s="50" t="str">
        <f>+'[10]5 VALORACIÓN DEL CONTROL'!S79</f>
        <v/>
      </c>
      <c r="I26" s="1" t="str">
        <f>+'[10]5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50" x14ac:dyDescent="0.25">
      <c r="A27" s="46" t="str">
        <f>'[10]2 CONTEXTO E IDENTIFICACIÓN'!A27</f>
        <v>R19</v>
      </c>
      <c r="B27" s="47" t="str">
        <f>+'[10]2 CONTEXTO E IDENTIFICACIÓN'!F27</f>
        <v xml:space="preserve">  </v>
      </c>
      <c r="C27" s="48" t="str">
        <f>+'[10]3 PROBABIL E IMPACTO INHERENTE'!E27</f>
        <v/>
      </c>
      <c r="D27" s="48" t="str">
        <f>+'[10]3 PROBABIL E IMPACTO INHERENTE'!M27</f>
        <v/>
      </c>
      <c r="E27" s="49" t="str">
        <f>+'[10]4 MAPA CALOR INHERENTE'!C27</f>
        <v/>
      </c>
      <c r="F27" s="49" t="str">
        <f>+'[10]4 MAPA CALOR INHERENTE'!D27</f>
        <v/>
      </c>
      <c r="G27" s="47" t="str">
        <f>+'[10]4 MAPA CALOR INHERENTE'!E27</f>
        <v/>
      </c>
      <c r="H27" s="50" t="str">
        <f>+'[10]5 VALORACIÓN DEL CONTROL'!S83</f>
        <v/>
      </c>
      <c r="I27" s="1" t="str">
        <f>+'[10]5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50" x14ac:dyDescent="0.25">
      <c r="A28" s="46" t="str">
        <f>'[10]2 CONTEXTO E IDENTIFICACIÓN'!A28</f>
        <v>R20</v>
      </c>
      <c r="B28" s="47" t="str">
        <f>+'[10]2 CONTEXTO E IDENTIFICACIÓN'!F28</f>
        <v xml:space="preserve">  </v>
      </c>
      <c r="C28" s="48" t="str">
        <f>+'[10]3 PROBABIL E IMPACTO INHERENTE'!E28</f>
        <v/>
      </c>
      <c r="D28" s="48" t="str">
        <f>+'[10]3 PROBABIL E IMPACTO INHERENTE'!M28</f>
        <v/>
      </c>
      <c r="E28" s="49" t="str">
        <f>+'[10]4 MAPA CALOR INHERENTE'!C28</f>
        <v/>
      </c>
      <c r="F28" s="49" t="str">
        <f>+'[10]4 MAPA CALOR INHERENTE'!D28</f>
        <v/>
      </c>
      <c r="G28" s="47" t="str">
        <f>+'[10]4 MAPA CALOR INHERENTE'!E28</f>
        <v/>
      </c>
      <c r="H28" s="50" t="str">
        <f>+'[10]5 VALORACIÓN DEL CONTROL'!S87</f>
        <v/>
      </c>
      <c r="I28" s="1" t="str">
        <f>+'[10]5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50"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c r="AU29" s="34"/>
      <c r="AV29" s="34"/>
    </row>
    <row r="30" spans="1:50"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c r="AU30" s="34"/>
      <c r="AV30" s="34"/>
    </row>
    <row r="31" spans="1:50"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c r="AU31" s="34"/>
      <c r="AV31" s="34"/>
    </row>
    <row r="32" spans="1:50"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c r="AU32" s="34"/>
      <c r="AV32" s="34"/>
    </row>
    <row r="33" spans="2:48"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c r="AR33" s="34"/>
      <c r="AS33" s="34"/>
      <c r="AT33" s="34"/>
      <c r="AU33" s="34"/>
      <c r="AV33" s="34"/>
    </row>
    <row r="34" spans="2:48"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c r="AR34" s="34"/>
      <c r="AS34" s="34"/>
      <c r="AT34" s="34"/>
      <c r="AU34" s="34"/>
      <c r="AV34" s="34"/>
    </row>
    <row r="35" spans="2:48"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c r="AR35" s="34"/>
      <c r="AS35" s="34"/>
      <c r="AT35" s="34"/>
      <c r="AU35" s="34"/>
      <c r="AV35" s="34"/>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139" priority="6" operator="equal">
      <formula>$AE$13</formula>
    </cfRule>
    <cfRule type="cellIs" dxfId="138" priority="7" operator="equal">
      <formula>$AE$12</formula>
    </cfRule>
    <cfRule type="cellIs" dxfId="137" priority="8" operator="equal">
      <formula>$AE$11</formula>
    </cfRule>
    <cfRule type="cellIs" dxfId="136" priority="9" operator="equal">
      <formula>$AE$10</formula>
    </cfRule>
    <cfRule type="cellIs" dxfId="135" priority="10" operator="equal">
      <formula>$AE$9</formula>
    </cfRule>
  </conditionalFormatting>
  <conditionalFormatting sqref="F9:F28">
    <cfRule type="cellIs" dxfId="134" priority="1" operator="equal">
      <formula>$AF$8</formula>
    </cfRule>
    <cfRule type="cellIs" dxfId="133" priority="2" operator="equal">
      <formula>$AG$8</formula>
    </cfRule>
    <cfRule type="cellIs" dxfId="132" priority="3" operator="equal">
      <formula>$AH$8</formula>
    </cfRule>
    <cfRule type="cellIs" dxfId="131" priority="4" operator="equal">
      <formula>$AI$8</formula>
    </cfRule>
    <cfRule type="cellIs" dxfId="130" priority="5" operator="equal">
      <formula>$AJ$8</formula>
    </cfRule>
  </conditionalFormatting>
  <conditionalFormatting sqref="G9:G28">
    <cfRule type="cellIs" dxfId="129" priority="11" operator="equal">
      <formula>$AF$16</formula>
    </cfRule>
    <cfRule type="cellIs" dxfId="128" priority="12" operator="equal">
      <formula>$AF$17</formula>
    </cfRule>
    <cfRule type="cellIs" dxfId="127" priority="13" operator="equal">
      <formula>$AF$18</formula>
    </cfRule>
    <cfRule type="cellIs" dxfId="126" priority="14" operator="equal">
      <formula>$AF$19</formula>
    </cfRule>
  </conditionalFormatting>
  <conditionalFormatting sqref="I9:J28">
    <cfRule type="cellIs" dxfId="125" priority="15" operator="equal">
      <formula>$AE$13</formula>
    </cfRule>
    <cfRule type="cellIs" dxfId="124" priority="16" operator="equal">
      <formula>$AE$12</formula>
    </cfRule>
    <cfRule type="cellIs" dxfId="123" priority="17" operator="equal">
      <formula>$AE$11</formula>
    </cfRule>
    <cfRule type="cellIs" dxfId="122" priority="18" operator="equal">
      <formula>$AE$10</formula>
    </cfRule>
    <cfRule type="cellIs" dxfId="121" priority="19" operator="equal">
      <formula>$AE$9</formula>
    </cfRule>
  </conditionalFormatting>
  <conditionalFormatting sqref="K9:K28">
    <cfRule type="cellIs" dxfId="120" priority="20" operator="equal">
      <formula>$AF$8</formula>
    </cfRule>
    <cfRule type="cellIs" dxfId="119" priority="21" operator="equal">
      <formula>$AG$8</formula>
    </cfRule>
    <cfRule type="cellIs" dxfId="118" priority="22" operator="equal">
      <formula>$AH$8</formula>
    </cfRule>
    <cfRule type="cellIs" dxfId="117" priority="23" operator="equal">
      <formula>$AI$8</formula>
    </cfRule>
    <cfRule type="cellIs" dxfId="116" priority="24" operator="equal">
      <formula>$AJ$8</formula>
    </cfRule>
  </conditionalFormatting>
  <conditionalFormatting sqref="L9:L28">
    <cfRule type="cellIs" dxfId="115" priority="25" operator="equal">
      <formula>$AF$16</formula>
    </cfRule>
    <cfRule type="cellIs" dxfId="114" priority="26" operator="equal">
      <formula>$AF$17</formula>
    </cfRule>
    <cfRule type="cellIs" dxfId="113" priority="27" operator="equal">
      <formula>$AF$18</formula>
    </cfRule>
    <cfRule type="cellIs" dxfId="112" priority="28" operator="equal">
      <formula>$AF$19</formula>
    </cfRule>
  </conditionalFormatting>
  <dataValidations count="1">
    <dataValidation type="list" allowBlank="1" showInputMessage="1" showErrorMessage="1" sqref="O9:O28" xr:uid="{695F9873-7E51-46BF-B56A-CB33093B6EB3}">
      <formula1>INDIRECT($N9)</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CF45F-1AEC-4E03-9693-F1EC0EC22E57}">
  <dimension ref="A1:AO35"/>
  <sheetViews>
    <sheetView workbookViewId="0">
      <selection activeCell="G9" sqref="G9"/>
    </sheetView>
  </sheetViews>
  <sheetFormatPr baseColWidth="10" defaultRowHeight="15" x14ac:dyDescent="0.25"/>
  <cols>
    <col min="1" max="1" width="10.140625" style="34" customWidth="1"/>
    <col min="2" max="2" width="22" style="39" customWidth="1"/>
    <col min="3" max="4" width="15.7109375" style="39" customWidth="1"/>
    <col min="5" max="5" width="19.42578125" style="79" customWidth="1"/>
    <col min="6" max="6" width="16.28515625" style="79" customWidth="1"/>
    <col min="7" max="7" width="15.42578125" style="39" customWidth="1"/>
    <col min="8" max="8" width="13.42578125" style="39" customWidth="1"/>
    <col min="9" max="9" width="11.42578125" style="39" customWidth="1"/>
    <col min="10" max="10" width="14.42578125" style="79" customWidth="1"/>
    <col min="11" max="11" width="13" style="79" customWidth="1"/>
    <col min="12" max="12" width="15.425781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16.57031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s>
  <sheetData>
    <row r="1" spans="1:41" ht="25.5" x14ac:dyDescent="0.25">
      <c r="A1" s="111"/>
      <c r="B1" s="112" t="str">
        <f>+'[11]2 CONTEXTO E IDENTIFICACIÓN'!C1</f>
        <v>MAPA DE RIESGOS ANTICORRUPCION                                                                                     SECRETARIA GENERAL</v>
      </c>
      <c r="C1" s="2" t="str">
        <f>+'[11]2 CONTEXTO E IDENTIFICACIÓN'!G1</f>
        <v>CÓDIGO:</v>
      </c>
      <c r="D1" s="3">
        <f>+'[11]2 CONTEXTO E IDENTIFICACIÓN'!H1</f>
        <v>0</v>
      </c>
      <c r="E1" s="4"/>
      <c r="F1" s="5" t="str">
        <f>+'[11]2 CONTEXTO E IDENTIFICACIÓN'!$G$4</f>
        <v>Elaboración o Actualización:</v>
      </c>
      <c r="G1" s="6" t="str">
        <f>+IF('[11]2 CONTEXTO E IDENTIFICACIÓN'!$H$4="","",'[11]2 CONTEXTO E IDENTIFICACIÓN'!$H$4)</f>
        <v>ACTUALIZACION</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row>
    <row r="2" spans="1:41" x14ac:dyDescent="0.25">
      <c r="A2" s="111"/>
      <c r="B2" s="112"/>
      <c r="C2" s="2" t="str">
        <f>+'[11]2 CONTEXTO E IDENTIFICACIÓN'!G2</f>
        <v>VERSIÓN:</v>
      </c>
      <c r="D2" s="3" t="str">
        <f>+'[11]2 CONTEXTO E IDENTIFICACIÓN'!H2</f>
        <v>2</v>
      </c>
      <c r="E2" s="4"/>
      <c r="F2" s="11" t="str">
        <f>+'[11]2 CONTEXTO E IDENTIFICACIÓN'!$E$5</f>
        <v>Vigencia del:</v>
      </c>
      <c r="G2" s="12" t="str">
        <f>+IF('[11]2 CONTEXTO E IDENTIFICACIÓN'!$F$5="","",'[11]2 CONTEXTO E IDENTIFICACIÓN'!$F$5)</f>
        <v>011/01/2026</v>
      </c>
      <c r="H2" s="13" t="s">
        <v>0</v>
      </c>
      <c r="I2" s="14">
        <f>+IF('[11]2 CONTEXTO E IDENTIFICACIÓN'!$H$5="","",'[11]2 CONTEXTO E IDENTIFICACIÓN'!$H$5)</f>
        <v>46142</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row>
    <row r="3" spans="1:41"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row>
    <row r="4" spans="1:41" ht="30.75" thickBot="1" x14ac:dyDescent="0.3">
      <c r="A4" s="19" t="s">
        <v>1</v>
      </c>
      <c r="B4" s="113" t="e">
        <f>+IF('[11]2 CONTEXTO E IDENTIFICACIÓN'!#REF!="","",'[11]2 CONTEXTO E IDENTIFICACIÓN'!#REF!)</f>
        <v>#REF!</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row>
    <row r="5" spans="1:41" ht="30" x14ac:dyDescent="0.25">
      <c r="A5" s="19" t="s">
        <v>2</v>
      </c>
      <c r="B5" s="113" t="str">
        <f>+IF('[11]2 CONTEXTO E IDENTIFICACIÓN'!$E$4="","",'[11]2 CONTEXTO E IDENTIFICACIÓN'!$E$4)</f>
        <v>ATENCION AL CIUDADANO Y GESTION DOCUMENTAL, FUNCION PUBLICA Y LOGISTICA</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row>
    <row r="6" spans="1:41"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row>
    <row r="7" spans="1:41"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row>
    <row r="8" spans="1:41"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row>
    <row r="9" spans="1:41" ht="242.25" x14ac:dyDescent="0.25">
      <c r="A9" s="92" t="str">
        <f>'[11]2 CONTEXTO E IDENTIFICACIÓN'!A9</f>
        <v>R1</v>
      </c>
      <c r="B9" s="93" t="str">
        <f>+'[11]2 CONTEXTO E IDENTIFICACIÓN'!F9</f>
        <v xml:space="preserve">Posibilidad de pérdida reputacional Por Indebido direccionamiento de la correspondencia allegada por los medios contemplados para la recepción de PQRSD. Debido Intensión de dilatar los proceos en la antención oportuna de PQRSD. (Vencimiento de términos). </v>
      </c>
      <c r="C9" s="94">
        <f>+'[11]3 PROBABIL E IMPACTO INHERENTE'!E9</f>
        <v>0.6</v>
      </c>
      <c r="D9" s="94">
        <f>+'[11]3 PROBABIL E IMPACTO INHERENTE'!M9</f>
        <v>0.8</v>
      </c>
      <c r="E9" s="49" t="str">
        <f>+'[11]4 MAPA CALOR INHERENTE'!C9</f>
        <v>Media</v>
      </c>
      <c r="F9" s="49" t="str">
        <f>+'[11]4 MAPA CALOR INHERENTE'!D9</f>
        <v>Mayor</v>
      </c>
      <c r="G9" s="47" t="str">
        <f>+'[11]4 MAPA CALOR INHERENTE'!E9</f>
        <v>Alto</v>
      </c>
      <c r="H9" s="50">
        <f>+'[11]6 MAPA CALOR RESIDUAL'!C9</f>
        <v>0.12959999999999999</v>
      </c>
      <c r="I9" s="1">
        <f>+'[11]6 MAPA CALOR RESIDUAL'!D9</f>
        <v>0.8</v>
      </c>
      <c r="J9" s="49" t="str">
        <f>+'[11]6 MAPA CALOR RESIDUAL'!E9</f>
        <v>Muy Baja</v>
      </c>
      <c r="K9" s="49" t="str">
        <f>+'[11]6 MAPA CALOR RESIDUAL'!F9</f>
        <v>Mayor</v>
      </c>
      <c r="L9" s="47" t="str">
        <f>+'[11]6 MAPA CALOR RESIDUAL'!G9</f>
        <v>Alto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95" t="s">
        <v>159</v>
      </c>
      <c r="R9" s="51" t="s">
        <v>160</v>
      </c>
      <c r="S9" s="52">
        <v>45659</v>
      </c>
      <c r="T9" s="52">
        <v>46022</v>
      </c>
      <c r="U9" s="51"/>
      <c r="V9" s="51" t="s">
        <v>161</v>
      </c>
      <c r="W9" s="51"/>
      <c r="X9" s="51"/>
      <c r="Y9" s="51"/>
      <c r="Z9" s="51"/>
      <c r="AA9" s="53"/>
      <c r="AB9" s="53"/>
      <c r="AC9" s="108" t="s">
        <v>44</v>
      </c>
      <c r="AD9" s="54">
        <v>1</v>
      </c>
      <c r="AE9" s="43" t="s">
        <v>45</v>
      </c>
      <c r="AF9" s="55" t="s">
        <v>46</v>
      </c>
      <c r="AG9" s="55" t="s">
        <v>46</v>
      </c>
      <c r="AH9" s="55" t="s">
        <v>46</v>
      </c>
      <c r="AI9" s="55" t="s">
        <v>46</v>
      </c>
      <c r="AJ9" s="56" t="s">
        <v>47</v>
      </c>
      <c r="AM9" s="38"/>
      <c r="AN9" s="38"/>
      <c r="AO9" s="45"/>
    </row>
    <row r="10" spans="1:41" ht="191.25" x14ac:dyDescent="0.25">
      <c r="A10" s="92" t="str">
        <f>'[11]2 CONTEXTO E IDENTIFICACIÓN'!A10</f>
        <v>R2</v>
      </c>
      <c r="B10" s="93" t="str">
        <f>+'[11]2 CONTEXTO E IDENTIFICACIÓN'!F10</f>
        <v>Posibilidad de pérdida reputacional Por Perdida de solicitudes y/o PQRSD recibidas por los medios contemplados para la recepción de estas. Debido al Incumplimiento del Protocolo para la atención y manejo de los canales virtuales de atención al ciudadano de la Gobernación de Bolívar.</v>
      </c>
      <c r="C10" s="94">
        <f>+'[11]3 PROBABIL E IMPACTO INHERENTE'!E10</f>
        <v>0.6</v>
      </c>
      <c r="D10" s="94">
        <f>+'[11]3 PROBABIL E IMPACTO INHERENTE'!M10</f>
        <v>0.8</v>
      </c>
      <c r="E10" s="49" t="str">
        <f>+'[11]4 MAPA CALOR INHERENTE'!C10</f>
        <v>Media</v>
      </c>
      <c r="F10" s="49" t="str">
        <f>+'[11]4 MAPA CALOR INHERENTE'!D10</f>
        <v>Mayor</v>
      </c>
      <c r="G10" s="47" t="str">
        <f>+'[11]4 MAPA CALOR INHERENTE'!E10</f>
        <v>Alto</v>
      </c>
      <c r="H10" s="50">
        <f>+'[11]5 VALORACIÓN DEL CONTROL'!S15</f>
        <v>0.216</v>
      </c>
      <c r="I10" s="1">
        <f>+'[11]5 VALORACIÓN DEL CONTROL'!T15</f>
        <v>0.8</v>
      </c>
      <c r="J10" s="49" t="str">
        <f t="shared" ref="J10:J28" si="3">+IF(H10=0,"",IF(H10&lt;=$AD$13,$AE$13,IF(H10&lt;=$AD$12,$AE$12,IF(H10&lt;=$AD$11,$AE$11,IF(H10&lt;=$AD$10,$AE$10,IF(H10&lt;=$AD$9,$AE$9,""))))))</f>
        <v>Baja</v>
      </c>
      <c r="K10" s="49" t="str">
        <f t="shared" ref="K10:K28" si="4">+IF(I10=0,"",IF(I10&lt;=$AF$7,$AF$8,IF(I10&lt;=$AG$7,$AG$8,IF(I10&lt;=$AH$7,$AH$8,IF(I10&lt;=$AI$7,$AI$8,IF(I10&lt;=$AJ$7,$AJ$8,""))))))</f>
        <v>Mayor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Alto</v>
      </c>
      <c r="M10" s="47" t="str">
        <f t="shared" si="0"/>
        <v>Requiere Plan de Acción</v>
      </c>
      <c r="N10" s="47" t="str">
        <f t="shared" si="1"/>
        <v>Reducir_mitigar_Transferir_Evitar</v>
      </c>
      <c r="O10" s="51" t="s">
        <v>36</v>
      </c>
      <c r="P10" s="47" t="str">
        <f t="shared" si="2"/>
        <v>Reducir_Mitigar</v>
      </c>
      <c r="Q10" s="95" t="s">
        <v>162</v>
      </c>
      <c r="R10" s="51" t="s">
        <v>160</v>
      </c>
      <c r="S10" s="52">
        <v>45659</v>
      </c>
      <c r="T10" s="52">
        <v>46022</v>
      </c>
      <c r="U10" s="51"/>
      <c r="V10" s="51" t="s">
        <v>161</v>
      </c>
      <c r="W10" s="51"/>
      <c r="X10" s="51"/>
      <c r="Y10" s="51"/>
      <c r="Z10" s="51"/>
      <c r="AA10" s="53"/>
      <c r="AB10" s="53"/>
      <c r="AC10" s="109"/>
      <c r="AD10" s="54">
        <v>0.8</v>
      </c>
      <c r="AE10" s="43" t="s">
        <v>49</v>
      </c>
      <c r="AF10" s="58" t="s">
        <v>33</v>
      </c>
      <c r="AG10" s="58" t="s">
        <v>33</v>
      </c>
      <c r="AH10" s="55" t="s">
        <v>46</v>
      </c>
      <c r="AI10" s="55" t="s">
        <v>46</v>
      </c>
      <c r="AJ10" s="56" t="s">
        <v>47</v>
      </c>
      <c r="AM10" s="38"/>
      <c r="AN10" s="38"/>
      <c r="AO10" s="45"/>
    </row>
    <row r="11" spans="1:41" ht="102" x14ac:dyDescent="0.25">
      <c r="A11" s="92" t="str">
        <f>'[11]2 CONTEXTO E IDENTIFICACIÓN'!A11</f>
        <v>R3</v>
      </c>
      <c r="B11" s="93" t="str">
        <f>+'[11]2 CONTEXTO E IDENTIFICACIÓN'!F11</f>
        <v>Posibilidad de pérdida reputacional Por cobros indevidos de tramites de pasaportes Debido al falta de control de la entidad</v>
      </c>
      <c r="C11" s="94">
        <f>+'[11]3 PROBABIL E IMPACTO INHERENTE'!E11</f>
        <v>1</v>
      </c>
      <c r="D11" s="94">
        <f>+'[11]3 PROBABIL E IMPACTO INHERENTE'!M11</f>
        <v>1</v>
      </c>
      <c r="E11" s="49" t="str">
        <f>+'[11]4 MAPA CALOR INHERENTE'!C11</f>
        <v>Muy Alta</v>
      </c>
      <c r="F11" s="49" t="str">
        <f>+'[11]4 MAPA CALOR INHERENTE'!D11</f>
        <v>Catastrófico</v>
      </c>
      <c r="G11" s="47" t="str">
        <f>+'[11]4 MAPA CALOR INHERENTE'!E11</f>
        <v>Extremo</v>
      </c>
      <c r="H11" s="50">
        <f>+'[11]5 VALORACIÓN DEL CONTROL'!S19</f>
        <v>0.18</v>
      </c>
      <c r="I11" s="1">
        <f>+'[11]5 VALORACIÓN DEL CONTROL'!T19</f>
        <v>1</v>
      </c>
      <c r="J11" s="49" t="str">
        <f t="shared" si="3"/>
        <v>Muy Baja</v>
      </c>
      <c r="K11" s="49" t="str">
        <f t="shared" si="4"/>
        <v>Catastrófico</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7" t="str">
        <f t="shared" si="0"/>
        <v>Requiere Plan de Acción</v>
      </c>
      <c r="N11" s="47" t="str">
        <f t="shared" si="1"/>
        <v>Reducir_mitigar_Transferir_Evitar</v>
      </c>
      <c r="O11" s="51" t="s">
        <v>36</v>
      </c>
      <c r="P11" s="47" t="str">
        <f t="shared" si="2"/>
        <v>Reducir_Mitigar</v>
      </c>
      <c r="Q11" s="95" t="s">
        <v>163</v>
      </c>
      <c r="R11" s="51" t="s">
        <v>160</v>
      </c>
      <c r="S11" s="52">
        <v>45659</v>
      </c>
      <c r="T11" s="52">
        <v>46022</v>
      </c>
      <c r="U11" s="51"/>
      <c r="V11" s="51" t="s">
        <v>161</v>
      </c>
      <c r="W11" s="51"/>
      <c r="X11" s="51"/>
      <c r="Y11" s="51"/>
      <c r="Z11" s="51"/>
      <c r="AA11" s="53"/>
      <c r="AB11" s="53"/>
      <c r="AC11" s="109"/>
      <c r="AD11" s="54">
        <v>0.6</v>
      </c>
      <c r="AE11" s="43" t="s">
        <v>51</v>
      </c>
      <c r="AF11" s="58" t="s">
        <v>33</v>
      </c>
      <c r="AG11" s="58" t="s">
        <v>33</v>
      </c>
      <c r="AH11" s="58" t="s">
        <v>33</v>
      </c>
      <c r="AI11" s="55" t="s">
        <v>46</v>
      </c>
      <c r="AJ11" s="56" t="s">
        <v>47</v>
      </c>
      <c r="AM11" s="38"/>
      <c r="AN11" s="38"/>
      <c r="AO11" s="45"/>
    </row>
    <row r="12" spans="1:41" ht="204" x14ac:dyDescent="0.25">
      <c r="A12" s="92" t="str">
        <f>'[11]2 CONTEXTO E IDENTIFICACIÓN'!A12</f>
        <v>R4</v>
      </c>
      <c r="B12" s="93" t="str">
        <f>+'[11]2 CONTEXTO E IDENTIFICACIÓN'!F12</f>
        <v>Posibilidad de pérdida reputacional Por perdida del y deterioro del patrimonio Archivístico debido a la mala implementación de los procesos técnicos de gestión documental en las diferentes oficinas productoras de la entidad y las malas prácticas en el cumplimiento de la función archivística en las entidades territoriales.</v>
      </c>
      <c r="C12" s="94">
        <f>+'[11]3 PROBABIL E IMPACTO INHERENTE'!E12</f>
        <v>0.6</v>
      </c>
      <c r="D12" s="94">
        <f>+'[11]3 PROBABIL E IMPACTO INHERENTE'!M12</f>
        <v>1</v>
      </c>
      <c r="E12" s="49" t="str">
        <f>+'[11]4 MAPA CALOR INHERENTE'!C12</f>
        <v>Media</v>
      </c>
      <c r="F12" s="49" t="str">
        <f>+'[11]4 MAPA CALOR INHERENTE'!D12</f>
        <v>Catastrófico</v>
      </c>
      <c r="G12" s="47" t="str">
        <f>+'[11]4 MAPA CALOR INHERENTE'!E12</f>
        <v>Extremo</v>
      </c>
      <c r="H12" s="50">
        <f>+'[11]5 VALORACIÓN DEL CONTROL'!S23</f>
        <v>0.216</v>
      </c>
      <c r="I12" s="1">
        <f>+'[11]5 VALORACIÓN DEL CONTROL'!T23</f>
        <v>1</v>
      </c>
      <c r="J12" s="49" t="str">
        <f t="shared" si="3"/>
        <v>Baja</v>
      </c>
      <c r="K12" s="49" t="str">
        <f t="shared" si="4"/>
        <v>Catastrófico</v>
      </c>
      <c r="L12" s="47" t="str">
        <f t="shared" si="5"/>
        <v>Extremo</v>
      </c>
      <c r="M12" s="47" t="str">
        <f t="shared" si="0"/>
        <v>Requiere Plan de Acción</v>
      </c>
      <c r="N12" s="47" t="str">
        <f t="shared" si="1"/>
        <v>Reducir_mitigar_Transferir_Evitar</v>
      </c>
      <c r="O12" s="51" t="s">
        <v>36</v>
      </c>
      <c r="P12" s="47" t="str">
        <f t="shared" si="2"/>
        <v>Reducir_Mitigar</v>
      </c>
      <c r="Q12" s="95" t="s">
        <v>164</v>
      </c>
      <c r="R12" s="51" t="s">
        <v>160</v>
      </c>
      <c r="S12" s="52">
        <v>45778</v>
      </c>
      <c r="T12" s="52">
        <v>46022</v>
      </c>
      <c r="U12" s="51"/>
      <c r="V12" s="51" t="s">
        <v>161</v>
      </c>
      <c r="W12" s="51"/>
      <c r="X12" s="51"/>
      <c r="Y12" s="51"/>
      <c r="Z12" s="51"/>
      <c r="AA12" s="53"/>
      <c r="AB12" s="53"/>
      <c r="AC12" s="109"/>
      <c r="AD12" s="54">
        <v>0.4</v>
      </c>
      <c r="AE12" s="43" t="s">
        <v>52</v>
      </c>
      <c r="AF12" s="61" t="s">
        <v>53</v>
      </c>
      <c r="AG12" s="58" t="s">
        <v>33</v>
      </c>
      <c r="AH12" s="58" t="s">
        <v>33</v>
      </c>
      <c r="AI12" s="55" t="s">
        <v>46</v>
      </c>
      <c r="AJ12" s="56" t="s">
        <v>47</v>
      </c>
      <c r="AM12" s="38"/>
      <c r="AN12" s="38"/>
      <c r="AO12" s="45"/>
    </row>
    <row r="13" spans="1:41" ht="204.75" thickBot="1" x14ac:dyDescent="0.3">
      <c r="A13" s="92" t="str">
        <f>'[11]2 CONTEXTO E IDENTIFICACIÓN'!A13</f>
        <v>R5</v>
      </c>
      <c r="B13" s="93" t="str">
        <f>+'[11]2 CONTEXTO E IDENTIFICACIÓN'!F13</f>
        <v>Posibilidad de pérdida reputacional Por no atender oportunamente las solicitudes de préstamos de documentos de archivo a causa de que las oficinas productoras no realizan las transferencias documentales primarias, que han cumplido su tiempo de retención en el archivo de gestión acorde a lo previsto en sus TRD.</v>
      </c>
      <c r="C13" s="94">
        <f>+'[11]3 PROBABIL E IMPACTO INHERENTE'!E13</f>
        <v>0.8</v>
      </c>
      <c r="D13" s="94">
        <f>+'[11]3 PROBABIL E IMPACTO INHERENTE'!M13</f>
        <v>0.8</v>
      </c>
      <c r="E13" s="49" t="str">
        <f>+'[11]4 MAPA CALOR INHERENTE'!C13</f>
        <v>Alta</v>
      </c>
      <c r="F13" s="49" t="str">
        <f>+'[11]4 MAPA CALOR INHERENTE'!D13</f>
        <v>Mayor</v>
      </c>
      <c r="G13" s="47" t="str">
        <f>+'[11]4 MAPA CALOR INHERENTE'!E13</f>
        <v>Alto</v>
      </c>
      <c r="H13" s="50">
        <f>+'[11]5 VALORACIÓN DEL CONTROL'!S27</f>
        <v>0.28799999999999998</v>
      </c>
      <c r="I13" s="1">
        <f>+'[11]5 VALORACIÓN DEL CONTROL'!T27</f>
        <v>0.8</v>
      </c>
      <c r="J13" s="49" t="str">
        <f t="shared" si="3"/>
        <v>Baja</v>
      </c>
      <c r="K13" s="49" t="str">
        <f t="shared" si="4"/>
        <v>Mayor</v>
      </c>
      <c r="L13" s="47" t="str">
        <f t="shared" si="5"/>
        <v>Alto</v>
      </c>
      <c r="M13" s="47" t="str">
        <f t="shared" si="0"/>
        <v>Requiere Plan de Acción</v>
      </c>
      <c r="N13" s="47" t="str">
        <f t="shared" si="1"/>
        <v>Reducir_mitigar_Transferir_Evitar</v>
      </c>
      <c r="O13" s="51" t="s">
        <v>36</v>
      </c>
      <c r="P13" s="47" t="str">
        <f t="shared" si="2"/>
        <v>Reducir_Mitigar</v>
      </c>
      <c r="Q13" s="95" t="s">
        <v>165</v>
      </c>
      <c r="R13" s="51" t="s">
        <v>160</v>
      </c>
      <c r="S13" s="52">
        <v>45778</v>
      </c>
      <c r="T13" s="52">
        <v>46022</v>
      </c>
      <c r="U13" s="51"/>
      <c r="V13" s="51" t="s">
        <v>161</v>
      </c>
      <c r="W13" s="51"/>
      <c r="X13" s="51"/>
      <c r="Y13" s="51"/>
      <c r="Z13" s="51"/>
      <c r="AA13" s="53"/>
      <c r="AB13" s="53"/>
      <c r="AC13" s="110"/>
      <c r="AD13" s="63">
        <v>0.2</v>
      </c>
      <c r="AE13" s="64" t="s">
        <v>57</v>
      </c>
      <c r="AF13" s="65" t="s">
        <v>53</v>
      </c>
      <c r="AG13" s="65" t="s">
        <v>53</v>
      </c>
      <c r="AH13" s="66" t="s">
        <v>33</v>
      </c>
      <c r="AI13" s="67" t="s">
        <v>46</v>
      </c>
      <c r="AJ13" s="68" t="s">
        <v>47</v>
      </c>
      <c r="AM13" s="38"/>
      <c r="AN13" s="38"/>
      <c r="AO13" s="45"/>
    </row>
    <row r="14" spans="1:41" ht="89.25" x14ac:dyDescent="0.25">
      <c r="A14" s="96" t="str">
        <f>'[11]2 CONTEXTO E IDENTIFICACIÓN'!A14</f>
        <v>R6</v>
      </c>
      <c r="B14" s="97" t="str">
        <f>+'[11]2 CONTEXTO E IDENTIFICACIÓN'!F14</f>
        <v>Omitir o modificar las informacion original para la elaboración de  las Certificaciones laborales, para beneficio propio y/o del funcionario solicitante.</v>
      </c>
      <c r="C14" s="98">
        <f>+'[11]3 PROBABIL E IMPACTO INHERENTE'!E14</f>
        <v>0.2</v>
      </c>
      <c r="D14" s="98">
        <f>+'[11]3 PROBABIL E IMPACTO INHERENTE'!M14</f>
        <v>0.8</v>
      </c>
      <c r="E14" s="49" t="str">
        <f>+'[11]4 MAPA CALOR INHERENTE'!C14</f>
        <v>Muy Baja</v>
      </c>
      <c r="F14" s="49" t="str">
        <f>+'[11]4 MAPA CALOR INHERENTE'!D14</f>
        <v>Mayor</v>
      </c>
      <c r="G14" s="47" t="str">
        <f>+'[11]4 MAPA CALOR INHERENTE'!E14</f>
        <v>Alto</v>
      </c>
      <c r="H14" s="50">
        <f>+'[11]5 VALORACIÓN DEL CONTROL'!S31</f>
        <v>0.1</v>
      </c>
      <c r="I14" s="1">
        <f>+'[11]5 VALORACIÓN DEL CONTROL'!T31</f>
        <v>0.8</v>
      </c>
      <c r="J14" s="49" t="str">
        <f t="shared" si="3"/>
        <v>Muy Baja</v>
      </c>
      <c r="K14" s="49" t="str">
        <f t="shared" si="4"/>
        <v>Mayor</v>
      </c>
      <c r="L14" s="47" t="str">
        <f t="shared" si="5"/>
        <v>Alto</v>
      </c>
      <c r="M14" s="47" t="str">
        <f t="shared" si="0"/>
        <v>Requiere Plan de Acción</v>
      </c>
      <c r="N14" s="47" t="str">
        <f t="shared" si="1"/>
        <v>Reducir_mitigar_Transferir_Evitar</v>
      </c>
      <c r="O14" s="51" t="s">
        <v>68</v>
      </c>
      <c r="P14" s="47" t="str">
        <f t="shared" si="2"/>
        <v>Evitar</v>
      </c>
      <c r="Q14" s="99" t="s">
        <v>166</v>
      </c>
      <c r="R14" s="51" t="s">
        <v>167</v>
      </c>
      <c r="S14" s="52">
        <v>45815</v>
      </c>
      <c r="T14" s="52">
        <v>46022</v>
      </c>
      <c r="U14" s="51"/>
      <c r="V14" s="51" t="s">
        <v>168</v>
      </c>
      <c r="W14" s="51"/>
      <c r="X14" s="51"/>
      <c r="Y14" s="51"/>
      <c r="Z14" s="51"/>
      <c r="AA14" s="53"/>
      <c r="AB14" s="53"/>
      <c r="AM14" s="38"/>
      <c r="AN14" s="38"/>
      <c r="AO14" s="45"/>
    </row>
    <row r="15" spans="1:41" ht="75" x14ac:dyDescent="0.25">
      <c r="A15" s="96" t="str">
        <f>'[11]2 CONTEXTO E IDENTIFICACIÓN'!A15</f>
        <v>R7</v>
      </c>
      <c r="B15" s="97" t="str">
        <f>+'[11]2 CONTEXTO E IDENTIFICACIÓN'!F15</f>
        <v>Alteración de registros de nómina para favorecimIento propio, de funcionarios de la entidad o terceros.</v>
      </c>
      <c r="C15" s="98">
        <f>+'[11]3 PROBABIL E IMPACTO INHERENTE'!E15</f>
        <v>0.4</v>
      </c>
      <c r="D15" s="98">
        <f>+'[11]3 PROBABIL E IMPACTO INHERENTE'!M15</f>
        <v>0.8</v>
      </c>
      <c r="E15" s="49" t="str">
        <f>+'[11]4 MAPA CALOR INHERENTE'!C15</f>
        <v>Baja</v>
      </c>
      <c r="F15" s="49" t="str">
        <f>+'[11]4 MAPA CALOR INHERENTE'!D15</f>
        <v>Mayor</v>
      </c>
      <c r="G15" s="47" t="str">
        <f>+'[11]4 MAPA CALOR INHERENTE'!E15</f>
        <v>Alto</v>
      </c>
      <c r="H15" s="50">
        <f>+'[11]5 VALORACIÓN DEL CONTROL'!S35</f>
        <v>0.24</v>
      </c>
      <c r="I15" s="1">
        <f>+'[11]5 VALORACIÓN DEL CONTROL'!T35</f>
        <v>0.8</v>
      </c>
      <c r="J15" s="49" t="str">
        <f t="shared" si="3"/>
        <v>Baja</v>
      </c>
      <c r="K15" s="49" t="str">
        <f t="shared" si="4"/>
        <v>Mayor</v>
      </c>
      <c r="L15" s="47" t="str">
        <f t="shared" si="5"/>
        <v>Alto</v>
      </c>
      <c r="M15" s="47" t="str">
        <f t="shared" si="0"/>
        <v>Requiere Plan de Acción</v>
      </c>
      <c r="N15" s="47" t="str">
        <f t="shared" si="1"/>
        <v>Reducir_mitigar_Transferir_Evitar</v>
      </c>
      <c r="O15" s="51" t="s">
        <v>68</v>
      </c>
      <c r="P15" s="47" t="str">
        <f t="shared" si="2"/>
        <v>Evitar</v>
      </c>
      <c r="Q15" s="99" t="s">
        <v>169</v>
      </c>
      <c r="R15" s="51" t="s">
        <v>167</v>
      </c>
      <c r="S15" s="52">
        <v>45815</v>
      </c>
      <c r="T15" s="52">
        <v>46022</v>
      </c>
      <c r="U15" s="51"/>
      <c r="V15" s="51" t="s">
        <v>170</v>
      </c>
      <c r="W15" s="51"/>
      <c r="X15" s="51"/>
      <c r="Y15" s="51"/>
      <c r="Z15" s="51"/>
      <c r="AA15" s="53"/>
      <c r="AB15" s="53"/>
      <c r="AF15" s="32" t="s">
        <v>61</v>
      </c>
      <c r="AG15" s="32" t="s">
        <v>18</v>
      </c>
      <c r="AH15" s="32" t="s">
        <v>17</v>
      </c>
      <c r="AJ15" s="42" t="s">
        <v>62</v>
      </c>
      <c r="AK15" s="38"/>
      <c r="AL15" s="38"/>
      <c r="AM15" s="38"/>
      <c r="AN15" s="38"/>
      <c r="AO15" s="45"/>
    </row>
    <row r="16" spans="1:41" ht="127.5" x14ac:dyDescent="0.25">
      <c r="A16" s="96" t="str">
        <f>'[11]2 CONTEXTO E IDENTIFICACIÓN'!A16</f>
        <v>R8</v>
      </c>
      <c r="B16" s="97" t="str">
        <f>+'[11]2 CONTEXTO E IDENTIFICACIÓN'!F16</f>
        <v>Manejo inadecuado de los recursos financieros para la celebracion de los contratos de capacitacion, organización de eventos, Actvidades institucionales. Para lucro propio o de terceros.</v>
      </c>
      <c r="C16" s="98">
        <f>+'[11]3 PROBABIL E IMPACTO INHERENTE'!E16</f>
        <v>0.4</v>
      </c>
      <c r="D16" s="98">
        <f>+'[11]3 PROBABIL E IMPACTO INHERENTE'!M16</f>
        <v>0.8</v>
      </c>
      <c r="E16" s="49" t="str">
        <f>+'[11]4 MAPA CALOR INHERENTE'!C16</f>
        <v>Baja</v>
      </c>
      <c r="F16" s="49" t="str">
        <f>+'[11]4 MAPA CALOR INHERENTE'!D16</f>
        <v>Mayor</v>
      </c>
      <c r="G16" s="47" t="str">
        <f>+'[11]4 MAPA CALOR INHERENTE'!E16</f>
        <v>Alto</v>
      </c>
      <c r="H16" s="50">
        <f>+'[11]5 VALORACIÓN DEL CONTROL'!S39</f>
        <v>0.24</v>
      </c>
      <c r="I16" s="1">
        <f>+'[11]5 VALORACIÓN DEL CONTROL'!T39</f>
        <v>0.8</v>
      </c>
      <c r="J16" s="49" t="str">
        <f t="shared" si="3"/>
        <v>Baja</v>
      </c>
      <c r="K16" s="49" t="str">
        <f t="shared" si="4"/>
        <v>Mayor</v>
      </c>
      <c r="L16" s="47" t="str">
        <f t="shared" si="5"/>
        <v>Alto</v>
      </c>
      <c r="M16" s="47" t="str">
        <f t="shared" si="0"/>
        <v>Requiere Plan de Acción</v>
      </c>
      <c r="N16" s="47" t="str">
        <f t="shared" si="1"/>
        <v>Reducir_mitigar_Transferir_Evitar</v>
      </c>
      <c r="O16" s="51" t="s">
        <v>68</v>
      </c>
      <c r="P16" s="47" t="str">
        <f t="shared" si="2"/>
        <v>Evitar</v>
      </c>
      <c r="Q16" s="99" t="s">
        <v>171</v>
      </c>
      <c r="R16" s="51" t="s">
        <v>167</v>
      </c>
      <c r="S16" s="52">
        <v>45815</v>
      </c>
      <c r="T16" s="52">
        <v>46022</v>
      </c>
      <c r="U16" s="51"/>
      <c r="V16" s="51" t="s">
        <v>172</v>
      </c>
      <c r="W16" s="51"/>
      <c r="X16" s="51"/>
      <c r="Y16" s="51"/>
      <c r="Z16" s="51"/>
      <c r="AA16" s="53"/>
      <c r="AB16" s="53"/>
      <c r="AF16" s="69" t="s">
        <v>47</v>
      </c>
      <c r="AG16" s="42" t="s">
        <v>62</v>
      </c>
      <c r="AH16" s="42" t="s">
        <v>63</v>
      </c>
      <c r="AI16" s="38"/>
      <c r="AJ16" s="70" t="s">
        <v>36</v>
      </c>
      <c r="AM16" s="38"/>
      <c r="AN16" s="38"/>
      <c r="AO16" s="45"/>
    </row>
    <row r="17" spans="1:41" ht="140.25" x14ac:dyDescent="0.25">
      <c r="A17" s="100" t="str">
        <f>'[11]2 CONTEXTO E IDENTIFICACIÓN'!A17</f>
        <v>R9</v>
      </c>
      <c r="B17" s="101" t="str">
        <f>+'[11]2 CONTEXTO E IDENTIFICACIÓN'!F17</f>
        <v>Posibilidades de error o inexactitud de la información contenida en el inventario de bienes inmuebles adoptado medinate resolución</v>
      </c>
      <c r="C17" s="102">
        <f>+'[11]3 PROBABIL E IMPACTO INHERENTE'!E17</f>
        <v>0.4</v>
      </c>
      <c r="D17" s="102">
        <f>+'[11]3 PROBABIL E IMPACTO INHERENTE'!M17</f>
        <v>0.2</v>
      </c>
      <c r="E17" s="49" t="str">
        <f>+'[11]4 MAPA CALOR INHERENTE'!C17</f>
        <v>Baja</v>
      </c>
      <c r="F17" s="49" t="str">
        <f>+'[11]4 MAPA CALOR INHERENTE'!D17</f>
        <v>Leve</v>
      </c>
      <c r="G17" s="47" t="str">
        <f>+'[11]4 MAPA CALOR INHERENTE'!E17</f>
        <v>Bajo</v>
      </c>
      <c r="H17" s="50">
        <f>+'[11]5 VALORACIÓN DEL CONTROL'!S43</f>
        <v>9.6040000000000014E-2</v>
      </c>
      <c r="I17" s="1">
        <f>+'[11]5 VALORACIÓN DEL CONTROL'!T43</f>
        <v>0.2</v>
      </c>
      <c r="J17" s="49" t="str">
        <f t="shared" si="3"/>
        <v>Muy Baja</v>
      </c>
      <c r="K17" s="49" t="str">
        <f t="shared" si="4"/>
        <v>Leve</v>
      </c>
      <c r="L17" s="47" t="str">
        <f t="shared" si="5"/>
        <v>Bajo</v>
      </c>
      <c r="M17" s="47" t="str">
        <f t="shared" si="0"/>
        <v>No requiere Plan de Acción</v>
      </c>
      <c r="N17" s="47" t="str">
        <f t="shared" si="1"/>
        <v>Aceptar</v>
      </c>
      <c r="O17" s="51"/>
      <c r="P17" s="47" t="str">
        <f t="shared" si="2"/>
        <v>Aceptar</v>
      </c>
      <c r="Q17" s="95" t="s">
        <v>173</v>
      </c>
      <c r="R17" s="51" t="s">
        <v>174</v>
      </c>
      <c r="S17" s="52">
        <v>45659</v>
      </c>
      <c r="T17" s="52">
        <v>46022</v>
      </c>
      <c r="U17" s="51"/>
      <c r="V17" s="51" t="s">
        <v>175</v>
      </c>
      <c r="W17" s="51"/>
      <c r="X17" s="51"/>
      <c r="Y17" s="51"/>
      <c r="Z17" s="51"/>
      <c r="AA17" s="53"/>
      <c r="AB17" s="53"/>
      <c r="AF17" s="55" t="s">
        <v>46</v>
      </c>
      <c r="AG17" s="42" t="s">
        <v>62</v>
      </c>
      <c r="AH17" s="42" t="s">
        <v>63</v>
      </c>
      <c r="AI17" s="38"/>
      <c r="AJ17" s="70" t="s">
        <v>64</v>
      </c>
      <c r="AK17" s="38"/>
      <c r="AL17" s="38"/>
      <c r="AM17" s="38"/>
      <c r="AN17" s="38"/>
      <c r="AO17" s="45"/>
    </row>
    <row r="18" spans="1:41" ht="114.75" x14ac:dyDescent="0.25">
      <c r="A18" s="100" t="str">
        <f>'[11]2 CONTEXTO E IDENTIFICACIÓN'!A18</f>
        <v>R10</v>
      </c>
      <c r="B18" s="101" t="str">
        <f>+'[11]2 CONTEXTO E IDENTIFICACIÓN'!F18</f>
        <v>Posibiliadad de Recibir o Solicitar Dádivas o beneficios a nombre propio o de terceros dentro de la elaboración o ejecución contratos</v>
      </c>
      <c r="C18" s="102">
        <f>+'[11]3 PROBABIL E IMPACTO INHERENTE'!E18</f>
        <v>0.2</v>
      </c>
      <c r="D18" s="102">
        <f>+'[11]3 PROBABIL E IMPACTO INHERENTE'!M18</f>
        <v>0.2</v>
      </c>
      <c r="E18" s="49" t="str">
        <f>+'[11]4 MAPA CALOR INHERENTE'!C18</f>
        <v>Muy Baja</v>
      </c>
      <c r="F18" s="49" t="str">
        <f>+'[11]4 MAPA CALOR INHERENTE'!D18</f>
        <v>Leve</v>
      </c>
      <c r="G18" s="47" t="str">
        <f>+'[11]4 MAPA CALOR INHERENTE'!E18</f>
        <v>Bajo</v>
      </c>
      <c r="H18" s="50">
        <f>+'[11]5 VALORACIÓN DEL CONTROL'!S47</f>
        <v>7.1999999999999995E-2</v>
      </c>
      <c r="I18" s="1">
        <f>+'[11]5 VALORACIÓN DEL CONTROL'!T47</f>
        <v>0.2</v>
      </c>
      <c r="J18" s="49" t="str">
        <f t="shared" si="3"/>
        <v>Muy Baja</v>
      </c>
      <c r="K18" s="49" t="str">
        <f t="shared" si="4"/>
        <v>Leve</v>
      </c>
      <c r="L18" s="47" t="str">
        <f t="shared" si="5"/>
        <v>Bajo</v>
      </c>
      <c r="M18" s="47" t="str">
        <f t="shared" si="0"/>
        <v>No requiere Plan de Acción</v>
      </c>
      <c r="N18" s="47" t="str">
        <f t="shared" si="1"/>
        <v>Aceptar</v>
      </c>
      <c r="O18" s="51"/>
      <c r="P18" s="47" t="str">
        <f t="shared" si="2"/>
        <v>Aceptar</v>
      </c>
      <c r="Q18" s="51" t="s">
        <v>176</v>
      </c>
      <c r="R18" s="51" t="s">
        <v>174</v>
      </c>
      <c r="S18" s="52">
        <v>45659</v>
      </c>
      <c r="T18" s="52">
        <v>46022</v>
      </c>
      <c r="U18" s="51"/>
      <c r="V18" s="51" t="s">
        <v>177</v>
      </c>
      <c r="W18" s="51"/>
      <c r="X18" s="51"/>
      <c r="Y18" s="51"/>
      <c r="Z18" s="51"/>
      <c r="AA18" s="53"/>
      <c r="AB18" s="53"/>
      <c r="AE18" s="72"/>
      <c r="AF18" s="58" t="s">
        <v>33</v>
      </c>
      <c r="AG18" s="42" t="s">
        <v>62</v>
      </c>
      <c r="AH18" s="42" t="s">
        <v>63</v>
      </c>
      <c r="AI18" s="72"/>
      <c r="AJ18" s="70" t="s">
        <v>68</v>
      </c>
      <c r="AK18" s="72"/>
      <c r="AL18" s="72"/>
      <c r="AM18" s="72"/>
      <c r="AN18" s="72"/>
      <c r="AO18" s="45"/>
    </row>
    <row r="19" spans="1:41" ht="178.5" x14ac:dyDescent="0.25">
      <c r="A19" s="100" t="str">
        <f>'[11]2 CONTEXTO E IDENTIFICACIÓN'!A19</f>
        <v>R11</v>
      </c>
      <c r="B19" s="101" t="str">
        <f>+'[11]2 CONTEXTO E IDENTIFICACIÓN'!F19</f>
        <v>Retiro indebido de los bienes muebles y equipos de oficina dentro y fuera de las instalaciones del CAD con intención de apropiación</v>
      </c>
      <c r="C19" s="102">
        <f>+'[11]3 PROBABIL E IMPACTO INHERENTE'!E19</f>
        <v>0.2</v>
      </c>
      <c r="D19" s="102">
        <f>+'[11]3 PROBABIL E IMPACTO INHERENTE'!M19</f>
        <v>0.2</v>
      </c>
      <c r="E19" s="49" t="str">
        <f>+'[11]4 MAPA CALOR INHERENTE'!C19</f>
        <v>Muy Baja</v>
      </c>
      <c r="F19" s="49" t="str">
        <f>+'[11]4 MAPA CALOR INHERENTE'!D19</f>
        <v>Leve</v>
      </c>
      <c r="G19" s="47" t="str">
        <f>+'[11]4 MAPA CALOR INHERENTE'!E19</f>
        <v>Bajo</v>
      </c>
      <c r="H19" s="50">
        <f>+'[11]5 VALORACIÓN DEL CONTROL'!S51</f>
        <v>4.3199999999999995E-2</v>
      </c>
      <c r="I19" s="1">
        <f>+'[11]5 VALORACIÓN DEL CONTROL'!T51</f>
        <v>0.2</v>
      </c>
      <c r="J19" s="49" t="str">
        <f t="shared" si="3"/>
        <v>Muy Baja</v>
      </c>
      <c r="K19" s="49" t="str">
        <f t="shared" si="4"/>
        <v>Leve</v>
      </c>
      <c r="L19" s="47" t="str">
        <f t="shared" si="5"/>
        <v>Bajo</v>
      </c>
      <c r="M19" s="47" t="str">
        <f t="shared" si="0"/>
        <v>No requiere Plan de Acción</v>
      </c>
      <c r="N19" s="47" t="str">
        <f t="shared" si="1"/>
        <v>Aceptar</v>
      </c>
      <c r="O19" s="51"/>
      <c r="P19" s="47" t="str">
        <f t="shared" si="2"/>
        <v>Aceptar</v>
      </c>
      <c r="Q19" s="95" t="s">
        <v>178</v>
      </c>
      <c r="R19" s="51" t="s">
        <v>174</v>
      </c>
      <c r="S19" s="52">
        <v>45659</v>
      </c>
      <c r="T19" s="52">
        <v>46022</v>
      </c>
      <c r="U19" s="51"/>
      <c r="V19" s="51" t="s">
        <v>175</v>
      </c>
      <c r="W19" s="51"/>
      <c r="X19" s="51"/>
      <c r="Y19" s="51"/>
      <c r="Z19" s="51"/>
      <c r="AA19" s="53"/>
      <c r="AB19" s="53"/>
      <c r="AE19" s="72"/>
      <c r="AF19" s="61" t="s">
        <v>53</v>
      </c>
      <c r="AG19" s="42" t="s">
        <v>71</v>
      </c>
      <c r="AH19" s="42" t="s">
        <v>72</v>
      </c>
      <c r="AM19" s="72"/>
      <c r="AN19" s="72"/>
      <c r="AO19" s="45"/>
    </row>
    <row r="20" spans="1:41" ht="127.5" x14ac:dyDescent="0.25">
      <c r="A20" s="100" t="str">
        <f>'[11]2 CONTEXTO E IDENTIFICACIÓN'!A20</f>
        <v>R12</v>
      </c>
      <c r="B20" s="101" t="str">
        <f>+'[11]2 CONTEXTO E IDENTIFICACIÓN'!F20</f>
        <v>Uso indebido y/o desordenado de los productos de aseo y cafeteria custodiados bajo la Direccion Administrativa Logistica para beneficio propio o de terceros</v>
      </c>
      <c r="C20" s="102">
        <f>+'[11]3 PROBABIL E IMPACTO INHERENTE'!E20</f>
        <v>0.4</v>
      </c>
      <c r="D20" s="102">
        <f>+'[11]3 PROBABIL E IMPACTO INHERENTE'!M20</f>
        <v>0.2</v>
      </c>
      <c r="E20" s="49" t="str">
        <f>+'[11]4 MAPA CALOR INHERENTE'!C20</f>
        <v>Baja</v>
      </c>
      <c r="F20" s="49" t="str">
        <f>+'[11]4 MAPA CALOR INHERENTE'!D20</f>
        <v>Leve</v>
      </c>
      <c r="G20" s="47" t="str">
        <f>+'[11]4 MAPA CALOR INHERENTE'!E20</f>
        <v>Bajo</v>
      </c>
      <c r="H20" s="50">
        <f>+'[11]5 VALORACIÓN DEL CONTROL'!S55</f>
        <v>0.14399999999999999</v>
      </c>
      <c r="I20" s="1">
        <f>+'[11]5 VALORACIÓN DEL CONTROL'!T55</f>
        <v>0.2</v>
      </c>
      <c r="J20" s="49" t="str">
        <f t="shared" si="3"/>
        <v>Muy Baja</v>
      </c>
      <c r="K20" s="49" t="str">
        <f t="shared" si="4"/>
        <v>Leve</v>
      </c>
      <c r="L20" s="47" t="str">
        <f t="shared" si="5"/>
        <v>Bajo</v>
      </c>
      <c r="M20" s="47" t="str">
        <f t="shared" si="0"/>
        <v>No requiere Plan de Acción</v>
      </c>
      <c r="N20" s="47" t="str">
        <f t="shared" si="1"/>
        <v>Aceptar</v>
      </c>
      <c r="O20" s="51"/>
      <c r="P20" s="47" t="str">
        <f t="shared" si="2"/>
        <v>Aceptar</v>
      </c>
      <c r="Q20" s="51" t="s">
        <v>179</v>
      </c>
      <c r="R20" s="51" t="s">
        <v>174</v>
      </c>
      <c r="S20" s="52">
        <v>45659</v>
      </c>
      <c r="T20" s="52">
        <v>46022</v>
      </c>
      <c r="U20" s="51"/>
      <c r="V20" s="51" t="s">
        <v>177</v>
      </c>
      <c r="W20" s="51"/>
      <c r="X20" s="51"/>
      <c r="Y20" s="51"/>
      <c r="Z20" s="51"/>
      <c r="AA20" s="53"/>
      <c r="AB20" s="53"/>
      <c r="AC20" s="74"/>
      <c r="AD20" s="74"/>
      <c r="AE20" s="72"/>
      <c r="AF20" s="75"/>
      <c r="AM20" s="72"/>
      <c r="AN20" s="72"/>
      <c r="AO20" s="45"/>
    </row>
    <row r="21" spans="1:41" x14ac:dyDescent="0.25">
      <c r="A21" s="46" t="str">
        <f>'[11]2 CONTEXTO E IDENTIFICACIÓN'!A21</f>
        <v>R13</v>
      </c>
      <c r="B21" s="47" t="str">
        <f>+'[11]2 CONTEXTO E IDENTIFICACIÓN'!F21</f>
        <v xml:space="preserve">  </v>
      </c>
      <c r="C21" s="48" t="str">
        <f>+'[11]3 PROBABIL E IMPACTO INHERENTE'!E21</f>
        <v/>
      </c>
      <c r="D21" s="48" t="str">
        <f>+'[11]3 PROBABIL E IMPACTO INHERENTE'!M21</f>
        <v/>
      </c>
      <c r="E21" s="49" t="str">
        <f>+'[11]4 MAPA CALOR INHERENTE'!C21</f>
        <v/>
      </c>
      <c r="F21" s="49" t="str">
        <f>+'[11]4 MAPA CALOR INHERENTE'!D21</f>
        <v/>
      </c>
      <c r="G21" s="47" t="str">
        <f>+'[11]4 MAPA CALOR INHERENTE'!E21</f>
        <v/>
      </c>
      <c r="H21" s="50" t="str">
        <f>+'[11]5 VALORACIÓN DEL CONTROL'!S59</f>
        <v/>
      </c>
      <c r="I21" s="1" t="str">
        <f>+'[11]5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row>
    <row r="22" spans="1:41" x14ac:dyDescent="0.25">
      <c r="A22" s="46" t="e">
        <f>'[11]2 CONTEXTO E IDENTIFICACIÓN'!#REF!</f>
        <v>#REF!</v>
      </c>
      <c r="B22" s="47" t="e">
        <f>+'[11]2 CONTEXTO E IDENTIFICACIÓN'!#REF!</f>
        <v>#REF!</v>
      </c>
      <c r="C22" s="48" t="str">
        <f>+'[11]3 PROBABIL E IMPACTO INHERENTE'!E22</f>
        <v/>
      </c>
      <c r="D22" s="48" t="str">
        <f>+'[11]3 PROBABIL E IMPACTO INHERENTE'!M22</f>
        <v/>
      </c>
      <c r="E22" s="49" t="str">
        <f>+'[11]4 MAPA CALOR INHERENTE'!C22</f>
        <v/>
      </c>
      <c r="F22" s="49" t="str">
        <f>+'[11]4 MAPA CALOR INHERENTE'!D22</f>
        <v/>
      </c>
      <c r="G22" s="47" t="str">
        <f>+'[11]4 MAPA CALOR INHERENTE'!E22</f>
        <v/>
      </c>
      <c r="H22" s="50" t="str">
        <f>+'[11]5 VALORACIÓN DEL CONTROL'!S63</f>
        <v/>
      </c>
      <c r="I22" s="1" t="str">
        <f>+'[11]5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row>
    <row r="23" spans="1:41" x14ac:dyDescent="0.25">
      <c r="A23" s="46" t="e">
        <f>'[11]2 CONTEXTO E IDENTIFICACIÓN'!#REF!</f>
        <v>#REF!</v>
      </c>
      <c r="B23" s="47" t="e">
        <f>+'[11]2 CONTEXTO E IDENTIFICACIÓN'!#REF!</f>
        <v>#REF!</v>
      </c>
      <c r="C23" s="48" t="str">
        <f>+'[11]3 PROBABIL E IMPACTO INHERENTE'!E23</f>
        <v/>
      </c>
      <c r="D23" s="48" t="str">
        <f>+'[11]3 PROBABIL E IMPACTO INHERENTE'!M23</f>
        <v/>
      </c>
      <c r="E23" s="49" t="str">
        <f>+'[11]4 MAPA CALOR INHERENTE'!C23</f>
        <v/>
      </c>
      <c r="F23" s="49" t="str">
        <f>+'[11]4 MAPA CALOR INHERENTE'!D23</f>
        <v/>
      </c>
      <c r="G23" s="47" t="str">
        <f>+'[11]4 MAPA CALOR INHERENTE'!E23</f>
        <v/>
      </c>
      <c r="H23" s="50" t="str">
        <f>+'[11]5 VALORACIÓN DEL CONTROL'!S67</f>
        <v/>
      </c>
      <c r="I23" s="1" t="str">
        <f>+'[11]5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row>
    <row r="24" spans="1:41" x14ac:dyDescent="0.25">
      <c r="A24" s="46" t="e">
        <f>'[11]2 CONTEXTO E IDENTIFICACIÓN'!#REF!</f>
        <v>#REF!</v>
      </c>
      <c r="B24" s="47" t="e">
        <f>+'[11]2 CONTEXTO E IDENTIFICACIÓN'!#REF!</f>
        <v>#REF!</v>
      </c>
      <c r="C24" s="48" t="str">
        <f>+'[11]3 PROBABIL E IMPACTO INHERENTE'!E24</f>
        <v/>
      </c>
      <c r="D24" s="48" t="str">
        <f>+'[11]3 PROBABIL E IMPACTO INHERENTE'!M24</f>
        <v/>
      </c>
      <c r="E24" s="49" t="str">
        <f>+'[11]4 MAPA CALOR INHERENTE'!C24</f>
        <v/>
      </c>
      <c r="F24" s="49" t="str">
        <f>+'[11]4 MAPA CALOR INHERENTE'!D24</f>
        <v/>
      </c>
      <c r="G24" s="47" t="str">
        <f>+'[11]4 MAPA CALOR INHERENTE'!E24</f>
        <v/>
      </c>
      <c r="H24" s="50" t="str">
        <f>+'[11]5 VALORACIÓN DEL CONTROL'!S71</f>
        <v/>
      </c>
      <c r="I24" s="1" t="str">
        <f>+'[11]5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row>
    <row r="25" spans="1:41" x14ac:dyDescent="0.25">
      <c r="A25" s="46" t="e">
        <f>'[11]2 CONTEXTO E IDENTIFICACIÓN'!#REF!</f>
        <v>#REF!</v>
      </c>
      <c r="B25" s="47" t="e">
        <f>+'[11]2 CONTEXTO E IDENTIFICACIÓN'!#REF!</f>
        <v>#REF!</v>
      </c>
      <c r="C25" s="48" t="str">
        <f>+'[11]3 PROBABIL E IMPACTO INHERENTE'!E25</f>
        <v/>
      </c>
      <c r="D25" s="48" t="str">
        <f>+'[11]3 PROBABIL E IMPACTO INHERENTE'!M25</f>
        <v/>
      </c>
      <c r="E25" s="49" t="str">
        <f>+'[11]4 MAPA CALOR INHERENTE'!C25</f>
        <v/>
      </c>
      <c r="F25" s="49" t="str">
        <f>+'[11]4 MAPA CALOR INHERENTE'!D25</f>
        <v/>
      </c>
      <c r="G25" s="47" t="str">
        <f>+'[11]4 MAPA CALOR INHERENTE'!E25</f>
        <v/>
      </c>
      <c r="H25" s="50" t="str">
        <f>+'[11]5 VALORACIÓN DEL CONTROL'!S75</f>
        <v/>
      </c>
      <c r="I25" s="1" t="str">
        <f>+'[11]5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1" x14ac:dyDescent="0.25">
      <c r="A26" s="46" t="e">
        <f>'[11]2 CONTEXTO E IDENTIFICACIÓN'!#REF!</f>
        <v>#REF!</v>
      </c>
      <c r="B26" s="47" t="e">
        <f>+'[11]2 CONTEXTO E IDENTIFICACIÓN'!#REF!</f>
        <v>#REF!</v>
      </c>
      <c r="C26" s="48" t="str">
        <f>+'[11]3 PROBABIL E IMPACTO INHERENTE'!E26</f>
        <v/>
      </c>
      <c r="D26" s="48" t="str">
        <f>+'[11]3 PROBABIL E IMPACTO INHERENTE'!M26</f>
        <v/>
      </c>
      <c r="E26" s="49" t="str">
        <f>+'[11]4 MAPA CALOR INHERENTE'!C26</f>
        <v/>
      </c>
      <c r="F26" s="49" t="str">
        <f>+'[11]4 MAPA CALOR INHERENTE'!D26</f>
        <v/>
      </c>
      <c r="G26" s="47" t="str">
        <f>+'[11]4 MAPA CALOR INHERENTE'!E26</f>
        <v/>
      </c>
      <c r="H26" s="50" t="str">
        <f>+'[11]5 VALORACIÓN DEL CONTROL'!S79</f>
        <v/>
      </c>
      <c r="I26" s="1" t="str">
        <f>+'[11]5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1" x14ac:dyDescent="0.25">
      <c r="A27" s="46" t="e">
        <f>'[11]2 CONTEXTO E IDENTIFICACIÓN'!#REF!</f>
        <v>#REF!</v>
      </c>
      <c r="B27" s="47" t="e">
        <f>+'[11]2 CONTEXTO E IDENTIFICACIÓN'!#REF!</f>
        <v>#REF!</v>
      </c>
      <c r="C27" s="48" t="str">
        <f>+'[11]3 PROBABIL E IMPACTO INHERENTE'!E27</f>
        <v/>
      </c>
      <c r="D27" s="48" t="str">
        <f>+'[11]3 PROBABIL E IMPACTO INHERENTE'!M27</f>
        <v/>
      </c>
      <c r="E27" s="49" t="str">
        <f>+'[11]4 MAPA CALOR INHERENTE'!C27</f>
        <v/>
      </c>
      <c r="F27" s="49" t="str">
        <f>+'[11]4 MAPA CALOR INHERENTE'!D27</f>
        <v/>
      </c>
      <c r="G27" s="47" t="str">
        <f>+'[11]4 MAPA CALOR INHERENTE'!E27</f>
        <v/>
      </c>
      <c r="H27" s="50" t="str">
        <f>+'[11]5 VALORACIÓN DEL CONTROL'!S83</f>
        <v/>
      </c>
      <c r="I27" s="1" t="str">
        <f>+'[11]5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1" x14ac:dyDescent="0.25">
      <c r="A28" s="46" t="e">
        <f>'[11]2 CONTEXTO E IDENTIFICACIÓN'!#REF!</f>
        <v>#REF!</v>
      </c>
      <c r="B28" s="47" t="e">
        <f>+'[11]2 CONTEXTO E IDENTIFICACIÓN'!#REF!</f>
        <v>#REF!</v>
      </c>
      <c r="C28" s="48" t="str">
        <f>+'[11]3 PROBABIL E IMPACTO INHERENTE'!E28</f>
        <v/>
      </c>
      <c r="D28" s="48" t="str">
        <f>+'[11]3 PROBABIL E IMPACTO INHERENTE'!M28</f>
        <v/>
      </c>
      <c r="E28" s="49" t="str">
        <f>+'[11]4 MAPA CALOR INHERENTE'!C28</f>
        <v/>
      </c>
      <c r="F28" s="49" t="str">
        <f>+'[11]4 MAPA CALOR INHERENTE'!D28</f>
        <v/>
      </c>
      <c r="G28" s="47" t="str">
        <f>+'[11]4 MAPA CALOR INHERENTE'!E28</f>
        <v/>
      </c>
      <c r="H28" s="50" t="str">
        <f>+'[11]5 VALORACIÓN DEL CONTROL'!S87</f>
        <v/>
      </c>
      <c r="I28" s="1" t="str">
        <f>+'[11]5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1"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row>
    <row r="30" spans="1:41"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row>
    <row r="31" spans="1:41"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row>
    <row r="32" spans="1:41"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row>
    <row r="33" spans="2:41"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row>
    <row r="34" spans="2:41"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row>
    <row r="35" spans="2:41"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111" priority="6" operator="equal">
      <formula>$AE$13</formula>
    </cfRule>
    <cfRule type="cellIs" dxfId="110" priority="7" operator="equal">
      <formula>$AE$12</formula>
    </cfRule>
    <cfRule type="cellIs" dxfId="109" priority="8" operator="equal">
      <formula>$AE$11</formula>
    </cfRule>
    <cfRule type="cellIs" dxfId="108" priority="9" operator="equal">
      <formula>$AE$10</formula>
    </cfRule>
    <cfRule type="cellIs" dxfId="107" priority="10" operator="equal">
      <formula>$AE$9</formula>
    </cfRule>
  </conditionalFormatting>
  <conditionalFormatting sqref="F9:F28">
    <cfRule type="cellIs" dxfId="106" priority="1" operator="equal">
      <formula>$AF$8</formula>
    </cfRule>
    <cfRule type="cellIs" dxfId="105" priority="2" operator="equal">
      <formula>$AG$8</formula>
    </cfRule>
    <cfRule type="cellIs" dxfId="104" priority="3" operator="equal">
      <formula>$AH$8</formula>
    </cfRule>
    <cfRule type="cellIs" dxfId="103" priority="4" operator="equal">
      <formula>$AI$8</formula>
    </cfRule>
    <cfRule type="cellIs" dxfId="102" priority="5" operator="equal">
      <formula>$AJ$8</formula>
    </cfRule>
  </conditionalFormatting>
  <conditionalFormatting sqref="G9:G28">
    <cfRule type="cellIs" dxfId="101" priority="11" operator="equal">
      <formula>$AF$16</formula>
    </cfRule>
    <cfRule type="cellIs" dxfId="100" priority="12" operator="equal">
      <formula>$AF$17</formula>
    </cfRule>
    <cfRule type="cellIs" dxfId="99" priority="13" operator="equal">
      <formula>$AF$18</formula>
    </cfRule>
    <cfRule type="cellIs" dxfId="98" priority="14" operator="equal">
      <formula>$AF$19</formula>
    </cfRule>
  </conditionalFormatting>
  <conditionalFormatting sqref="I9:J28">
    <cfRule type="cellIs" dxfId="97" priority="15" operator="equal">
      <formula>$AE$13</formula>
    </cfRule>
    <cfRule type="cellIs" dxfId="96" priority="16" operator="equal">
      <formula>$AE$12</formula>
    </cfRule>
    <cfRule type="cellIs" dxfId="95" priority="17" operator="equal">
      <formula>$AE$11</formula>
    </cfRule>
    <cfRule type="cellIs" dxfId="94" priority="18" operator="equal">
      <formula>$AE$10</formula>
    </cfRule>
    <cfRule type="cellIs" dxfId="93" priority="19" operator="equal">
      <formula>$AE$9</formula>
    </cfRule>
  </conditionalFormatting>
  <conditionalFormatting sqref="K9:K28">
    <cfRule type="cellIs" dxfId="92" priority="20" operator="equal">
      <formula>$AF$8</formula>
    </cfRule>
    <cfRule type="cellIs" dxfId="91" priority="21" operator="equal">
      <formula>$AG$8</formula>
    </cfRule>
    <cfRule type="cellIs" dxfId="90" priority="22" operator="equal">
      <formula>$AH$8</formula>
    </cfRule>
    <cfRule type="cellIs" dxfId="89" priority="23" operator="equal">
      <formula>$AI$8</formula>
    </cfRule>
    <cfRule type="cellIs" dxfId="88" priority="24" operator="equal">
      <formula>$AJ$8</formula>
    </cfRule>
  </conditionalFormatting>
  <conditionalFormatting sqref="L9:L28">
    <cfRule type="cellIs" dxfId="87" priority="25" operator="equal">
      <formula>$AF$16</formula>
    </cfRule>
    <cfRule type="cellIs" dxfId="86" priority="26" operator="equal">
      <formula>$AF$17</formula>
    </cfRule>
    <cfRule type="cellIs" dxfId="85" priority="27" operator="equal">
      <formula>$AF$18</formula>
    </cfRule>
    <cfRule type="cellIs" dxfId="84" priority="28" operator="equal">
      <formula>$AF$19</formula>
    </cfRule>
  </conditionalFormatting>
  <dataValidations count="1">
    <dataValidation type="list" allowBlank="1" showInputMessage="1" showErrorMessage="1" sqref="O9:O28" xr:uid="{F48678C5-4420-42A1-97B9-EA3F18D4A3A5}">
      <formula1>INDIRECT($N9)</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26F6-97A3-46AE-8F12-385BA4382365}">
  <dimension ref="A1:AW35"/>
  <sheetViews>
    <sheetView topLeftCell="A19" workbookViewId="0">
      <selection sqref="A1:AW1048576"/>
    </sheetView>
  </sheetViews>
  <sheetFormatPr baseColWidth="10" defaultRowHeight="15" x14ac:dyDescent="0.25"/>
  <cols>
    <col min="1" max="1" width="10.140625" style="34" customWidth="1"/>
    <col min="2" max="2" width="22" style="39" customWidth="1"/>
    <col min="3" max="4" width="12.42578125" style="39" customWidth="1"/>
    <col min="5" max="5" width="14.42578125" style="79" customWidth="1"/>
    <col min="6" max="6" width="14.7109375" style="79" customWidth="1"/>
    <col min="7" max="7" width="11" style="39"/>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11.28515625"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 min="44" max="48" width="20" style="39" customWidth="1"/>
    <col min="49" max="49" width="20.42578125" style="34" customWidth="1"/>
  </cols>
  <sheetData>
    <row r="1" spans="1:49" ht="25.5" x14ac:dyDescent="0.25">
      <c r="A1" s="111"/>
      <c r="B1" s="112" t="str">
        <f>+'[12]2 CONTEXTO E IDENTIFICACIÓN'!C1</f>
        <v>MAPA DE RIESGOS</v>
      </c>
      <c r="C1" s="2" t="str">
        <f>+'[12]2 CONTEXTO E IDENTIFICACIÓN'!D1</f>
        <v>CÓDIGO:</v>
      </c>
      <c r="D1" s="3">
        <f>+'[12]2 CONTEXTO E IDENTIFICACIÓN'!E1</f>
        <v>0</v>
      </c>
      <c r="E1" s="4"/>
      <c r="F1" s="5" t="str">
        <f>+'[12]2 CONTEXTO E IDENTIFICACIÓN'!$G$4</f>
        <v>Elaboración o Actualización:</v>
      </c>
      <c r="G1" s="6">
        <f>+IF('[12]2 CONTEXTO E IDENTIFICACIÓN'!$H$4="","",'[12]2 CONTEXTO E IDENTIFICACIÓN'!$H$4)</f>
        <v>46017</v>
      </c>
      <c r="H1" s="7"/>
      <c r="I1" s="7"/>
      <c r="J1" s="8"/>
      <c r="K1" s="8"/>
      <c r="L1" s="8"/>
      <c r="M1" s="8"/>
      <c r="N1" s="8"/>
      <c r="O1" s="8"/>
      <c r="P1" s="8"/>
      <c r="Q1" s="8"/>
      <c r="R1" s="8"/>
      <c r="S1" s="8"/>
      <c r="T1" s="8"/>
      <c r="U1" s="9"/>
      <c r="V1" s="9"/>
      <c r="W1" s="8"/>
      <c r="X1" s="8"/>
      <c r="Y1" s="8"/>
      <c r="Z1" s="8"/>
      <c r="AA1" s="8"/>
      <c r="AB1" s="8"/>
      <c r="AC1" s="8"/>
      <c r="AD1" s="8"/>
      <c r="AE1" s="8"/>
      <c r="AF1" s="8"/>
      <c r="AG1" s="8"/>
      <c r="AH1" s="8"/>
      <c r="AI1" s="8"/>
      <c r="AJ1" s="8"/>
      <c r="AK1" s="8"/>
      <c r="AL1" s="8"/>
      <c r="AM1" s="8"/>
      <c r="AN1" s="8"/>
      <c r="AO1" s="8"/>
      <c r="AP1" s="8"/>
      <c r="AQ1" s="8"/>
      <c r="AR1" s="10"/>
      <c r="AS1" s="10"/>
      <c r="AT1" s="10"/>
      <c r="AU1" s="10"/>
      <c r="AV1" s="10"/>
      <c r="AW1" s="8"/>
    </row>
    <row r="2" spans="1:49" x14ac:dyDescent="0.25">
      <c r="A2" s="111"/>
      <c r="B2" s="112"/>
      <c r="C2" s="2" t="str">
        <f>+'[12]2 CONTEXTO E IDENTIFICACIÓN'!D2</f>
        <v>VERSIÓN:</v>
      </c>
      <c r="D2" s="3">
        <f>+'[12]2 CONTEXTO E IDENTIFICACIÓN'!E2</f>
        <v>0</v>
      </c>
      <c r="E2" s="4"/>
      <c r="F2" s="11" t="str">
        <f>+'[12]2 CONTEXTO E IDENTIFICACIÓN'!$E$5</f>
        <v>Vigencia del:</v>
      </c>
      <c r="G2" s="12">
        <f>+IF('[12]2 CONTEXTO E IDENTIFICACIÓN'!$F$5="","",'[12]2 CONTEXTO E IDENTIFICACIÓN'!$F$5)</f>
        <v>45658</v>
      </c>
      <c r="H2" s="13" t="s">
        <v>0</v>
      </c>
      <c r="I2" s="14">
        <f>+IF('[12]2 CONTEXTO E IDENTIFICACIÓN'!$H$5="","",'[12]2 CONTEXTO E IDENTIFICACIÓN'!$H$5)</f>
        <v>46022</v>
      </c>
      <c r="J2" s="4"/>
      <c r="K2" s="4"/>
      <c r="L2" s="15"/>
      <c r="M2" s="8"/>
      <c r="N2" s="15"/>
      <c r="O2" s="15"/>
      <c r="P2" s="15"/>
      <c r="Q2" s="15"/>
      <c r="R2" s="15"/>
      <c r="S2" s="16"/>
      <c r="T2" s="16"/>
      <c r="U2" s="15"/>
      <c r="V2" s="15"/>
      <c r="W2" s="15"/>
      <c r="X2" s="15"/>
      <c r="Y2" s="15"/>
      <c r="Z2" s="15"/>
      <c r="AA2" s="15"/>
      <c r="AB2" s="15"/>
      <c r="AC2" s="8"/>
      <c r="AD2" s="8"/>
      <c r="AE2" s="8"/>
      <c r="AF2" s="8"/>
      <c r="AG2" s="8"/>
      <c r="AH2" s="8"/>
      <c r="AI2" s="8"/>
      <c r="AJ2" s="8"/>
      <c r="AK2" s="8"/>
      <c r="AL2" s="8"/>
      <c r="AM2" s="8"/>
      <c r="AN2" s="8"/>
      <c r="AO2" s="8"/>
      <c r="AP2" s="8"/>
      <c r="AQ2" s="8"/>
      <c r="AR2" s="10"/>
      <c r="AS2" s="10"/>
      <c r="AT2" s="10"/>
      <c r="AU2" s="10"/>
      <c r="AV2" s="10"/>
      <c r="AW2" s="8"/>
    </row>
    <row r="3" spans="1:49" x14ac:dyDescent="0.25">
      <c r="A3" s="17"/>
      <c r="B3" s="15"/>
      <c r="C3" s="18"/>
      <c r="D3" s="18"/>
      <c r="E3" s="4"/>
      <c r="F3" s="4"/>
      <c r="G3" s="15"/>
      <c r="H3" s="8"/>
      <c r="I3" s="8"/>
      <c r="J3" s="4"/>
      <c r="K3" s="4"/>
      <c r="L3" s="15"/>
      <c r="M3" s="8"/>
      <c r="N3" s="15"/>
      <c r="O3" s="15"/>
      <c r="P3" s="15"/>
      <c r="Q3" s="15"/>
      <c r="R3" s="15"/>
      <c r="S3" s="16"/>
      <c r="T3" s="16"/>
      <c r="U3" s="15"/>
      <c r="V3" s="15"/>
      <c r="W3" s="15"/>
      <c r="X3" s="15"/>
      <c r="Y3" s="15"/>
      <c r="Z3" s="15"/>
      <c r="AA3" s="15"/>
      <c r="AB3" s="15"/>
      <c r="AC3" s="8"/>
      <c r="AD3" s="8"/>
      <c r="AE3" s="8"/>
      <c r="AF3" s="8"/>
      <c r="AG3" s="8"/>
      <c r="AH3" s="8"/>
      <c r="AI3" s="8"/>
      <c r="AJ3" s="8"/>
      <c r="AK3" s="8"/>
      <c r="AL3" s="8"/>
      <c r="AM3" s="8"/>
      <c r="AN3" s="8"/>
      <c r="AO3" s="8"/>
      <c r="AP3" s="8"/>
      <c r="AQ3" s="8"/>
      <c r="AR3" s="10"/>
      <c r="AS3" s="10"/>
      <c r="AT3" s="10"/>
      <c r="AU3" s="10"/>
      <c r="AV3" s="10"/>
      <c r="AW3" s="8"/>
    </row>
    <row r="4" spans="1:49" ht="30.75" thickBot="1" x14ac:dyDescent="0.3">
      <c r="A4" s="19" t="s">
        <v>1</v>
      </c>
      <c r="B4" s="113" t="str">
        <f>+IF('[12]2 CONTEXTO E IDENTIFICACIÓN'!$C$4="","",'[12]2 CONTEXTO E IDENTIFICACIÓN'!$C$4)</f>
        <v>GOBERNACION DE BOLIVAR</v>
      </c>
      <c r="C4" s="113"/>
      <c r="D4" s="113"/>
      <c r="E4" s="20"/>
      <c r="F4" s="20"/>
      <c r="G4" s="20"/>
      <c r="H4" s="20"/>
      <c r="I4" s="20"/>
      <c r="J4" s="20"/>
      <c r="K4" s="21"/>
      <c r="L4" s="8"/>
      <c r="M4" s="8"/>
      <c r="N4" s="8"/>
      <c r="O4" s="8"/>
      <c r="P4" s="8"/>
      <c r="Q4" s="8"/>
      <c r="R4" s="8"/>
      <c r="S4" s="9"/>
      <c r="T4" s="9"/>
      <c r="U4" s="8"/>
      <c r="V4" s="8"/>
      <c r="W4" s="8"/>
      <c r="X4" s="8"/>
      <c r="Y4" s="8"/>
      <c r="Z4" s="8"/>
      <c r="AA4" s="8"/>
      <c r="AB4" s="8"/>
      <c r="AC4" s="8"/>
      <c r="AD4" s="8"/>
      <c r="AE4" s="8"/>
      <c r="AF4" s="8"/>
      <c r="AG4" s="8"/>
      <c r="AH4" s="8"/>
      <c r="AI4" s="8"/>
      <c r="AJ4" s="8"/>
      <c r="AK4" s="8"/>
      <c r="AL4" s="8"/>
      <c r="AM4" s="8"/>
      <c r="AN4" s="8"/>
      <c r="AO4" s="8"/>
      <c r="AP4" s="8"/>
      <c r="AQ4" s="8"/>
      <c r="AR4" s="10"/>
      <c r="AS4" s="10"/>
      <c r="AT4" s="10"/>
      <c r="AU4" s="10"/>
      <c r="AV4" s="10"/>
      <c r="AW4" s="8"/>
    </row>
    <row r="5" spans="1:49" ht="30" x14ac:dyDescent="0.25">
      <c r="A5" s="19" t="s">
        <v>2</v>
      </c>
      <c r="B5" s="113" t="str">
        <f>+IF('[12]2 CONTEXTO E IDENTIFICACIÓN'!$E$4="","",'[12]2 CONTEXTO E IDENTIFICACIÓN'!$E$4)</f>
        <v>GESTION DE EDUCACION</v>
      </c>
      <c r="C5" s="114"/>
      <c r="D5" s="114"/>
      <c r="E5" s="22"/>
      <c r="F5" s="21"/>
      <c r="G5" s="8"/>
      <c r="H5" s="15"/>
      <c r="I5" s="15"/>
      <c r="J5" s="22"/>
      <c r="K5" s="21"/>
      <c r="L5" s="8"/>
      <c r="M5" s="8"/>
      <c r="N5" s="8"/>
      <c r="O5" s="8"/>
      <c r="P5" s="8"/>
      <c r="Q5" s="8"/>
      <c r="R5" s="8"/>
      <c r="S5" s="9"/>
      <c r="T5" s="9"/>
      <c r="U5" s="8"/>
      <c r="V5" s="8"/>
      <c r="W5" s="8"/>
      <c r="X5" s="8"/>
      <c r="Y5" s="8"/>
      <c r="Z5" s="8"/>
      <c r="AA5" s="8"/>
      <c r="AB5" s="8"/>
      <c r="AC5" s="8"/>
      <c r="AD5" s="23"/>
      <c r="AE5" s="24"/>
      <c r="AF5" s="104" t="s">
        <v>3</v>
      </c>
      <c r="AG5" s="105"/>
      <c r="AH5" s="105"/>
      <c r="AI5" s="105"/>
      <c r="AJ5" s="106"/>
      <c r="AK5" s="8"/>
      <c r="AL5" s="8"/>
      <c r="AM5" s="8"/>
      <c r="AN5" s="8"/>
      <c r="AO5" s="8"/>
      <c r="AP5" s="8"/>
      <c r="AQ5" s="8"/>
      <c r="AR5" s="10"/>
      <c r="AS5" s="10"/>
      <c r="AT5" s="10"/>
      <c r="AU5" s="10"/>
      <c r="AV5" s="10"/>
      <c r="AW5" s="8"/>
    </row>
    <row r="6" spans="1:49" x14ac:dyDescent="0.25">
      <c r="A6" s="25"/>
      <c r="B6" s="26"/>
      <c r="C6" s="26"/>
      <c r="D6" s="15"/>
      <c r="E6" s="22"/>
      <c r="F6" s="21"/>
      <c r="G6" s="8"/>
      <c r="H6" s="15"/>
      <c r="I6" s="15"/>
      <c r="J6" s="22"/>
      <c r="K6" s="21"/>
      <c r="L6" s="8"/>
      <c r="M6" s="8"/>
      <c r="N6" s="8"/>
      <c r="O6" s="8"/>
      <c r="P6" s="8"/>
      <c r="Q6" s="8"/>
      <c r="R6" s="8"/>
      <c r="S6" s="9"/>
      <c r="T6" s="9"/>
      <c r="U6" s="8"/>
      <c r="V6" s="8"/>
      <c r="W6" s="8"/>
      <c r="X6" s="8"/>
      <c r="Y6" s="8"/>
      <c r="Z6" s="8"/>
      <c r="AA6" s="8"/>
      <c r="AB6" s="8"/>
      <c r="AC6" s="8"/>
      <c r="AD6" s="27"/>
      <c r="AE6" s="8"/>
      <c r="AF6" s="28"/>
      <c r="AG6" s="29"/>
      <c r="AH6" s="29"/>
      <c r="AI6" s="29"/>
      <c r="AJ6" s="30"/>
      <c r="AK6" s="8"/>
      <c r="AL6" s="8"/>
      <c r="AM6" s="8"/>
      <c r="AN6" s="8"/>
      <c r="AO6" s="8"/>
      <c r="AP6" s="8"/>
      <c r="AQ6" s="8"/>
      <c r="AR6" s="10"/>
      <c r="AS6" s="10"/>
      <c r="AT6" s="10"/>
      <c r="AU6" s="10"/>
      <c r="AV6" s="10"/>
      <c r="AW6" s="8"/>
    </row>
    <row r="7" spans="1:49"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49" ht="51" x14ac:dyDescent="0.25">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c r="AU8" s="45"/>
      <c r="AV8" s="45"/>
      <c r="AW8" s="45"/>
    </row>
    <row r="9" spans="1:49" ht="89.25" x14ac:dyDescent="0.25">
      <c r="A9" s="46" t="str">
        <f>'[12]2 CONTEXTO E IDENTIFICACIÓN'!A9</f>
        <v>R1</v>
      </c>
      <c r="B9" s="47" t="str">
        <f>+'[12]2 CONTEXTO E IDENTIFICACIÓN'!F9</f>
        <v xml:space="preserve">Posibilidad  de efecto dañoso sobre el recurso público por ingresar novedades sin soporte o extemporanea debido a interes de beneficiar a un empleado publico </v>
      </c>
      <c r="C9" s="48">
        <f>+'[12]3 PROBABIL E IMPACTO INHERENTE'!E9</f>
        <v>0.6</v>
      </c>
      <c r="D9" s="48">
        <f>+'[12]3 PROBABIL E IMPACTO INHERENTE'!M9</f>
        <v>0.2</v>
      </c>
      <c r="E9" s="49" t="str">
        <f>+'[12]4 MAPA CALOR INHERENTE'!C9</f>
        <v>Media</v>
      </c>
      <c r="F9" s="49" t="str">
        <f>+'[12]4 MAPA CALOR INHERENTE'!D9</f>
        <v>Leve</v>
      </c>
      <c r="G9" s="47" t="str">
        <f>+'[12]4 MAPA CALOR INHERENTE'!E9</f>
        <v>Moderado</v>
      </c>
      <c r="H9" s="50">
        <f>+'[12]6 MAPA CALOR RESIDUAL'!C9</f>
        <v>0.20579999999999998</v>
      </c>
      <c r="I9" s="1">
        <f>+'[12]6 MAPA CALOR RESIDUAL'!D9</f>
        <v>0.2</v>
      </c>
      <c r="J9" s="49" t="str">
        <f>+'[12]6 MAPA CALOR RESIDUAL'!E9</f>
        <v>Baja</v>
      </c>
      <c r="K9" s="49" t="str">
        <f>+'[12]6 MAPA CALOR RESIDUAL'!F9</f>
        <v>Leve</v>
      </c>
      <c r="L9" s="47" t="str">
        <f>+'[12]6 MAPA CALOR RESIDUAL'!G9</f>
        <v>Bajo</v>
      </c>
      <c r="M9" s="47" t="str">
        <f t="shared" ref="M9:M28" si="0">+IF($N9="","",IF($N9=$AG$16,$AH$16,IF($N9=$AG$19,$AH$19)))</f>
        <v>No requiere Plan de Acción</v>
      </c>
      <c r="N9" s="47" t="str">
        <f t="shared" ref="N9:N28" si="1">+IF(L9="","",IF(OR(L9=$AF$16,L9=$AF$17,L9=$AF$18),$AG$16,IF(L9=$AF$19,$AG$19)))</f>
        <v>Aceptar</v>
      </c>
      <c r="O9" s="51" t="s">
        <v>36</v>
      </c>
      <c r="P9" s="47" t="str">
        <f t="shared" ref="P9:P28" si="2">+IF($M9="","",IF($M9=$AH$19,$AG$19,$O9))</f>
        <v>Aceptar</v>
      </c>
      <c r="Q9" s="90" t="s">
        <v>180</v>
      </c>
      <c r="R9" s="51" t="s">
        <v>181</v>
      </c>
      <c r="S9" s="52">
        <v>46023</v>
      </c>
      <c r="T9" s="52">
        <v>46387</v>
      </c>
      <c r="U9" s="52">
        <v>46142</v>
      </c>
      <c r="V9" s="52">
        <v>46265</v>
      </c>
      <c r="W9" s="52">
        <v>46387</v>
      </c>
      <c r="X9" s="51"/>
      <c r="Y9" s="51"/>
      <c r="Z9" s="51" t="s">
        <v>43</v>
      </c>
      <c r="AA9" s="53"/>
      <c r="AB9" s="53"/>
      <c r="AC9" s="108" t="s">
        <v>44</v>
      </c>
      <c r="AD9" s="54">
        <v>1</v>
      </c>
      <c r="AE9" s="43" t="s">
        <v>45</v>
      </c>
      <c r="AF9" s="55" t="s">
        <v>46</v>
      </c>
      <c r="AG9" s="55" t="s">
        <v>46</v>
      </c>
      <c r="AH9" s="55" t="s">
        <v>46</v>
      </c>
      <c r="AI9" s="55" t="s">
        <v>46</v>
      </c>
      <c r="AJ9" s="56" t="s">
        <v>47</v>
      </c>
      <c r="AM9" s="38"/>
      <c r="AN9" s="38"/>
      <c r="AO9" s="45"/>
      <c r="AP9" s="45"/>
      <c r="AQ9" s="45"/>
      <c r="AR9" s="57"/>
      <c r="AS9" s="57"/>
      <c r="AT9" s="57"/>
      <c r="AU9" s="57"/>
      <c r="AV9" s="57"/>
      <c r="AW9" s="45"/>
    </row>
    <row r="10" spans="1:49" ht="105" x14ac:dyDescent="0.25">
      <c r="A10" s="46" t="str">
        <f>'[12]2 CONTEXTO E IDENTIFICACIÓN'!A10</f>
        <v>R2</v>
      </c>
      <c r="B10" s="47" t="str">
        <f>+'[12]2 CONTEXTO E IDENTIFICACIÓN'!F10</f>
        <v>Posibilidad  de efecto dañoso sobre el recurso público por ingreso irregular de las novedades de Horas Extras,  debido a interes de favorecer a un funcionario.</v>
      </c>
      <c r="C10" s="48">
        <f>+'[12]3 PROBABIL E IMPACTO INHERENTE'!E10</f>
        <v>1</v>
      </c>
      <c r="D10" s="48">
        <f>+'[12]3 PROBABIL E IMPACTO INHERENTE'!M10</f>
        <v>0.2</v>
      </c>
      <c r="E10" s="49" t="str">
        <f>+'[12]4 MAPA CALOR INHERENTE'!C10</f>
        <v>Muy Alta</v>
      </c>
      <c r="F10" s="49" t="str">
        <f>+'[12]4 MAPA CALOR INHERENTE'!D10</f>
        <v>Leve</v>
      </c>
      <c r="G10" s="47" t="str">
        <f>+'[12]4 MAPA CALOR INHERENTE'!E10</f>
        <v>Alto</v>
      </c>
      <c r="H10" s="50">
        <f>+'[12]5 VALORACIÓN DEL CONTROL'!S15</f>
        <v>0.7</v>
      </c>
      <c r="I10" s="1">
        <f>+'[12]5 VALORACIÓN DEL CONTROL'!T15</f>
        <v>0.2</v>
      </c>
      <c r="J10" s="49" t="str">
        <f t="shared" ref="J10:J28" si="3">+IF(H10=0,"",IF(H10&lt;=$AD$13,$AE$13,IF(H10&lt;=$AD$12,$AE$12,IF(H10&lt;=$AD$11,$AE$11,IF(H10&lt;=$AD$10,$AE$10,IF(H10&lt;=$AD$9,$AE$9,""))))))</f>
        <v>Alta</v>
      </c>
      <c r="K10" s="49" t="str">
        <f t="shared" ref="K10:K28" si="4">+IF(I10=0,"",IF(I10&lt;=$AF$7,$AF$8,IF(I10&lt;=$AG$7,$AG$8,IF(I10&lt;=$AH$7,$AH$8,IF(I10&lt;=$AI$7,$AI$8,IF(I10&lt;=$AJ$7,$AJ$8,""))))))</f>
        <v>Leve</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47" t="str">
        <f t="shared" si="0"/>
        <v>Requiere Plan de Acción</v>
      </c>
      <c r="N10" s="47" t="str">
        <f t="shared" si="1"/>
        <v>Reducir_mitigar_Transferir_Evitar</v>
      </c>
      <c r="O10" s="51" t="s">
        <v>36</v>
      </c>
      <c r="P10" s="47" t="str">
        <f t="shared" si="2"/>
        <v>Reducir_Mitigar</v>
      </c>
      <c r="Q10" s="90" t="s">
        <v>182</v>
      </c>
      <c r="R10" s="51" t="s">
        <v>181</v>
      </c>
      <c r="S10" s="52">
        <v>46023</v>
      </c>
      <c r="T10" s="52">
        <v>46387</v>
      </c>
      <c r="U10" s="52">
        <v>46142</v>
      </c>
      <c r="V10" s="52">
        <v>46265</v>
      </c>
      <c r="W10" s="52">
        <v>46387</v>
      </c>
      <c r="X10" s="51"/>
      <c r="Y10" s="51"/>
      <c r="Z10" s="51" t="s">
        <v>43</v>
      </c>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c r="AU10" s="57"/>
      <c r="AV10" s="57"/>
      <c r="AW10" s="45"/>
    </row>
    <row r="11" spans="1:49" ht="153" x14ac:dyDescent="0.25">
      <c r="A11" s="46" t="str">
        <f>'[12]2 CONTEXTO E IDENTIFICACIÓN'!A11</f>
        <v>R3</v>
      </c>
      <c r="B11" s="47" t="str">
        <f>+'[12]2 CONTEXTO E IDENTIFICACIÓN'!F11</f>
        <v>Posibilidad  de efecto dañoso sobre el recurso público por realizar procedimientos de carrera docente (Ascenso, reubicacion o mejoramiento salarial), sin el cumplinmiento de los requisitos por norma. debido a errores en la verificación de información</v>
      </c>
      <c r="C11" s="48">
        <f>+'[12]3 PROBABIL E IMPACTO INHERENTE'!E11</f>
        <v>0.8</v>
      </c>
      <c r="D11" s="48">
        <f>+'[12]3 PROBABIL E IMPACTO INHERENTE'!M11</f>
        <v>0.4</v>
      </c>
      <c r="E11" s="49" t="str">
        <f>+'[12]4 MAPA CALOR INHERENTE'!C11</f>
        <v>Alta</v>
      </c>
      <c r="F11" s="49" t="str">
        <f>+'[12]4 MAPA CALOR INHERENTE'!D11</f>
        <v>Menor</v>
      </c>
      <c r="G11" s="47" t="str">
        <f>+'[12]4 MAPA CALOR INHERENTE'!E11</f>
        <v>Moderado</v>
      </c>
      <c r="H11" s="50">
        <f>+'[12]5 VALORACIÓN DEL CONTROL'!S19</f>
        <v>0.56000000000000005</v>
      </c>
      <c r="I11" s="1">
        <f>+'[12]5 VALORACIÓN DEL CONTROL'!T19</f>
        <v>0.4</v>
      </c>
      <c r="J11" s="49" t="str">
        <f t="shared" si="3"/>
        <v>Media</v>
      </c>
      <c r="K11" s="49" t="str">
        <f t="shared" si="4"/>
        <v>Menor</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47" t="str">
        <f t="shared" si="0"/>
        <v>Requiere Plan de Acción</v>
      </c>
      <c r="N11" s="47" t="str">
        <f t="shared" si="1"/>
        <v>Reducir_mitigar_Transferir_Evitar</v>
      </c>
      <c r="O11" s="51" t="s">
        <v>36</v>
      </c>
      <c r="P11" s="47" t="str">
        <f t="shared" si="2"/>
        <v>Reducir_Mitigar</v>
      </c>
      <c r="Q11" s="90" t="s">
        <v>183</v>
      </c>
      <c r="R11" s="51" t="s">
        <v>184</v>
      </c>
      <c r="S11" s="52">
        <v>46023</v>
      </c>
      <c r="T11" s="52">
        <v>46387</v>
      </c>
      <c r="U11" s="52">
        <v>46142</v>
      </c>
      <c r="V11" s="52">
        <v>46265</v>
      </c>
      <c r="W11" s="52">
        <v>46387</v>
      </c>
      <c r="X11" s="51"/>
      <c r="Y11" s="51"/>
      <c r="Z11" s="51" t="s">
        <v>43</v>
      </c>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c r="AU11" s="57"/>
      <c r="AV11" s="89"/>
      <c r="AW11" s="45"/>
    </row>
    <row r="12" spans="1:49" ht="127.5" x14ac:dyDescent="0.25">
      <c r="A12" s="46" t="str">
        <f>'[12]2 CONTEXTO E IDENTIFICACIÓN'!A12</f>
        <v>R4</v>
      </c>
      <c r="B12" s="47" t="str">
        <f>+'[12]2 CONTEXTO E IDENTIFICACIÓN'!F12</f>
        <v>Posibilidad de pérdida reputacional por cobros indebidos de particulares por tramites administrativos comunes sin costo de la planta de personal. debido a desconocimiento de los trámites administrativos de la secretaría.</v>
      </c>
      <c r="C12" s="48">
        <f>+'[12]3 PROBABIL E IMPACTO INHERENTE'!E12</f>
        <v>1</v>
      </c>
      <c r="D12" s="48">
        <f>+'[12]3 PROBABIL E IMPACTO INHERENTE'!M12</f>
        <v>0.2</v>
      </c>
      <c r="E12" s="49" t="str">
        <f>+'[12]4 MAPA CALOR INHERENTE'!C12</f>
        <v>Muy Alta</v>
      </c>
      <c r="F12" s="49" t="str">
        <f>+'[12]4 MAPA CALOR INHERENTE'!D12</f>
        <v>Leve</v>
      </c>
      <c r="G12" s="47" t="str">
        <f>+'[12]4 MAPA CALOR INHERENTE'!E12</f>
        <v>Alto</v>
      </c>
      <c r="H12" s="50">
        <f>+'[12]5 VALORACIÓN DEL CONTROL'!S23</f>
        <v>0.6</v>
      </c>
      <c r="I12" s="1">
        <f>+'[12]5 VALORACIÓN DEL CONTROL'!T23</f>
        <v>0.2</v>
      </c>
      <c r="J12" s="49" t="str">
        <f t="shared" si="3"/>
        <v>Media</v>
      </c>
      <c r="K12" s="49" t="str">
        <f t="shared" si="4"/>
        <v>Leve</v>
      </c>
      <c r="L12" s="47" t="str">
        <f t="shared" si="5"/>
        <v>Moderado</v>
      </c>
      <c r="M12" s="47" t="str">
        <f t="shared" si="0"/>
        <v>Requiere Plan de Acción</v>
      </c>
      <c r="N12" s="47" t="str">
        <f t="shared" si="1"/>
        <v>Reducir_mitigar_Transferir_Evitar</v>
      </c>
      <c r="O12" s="51" t="s">
        <v>36</v>
      </c>
      <c r="P12" s="47" t="str">
        <f t="shared" si="2"/>
        <v>Reducir_Mitigar</v>
      </c>
      <c r="Q12" s="90" t="s">
        <v>185</v>
      </c>
      <c r="R12" s="51" t="s">
        <v>186</v>
      </c>
      <c r="S12" s="52">
        <v>46023</v>
      </c>
      <c r="T12" s="52">
        <v>46387</v>
      </c>
      <c r="U12" s="52">
        <v>46142</v>
      </c>
      <c r="V12" s="52">
        <v>46265</v>
      </c>
      <c r="W12" s="52">
        <v>46387</v>
      </c>
      <c r="X12" s="51"/>
      <c r="Y12" s="51"/>
      <c r="Z12" s="51" t="s">
        <v>43</v>
      </c>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c r="AU12" s="89"/>
      <c r="AV12" s="57"/>
      <c r="AW12" s="45"/>
    </row>
    <row r="13" spans="1:49" ht="115.5" thickBot="1" x14ac:dyDescent="0.3">
      <c r="A13" s="46" t="str">
        <f>'[12]2 CONTEXTO E IDENTIFICACIÓN'!A13</f>
        <v>R5</v>
      </c>
      <c r="B13" s="47" t="str">
        <f>+'[12]2 CONTEXTO E IDENTIFICACIÓN'!F13</f>
        <v>Posibilidad de pérdida reputacional por proveer empleos vacantes en la planta de personal con personas que no cumplen el perfil y requisitos debido a fallas en la revisión de requisitos</v>
      </c>
      <c r="C13" s="48">
        <f>+'[12]3 PROBABIL E IMPACTO INHERENTE'!E13</f>
        <v>0.6</v>
      </c>
      <c r="D13" s="48">
        <f>+'[12]3 PROBABIL E IMPACTO INHERENTE'!M13</f>
        <v>0.6</v>
      </c>
      <c r="E13" s="49" t="str">
        <f>+'[12]4 MAPA CALOR INHERENTE'!C13</f>
        <v>Media</v>
      </c>
      <c r="F13" s="49" t="str">
        <f>+'[12]4 MAPA CALOR INHERENTE'!D13</f>
        <v>Moderado</v>
      </c>
      <c r="G13" s="47" t="str">
        <f>+'[12]4 MAPA CALOR INHERENTE'!E13</f>
        <v>Moderado</v>
      </c>
      <c r="H13" s="50">
        <f>+'[12]5 VALORACIÓN DEL CONTROL'!S27</f>
        <v>0.42</v>
      </c>
      <c r="I13" s="1">
        <f>+'[12]5 VALORACIÓN DEL CONTROL'!T27</f>
        <v>0.6</v>
      </c>
      <c r="J13" s="49" t="str">
        <f t="shared" si="3"/>
        <v>Media</v>
      </c>
      <c r="K13" s="49" t="str">
        <f t="shared" si="4"/>
        <v>Moderado</v>
      </c>
      <c r="L13" s="47" t="str">
        <f t="shared" si="5"/>
        <v>Moderado</v>
      </c>
      <c r="M13" s="47" t="str">
        <f t="shared" si="0"/>
        <v>Requiere Plan de Acción</v>
      </c>
      <c r="N13" s="47" t="str">
        <f t="shared" si="1"/>
        <v>Reducir_mitigar_Transferir_Evitar</v>
      </c>
      <c r="O13" s="51" t="s">
        <v>36</v>
      </c>
      <c r="P13" s="47" t="str">
        <f t="shared" si="2"/>
        <v>Reducir_Mitigar</v>
      </c>
      <c r="Q13" s="90" t="s">
        <v>183</v>
      </c>
      <c r="R13" s="51" t="s">
        <v>184</v>
      </c>
      <c r="S13" s="52">
        <v>46023</v>
      </c>
      <c r="T13" s="52">
        <v>46387</v>
      </c>
      <c r="U13" s="52">
        <v>46142</v>
      </c>
      <c r="V13" s="52">
        <v>46265</v>
      </c>
      <c r="W13" s="52">
        <v>46387</v>
      </c>
      <c r="X13" s="51"/>
      <c r="Y13" s="51"/>
      <c r="Z13" s="51" t="s">
        <v>43</v>
      </c>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c r="AU13" s="77"/>
      <c r="AV13" s="57"/>
      <c r="AW13" s="45"/>
    </row>
    <row r="14" spans="1:49" ht="89.25" x14ac:dyDescent="0.25">
      <c r="A14" s="46" t="str">
        <f>'[12]2 CONTEXTO E IDENTIFICACIÓN'!A14</f>
        <v>R6</v>
      </c>
      <c r="B14" s="47" t="str">
        <f>+'[12]2 CONTEXTO E IDENTIFICACIÓN'!F14</f>
        <v>Posibilidad de pérdida reputacional por cobros indebidos de empleados públicos por cualquier tramite en la entidad debido a debilidad en valores institucionales</v>
      </c>
      <c r="C14" s="48">
        <f>+'[12]3 PROBABIL E IMPACTO INHERENTE'!E14</f>
        <v>0.6</v>
      </c>
      <c r="D14" s="48">
        <f>+'[12]3 PROBABIL E IMPACTO INHERENTE'!M14</f>
        <v>0.6</v>
      </c>
      <c r="E14" s="49" t="str">
        <f>+'[12]4 MAPA CALOR INHERENTE'!C14</f>
        <v>Media</v>
      </c>
      <c r="F14" s="49" t="str">
        <f>+'[12]4 MAPA CALOR INHERENTE'!D14</f>
        <v>Moderado</v>
      </c>
      <c r="G14" s="47" t="str">
        <f>+'[12]4 MAPA CALOR INHERENTE'!E14</f>
        <v>Moderado</v>
      </c>
      <c r="H14" s="50">
        <f>+'[12]5 VALORACIÓN DEL CONTROL'!S31</f>
        <v>0.36</v>
      </c>
      <c r="I14" s="1">
        <f>+'[12]5 VALORACIÓN DEL CONTROL'!T31</f>
        <v>0.6</v>
      </c>
      <c r="J14" s="49" t="str">
        <f t="shared" si="3"/>
        <v>Baja</v>
      </c>
      <c r="K14" s="49" t="str">
        <f t="shared" si="4"/>
        <v>Moderado</v>
      </c>
      <c r="L14" s="47" t="str">
        <f t="shared" si="5"/>
        <v>Moderado</v>
      </c>
      <c r="M14" s="47" t="str">
        <f t="shared" si="0"/>
        <v>Requiere Plan de Acción</v>
      </c>
      <c r="N14" s="47" t="str">
        <f t="shared" si="1"/>
        <v>Reducir_mitigar_Transferir_Evitar</v>
      </c>
      <c r="O14" s="51" t="s">
        <v>36</v>
      </c>
      <c r="P14" s="47" t="str">
        <f t="shared" si="2"/>
        <v>Reducir_Mitigar</v>
      </c>
      <c r="Q14" s="91" t="s">
        <v>187</v>
      </c>
      <c r="R14" s="51" t="s">
        <v>188</v>
      </c>
      <c r="S14" s="52">
        <v>46023</v>
      </c>
      <c r="T14" s="52">
        <v>46387</v>
      </c>
      <c r="U14" s="52">
        <v>46142</v>
      </c>
      <c r="V14" s="52">
        <v>46265</v>
      </c>
      <c r="W14" s="52">
        <v>46387</v>
      </c>
      <c r="X14" s="51"/>
      <c r="Y14" s="51"/>
      <c r="Z14" s="51" t="s">
        <v>43</v>
      </c>
      <c r="AA14" s="53"/>
      <c r="AB14" s="53"/>
      <c r="AM14" s="38"/>
      <c r="AN14" s="38"/>
      <c r="AO14" s="45"/>
      <c r="AP14" s="59"/>
      <c r="AQ14" s="60"/>
      <c r="AR14" s="57"/>
      <c r="AS14" s="57"/>
      <c r="AT14" s="57"/>
      <c r="AU14" s="57"/>
      <c r="AV14" s="57"/>
      <c r="AW14" s="45"/>
    </row>
    <row r="15" spans="1:49" ht="114.75" x14ac:dyDescent="0.25">
      <c r="A15" s="46" t="str">
        <f>'[12]2 CONTEXTO E IDENTIFICACIÓN'!A15</f>
        <v>R7</v>
      </c>
      <c r="B15" s="47" t="str">
        <f>+'[12]2 CONTEXTO E IDENTIFICACIÓN'!F15</f>
        <v xml:space="preserve">Posibilidad de pérdida reputacional por errores en los procedimientos internos de la dependencia debido a desactualización o inexistencia de los mismos según MIPG y MECI </v>
      </c>
      <c r="C15" s="48">
        <f>+'[12]3 PROBABIL E IMPACTO INHERENTE'!E15</f>
        <v>0.4</v>
      </c>
      <c r="D15" s="48">
        <f>+'[12]3 PROBABIL E IMPACTO INHERENTE'!M15</f>
        <v>0.2</v>
      </c>
      <c r="E15" s="49" t="str">
        <f>+'[12]4 MAPA CALOR INHERENTE'!C15</f>
        <v>Baja</v>
      </c>
      <c r="F15" s="49" t="str">
        <f>+'[12]4 MAPA CALOR INHERENTE'!D15</f>
        <v>Leve</v>
      </c>
      <c r="G15" s="47" t="str">
        <f>+'[12]4 MAPA CALOR INHERENTE'!E15</f>
        <v>Bajo</v>
      </c>
      <c r="H15" s="50">
        <f>+'[12]5 VALORACIÓN DEL CONTROL'!S35</f>
        <v>0.24</v>
      </c>
      <c r="I15" s="1">
        <f>+'[12]5 VALORACIÓN DEL CONTROL'!T35</f>
        <v>0.2</v>
      </c>
      <c r="J15" s="49" t="str">
        <f t="shared" si="3"/>
        <v>Baja</v>
      </c>
      <c r="K15" s="49" t="str">
        <f t="shared" si="4"/>
        <v>Leve</v>
      </c>
      <c r="L15" s="47" t="str">
        <f t="shared" si="5"/>
        <v>Bajo</v>
      </c>
      <c r="M15" s="47" t="str">
        <f t="shared" si="0"/>
        <v>No requiere Plan de Acción</v>
      </c>
      <c r="N15" s="47" t="str">
        <f t="shared" si="1"/>
        <v>Aceptar</v>
      </c>
      <c r="O15" s="51" t="s">
        <v>36</v>
      </c>
      <c r="P15" s="47" t="str">
        <f t="shared" si="2"/>
        <v>Aceptar</v>
      </c>
      <c r="Q15" s="91" t="s">
        <v>189</v>
      </c>
      <c r="R15" s="51" t="s">
        <v>190</v>
      </c>
      <c r="S15" s="52">
        <v>46023</v>
      </c>
      <c r="T15" s="52">
        <v>46387</v>
      </c>
      <c r="U15" s="52">
        <v>46142</v>
      </c>
      <c r="V15" s="52">
        <v>46265</v>
      </c>
      <c r="W15" s="52">
        <v>46387</v>
      </c>
      <c r="X15" s="51"/>
      <c r="Y15" s="51"/>
      <c r="Z15" s="51" t="s">
        <v>43</v>
      </c>
      <c r="AA15" s="53"/>
      <c r="AB15" s="53"/>
      <c r="AF15" s="32" t="s">
        <v>61</v>
      </c>
      <c r="AG15" s="32" t="s">
        <v>18</v>
      </c>
      <c r="AH15" s="32" t="s">
        <v>17</v>
      </c>
      <c r="AJ15" s="42" t="s">
        <v>62</v>
      </c>
      <c r="AK15" s="38"/>
      <c r="AL15" s="38"/>
      <c r="AM15" s="38"/>
      <c r="AN15" s="38"/>
      <c r="AO15" s="45"/>
      <c r="AP15" s="59"/>
      <c r="AQ15" s="45"/>
      <c r="AR15" s="60"/>
      <c r="AS15" s="60"/>
      <c r="AT15" s="60"/>
      <c r="AU15" s="60"/>
      <c r="AV15" s="60"/>
      <c r="AW15" s="45"/>
    </row>
    <row r="16" spans="1:49" ht="127.5" x14ac:dyDescent="0.25">
      <c r="A16" s="46" t="str">
        <f>'[12]2 CONTEXTO E IDENTIFICACIÓN'!A16</f>
        <v>R8</v>
      </c>
      <c r="B16" s="47" t="str">
        <f>+'[12]2 CONTEXTO E IDENTIFICACIÓN'!F16</f>
        <v>Posibilidad de pérdida económica y reputacional por proyectos ejecutados con errores tecnicos, juridicos o financieros debido a falta de revisión de los criterios de viabilidad de los proyectos</v>
      </c>
      <c r="C16" s="48">
        <f>+'[12]3 PROBABIL E IMPACTO INHERENTE'!E16</f>
        <v>0.4</v>
      </c>
      <c r="D16" s="48">
        <f>+'[12]3 PROBABIL E IMPACTO INHERENTE'!M16</f>
        <v>1</v>
      </c>
      <c r="E16" s="49" t="str">
        <f>+'[12]4 MAPA CALOR INHERENTE'!C16</f>
        <v>Baja</v>
      </c>
      <c r="F16" s="49" t="str">
        <f>+'[12]4 MAPA CALOR INHERENTE'!D16</f>
        <v>Catastrófico</v>
      </c>
      <c r="G16" s="47" t="str">
        <f>+'[12]4 MAPA CALOR INHERENTE'!E16</f>
        <v>Extremo</v>
      </c>
      <c r="H16" s="50">
        <f>+'[12]5 VALORACIÓN DEL CONTROL'!S39</f>
        <v>0.24</v>
      </c>
      <c r="I16" s="1">
        <f>+'[12]5 VALORACIÓN DEL CONTROL'!T39</f>
        <v>1</v>
      </c>
      <c r="J16" s="49" t="str">
        <f t="shared" si="3"/>
        <v>Baja</v>
      </c>
      <c r="K16" s="49" t="str">
        <f t="shared" si="4"/>
        <v>Catastrófico</v>
      </c>
      <c r="L16" s="47" t="str">
        <f t="shared" si="5"/>
        <v>Extremo</v>
      </c>
      <c r="M16" s="47" t="str">
        <f t="shared" si="0"/>
        <v>Requiere Plan de Acción</v>
      </c>
      <c r="N16" s="47" t="str">
        <f t="shared" si="1"/>
        <v>Reducir_mitigar_Transferir_Evitar</v>
      </c>
      <c r="O16" s="51" t="s">
        <v>36</v>
      </c>
      <c r="P16" s="47" t="str">
        <f t="shared" si="2"/>
        <v>Reducir_Mitigar</v>
      </c>
      <c r="Q16" s="91" t="s">
        <v>191</v>
      </c>
      <c r="R16" s="51" t="s">
        <v>192</v>
      </c>
      <c r="S16" s="52">
        <v>46023</v>
      </c>
      <c r="T16" s="52">
        <v>46387</v>
      </c>
      <c r="U16" s="52">
        <v>46142</v>
      </c>
      <c r="V16" s="52">
        <v>46265</v>
      </c>
      <c r="W16" s="52">
        <v>46387</v>
      </c>
      <c r="X16" s="51"/>
      <c r="Y16" s="51"/>
      <c r="Z16" s="51" t="s">
        <v>43</v>
      </c>
      <c r="AA16" s="53"/>
      <c r="AB16" s="53"/>
      <c r="AF16" s="69" t="s">
        <v>47</v>
      </c>
      <c r="AG16" s="42" t="s">
        <v>62</v>
      </c>
      <c r="AH16" s="42" t="s">
        <v>63</v>
      </c>
      <c r="AI16" s="38"/>
      <c r="AJ16" s="70" t="s">
        <v>36</v>
      </c>
      <c r="AM16" s="38"/>
      <c r="AN16" s="38"/>
      <c r="AO16" s="45"/>
      <c r="AP16" s="45"/>
      <c r="AQ16" s="45"/>
      <c r="AR16" s="57"/>
      <c r="AS16" s="57"/>
      <c r="AT16" s="57"/>
      <c r="AU16" s="57"/>
      <c r="AV16" s="57"/>
      <c r="AW16" s="45"/>
    </row>
    <row r="17" spans="1:49" ht="102" x14ac:dyDescent="0.25">
      <c r="A17" s="46" t="str">
        <f>'[12]2 CONTEXTO E IDENTIFICACIÓN'!A17</f>
        <v>R9</v>
      </c>
      <c r="B17" s="47" t="str">
        <f>+'[12]2 CONTEXTO E IDENTIFICACIÓN'!F17</f>
        <v>Posibilidad  de efecto dañoso sobre el recurso público por malversación de recursos de los fondos educativos debido a falta de seguimiento por la secretaría territorial certificada</v>
      </c>
      <c r="C17" s="48">
        <f>+'[12]3 PROBABIL E IMPACTO INHERENTE'!E17</f>
        <v>0.6</v>
      </c>
      <c r="D17" s="48">
        <f>+'[12]3 PROBABIL E IMPACTO INHERENTE'!M17</f>
        <v>1</v>
      </c>
      <c r="E17" s="49" t="str">
        <f>+'[12]4 MAPA CALOR INHERENTE'!C17</f>
        <v>Media</v>
      </c>
      <c r="F17" s="49" t="str">
        <f>+'[12]4 MAPA CALOR INHERENTE'!D17</f>
        <v>Catastrófico</v>
      </c>
      <c r="G17" s="47" t="str">
        <f>+'[12]4 MAPA CALOR INHERENTE'!E17</f>
        <v>Extremo</v>
      </c>
      <c r="H17" s="50">
        <f>+'[12]5 VALORACIÓN DEL CONTROL'!S43</f>
        <v>0.42</v>
      </c>
      <c r="I17" s="1">
        <f>+'[12]5 VALORACIÓN DEL CONTROL'!T43</f>
        <v>1</v>
      </c>
      <c r="J17" s="49" t="str">
        <f t="shared" si="3"/>
        <v>Media</v>
      </c>
      <c r="K17" s="49" t="str">
        <f t="shared" si="4"/>
        <v>Catastrófico</v>
      </c>
      <c r="L17" s="47" t="str">
        <f t="shared" si="5"/>
        <v>Extremo</v>
      </c>
      <c r="M17" s="47" t="str">
        <f t="shared" si="0"/>
        <v>Requiere Plan de Acción</v>
      </c>
      <c r="N17" s="47" t="str">
        <f t="shared" si="1"/>
        <v>Reducir_mitigar_Transferir_Evitar</v>
      </c>
      <c r="O17" s="51" t="s">
        <v>36</v>
      </c>
      <c r="P17" s="47" t="str">
        <f t="shared" si="2"/>
        <v>Reducir_Mitigar</v>
      </c>
      <c r="Q17" s="51" t="s">
        <v>193</v>
      </c>
      <c r="R17" s="51" t="s">
        <v>194</v>
      </c>
      <c r="S17" s="52">
        <v>46023</v>
      </c>
      <c r="T17" s="52">
        <v>46387</v>
      </c>
      <c r="U17" s="52">
        <v>46142</v>
      </c>
      <c r="V17" s="52">
        <v>46265</v>
      </c>
      <c r="W17" s="52">
        <v>46387</v>
      </c>
      <c r="X17" s="51"/>
      <c r="Y17" s="51"/>
      <c r="Z17" s="51" t="s">
        <v>43</v>
      </c>
      <c r="AA17" s="53"/>
      <c r="AB17" s="53"/>
      <c r="AF17" s="55" t="s">
        <v>46</v>
      </c>
      <c r="AG17" s="42" t="s">
        <v>62</v>
      </c>
      <c r="AH17" s="42" t="s">
        <v>63</v>
      </c>
      <c r="AI17" s="38"/>
      <c r="AJ17" s="70" t="s">
        <v>64</v>
      </c>
      <c r="AK17" s="38"/>
      <c r="AL17" s="38"/>
      <c r="AM17" s="38"/>
      <c r="AN17" s="38"/>
      <c r="AO17" s="45"/>
      <c r="AP17" s="45"/>
      <c r="AQ17" s="45"/>
      <c r="AR17" s="57"/>
      <c r="AS17" s="57"/>
      <c r="AT17" s="57"/>
      <c r="AU17" s="57"/>
      <c r="AV17" s="57"/>
      <c r="AW17" s="45"/>
    </row>
    <row r="18" spans="1:49" ht="140.25" x14ac:dyDescent="0.25">
      <c r="A18" s="46" t="str">
        <f>'[12]2 CONTEXTO E IDENTIFICACIÓN'!A18</f>
        <v>R10</v>
      </c>
      <c r="B18" s="47" t="str">
        <f>+'[12]2 CONTEXTO E IDENTIFICACIÓN'!F18</f>
        <v>Posibilidad de pérdida económica y reputacional por violación voluntaria al principio de selección objetiva debido a presiones internas o externas para los servidores públicos encargados de adelantar el proceso de contratación</v>
      </c>
      <c r="C18" s="48">
        <f>+'[12]3 PROBABIL E IMPACTO INHERENTE'!E18</f>
        <v>0.4</v>
      </c>
      <c r="D18" s="48">
        <f>+'[12]3 PROBABIL E IMPACTO INHERENTE'!M18</f>
        <v>0.6</v>
      </c>
      <c r="E18" s="49" t="str">
        <f>+'[12]4 MAPA CALOR INHERENTE'!C18</f>
        <v>Baja</v>
      </c>
      <c r="F18" s="49" t="str">
        <f>+'[12]4 MAPA CALOR INHERENTE'!D18</f>
        <v>Moderado</v>
      </c>
      <c r="G18" s="47" t="str">
        <f>+'[12]4 MAPA CALOR INHERENTE'!E18</f>
        <v>Moderado</v>
      </c>
      <c r="H18" s="50">
        <f>+'[12]5 VALORACIÓN DEL CONTROL'!S47</f>
        <v>0.24</v>
      </c>
      <c r="I18" s="1">
        <f>+'[12]5 VALORACIÓN DEL CONTROL'!T47</f>
        <v>0.6</v>
      </c>
      <c r="J18" s="49" t="str">
        <f t="shared" si="3"/>
        <v>Baja</v>
      </c>
      <c r="K18" s="49" t="str">
        <f t="shared" si="4"/>
        <v>Moderado</v>
      </c>
      <c r="L18" s="47" t="str">
        <f t="shared" si="5"/>
        <v>Moderado</v>
      </c>
      <c r="M18" s="47" t="str">
        <f t="shared" si="0"/>
        <v>Requiere Plan de Acción</v>
      </c>
      <c r="N18" s="47" t="str">
        <f t="shared" si="1"/>
        <v>Reducir_mitigar_Transferir_Evitar</v>
      </c>
      <c r="O18" s="51" t="s">
        <v>36</v>
      </c>
      <c r="P18" s="47" t="str">
        <f t="shared" si="2"/>
        <v>Reducir_Mitigar</v>
      </c>
      <c r="Q18" s="51" t="s">
        <v>195</v>
      </c>
      <c r="R18" s="51" t="s">
        <v>196</v>
      </c>
      <c r="S18" s="52">
        <v>46023</v>
      </c>
      <c r="T18" s="52">
        <v>46387</v>
      </c>
      <c r="U18" s="52">
        <v>46142</v>
      </c>
      <c r="V18" s="52">
        <v>46265</v>
      </c>
      <c r="W18" s="52">
        <v>46387</v>
      </c>
      <c r="X18" s="51"/>
      <c r="Y18" s="51"/>
      <c r="Z18" s="51" t="s">
        <v>43</v>
      </c>
      <c r="AA18" s="53"/>
      <c r="AB18" s="53"/>
      <c r="AE18" s="72"/>
      <c r="AF18" s="58" t="s">
        <v>33</v>
      </c>
      <c r="AG18" s="42" t="s">
        <v>62</v>
      </c>
      <c r="AH18" s="42" t="s">
        <v>63</v>
      </c>
      <c r="AI18" s="72"/>
      <c r="AJ18" s="70" t="s">
        <v>68</v>
      </c>
      <c r="AK18" s="72"/>
      <c r="AL18" s="72"/>
      <c r="AM18" s="72"/>
      <c r="AN18" s="72"/>
      <c r="AO18" s="45"/>
      <c r="AP18" s="45"/>
      <c r="AQ18" s="73"/>
      <c r="AR18" s="73"/>
      <c r="AS18" s="73"/>
      <c r="AT18" s="73"/>
      <c r="AU18" s="73"/>
      <c r="AV18" s="73"/>
      <c r="AW18" s="45"/>
    </row>
    <row r="19" spans="1:49" ht="153" x14ac:dyDescent="0.25">
      <c r="A19" s="46" t="str">
        <f>'[12]2 CONTEXTO E IDENTIFICACIÓN'!A19</f>
        <v>R11</v>
      </c>
      <c r="B19" s="47" t="str">
        <f>+'[12]2 CONTEXTO E IDENTIFICACIÓN'!F19</f>
        <v>Posibilidad  de efecto dañoso sobre el recurso público por suplantación de identidad de empleados publicos debido a cambios de credenciales de acceso y control de la plataforma humano que maneja el pago de derechos económicos de los empleados públicos.</v>
      </c>
      <c r="C19" s="48">
        <f>+'[12]3 PROBABIL E IMPACTO INHERENTE'!E19</f>
        <v>0.8</v>
      </c>
      <c r="D19" s="48">
        <f>+'[12]3 PROBABIL E IMPACTO INHERENTE'!M19</f>
        <v>1</v>
      </c>
      <c r="E19" s="49" t="str">
        <f>+'[12]4 MAPA CALOR INHERENTE'!C19</f>
        <v>Alta</v>
      </c>
      <c r="F19" s="49" t="str">
        <f>+'[12]4 MAPA CALOR INHERENTE'!D19</f>
        <v>Catastrófico</v>
      </c>
      <c r="G19" s="47" t="str">
        <f>+'[12]4 MAPA CALOR INHERENTE'!E19</f>
        <v>Extremo</v>
      </c>
      <c r="H19" s="50">
        <f>+'[12]5 VALORACIÓN DEL CONTROL'!S51</f>
        <v>0.48</v>
      </c>
      <c r="I19" s="1">
        <f>+'[12]5 VALORACIÓN DEL CONTROL'!T51</f>
        <v>1</v>
      </c>
      <c r="J19" s="49" t="str">
        <f t="shared" si="3"/>
        <v>Media</v>
      </c>
      <c r="K19" s="49" t="str">
        <f t="shared" si="4"/>
        <v>Catastrófico</v>
      </c>
      <c r="L19" s="47" t="str">
        <f t="shared" si="5"/>
        <v>Extremo</v>
      </c>
      <c r="M19" s="47" t="str">
        <f t="shared" si="0"/>
        <v>Requiere Plan de Acción</v>
      </c>
      <c r="N19" s="47" t="str">
        <f t="shared" si="1"/>
        <v>Reducir_mitigar_Transferir_Evitar</v>
      </c>
      <c r="O19" s="51" t="s">
        <v>36</v>
      </c>
      <c r="P19" s="47" t="str">
        <f t="shared" si="2"/>
        <v>Reducir_Mitigar</v>
      </c>
      <c r="Q19" s="91" t="s">
        <v>197</v>
      </c>
      <c r="R19" s="51" t="s">
        <v>198</v>
      </c>
      <c r="S19" s="52">
        <v>46219</v>
      </c>
      <c r="T19" s="52">
        <v>46387</v>
      </c>
      <c r="U19" s="52"/>
      <c r="V19" s="52"/>
      <c r="W19" s="52"/>
      <c r="X19" s="51"/>
      <c r="Y19" s="51"/>
      <c r="Z19" s="51" t="s">
        <v>116</v>
      </c>
      <c r="AA19" s="53"/>
      <c r="AB19" s="53"/>
      <c r="AE19" s="72"/>
      <c r="AF19" s="61" t="s">
        <v>53</v>
      </c>
      <c r="AG19" s="42" t="s">
        <v>71</v>
      </c>
      <c r="AH19" s="42" t="s">
        <v>72</v>
      </c>
      <c r="AM19" s="72"/>
      <c r="AN19" s="72"/>
      <c r="AO19" s="45"/>
      <c r="AP19" s="45"/>
      <c r="AQ19" s="45"/>
      <c r="AR19" s="57"/>
      <c r="AS19" s="57"/>
      <c r="AT19" s="57"/>
      <c r="AU19" s="57"/>
      <c r="AV19" s="57"/>
      <c r="AW19" s="45"/>
    </row>
    <row r="20" spans="1:49" x14ac:dyDescent="0.25">
      <c r="A20" s="46" t="str">
        <f>'[12]2 CONTEXTO E IDENTIFICACIÓN'!A20</f>
        <v>R12</v>
      </c>
      <c r="B20" s="47" t="str">
        <f>+'[12]2 CONTEXTO E IDENTIFICACIÓN'!F20</f>
        <v xml:space="preserve">  </v>
      </c>
      <c r="C20" s="48" t="str">
        <f>+'[12]3 PROBABIL E IMPACTO INHERENTE'!E20</f>
        <v/>
      </c>
      <c r="D20" s="48" t="str">
        <f>+'[12]3 PROBABIL E IMPACTO INHERENTE'!M20</f>
        <v/>
      </c>
      <c r="E20" s="49" t="str">
        <f>+'[12]4 MAPA CALOR INHERENTE'!C20</f>
        <v/>
      </c>
      <c r="F20" s="49" t="str">
        <f>+'[12]4 MAPA CALOR INHERENTE'!D20</f>
        <v/>
      </c>
      <c r="G20" s="47" t="str">
        <f>+'[12]4 MAPA CALOR INHERENTE'!E20</f>
        <v/>
      </c>
      <c r="H20" s="50" t="str">
        <f>+'[12]5 VALORACIÓN DEL CONTROL'!S55</f>
        <v/>
      </c>
      <c r="I20" s="1" t="str">
        <f>+'[12]5 VALORACIÓN DEL CONTROL'!T55</f>
        <v/>
      </c>
      <c r="J20" s="49" t="str">
        <f t="shared" si="3"/>
        <v/>
      </c>
      <c r="K20" s="49" t="str">
        <f t="shared" si="4"/>
        <v/>
      </c>
      <c r="L20" s="47" t="str">
        <f t="shared" si="5"/>
        <v/>
      </c>
      <c r="M20" s="47" t="str">
        <f t="shared" si="0"/>
        <v/>
      </c>
      <c r="N20" s="47" t="str">
        <f t="shared" si="1"/>
        <v/>
      </c>
      <c r="O20" s="51"/>
      <c r="P20" s="47" t="str">
        <f t="shared" si="2"/>
        <v/>
      </c>
      <c r="Q20" s="51"/>
      <c r="R20" s="51"/>
      <c r="S20" s="52"/>
      <c r="T20" s="52"/>
      <c r="U20" s="51"/>
      <c r="V20" s="51"/>
      <c r="W20" s="51"/>
      <c r="X20" s="51"/>
      <c r="Y20" s="51"/>
      <c r="Z20" s="51"/>
      <c r="AA20" s="53"/>
      <c r="AB20" s="53"/>
      <c r="AC20" s="74"/>
      <c r="AD20" s="74"/>
      <c r="AE20" s="72"/>
      <c r="AF20" s="75"/>
      <c r="AM20" s="72"/>
      <c r="AN20" s="72"/>
      <c r="AO20" s="45"/>
      <c r="AP20" s="45"/>
      <c r="AQ20" s="45"/>
      <c r="AR20" s="57"/>
      <c r="AS20" s="57"/>
      <c r="AT20" s="57"/>
      <c r="AU20" s="57"/>
      <c r="AV20" s="57"/>
      <c r="AW20" s="45"/>
    </row>
    <row r="21" spans="1:49" x14ac:dyDescent="0.25">
      <c r="A21" s="46" t="str">
        <f>'[12]2 CONTEXTO E IDENTIFICACIÓN'!A21</f>
        <v>R13</v>
      </c>
      <c r="B21" s="47" t="str">
        <f>+'[12]2 CONTEXTO E IDENTIFICACIÓN'!F21</f>
        <v xml:space="preserve">  </v>
      </c>
      <c r="C21" s="48" t="str">
        <f>+'[12]3 PROBABIL E IMPACTO INHERENTE'!E21</f>
        <v/>
      </c>
      <c r="D21" s="48" t="str">
        <f>+'[12]3 PROBABIL E IMPACTO INHERENTE'!M21</f>
        <v/>
      </c>
      <c r="E21" s="49" t="str">
        <f>+'[12]4 MAPA CALOR INHERENTE'!C21</f>
        <v/>
      </c>
      <c r="F21" s="49" t="str">
        <f>+'[12]4 MAPA CALOR INHERENTE'!D21</f>
        <v/>
      </c>
      <c r="G21" s="47" t="str">
        <f>+'[12]4 MAPA CALOR INHERENTE'!E21</f>
        <v/>
      </c>
      <c r="H21" s="50" t="str">
        <f>+'[12]5 VALORACIÓN DEL CONTROL'!S59</f>
        <v/>
      </c>
      <c r="I21" s="1" t="str">
        <f>+'[12]5 VALORACIÓN DEL CONTROL'!T59</f>
        <v/>
      </c>
      <c r="J21" s="49" t="str">
        <f t="shared" si="3"/>
        <v/>
      </c>
      <c r="K21" s="49" t="str">
        <f t="shared" si="4"/>
        <v/>
      </c>
      <c r="L21" s="47" t="str">
        <f t="shared" si="5"/>
        <v/>
      </c>
      <c r="M21" s="47" t="str">
        <f t="shared" si="0"/>
        <v/>
      </c>
      <c r="N21" s="47" t="str">
        <f t="shared" si="1"/>
        <v/>
      </c>
      <c r="O21" s="51"/>
      <c r="P21" s="47" t="str">
        <f t="shared" si="2"/>
        <v/>
      </c>
      <c r="Q21" s="51"/>
      <c r="R21" s="51"/>
      <c r="S21" s="52"/>
      <c r="T21" s="52"/>
      <c r="U21" s="51"/>
      <c r="V21" s="51"/>
      <c r="W21" s="51"/>
      <c r="X21" s="51"/>
      <c r="Y21" s="51"/>
      <c r="Z21" s="51"/>
      <c r="AA21" s="53"/>
      <c r="AB21" s="53"/>
      <c r="AC21" s="74"/>
      <c r="AD21" s="74"/>
      <c r="AE21" s="76"/>
      <c r="AM21" s="72"/>
      <c r="AN21" s="72"/>
      <c r="AO21" s="45"/>
      <c r="AP21" s="77"/>
      <c r="AQ21" s="77"/>
      <c r="AR21" s="77"/>
      <c r="AS21" s="77"/>
      <c r="AT21" s="77"/>
      <c r="AU21" s="77"/>
      <c r="AV21" s="57"/>
      <c r="AW21" s="45"/>
    </row>
    <row r="22" spans="1:49" x14ac:dyDescent="0.25">
      <c r="A22" s="46" t="str">
        <f>'[12]2 CONTEXTO E IDENTIFICACIÓN'!A22</f>
        <v>R14</v>
      </c>
      <c r="B22" s="47" t="str">
        <f>+'[12]2 CONTEXTO E IDENTIFICACIÓN'!F22</f>
        <v xml:space="preserve">  </v>
      </c>
      <c r="C22" s="48" t="str">
        <f>+'[12]3 PROBABIL E IMPACTO INHERENTE'!E22</f>
        <v/>
      </c>
      <c r="D22" s="48" t="str">
        <f>+'[12]3 PROBABIL E IMPACTO INHERENTE'!M22</f>
        <v/>
      </c>
      <c r="E22" s="49" t="str">
        <f>+'[12]4 MAPA CALOR INHERENTE'!C22</f>
        <v/>
      </c>
      <c r="F22" s="49" t="str">
        <f>+'[12]4 MAPA CALOR INHERENTE'!D22</f>
        <v/>
      </c>
      <c r="G22" s="47" t="str">
        <f>+'[12]4 MAPA CALOR INHERENTE'!E22</f>
        <v/>
      </c>
      <c r="H22" s="50" t="str">
        <f>+'[12]5 VALORACIÓN DEL CONTROL'!S63</f>
        <v/>
      </c>
      <c r="I22" s="1" t="str">
        <f>+'[12]5 VALORACIÓN DEL CONTROL'!T63</f>
        <v/>
      </c>
      <c r="J22" s="49" t="str">
        <f t="shared" si="3"/>
        <v/>
      </c>
      <c r="K22" s="49" t="str">
        <f t="shared" si="4"/>
        <v/>
      </c>
      <c r="L22" s="47" t="str">
        <f t="shared" si="5"/>
        <v/>
      </c>
      <c r="M22" s="47" t="str">
        <f t="shared" si="0"/>
        <v/>
      </c>
      <c r="N22" s="47" t="str">
        <f t="shared" si="1"/>
        <v/>
      </c>
      <c r="O22" s="51"/>
      <c r="P22" s="47" t="str">
        <f t="shared" si="2"/>
        <v/>
      </c>
      <c r="Q22" s="51"/>
      <c r="R22" s="51"/>
      <c r="S22" s="52"/>
      <c r="T22" s="52"/>
      <c r="U22" s="51"/>
      <c r="V22" s="51"/>
      <c r="W22" s="51"/>
      <c r="X22" s="51"/>
      <c r="Y22" s="51"/>
      <c r="Z22" s="51"/>
      <c r="AA22" s="53"/>
      <c r="AB22" s="53"/>
      <c r="AC22" s="74"/>
      <c r="AD22" s="74"/>
      <c r="AO22" s="45"/>
      <c r="AP22" s="78"/>
      <c r="AQ22" s="78"/>
      <c r="AR22" s="78"/>
      <c r="AS22" s="78"/>
      <c r="AT22" s="78"/>
      <c r="AU22" s="78"/>
      <c r="AV22" s="57"/>
      <c r="AW22" s="45"/>
    </row>
    <row r="23" spans="1:49" x14ac:dyDescent="0.25">
      <c r="A23" s="46" t="str">
        <f>'[12]2 CONTEXTO E IDENTIFICACIÓN'!A23</f>
        <v>R15</v>
      </c>
      <c r="B23" s="47" t="str">
        <f>+'[12]2 CONTEXTO E IDENTIFICACIÓN'!F23</f>
        <v xml:space="preserve">  </v>
      </c>
      <c r="C23" s="48" t="str">
        <f>+'[12]3 PROBABIL E IMPACTO INHERENTE'!E23</f>
        <v/>
      </c>
      <c r="D23" s="48" t="str">
        <f>+'[12]3 PROBABIL E IMPACTO INHERENTE'!M23</f>
        <v/>
      </c>
      <c r="E23" s="49" t="str">
        <f>+'[12]4 MAPA CALOR INHERENTE'!C23</f>
        <v/>
      </c>
      <c r="F23" s="49" t="str">
        <f>+'[12]4 MAPA CALOR INHERENTE'!D23</f>
        <v/>
      </c>
      <c r="G23" s="47" t="str">
        <f>+'[12]4 MAPA CALOR INHERENTE'!E23</f>
        <v/>
      </c>
      <c r="H23" s="50" t="str">
        <f>+'[12]5 VALORACIÓN DEL CONTROL'!S67</f>
        <v/>
      </c>
      <c r="I23" s="1" t="str">
        <f>+'[12]5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c r="AS23" s="77"/>
      <c r="AT23" s="77"/>
      <c r="AU23" s="77"/>
      <c r="AV23" s="57"/>
      <c r="AW23" s="45"/>
    </row>
    <row r="24" spans="1:49" x14ac:dyDescent="0.25">
      <c r="A24" s="46" t="str">
        <f>'[12]2 CONTEXTO E IDENTIFICACIÓN'!A24</f>
        <v>R16</v>
      </c>
      <c r="B24" s="47" t="str">
        <f>+'[12]2 CONTEXTO E IDENTIFICACIÓN'!F24</f>
        <v xml:space="preserve">  </v>
      </c>
      <c r="C24" s="48" t="str">
        <f>+'[12]3 PROBABIL E IMPACTO INHERENTE'!E24</f>
        <v/>
      </c>
      <c r="D24" s="48" t="str">
        <f>+'[12]3 PROBABIL E IMPACTO INHERENTE'!M24</f>
        <v/>
      </c>
      <c r="E24" s="49" t="str">
        <f>+'[12]4 MAPA CALOR INHERENTE'!C24</f>
        <v/>
      </c>
      <c r="F24" s="49" t="str">
        <f>+'[12]4 MAPA CALOR INHERENTE'!D24</f>
        <v/>
      </c>
      <c r="G24" s="47" t="str">
        <f>+'[12]4 MAPA CALOR INHERENTE'!E24</f>
        <v/>
      </c>
      <c r="H24" s="50" t="str">
        <f>+'[12]5 VALORACIÓN DEL CONTROL'!S71</f>
        <v/>
      </c>
      <c r="I24" s="1" t="str">
        <f>+'[12]5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c r="AS24" s="77"/>
      <c r="AT24" s="77"/>
      <c r="AU24" s="77"/>
      <c r="AV24" s="57"/>
      <c r="AW24" s="45"/>
    </row>
    <row r="25" spans="1:49" x14ac:dyDescent="0.25">
      <c r="A25" s="46" t="str">
        <f>'[12]2 CONTEXTO E IDENTIFICACIÓN'!A25</f>
        <v>R17</v>
      </c>
      <c r="B25" s="47" t="str">
        <f>+'[12]2 CONTEXTO E IDENTIFICACIÓN'!F25</f>
        <v xml:space="preserve">  </v>
      </c>
      <c r="C25" s="48" t="str">
        <f>+'[12]3 PROBABIL E IMPACTO INHERENTE'!E25</f>
        <v/>
      </c>
      <c r="D25" s="48" t="str">
        <f>+'[12]3 PROBABIL E IMPACTO INHERENTE'!M25</f>
        <v/>
      </c>
      <c r="E25" s="49" t="str">
        <f>+'[12]4 MAPA CALOR INHERENTE'!C25</f>
        <v/>
      </c>
      <c r="F25" s="49" t="str">
        <f>+'[12]4 MAPA CALOR INHERENTE'!D25</f>
        <v/>
      </c>
      <c r="G25" s="47" t="str">
        <f>+'[12]4 MAPA CALOR INHERENTE'!E25</f>
        <v/>
      </c>
      <c r="H25" s="50" t="str">
        <f>+'[12]5 VALORACIÓN DEL CONTROL'!S75</f>
        <v/>
      </c>
      <c r="I25" s="1" t="str">
        <f>+'[12]5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49" x14ac:dyDescent="0.25">
      <c r="A26" s="46" t="str">
        <f>'[12]2 CONTEXTO E IDENTIFICACIÓN'!A26</f>
        <v>R18</v>
      </c>
      <c r="B26" s="47" t="str">
        <f>+'[12]2 CONTEXTO E IDENTIFICACIÓN'!F26</f>
        <v xml:space="preserve">  </v>
      </c>
      <c r="C26" s="48" t="str">
        <f>+'[12]3 PROBABIL E IMPACTO INHERENTE'!E26</f>
        <v/>
      </c>
      <c r="D26" s="48" t="str">
        <f>+'[12]3 PROBABIL E IMPACTO INHERENTE'!M26</f>
        <v/>
      </c>
      <c r="E26" s="49" t="str">
        <f>+'[12]4 MAPA CALOR INHERENTE'!C26</f>
        <v/>
      </c>
      <c r="F26" s="49" t="str">
        <f>+'[12]4 MAPA CALOR INHERENTE'!D26</f>
        <v/>
      </c>
      <c r="G26" s="47" t="str">
        <f>+'[12]4 MAPA CALOR INHERENTE'!E26</f>
        <v/>
      </c>
      <c r="H26" s="50" t="str">
        <f>+'[12]5 VALORACIÓN DEL CONTROL'!S79</f>
        <v/>
      </c>
      <c r="I26" s="1" t="str">
        <f>+'[12]5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49" x14ac:dyDescent="0.25">
      <c r="A27" s="46" t="str">
        <f>'[12]2 CONTEXTO E IDENTIFICACIÓN'!A27</f>
        <v>R19</v>
      </c>
      <c r="B27" s="47" t="str">
        <f>+'[12]2 CONTEXTO E IDENTIFICACIÓN'!F27</f>
        <v xml:space="preserve">  </v>
      </c>
      <c r="C27" s="48" t="str">
        <f>+'[12]3 PROBABIL E IMPACTO INHERENTE'!E27</f>
        <v/>
      </c>
      <c r="D27" s="48" t="str">
        <f>+'[12]3 PROBABIL E IMPACTO INHERENTE'!M27</f>
        <v/>
      </c>
      <c r="E27" s="49" t="str">
        <f>+'[12]4 MAPA CALOR INHERENTE'!C27</f>
        <v/>
      </c>
      <c r="F27" s="49" t="str">
        <f>+'[12]4 MAPA CALOR INHERENTE'!D27</f>
        <v/>
      </c>
      <c r="G27" s="47" t="str">
        <f>+'[12]4 MAPA CALOR INHERENTE'!E27</f>
        <v/>
      </c>
      <c r="H27" s="50" t="str">
        <f>+'[12]5 VALORACIÓN DEL CONTROL'!S83</f>
        <v/>
      </c>
      <c r="I27" s="1" t="str">
        <f>+'[12]5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49" x14ac:dyDescent="0.25">
      <c r="A28" s="46" t="str">
        <f>'[12]2 CONTEXTO E IDENTIFICACIÓN'!A28</f>
        <v>R20</v>
      </c>
      <c r="B28" s="47" t="str">
        <f>+'[12]2 CONTEXTO E IDENTIFICACIÓN'!F28</f>
        <v xml:space="preserve">  </v>
      </c>
      <c r="C28" s="48" t="str">
        <f>+'[12]3 PROBABIL E IMPACTO INHERENTE'!E28</f>
        <v/>
      </c>
      <c r="D28" s="48" t="str">
        <f>+'[12]3 PROBABIL E IMPACTO INHERENTE'!M28</f>
        <v/>
      </c>
      <c r="E28" s="49" t="str">
        <f>+'[12]4 MAPA CALOR INHERENTE'!C28</f>
        <v/>
      </c>
      <c r="F28" s="49" t="str">
        <f>+'[12]4 MAPA CALOR INHERENTE'!D28</f>
        <v/>
      </c>
      <c r="G28" s="47" t="str">
        <f>+'[12]4 MAPA CALOR INHERENTE'!E28</f>
        <v/>
      </c>
      <c r="H28" s="50" t="str">
        <f>+'[12]5 VALORACIÓN DEL CONTROL'!S87</f>
        <v/>
      </c>
      <c r="I28" s="1" t="str">
        <f>+'[12]5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49"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c r="AU29" s="34"/>
      <c r="AV29" s="34"/>
    </row>
    <row r="30" spans="1:49"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c r="AU30" s="34"/>
      <c r="AV30" s="34"/>
    </row>
    <row r="31" spans="1:49"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c r="AU31" s="34"/>
      <c r="AV31" s="34"/>
    </row>
    <row r="32" spans="1:49"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c r="AU32" s="34"/>
      <c r="AV32" s="34"/>
    </row>
    <row r="33" spans="2:48" x14ac:dyDescent="0.25">
      <c r="B33" s="34"/>
      <c r="C33" s="34"/>
      <c r="D33" s="34"/>
      <c r="G33" s="34"/>
      <c r="I33" s="34"/>
      <c r="L33" s="34"/>
      <c r="M33" s="34"/>
      <c r="N33" s="34"/>
      <c r="O33" s="34"/>
      <c r="P33" s="34"/>
      <c r="Q33" s="34"/>
      <c r="R33" s="34"/>
      <c r="S33" s="80"/>
      <c r="T33" s="80"/>
      <c r="U33" s="34"/>
      <c r="V33" s="34"/>
      <c r="W33" s="34"/>
      <c r="X33" s="34"/>
      <c r="Y33" s="34"/>
      <c r="Z33" s="34"/>
      <c r="AA33" s="34"/>
      <c r="AB33" s="34"/>
      <c r="AM33" s="39"/>
      <c r="AN33" s="39"/>
      <c r="AO33" s="39"/>
      <c r="AP33" s="39"/>
      <c r="AQ33" s="39"/>
      <c r="AR33" s="34"/>
      <c r="AS33" s="34"/>
      <c r="AT33" s="34"/>
      <c r="AU33" s="34"/>
      <c r="AV33" s="34"/>
    </row>
    <row r="34" spans="2:48" x14ac:dyDescent="0.25">
      <c r="B34" s="34"/>
      <c r="C34" s="34"/>
      <c r="D34" s="34"/>
      <c r="G34" s="34"/>
      <c r="I34" s="34"/>
      <c r="L34" s="34"/>
      <c r="M34" s="34"/>
      <c r="N34" s="34"/>
      <c r="O34" s="34"/>
      <c r="P34" s="34"/>
      <c r="Q34" s="34"/>
      <c r="R34" s="34"/>
      <c r="S34" s="80"/>
      <c r="T34" s="80"/>
      <c r="U34" s="34"/>
      <c r="V34" s="34"/>
      <c r="W34" s="34"/>
      <c r="X34" s="34"/>
      <c r="Y34" s="34"/>
      <c r="Z34" s="34"/>
      <c r="AA34" s="34"/>
      <c r="AB34" s="34"/>
      <c r="AM34" s="39"/>
      <c r="AN34" s="39"/>
      <c r="AO34" s="39"/>
      <c r="AP34" s="39"/>
      <c r="AQ34" s="39"/>
      <c r="AR34" s="34"/>
      <c r="AS34" s="34"/>
      <c r="AT34" s="34"/>
      <c r="AU34" s="34"/>
      <c r="AV34" s="34"/>
    </row>
    <row r="35" spans="2:48" x14ac:dyDescent="0.25">
      <c r="B35" s="34"/>
      <c r="C35" s="34"/>
      <c r="D35" s="34"/>
      <c r="G35" s="34"/>
      <c r="I35" s="34"/>
      <c r="L35" s="34"/>
      <c r="M35" s="34"/>
      <c r="N35" s="34"/>
      <c r="O35" s="34"/>
      <c r="P35" s="34"/>
      <c r="Q35" s="34"/>
      <c r="R35" s="34"/>
      <c r="S35" s="80"/>
      <c r="T35" s="80"/>
      <c r="U35" s="34"/>
      <c r="V35" s="34"/>
      <c r="W35" s="34"/>
      <c r="X35" s="34"/>
      <c r="Y35" s="34"/>
      <c r="Z35" s="34"/>
      <c r="AA35" s="34"/>
      <c r="AB35" s="34"/>
      <c r="AM35" s="39"/>
      <c r="AN35" s="39"/>
      <c r="AO35" s="39"/>
      <c r="AP35" s="39"/>
      <c r="AQ35" s="39"/>
      <c r="AR35" s="34"/>
      <c r="AS35" s="34"/>
      <c r="AT35" s="34"/>
      <c r="AU35" s="34"/>
      <c r="AV35" s="34"/>
    </row>
  </sheetData>
  <mergeCells count="10">
    <mergeCell ref="AC9:AC13"/>
    <mergeCell ref="A1:A2"/>
    <mergeCell ref="B1:B2"/>
    <mergeCell ref="B4:D4"/>
    <mergeCell ref="B5:D5"/>
    <mergeCell ref="AF5:AJ5"/>
    <mergeCell ref="E7:G7"/>
    <mergeCell ref="J7:L7"/>
    <mergeCell ref="Q7:T7"/>
    <mergeCell ref="U7:W7"/>
  </mergeCells>
  <conditionalFormatting sqref="E9:E28">
    <cfRule type="cellIs" dxfId="83" priority="6" operator="equal">
      <formula>$AE$13</formula>
    </cfRule>
    <cfRule type="cellIs" dxfId="82" priority="7" operator="equal">
      <formula>$AE$12</formula>
    </cfRule>
    <cfRule type="cellIs" dxfId="81" priority="8" operator="equal">
      <formula>$AE$11</formula>
    </cfRule>
    <cfRule type="cellIs" dxfId="80" priority="9" operator="equal">
      <formula>$AE$10</formula>
    </cfRule>
    <cfRule type="cellIs" dxfId="79" priority="10" operator="equal">
      <formula>$AE$9</formula>
    </cfRule>
  </conditionalFormatting>
  <conditionalFormatting sqref="F9:F28">
    <cfRule type="cellIs" dxfId="78" priority="1" operator="equal">
      <formula>$AF$8</formula>
    </cfRule>
    <cfRule type="cellIs" dxfId="77" priority="2" operator="equal">
      <formula>$AG$8</formula>
    </cfRule>
    <cfRule type="cellIs" dxfId="76" priority="3" operator="equal">
      <formula>$AH$8</formula>
    </cfRule>
    <cfRule type="cellIs" dxfId="75" priority="4" operator="equal">
      <formula>$AI$8</formula>
    </cfRule>
    <cfRule type="cellIs" dxfId="74" priority="5" operator="equal">
      <formula>$AJ$8</formula>
    </cfRule>
  </conditionalFormatting>
  <conditionalFormatting sqref="G9:G28">
    <cfRule type="cellIs" dxfId="73" priority="11" operator="equal">
      <formula>$AF$16</formula>
    </cfRule>
    <cfRule type="cellIs" dxfId="72" priority="12" operator="equal">
      <formula>$AF$17</formula>
    </cfRule>
    <cfRule type="cellIs" dxfId="71" priority="13" operator="equal">
      <formula>$AF$18</formula>
    </cfRule>
    <cfRule type="cellIs" dxfId="70" priority="14" operator="equal">
      <formula>$AF$19</formula>
    </cfRule>
  </conditionalFormatting>
  <conditionalFormatting sqref="I9:J28">
    <cfRule type="cellIs" dxfId="69" priority="15" operator="equal">
      <formula>$AE$13</formula>
    </cfRule>
    <cfRule type="cellIs" dxfId="68" priority="16" operator="equal">
      <formula>$AE$12</formula>
    </cfRule>
    <cfRule type="cellIs" dxfId="67" priority="17" operator="equal">
      <formula>$AE$11</formula>
    </cfRule>
    <cfRule type="cellIs" dxfId="66" priority="18" operator="equal">
      <formula>$AE$10</formula>
    </cfRule>
    <cfRule type="cellIs" dxfId="65" priority="19" operator="equal">
      <formula>$AE$9</formula>
    </cfRule>
  </conditionalFormatting>
  <conditionalFormatting sqref="K9:K28">
    <cfRule type="cellIs" dxfId="64" priority="20" operator="equal">
      <formula>$AF$8</formula>
    </cfRule>
    <cfRule type="cellIs" dxfId="63" priority="21" operator="equal">
      <formula>$AG$8</formula>
    </cfRule>
    <cfRule type="cellIs" dxfId="62" priority="22" operator="equal">
      <formula>$AH$8</formula>
    </cfRule>
    <cfRule type="cellIs" dxfId="61" priority="23" operator="equal">
      <formula>$AI$8</formula>
    </cfRule>
    <cfRule type="cellIs" dxfId="60" priority="24" operator="equal">
      <formula>$AJ$8</formula>
    </cfRule>
  </conditionalFormatting>
  <conditionalFormatting sqref="L9:L28">
    <cfRule type="cellIs" dxfId="59" priority="25" operator="equal">
      <formula>$AF$16</formula>
    </cfRule>
    <cfRule type="cellIs" dxfId="58" priority="26" operator="equal">
      <formula>$AF$17</formula>
    </cfRule>
    <cfRule type="cellIs" dxfId="57" priority="27" operator="equal">
      <formula>$AF$18</formula>
    </cfRule>
    <cfRule type="cellIs" dxfId="56" priority="28" operator="equal">
      <formula>$AF$19</formula>
    </cfRule>
  </conditionalFormatting>
  <dataValidations count="1">
    <dataValidation type="list" allowBlank="1" showInputMessage="1" showErrorMessage="1" sqref="O9:O28" xr:uid="{BF3F3924-AE95-4CAC-9765-19D5A4BA9E86}">
      <formula1>INDIRECT($N9)</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0EA1B-7746-462B-953A-0C9F35DCF773}">
  <dimension ref="A1:AX35"/>
  <sheetViews>
    <sheetView showGridLines="0" zoomScaleNormal="100" workbookViewId="0">
      <pane xSplit="1" ySplit="8" topLeftCell="B9" activePane="bottomRight" state="frozen"/>
      <selection pane="topRight" activeCell="B1" sqref="B1"/>
      <selection pane="bottomLeft" activeCell="A7" sqref="A7"/>
      <selection pane="bottomRight" activeCell="U15" sqref="U15"/>
    </sheetView>
  </sheetViews>
  <sheetFormatPr baseColWidth="10" defaultColWidth="12.42578125" defaultRowHeight="12.75" x14ac:dyDescent="0.25"/>
  <cols>
    <col min="1" max="1" width="10.140625" style="34" customWidth="1"/>
    <col min="2" max="2" width="22" style="39" customWidth="1"/>
    <col min="3" max="4" width="12.42578125" style="39" customWidth="1"/>
    <col min="5" max="5" width="14.42578125" style="79" customWidth="1"/>
    <col min="6" max="6" width="14.7109375" style="79" customWidth="1"/>
    <col min="7" max="7" width="11" style="39" customWidth="1"/>
    <col min="8" max="8" width="13.42578125" style="39" customWidth="1"/>
    <col min="9" max="9" width="11.42578125" style="39" customWidth="1"/>
    <col min="10" max="10" width="14.42578125" style="79" customWidth="1"/>
    <col min="11" max="11" width="8.85546875" style="79" customWidth="1"/>
    <col min="12" max="12" width="11.140625" style="39" customWidth="1"/>
    <col min="13" max="13" width="14.7109375" style="39" customWidth="1"/>
    <col min="14" max="14" width="13.5703125" style="39" customWidth="1"/>
    <col min="15" max="16" width="14.42578125" style="39" customWidth="1"/>
    <col min="17" max="17" width="26.140625" style="39" customWidth="1"/>
    <col min="18" max="18" width="18.28515625" style="39" customWidth="1"/>
    <col min="19" max="19" width="12" style="81" customWidth="1"/>
    <col min="20" max="20" width="11.85546875" style="81" customWidth="1"/>
    <col min="21" max="23" width="17.85546875" style="39" customWidth="1"/>
    <col min="24" max="25" width="26.85546875" style="39" customWidth="1"/>
    <col min="26" max="26" width="15.7109375" style="39" customWidth="1"/>
    <col min="27" max="28" width="13.42578125" style="39" customWidth="1"/>
    <col min="29" max="29" width="4.28515625" style="34" customWidth="1"/>
    <col min="30" max="30" width="4.7109375" style="34" bestFit="1" customWidth="1"/>
    <col min="31" max="32" width="12.28515625" style="34" customWidth="1"/>
    <col min="33" max="33" width="16.28515625" style="34" customWidth="1"/>
    <col min="34" max="34" width="17.140625" style="34" customWidth="1"/>
    <col min="35" max="36" width="12.28515625" style="34" customWidth="1"/>
    <col min="37" max="41" width="10" style="34" customWidth="1"/>
    <col min="42" max="42" width="4.85546875" style="34" bestFit="1" customWidth="1"/>
    <col min="43" max="43" width="23.42578125" style="34" customWidth="1"/>
    <col min="44" max="48" width="20" style="39" customWidth="1"/>
    <col min="49" max="49" width="20.42578125" style="34" customWidth="1"/>
    <col min="50" max="277" width="10" style="34" customWidth="1"/>
    <col min="278" max="278" width="11.140625" style="34" customWidth="1"/>
    <col min="279" max="279" width="41.140625" style="34" customWidth="1"/>
    <col min="280" max="280" width="30.5703125" style="34" customWidth="1"/>
    <col min="281" max="16384" width="12.42578125" style="34"/>
  </cols>
  <sheetData>
    <row r="1" spans="1:50" s="8" customFormat="1" ht="36" customHeight="1" x14ac:dyDescent="0.2">
      <c r="A1" s="111"/>
      <c r="B1" s="112" t="str">
        <f>+'[2]2 CONTEXTO E IDENTIFICACIÓN'!C1</f>
        <v>MAPA DE RIESGOS</v>
      </c>
      <c r="C1" s="2" t="str">
        <f>+'[2]2 CONTEXTO E IDENTIFICACIÓN'!D1</f>
        <v>CÓDIGO:</v>
      </c>
      <c r="D1" s="3">
        <f>+'[2]2 CONTEXTO E IDENTIFICACIÓN'!E1</f>
        <v>0</v>
      </c>
      <c r="E1" s="4"/>
      <c r="F1" s="5" t="str">
        <f>+'[2]2 CONTEXTO E IDENTIFICACIÓN'!$G$4</f>
        <v>Elaboración o Actualización:</v>
      </c>
      <c r="G1" s="6" t="str">
        <f>+IF('[2]2 CONTEXTO E IDENTIFICACIÓN'!$H$4="","",'[2]2 CONTEXTO E IDENTIFICACIÓN'!$H$4)</f>
        <v>ELABORACIÓN</v>
      </c>
      <c r="H1" s="7"/>
      <c r="I1" s="7"/>
      <c r="U1" s="9"/>
      <c r="V1" s="9"/>
      <c r="AR1" s="10"/>
      <c r="AS1" s="10"/>
      <c r="AT1" s="10"/>
      <c r="AU1" s="10"/>
      <c r="AV1" s="10"/>
    </row>
    <row r="2" spans="1:50" s="8" customFormat="1" ht="36" customHeight="1" x14ac:dyDescent="0.2">
      <c r="A2" s="111"/>
      <c r="B2" s="112"/>
      <c r="C2" s="2" t="str">
        <f>+'[2]2 CONTEXTO E IDENTIFICACIÓN'!D2</f>
        <v>VERSIÓN:</v>
      </c>
      <c r="D2" s="3">
        <f>+'[2]2 CONTEXTO E IDENTIFICACIÓN'!E2</f>
        <v>0</v>
      </c>
      <c r="E2" s="4"/>
      <c r="F2" s="11" t="str">
        <f>+'[2]2 CONTEXTO E IDENTIFICACIÓN'!$E$6</f>
        <v>Vigencia del:</v>
      </c>
      <c r="G2" s="12">
        <f>+IF('[2]2 CONTEXTO E IDENTIFICACIÓN'!$F$6="","",'[2]2 CONTEXTO E IDENTIFICACIÓN'!$F$6)</f>
        <v>46023</v>
      </c>
      <c r="H2" s="13" t="s">
        <v>0</v>
      </c>
      <c r="I2" s="14">
        <f>+IF('[2]2 CONTEXTO E IDENTIFICACIÓN'!$H$6="","",'[2]2 CONTEXTO E IDENTIFICACIÓN'!$H$6)</f>
        <v>46387</v>
      </c>
      <c r="J2" s="4"/>
      <c r="K2" s="4"/>
      <c r="L2" s="15"/>
      <c r="N2" s="15"/>
      <c r="O2" s="15"/>
      <c r="P2" s="15"/>
      <c r="Q2" s="15"/>
      <c r="R2" s="15"/>
      <c r="S2" s="16"/>
      <c r="T2" s="16"/>
      <c r="U2" s="15"/>
      <c r="V2" s="15"/>
      <c r="W2" s="15"/>
      <c r="X2" s="15"/>
      <c r="Y2" s="15"/>
      <c r="Z2" s="15"/>
      <c r="AA2" s="15"/>
      <c r="AB2" s="15"/>
      <c r="AR2" s="10"/>
      <c r="AS2" s="10"/>
      <c r="AT2" s="10"/>
      <c r="AU2" s="10"/>
      <c r="AV2" s="10"/>
    </row>
    <row r="3" spans="1:50" s="8" customFormat="1" x14ac:dyDescent="0.2">
      <c r="A3" s="17"/>
      <c r="B3" s="15"/>
      <c r="C3" s="18"/>
      <c r="D3" s="18"/>
      <c r="E3" s="4"/>
      <c r="F3" s="4"/>
      <c r="G3" s="15"/>
      <c r="J3" s="4"/>
      <c r="K3" s="4"/>
      <c r="L3" s="15"/>
      <c r="N3" s="15"/>
      <c r="O3" s="15"/>
      <c r="P3" s="15"/>
      <c r="Q3" s="15"/>
      <c r="R3" s="15"/>
      <c r="S3" s="16"/>
      <c r="T3" s="16"/>
      <c r="U3" s="15"/>
      <c r="V3" s="15"/>
      <c r="W3" s="15"/>
      <c r="X3" s="15"/>
      <c r="Y3" s="15"/>
      <c r="Z3" s="15"/>
      <c r="AA3" s="15"/>
      <c r="AB3" s="15"/>
      <c r="AR3" s="10"/>
      <c r="AS3" s="10"/>
      <c r="AT3" s="10"/>
      <c r="AU3" s="10"/>
      <c r="AV3" s="10"/>
    </row>
    <row r="4" spans="1:50" s="8" customFormat="1" ht="30.75" thickBot="1" x14ac:dyDescent="0.25">
      <c r="A4" s="19" t="s">
        <v>1</v>
      </c>
      <c r="B4" s="113" t="str">
        <f>+IF('[2]2 CONTEXTO E IDENTIFICACIÓN'!$C$4="","",'[2]2 CONTEXTO E IDENTIFICACIÓN'!$C$4)</f>
        <v/>
      </c>
      <c r="C4" s="113"/>
      <c r="D4" s="113"/>
      <c r="E4" s="20"/>
      <c r="F4" s="20"/>
      <c r="G4" s="20"/>
      <c r="H4" s="20"/>
      <c r="I4" s="20"/>
      <c r="J4" s="20"/>
      <c r="K4" s="21"/>
      <c r="S4" s="9"/>
      <c r="T4" s="9"/>
      <c r="AR4" s="10"/>
      <c r="AS4" s="10"/>
      <c r="AT4" s="10"/>
      <c r="AU4" s="10"/>
      <c r="AV4" s="10"/>
    </row>
    <row r="5" spans="1:50" s="8" customFormat="1" ht="30" x14ac:dyDescent="0.2">
      <c r="A5" s="19" t="s">
        <v>2</v>
      </c>
      <c r="B5" s="113" t="str">
        <f>+IF('[2]2 CONTEXTO E IDENTIFICACIÓN'!$E$4="","",'[2]2 CONTEXTO E IDENTIFICACIÓN'!$E$4)</f>
        <v>SECRETARIA DE HACIENDA</v>
      </c>
      <c r="C5" s="114"/>
      <c r="D5" s="114"/>
      <c r="E5" s="22"/>
      <c r="F5" s="21"/>
      <c r="H5" s="15"/>
      <c r="I5" s="15"/>
      <c r="J5" s="22"/>
      <c r="K5" s="21"/>
      <c r="S5" s="9"/>
      <c r="T5" s="9"/>
      <c r="AD5" s="23"/>
      <c r="AE5" s="24"/>
      <c r="AF5" s="104" t="s">
        <v>3</v>
      </c>
      <c r="AG5" s="105"/>
      <c r="AH5" s="105"/>
      <c r="AI5" s="105"/>
      <c r="AJ5" s="106"/>
      <c r="AR5" s="10"/>
      <c r="AS5" s="10"/>
      <c r="AT5" s="10"/>
      <c r="AU5" s="10"/>
      <c r="AV5" s="10"/>
    </row>
    <row r="6" spans="1:50" s="8" customFormat="1" ht="5.45" customHeight="1" x14ac:dyDescent="0.2">
      <c r="A6" s="25"/>
      <c r="B6" s="26"/>
      <c r="C6" s="26"/>
      <c r="D6" s="15"/>
      <c r="E6" s="22"/>
      <c r="F6" s="21"/>
      <c r="H6" s="15"/>
      <c r="I6" s="15"/>
      <c r="J6" s="22"/>
      <c r="K6" s="21"/>
      <c r="S6" s="9"/>
      <c r="T6" s="9"/>
      <c r="AD6" s="27"/>
      <c r="AF6" s="28"/>
      <c r="AG6" s="29"/>
      <c r="AH6" s="29"/>
      <c r="AI6" s="29"/>
      <c r="AJ6" s="30"/>
      <c r="AR6" s="10"/>
      <c r="AS6" s="10"/>
      <c r="AT6" s="10"/>
      <c r="AU6" s="10"/>
      <c r="AV6" s="10"/>
    </row>
    <row r="7" spans="1:50" ht="14.45" customHeight="1"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50" ht="51" x14ac:dyDescent="0.2">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c r="AU8" s="45"/>
      <c r="AV8" s="45"/>
      <c r="AW8" s="45"/>
      <c r="AX8" s="45"/>
    </row>
    <row r="9" spans="1:50" ht="43.5" customHeight="1" x14ac:dyDescent="0.2">
      <c r="A9" s="46" t="str">
        <f>'[2]2 CONTEXTO E IDENTIFICACIÓN'!A10</f>
        <v>R1</v>
      </c>
      <c r="B9" s="47" t="str">
        <f>+'[2]2 CONTEXTO E IDENTIFICACIÓN'!F10</f>
        <v>Posibilidad de pérdida económica y reputacional Por la modificacion de los tiempos de respuestas de PQR´S, para lograr un beneficio personal o de terceros. Debido a la falta de interes en que se realicen los procesos dentro de los terminos establecidos y legales</v>
      </c>
      <c r="C9" s="48">
        <f>+'[2]3 PROBABIL E IMPACTO INHERENTE'!E9</f>
        <v>1</v>
      </c>
      <c r="D9" s="48">
        <f>+'[2]3 PROBABIL E IMPACTO INHERENTE'!M9</f>
        <v>0.8</v>
      </c>
      <c r="E9" s="49" t="str">
        <f>+'[2]4 MAPA CALOR INHERENTE'!C9</f>
        <v>Muy Alta</v>
      </c>
      <c r="F9" s="49" t="str">
        <f>+'[2]4 MAPA CALOR INHERENTE'!D9</f>
        <v>Mayor</v>
      </c>
      <c r="G9" s="47" t="str">
        <f>+'[2]4 MAPA CALOR INHERENTE'!E9</f>
        <v>Alto</v>
      </c>
      <c r="H9" s="50">
        <f>+'[2]6 MAPA CALOR RESIDUAL'!C9</f>
        <v>0.36</v>
      </c>
      <c r="I9" s="1">
        <f>+'[2]6 MAPA CALOR RESIDUAL'!D9</f>
        <v>0.8</v>
      </c>
      <c r="J9" s="49" t="str">
        <f>+'[2]6 MAPA CALOR RESIDUAL'!E9</f>
        <v>Baja</v>
      </c>
      <c r="K9" s="49" t="str">
        <f>+'[2]6 MAPA CALOR RESIDUAL'!F9</f>
        <v>Mayor</v>
      </c>
      <c r="L9" s="47" t="str">
        <f>+'[2]6 MAPA CALOR RESIDUAL'!G9</f>
        <v>Alto</v>
      </c>
      <c r="M9" s="47" t="str">
        <f t="shared" ref="M9:M28" si="0">+IF($N9="","",IF($N9=$AG$16,$AH$16,IF($N9=$AG$19,$AH$19)))</f>
        <v>Requiere Plan de Acción</v>
      </c>
      <c r="N9" s="47" t="str">
        <f t="shared" ref="N9:N28" si="1">+IF(L9="","",IF(OR(L9=$AF$16,L9=$AF$17,L9=$AF$18),$AG$16,IF(L9=$AF$19,$AG$19)))</f>
        <v>Reducir_mitigar_Transferir_Evitar</v>
      </c>
      <c r="O9" s="51" t="s">
        <v>64</v>
      </c>
      <c r="P9" s="47" t="str">
        <f t="shared" ref="P9:P28" si="2">+IF($M9="","",IF($M9=$AH$19,$AG$19,$O9))</f>
        <v>Redicir_Transferir</v>
      </c>
      <c r="Q9" s="51" t="s">
        <v>199</v>
      </c>
      <c r="R9" s="51" t="s">
        <v>200</v>
      </c>
      <c r="S9" s="103">
        <v>46023</v>
      </c>
      <c r="T9" s="52">
        <v>46387</v>
      </c>
      <c r="U9" s="52">
        <v>46142</v>
      </c>
      <c r="V9" s="51"/>
      <c r="W9" s="51"/>
      <c r="X9" s="51"/>
      <c r="Y9" s="51"/>
      <c r="Z9" s="51"/>
      <c r="AA9" s="53"/>
      <c r="AB9" s="53"/>
      <c r="AC9" s="108" t="s">
        <v>44</v>
      </c>
      <c r="AD9" s="54">
        <v>1</v>
      </c>
      <c r="AE9" s="43" t="s">
        <v>45</v>
      </c>
      <c r="AF9" s="55" t="s">
        <v>46</v>
      </c>
      <c r="AG9" s="55" t="s">
        <v>46</v>
      </c>
      <c r="AH9" s="55" t="s">
        <v>46</v>
      </c>
      <c r="AI9" s="55" t="s">
        <v>46</v>
      </c>
      <c r="AJ9" s="56" t="s">
        <v>47</v>
      </c>
      <c r="AM9" s="38"/>
      <c r="AN9" s="38"/>
      <c r="AO9" s="45"/>
      <c r="AP9" s="45"/>
      <c r="AQ9" s="45"/>
      <c r="AR9" s="57"/>
      <c r="AS9" s="57"/>
      <c r="AT9" s="57"/>
      <c r="AU9" s="57"/>
      <c r="AV9" s="57"/>
      <c r="AW9" s="45"/>
      <c r="AX9" s="45"/>
    </row>
    <row r="10" spans="1:50" ht="43.5" customHeight="1" x14ac:dyDescent="0.2">
      <c r="A10" s="46" t="str">
        <f>'[2]2 CONTEXTO E IDENTIFICACIÓN'!A11</f>
        <v>R2</v>
      </c>
      <c r="B10" s="47" t="str">
        <f>+'[2]2 CONTEXTO E IDENTIFICACIÓN'!F11</f>
        <v>Posibilidad de pérdida económica Por la manipulación indebida de las actuaciones de fiscalización tributaria para beneficiar a los contribuyentes. Debido a la actuación intencional de servidores públicos orientada a favorecer intereses particulares, en contravía de los principios de legalidad, transparencia e imparcialidad que rigen la función administrativa.</v>
      </c>
      <c r="C10" s="48">
        <f>+'[2]3 PROBABIL E IMPACTO INHERENTE'!E10</f>
        <v>1</v>
      </c>
      <c r="D10" s="48">
        <f>+'[2]3 PROBABIL E IMPACTO INHERENTE'!M10</f>
        <v>1</v>
      </c>
      <c r="E10" s="49" t="str">
        <f>+'[2]4 MAPA CALOR INHERENTE'!C10</f>
        <v>Muy Alta</v>
      </c>
      <c r="F10" s="49" t="str">
        <f>+'[2]4 MAPA CALOR INHERENTE'!D10</f>
        <v>Catastrófico</v>
      </c>
      <c r="G10" s="47" t="str">
        <f>+'[2]4 MAPA CALOR INHERENTE'!E10</f>
        <v>Extremo</v>
      </c>
      <c r="H10" s="50">
        <f>+'[2]5 VALORACIÓN DEL CONTROL'!S15</f>
        <v>0.7</v>
      </c>
      <c r="I10" s="1">
        <f>+'[2]5 VALORACIÓN DEL CONTROL'!T15</f>
        <v>1</v>
      </c>
      <c r="J10" s="49" t="str">
        <f t="shared" ref="J10:J28" si="3">+IF(H10=0,"",IF(H10&lt;=$AD$13,$AE$13,IF(H10&lt;=$AD$12,$AE$12,IF(H10&lt;=$AD$11,$AE$11,IF(H10&lt;=$AD$10,$AE$10,IF(H10&lt;=$AD$9,$AE$9,""))))))</f>
        <v>Alta</v>
      </c>
      <c r="K10" s="49" t="str">
        <f t="shared" ref="K10:K28" si="4">+IF(I10=0,"",IF(I10&lt;=$AF$7,$AF$8,IF(I10&lt;=$AG$7,$AG$8,IF(I10&lt;=$AH$7,$AH$8,IF(I10&lt;=$AI$7,$AI$8,IF(I10&lt;=$AJ$7,$AJ$8,""))))))</f>
        <v>Catastrófico</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Extremo</v>
      </c>
      <c r="M10" s="47" t="str">
        <f t="shared" si="0"/>
        <v>Requiere Plan de Acción</v>
      </c>
      <c r="N10" s="47" t="str">
        <f t="shared" si="1"/>
        <v>Reducir_mitigar_Transferir_Evitar</v>
      </c>
      <c r="O10" s="51" t="s">
        <v>36</v>
      </c>
      <c r="P10" s="47" t="str">
        <f t="shared" si="2"/>
        <v>Reducir_Mitigar</v>
      </c>
      <c r="Q10" s="51" t="s">
        <v>201</v>
      </c>
      <c r="R10" s="51" t="s">
        <v>202</v>
      </c>
      <c r="S10" s="103">
        <v>46023</v>
      </c>
      <c r="T10" s="52">
        <v>46387</v>
      </c>
      <c r="U10" s="52">
        <v>46142</v>
      </c>
      <c r="V10" s="51"/>
      <c r="W10" s="51"/>
      <c r="X10" s="51"/>
      <c r="Y10" s="51"/>
      <c r="Z10" s="51"/>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c r="AU10" s="57"/>
      <c r="AV10" s="57"/>
      <c r="AW10" s="45"/>
      <c r="AX10" s="45"/>
    </row>
    <row r="11" spans="1:50" ht="43.5" customHeight="1" x14ac:dyDescent="0.2">
      <c r="A11" s="46" t="str">
        <f>'[2]2 CONTEXTO E IDENTIFICACIÓN'!A12</f>
        <v>R3</v>
      </c>
      <c r="B11" s="47" t="str">
        <f>+'[2]2 CONTEXTO E IDENTIFICACIÓN'!F12</f>
        <v>Posibilidad de pérdida económica Por detrimento por la prescripción de la acción de cobro coactivo beneficiando a los contribuyentes morosos.. Debido a la falta de interes en que se realicen los procesos dentro de los terminos establecidosy legales</v>
      </c>
      <c r="C11" s="48">
        <f>+'[2]3 PROBABIL E IMPACTO INHERENTE'!E11</f>
        <v>0.8</v>
      </c>
      <c r="D11" s="48">
        <f>+'[2]3 PROBABIL E IMPACTO INHERENTE'!M11</f>
        <v>1</v>
      </c>
      <c r="E11" s="49" t="str">
        <f>+'[2]4 MAPA CALOR INHERENTE'!C11</f>
        <v>Alta</v>
      </c>
      <c r="F11" s="49" t="str">
        <f>+'[2]4 MAPA CALOR INHERENTE'!D11</f>
        <v>Catastrófico</v>
      </c>
      <c r="G11" s="47" t="str">
        <f>+'[2]4 MAPA CALOR INHERENTE'!E11</f>
        <v>Extremo</v>
      </c>
      <c r="H11" s="50">
        <f>+'[2]5 VALORACIÓN DEL CONTROL'!S19</f>
        <v>0.48</v>
      </c>
      <c r="I11" s="1">
        <f>+'[2]5 VALORACIÓN DEL CONTROL'!T19</f>
        <v>1</v>
      </c>
      <c r="J11" s="49" t="str">
        <f t="shared" si="3"/>
        <v>Media</v>
      </c>
      <c r="K11" s="49" t="str">
        <f t="shared" si="4"/>
        <v>Catastrófico</v>
      </c>
      <c r="L11" s="47"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47" t="str">
        <f t="shared" si="0"/>
        <v>Requiere Plan de Acción</v>
      </c>
      <c r="N11" s="47" t="str">
        <f t="shared" si="1"/>
        <v>Reducir_mitigar_Transferir_Evitar</v>
      </c>
      <c r="O11" s="51" t="s">
        <v>36</v>
      </c>
      <c r="P11" s="47" t="str">
        <f t="shared" si="2"/>
        <v>Reducir_Mitigar</v>
      </c>
      <c r="Q11" s="51" t="s">
        <v>203</v>
      </c>
      <c r="R11" s="51" t="s">
        <v>204</v>
      </c>
      <c r="S11" s="103">
        <v>46023</v>
      </c>
      <c r="T11" s="52">
        <v>46387</v>
      </c>
      <c r="U11" s="52">
        <v>46142</v>
      </c>
      <c r="V11" s="51"/>
      <c r="W11" s="51"/>
      <c r="X11" s="51"/>
      <c r="Y11" s="51"/>
      <c r="Z11" s="51"/>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c r="AU11" s="57"/>
      <c r="AV11" s="89"/>
      <c r="AW11" s="45"/>
      <c r="AX11" s="45"/>
    </row>
    <row r="12" spans="1:50" ht="43.5" customHeight="1" x14ac:dyDescent="0.2">
      <c r="A12" s="46" t="str">
        <f>'[2]2 CONTEXTO E IDENTIFICACIÓN'!A13</f>
        <v>R4</v>
      </c>
      <c r="B12" s="47" t="str">
        <f>+'[2]2 CONTEXTO E IDENTIFICACIÓN'!F13</f>
        <v>Posibilidad de pérdida económica Por la demora injustificada en la revisión, análisis y expedición de resoluciones de devolución de impuestos. Debido a intereses particulares de carácter económico, político o personal, o al desconocimiento de la normatividad y procedimientos aplicables al trámite de devoluciones tributarias.</v>
      </c>
      <c r="C12" s="48">
        <f>+'[2]3 PROBABIL E IMPACTO INHERENTE'!E12</f>
        <v>0.6</v>
      </c>
      <c r="D12" s="48">
        <f>+'[2]3 PROBABIL E IMPACTO INHERENTE'!M12</f>
        <v>0.6</v>
      </c>
      <c r="E12" s="49" t="str">
        <f>+'[2]4 MAPA CALOR INHERENTE'!C12</f>
        <v>Media</v>
      </c>
      <c r="F12" s="49" t="str">
        <f>+'[2]4 MAPA CALOR INHERENTE'!D12</f>
        <v>Moderado</v>
      </c>
      <c r="G12" s="47" t="str">
        <f>+'[2]4 MAPA CALOR INHERENTE'!E12</f>
        <v>Moderado</v>
      </c>
      <c r="H12" s="50">
        <f>+'[2]5 VALORACIÓN DEL CONTROL'!S23</f>
        <v>0.42</v>
      </c>
      <c r="I12" s="1">
        <f>+'[2]5 VALORACIÓN DEL CONTROL'!T23</f>
        <v>0.6</v>
      </c>
      <c r="J12" s="49" t="str">
        <f t="shared" si="3"/>
        <v>Media</v>
      </c>
      <c r="K12" s="49" t="str">
        <f t="shared" si="4"/>
        <v>Moderado</v>
      </c>
      <c r="L12" s="47" t="str">
        <f t="shared" si="5"/>
        <v>Moderado</v>
      </c>
      <c r="M12" s="47" t="str">
        <f t="shared" si="0"/>
        <v>Requiere Plan de Acción</v>
      </c>
      <c r="N12" s="47" t="str">
        <f t="shared" si="1"/>
        <v>Reducir_mitigar_Transferir_Evitar</v>
      </c>
      <c r="O12" s="51" t="s">
        <v>36</v>
      </c>
      <c r="P12" s="47" t="str">
        <f t="shared" si="2"/>
        <v>Reducir_Mitigar</v>
      </c>
      <c r="Q12" s="51" t="s">
        <v>205</v>
      </c>
      <c r="R12" s="51" t="s">
        <v>202</v>
      </c>
      <c r="S12" s="103">
        <v>46023</v>
      </c>
      <c r="T12" s="52">
        <v>46387</v>
      </c>
      <c r="U12" s="52">
        <v>46142</v>
      </c>
      <c r="V12" s="51"/>
      <c r="W12" s="51"/>
      <c r="X12" s="51"/>
      <c r="Y12" s="51"/>
      <c r="Z12" s="51"/>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c r="AU12" s="89"/>
      <c r="AV12" s="57"/>
      <c r="AW12" s="45"/>
      <c r="AX12" s="45"/>
    </row>
    <row r="13" spans="1:50" ht="43.5" customHeight="1" thickBot="1" x14ac:dyDescent="0.25">
      <c r="A13" s="46" t="str">
        <f>'[2]2 CONTEXTO E IDENTIFICACIÓN'!A14</f>
        <v>R5</v>
      </c>
      <c r="B13" s="47" t="str">
        <f>+'[2]2 CONTEXTO E IDENTIFICACIÓN'!F14</f>
        <v>Posibilidad de pérdida económica Por falta de la demora en el trámite de revisión y elaboración de la resolución de Pensión de los funcionarios con el fin de exigir dádivas u ofrendas. Debido a intereses personales economicos o politicos del funcionario; Intereses personales economicos o politicos a favor de terceros o desconocimiento de las normas relativas al proceso.</v>
      </c>
      <c r="C13" s="48">
        <f>+'[2]3 PROBABIL E IMPACTO INHERENTE'!E13</f>
        <v>0.6</v>
      </c>
      <c r="D13" s="48">
        <f>+'[2]3 PROBABIL E IMPACTO INHERENTE'!M13</f>
        <v>0.6</v>
      </c>
      <c r="E13" s="49" t="str">
        <f>+'[2]4 MAPA CALOR INHERENTE'!C13</f>
        <v>Media</v>
      </c>
      <c r="F13" s="49" t="str">
        <f>+'[2]4 MAPA CALOR INHERENTE'!D13</f>
        <v>Moderado</v>
      </c>
      <c r="G13" s="47" t="str">
        <f>+'[2]4 MAPA CALOR INHERENTE'!E13</f>
        <v>Moderado</v>
      </c>
      <c r="H13" s="50">
        <f>+'[2]5 VALORACIÓN DEL CONTROL'!S27</f>
        <v>0.6</v>
      </c>
      <c r="I13" s="1">
        <f>+'[2]5 VALORACIÓN DEL CONTROL'!T27</f>
        <v>0.44999999999999996</v>
      </c>
      <c r="J13" s="49" t="str">
        <f t="shared" si="3"/>
        <v>Media</v>
      </c>
      <c r="K13" s="49" t="str">
        <f t="shared" si="4"/>
        <v>Moderado</v>
      </c>
      <c r="L13" s="47" t="str">
        <f t="shared" si="5"/>
        <v>Moderado</v>
      </c>
      <c r="M13" s="47" t="str">
        <f t="shared" si="0"/>
        <v>Requiere Plan de Acción</v>
      </c>
      <c r="N13" s="47" t="str">
        <f t="shared" si="1"/>
        <v>Reducir_mitigar_Transferir_Evitar</v>
      </c>
      <c r="O13" s="51" t="s">
        <v>36</v>
      </c>
      <c r="P13" s="47" t="str">
        <f t="shared" si="2"/>
        <v>Reducir_Mitigar</v>
      </c>
      <c r="Q13" s="51" t="s">
        <v>205</v>
      </c>
      <c r="R13" s="51" t="s">
        <v>206</v>
      </c>
      <c r="S13" s="103">
        <v>46023</v>
      </c>
      <c r="T13" s="52">
        <v>46387</v>
      </c>
      <c r="U13" s="52">
        <v>46142</v>
      </c>
      <c r="V13" s="51"/>
      <c r="W13" s="51"/>
      <c r="X13" s="51"/>
      <c r="Y13" s="51"/>
      <c r="Z13" s="51"/>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c r="AU13" s="77"/>
      <c r="AV13" s="57"/>
      <c r="AW13" s="45"/>
      <c r="AX13" s="45"/>
    </row>
    <row r="14" spans="1:50" ht="43.5" customHeight="1" x14ac:dyDescent="0.2">
      <c r="A14" s="46" t="str">
        <f>'[2]2 CONTEXTO E IDENTIFICACIÓN'!A15</f>
        <v>R6</v>
      </c>
      <c r="B14" s="47" t="str">
        <f>+'[2]2 CONTEXTO E IDENTIFICACIÓN'!F15</f>
        <v>Posibilidad  de efecto dañoso sobre el interes patrimonial Por Incumplimiento de la normatividad aplicable en lo relacionado a las disposiciones de Ley  SARLAFT - LA(Lavado de Activos) / FT (Financiación del Terrorismo), facilitando el reconocimiento de una posible operación de lavado de activos o financiación del terrorismo, en beneficio de terceros.  Debido a no que puede afectar del buen nombre de la entidad al ser expuesta a situaciones o procesos que impliquen una mala imagen, o por riesgo legal en donde existe la posibilidad de ser sancionados o estar obligados por la ley a indemnizar daños como consecuencia del incumplimiento de las normas establecidas y  exista la posibilidad de que ocurran pérdidas financieras en la compañías al ejecutar sus operaciones.</v>
      </c>
      <c r="C14" s="48">
        <f>+'[2]3 PROBABIL E IMPACTO INHERENTE'!E14</f>
        <v>0.4</v>
      </c>
      <c r="D14" s="48">
        <f>+'[2]3 PROBABIL E IMPACTO INHERENTE'!M14</f>
        <v>1</v>
      </c>
      <c r="E14" s="49" t="str">
        <f>+'[2]4 MAPA CALOR INHERENTE'!C14</f>
        <v>Baja</v>
      </c>
      <c r="F14" s="49" t="str">
        <f>+'[2]4 MAPA CALOR INHERENTE'!D14</f>
        <v>Catastrófico</v>
      </c>
      <c r="G14" s="47" t="str">
        <f>+'[2]4 MAPA CALOR INHERENTE'!E14</f>
        <v>Extremo</v>
      </c>
      <c r="H14" s="50">
        <f>+'[2]5 VALORACIÓN DEL CONTROL'!S31</f>
        <v>0.24</v>
      </c>
      <c r="I14" s="1">
        <f>+'[2]5 VALORACIÓN DEL CONTROL'!T31</f>
        <v>1</v>
      </c>
      <c r="J14" s="49" t="str">
        <f t="shared" si="3"/>
        <v>Baja</v>
      </c>
      <c r="K14" s="49" t="str">
        <f t="shared" si="4"/>
        <v>Catastrófico</v>
      </c>
      <c r="L14" s="47" t="str">
        <f t="shared" si="5"/>
        <v>Extremo</v>
      </c>
      <c r="M14" s="47" t="str">
        <f t="shared" si="0"/>
        <v>Requiere Plan de Acción</v>
      </c>
      <c r="N14" s="47" t="str">
        <f t="shared" si="1"/>
        <v>Reducir_mitigar_Transferir_Evitar</v>
      </c>
      <c r="O14" s="51" t="s">
        <v>36</v>
      </c>
      <c r="P14" s="47" t="str">
        <f t="shared" si="2"/>
        <v>Reducir_Mitigar</v>
      </c>
      <c r="Q14" s="51" t="s">
        <v>207</v>
      </c>
      <c r="R14" s="51" t="s">
        <v>200</v>
      </c>
      <c r="S14" s="103">
        <v>46023</v>
      </c>
      <c r="T14" s="52">
        <v>46387</v>
      </c>
      <c r="U14" s="52">
        <v>46142</v>
      </c>
      <c r="V14" s="51"/>
      <c r="W14" s="51"/>
      <c r="X14" s="51"/>
      <c r="Y14" s="51"/>
      <c r="Z14" s="51"/>
      <c r="AA14" s="53"/>
      <c r="AB14" s="53"/>
      <c r="AM14" s="38"/>
      <c r="AN14" s="38"/>
      <c r="AO14" s="45"/>
      <c r="AP14" s="59"/>
      <c r="AQ14" s="60"/>
      <c r="AR14" s="57"/>
      <c r="AS14" s="57"/>
      <c r="AT14" s="57"/>
      <c r="AU14" s="57"/>
      <c r="AV14" s="57"/>
      <c r="AW14" s="45"/>
      <c r="AX14" s="45"/>
    </row>
    <row r="15" spans="1:50" ht="43.5" customHeight="1" x14ac:dyDescent="0.2">
      <c r="A15" s="46" t="str">
        <f>'[2]2 CONTEXTO E IDENTIFICACIÓN'!A16</f>
        <v>R7</v>
      </c>
      <c r="B15" s="47" t="str">
        <f>+'[2]2 CONTEXTO E IDENTIFICACIÓN'!F16</f>
        <v xml:space="preserve">  </v>
      </c>
      <c r="C15" s="48" t="str">
        <f>+'[2]3 PROBABIL E IMPACTO INHERENTE'!E15</f>
        <v/>
      </c>
      <c r="D15" s="48" t="str">
        <f>+'[2]3 PROBABIL E IMPACTO INHERENTE'!M15</f>
        <v/>
      </c>
      <c r="E15" s="49" t="str">
        <f>+'[2]4 MAPA CALOR INHERENTE'!C15</f>
        <v/>
      </c>
      <c r="F15" s="49" t="str">
        <f>+'[2]4 MAPA CALOR INHERENTE'!D15</f>
        <v/>
      </c>
      <c r="G15" s="47" t="str">
        <f>+'[2]4 MAPA CALOR INHERENTE'!E15</f>
        <v/>
      </c>
      <c r="H15" s="50" t="str">
        <f>+'[2]5 VALORACIÓN DEL CONTROL'!S35</f>
        <v/>
      </c>
      <c r="I15" s="1" t="str">
        <f>+'[2]5 VALORACIÓN DEL CONTROL'!T35</f>
        <v/>
      </c>
      <c r="J15" s="49" t="str">
        <f t="shared" si="3"/>
        <v/>
      </c>
      <c r="K15" s="49" t="str">
        <f t="shared" si="4"/>
        <v/>
      </c>
      <c r="L15" s="47" t="str">
        <f t="shared" si="5"/>
        <v/>
      </c>
      <c r="M15" s="47" t="str">
        <f t="shared" si="0"/>
        <v/>
      </c>
      <c r="N15" s="47" t="str">
        <f t="shared" si="1"/>
        <v/>
      </c>
      <c r="O15" s="51"/>
      <c r="P15" s="47" t="str">
        <f t="shared" si="2"/>
        <v/>
      </c>
      <c r="Q15" s="51"/>
      <c r="R15" s="51"/>
      <c r="S15" s="103"/>
      <c r="T15" s="52"/>
      <c r="U15" s="51"/>
      <c r="V15" s="51"/>
      <c r="W15" s="51"/>
      <c r="X15" s="51"/>
      <c r="Y15" s="51"/>
      <c r="Z15" s="51"/>
      <c r="AA15" s="53"/>
      <c r="AB15" s="53"/>
      <c r="AF15" s="32" t="s">
        <v>61</v>
      </c>
      <c r="AG15" s="32" t="s">
        <v>18</v>
      </c>
      <c r="AH15" s="32" t="s">
        <v>17</v>
      </c>
      <c r="AJ15" s="42" t="s">
        <v>62</v>
      </c>
      <c r="AK15" s="38"/>
      <c r="AL15" s="38"/>
      <c r="AM15" s="38"/>
      <c r="AN15" s="38"/>
      <c r="AO15" s="45"/>
      <c r="AP15" s="59"/>
      <c r="AQ15" s="45"/>
      <c r="AR15" s="60"/>
      <c r="AS15" s="60"/>
      <c r="AT15" s="60"/>
      <c r="AU15" s="60"/>
      <c r="AV15" s="60"/>
      <c r="AW15" s="45"/>
      <c r="AX15" s="45"/>
    </row>
    <row r="16" spans="1:50" ht="43.5" customHeight="1" x14ac:dyDescent="0.2">
      <c r="A16" s="46" t="e">
        <f>'[2]2 CONTEXTO E IDENTIFICACIÓN'!#REF!</f>
        <v>#REF!</v>
      </c>
      <c r="B16" s="47" t="e">
        <f>+'[2]2 CONTEXTO E IDENTIFICACIÓN'!#REF!</f>
        <v>#REF!</v>
      </c>
      <c r="C16" s="48" t="str">
        <f>+'[2]3 PROBABIL E IMPACTO INHERENTE'!E16</f>
        <v/>
      </c>
      <c r="D16" s="48" t="str">
        <f>+'[2]3 PROBABIL E IMPACTO INHERENTE'!M16</f>
        <v/>
      </c>
      <c r="E16" s="49" t="str">
        <f>+'[2]4 MAPA CALOR INHERENTE'!C16</f>
        <v/>
      </c>
      <c r="F16" s="49" t="str">
        <f>+'[2]4 MAPA CALOR INHERENTE'!D16</f>
        <v/>
      </c>
      <c r="G16" s="47" t="str">
        <f>+'[2]4 MAPA CALOR INHERENTE'!E16</f>
        <v/>
      </c>
      <c r="H16" s="50" t="str">
        <f>+'[2]5 VALORACIÓN DEL CONTROL'!S39</f>
        <v/>
      </c>
      <c r="I16" s="1" t="str">
        <f>+'[2]5 VALORACIÓN DEL CONTROL'!T39</f>
        <v/>
      </c>
      <c r="J16" s="49" t="str">
        <f t="shared" si="3"/>
        <v/>
      </c>
      <c r="K16" s="49" t="str">
        <f t="shared" si="4"/>
        <v/>
      </c>
      <c r="L16" s="47" t="str">
        <f t="shared" si="5"/>
        <v/>
      </c>
      <c r="M16" s="47" t="str">
        <f t="shared" si="0"/>
        <v/>
      </c>
      <c r="N16" s="47" t="str">
        <f t="shared" si="1"/>
        <v/>
      </c>
      <c r="O16" s="51"/>
      <c r="P16" s="47" t="str">
        <f t="shared" si="2"/>
        <v/>
      </c>
      <c r="Q16" s="51"/>
      <c r="R16" s="51"/>
      <c r="S16" s="103"/>
      <c r="T16" s="52"/>
      <c r="U16" s="51"/>
      <c r="V16" s="51"/>
      <c r="W16" s="51"/>
      <c r="X16" s="51"/>
      <c r="Y16" s="51"/>
      <c r="Z16" s="51"/>
      <c r="AA16" s="53"/>
      <c r="AB16" s="53"/>
      <c r="AF16" s="69" t="s">
        <v>47</v>
      </c>
      <c r="AG16" s="42" t="s">
        <v>62</v>
      </c>
      <c r="AH16" s="42" t="s">
        <v>63</v>
      </c>
      <c r="AI16" s="38"/>
      <c r="AJ16" s="70" t="s">
        <v>36</v>
      </c>
      <c r="AM16" s="38"/>
      <c r="AN16" s="38"/>
      <c r="AO16" s="45"/>
      <c r="AP16" s="45"/>
      <c r="AQ16" s="45"/>
      <c r="AR16" s="57"/>
      <c r="AS16" s="57"/>
      <c r="AT16" s="57"/>
      <c r="AU16" s="57"/>
      <c r="AV16" s="57"/>
      <c r="AW16" s="45"/>
      <c r="AX16" s="45"/>
    </row>
    <row r="17" spans="1:50" ht="43.5" customHeight="1" x14ac:dyDescent="0.2">
      <c r="A17" s="46" t="e">
        <f>'[2]2 CONTEXTO E IDENTIFICACIÓN'!#REF!</f>
        <v>#REF!</v>
      </c>
      <c r="B17" s="47" t="e">
        <f>+'[2]2 CONTEXTO E IDENTIFICACIÓN'!#REF!</f>
        <v>#REF!</v>
      </c>
      <c r="C17" s="48" t="str">
        <f>+'[2]3 PROBABIL E IMPACTO INHERENTE'!E17</f>
        <v/>
      </c>
      <c r="D17" s="48" t="str">
        <f>+'[2]3 PROBABIL E IMPACTO INHERENTE'!M17</f>
        <v/>
      </c>
      <c r="E17" s="49" t="str">
        <f>+'[2]4 MAPA CALOR INHERENTE'!C17</f>
        <v/>
      </c>
      <c r="F17" s="49" t="str">
        <f>+'[2]4 MAPA CALOR INHERENTE'!D17</f>
        <v/>
      </c>
      <c r="G17" s="47" t="str">
        <f>+'[2]4 MAPA CALOR INHERENTE'!E17</f>
        <v/>
      </c>
      <c r="H17" s="50" t="str">
        <f>+'[2]5 VALORACIÓN DEL CONTROL'!S43</f>
        <v/>
      </c>
      <c r="I17" s="1" t="str">
        <f>+'[2]5 VALORACIÓN DEL CONTROL'!T43</f>
        <v/>
      </c>
      <c r="J17" s="49" t="str">
        <f t="shared" si="3"/>
        <v/>
      </c>
      <c r="K17" s="49" t="str">
        <f t="shared" si="4"/>
        <v/>
      </c>
      <c r="L17" s="47" t="str">
        <f t="shared" si="5"/>
        <v/>
      </c>
      <c r="M17" s="47" t="str">
        <f t="shared" si="0"/>
        <v/>
      </c>
      <c r="N17" s="47" t="str">
        <f t="shared" si="1"/>
        <v/>
      </c>
      <c r="O17" s="51"/>
      <c r="P17" s="47" t="str">
        <f t="shared" si="2"/>
        <v/>
      </c>
      <c r="Q17" s="51"/>
      <c r="R17" s="51"/>
      <c r="S17" s="103"/>
      <c r="T17" s="52"/>
      <c r="U17" s="51"/>
      <c r="V17" s="51"/>
      <c r="W17" s="51"/>
      <c r="X17" s="51"/>
      <c r="Y17" s="51"/>
      <c r="Z17" s="51"/>
      <c r="AA17" s="53"/>
      <c r="AB17" s="53"/>
      <c r="AF17" s="55" t="s">
        <v>46</v>
      </c>
      <c r="AG17" s="42" t="s">
        <v>62</v>
      </c>
      <c r="AH17" s="42" t="s">
        <v>63</v>
      </c>
      <c r="AI17" s="38"/>
      <c r="AJ17" s="70" t="s">
        <v>64</v>
      </c>
      <c r="AK17" s="38"/>
      <c r="AL17" s="38"/>
      <c r="AM17" s="38"/>
      <c r="AN17" s="38"/>
      <c r="AO17" s="45"/>
      <c r="AP17" s="45"/>
      <c r="AQ17" s="45"/>
      <c r="AR17" s="57"/>
      <c r="AS17" s="57"/>
      <c r="AT17" s="57"/>
      <c r="AU17" s="57"/>
      <c r="AV17" s="57"/>
      <c r="AW17" s="45"/>
      <c r="AX17" s="45"/>
    </row>
    <row r="18" spans="1:50" ht="43.5" customHeight="1" x14ac:dyDescent="0.2">
      <c r="A18" s="46" t="e">
        <f>'[2]2 CONTEXTO E IDENTIFICACIÓN'!#REF!</f>
        <v>#REF!</v>
      </c>
      <c r="B18" s="47" t="e">
        <f>+'[2]2 CONTEXTO E IDENTIFICACIÓN'!#REF!</f>
        <v>#REF!</v>
      </c>
      <c r="C18" s="48" t="str">
        <f>+'[2]3 PROBABIL E IMPACTO INHERENTE'!E18</f>
        <v/>
      </c>
      <c r="D18" s="48" t="str">
        <f>+'[2]3 PROBABIL E IMPACTO INHERENTE'!M18</f>
        <v/>
      </c>
      <c r="E18" s="49" t="str">
        <f>+'[2]4 MAPA CALOR INHERENTE'!C18</f>
        <v/>
      </c>
      <c r="F18" s="49" t="str">
        <f>+'[2]4 MAPA CALOR INHERENTE'!D18</f>
        <v/>
      </c>
      <c r="G18" s="47" t="str">
        <f>+'[2]4 MAPA CALOR INHERENTE'!E18</f>
        <v/>
      </c>
      <c r="H18" s="50" t="str">
        <f>+'[2]5 VALORACIÓN DEL CONTROL'!S47</f>
        <v/>
      </c>
      <c r="I18" s="1" t="str">
        <f>+'[2]5 VALORACIÓN DEL CONTROL'!T47</f>
        <v/>
      </c>
      <c r="J18" s="49" t="str">
        <f t="shared" si="3"/>
        <v/>
      </c>
      <c r="K18" s="49" t="str">
        <f t="shared" si="4"/>
        <v/>
      </c>
      <c r="L18" s="47" t="str">
        <f t="shared" si="5"/>
        <v/>
      </c>
      <c r="M18" s="47" t="str">
        <f t="shared" si="0"/>
        <v/>
      </c>
      <c r="N18" s="47" t="str">
        <f t="shared" si="1"/>
        <v/>
      </c>
      <c r="O18" s="51"/>
      <c r="P18" s="47" t="str">
        <f t="shared" si="2"/>
        <v/>
      </c>
      <c r="Q18" s="51"/>
      <c r="R18" s="51"/>
      <c r="S18" s="103"/>
      <c r="T18" s="52"/>
      <c r="U18" s="51"/>
      <c r="V18" s="51"/>
      <c r="W18" s="51"/>
      <c r="X18" s="51"/>
      <c r="Y18" s="51"/>
      <c r="Z18" s="51"/>
      <c r="AA18" s="53"/>
      <c r="AB18" s="53"/>
      <c r="AE18" s="72"/>
      <c r="AF18" s="58" t="s">
        <v>33</v>
      </c>
      <c r="AG18" s="42" t="s">
        <v>62</v>
      </c>
      <c r="AH18" s="42" t="s">
        <v>63</v>
      </c>
      <c r="AI18" s="72"/>
      <c r="AJ18" s="70" t="s">
        <v>68</v>
      </c>
      <c r="AK18" s="72"/>
      <c r="AL18" s="72"/>
      <c r="AM18" s="72"/>
      <c r="AN18" s="72"/>
      <c r="AO18" s="45"/>
      <c r="AP18" s="45"/>
      <c r="AQ18" s="73"/>
      <c r="AR18" s="73"/>
      <c r="AS18" s="73"/>
      <c r="AT18" s="73"/>
      <c r="AU18" s="73"/>
      <c r="AV18" s="73"/>
      <c r="AW18" s="45"/>
      <c r="AX18" s="45"/>
    </row>
    <row r="19" spans="1:50" ht="43.5" hidden="1" customHeight="1" x14ac:dyDescent="0.2">
      <c r="A19" s="46" t="str">
        <f>'[2]2 CONTEXTO E IDENTIFICACIÓN'!A17</f>
        <v>R11</v>
      </c>
      <c r="B19" s="47" t="str">
        <f>+'[2]2 CONTEXTO E IDENTIFICACIÓN'!F17</f>
        <v xml:space="preserve">  </v>
      </c>
      <c r="C19" s="48" t="str">
        <f>+'[2]3 PROBABIL E IMPACTO INHERENTE'!E19</f>
        <v/>
      </c>
      <c r="D19" s="48" t="str">
        <f>+'[2]3 PROBABIL E IMPACTO INHERENTE'!M19</f>
        <v/>
      </c>
      <c r="E19" s="49" t="str">
        <f>+'[2]4 MAPA CALOR INHERENTE'!C19</f>
        <v/>
      </c>
      <c r="F19" s="49" t="str">
        <f>+'[2]4 MAPA CALOR INHERENTE'!D19</f>
        <v/>
      </c>
      <c r="G19" s="47" t="str">
        <f>+'[2]4 MAPA CALOR INHERENTE'!E19</f>
        <v/>
      </c>
      <c r="H19" s="50" t="str">
        <f>+'[2]5 VALORACIÓN DEL CONTROL'!S51</f>
        <v/>
      </c>
      <c r="I19" s="1" t="str">
        <f>+'[2]5 VALORACIÓN DEL CONTROL'!T51</f>
        <v/>
      </c>
      <c r="J19" s="49" t="str">
        <f t="shared" si="3"/>
        <v/>
      </c>
      <c r="K19" s="49" t="str">
        <f t="shared" si="4"/>
        <v/>
      </c>
      <c r="L19" s="47" t="str">
        <f t="shared" si="5"/>
        <v/>
      </c>
      <c r="M19" s="47" t="str">
        <f t="shared" si="0"/>
        <v/>
      </c>
      <c r="N19" s="47" t="str">
        <f t="shared" si="1"/>
        <v/>
      </c>
      <c r="O19" s="51"/>
      <c r="P19" s="47" t="str">
        <f t="shared" si="2"/>
        <v/>
      </c>
      <c r="Q19" s="51"/>
      <c r="R19" s="51"/>
      <c r="S19" s="103">
        <v>46033</v>
      </c>
      <c r="T19" s="52"/>
      <c r="U19" s="51"/>
      <c r="V19" s="51"/>
      <c r="W19" s="51"/>
      <c r="X19" s="51"/>
      <c r="Y19" s="51"/>
      <c r="Z19" s="51"/>
      <c r="AA19" s="53"/>
      <c r="AB19" s="53"/>
      <c r="AE19" s="72"/>
      <c r="AF19" s="61" t="s">
        <v>53</v>
      </c>
      <c r="AG19" s="42" t="s">
        <v>71</v>
      </c>
      <c r="AH19" s="42" t="s">
        <v>72</v>
      </c>
      <c r="AM19" s="72"/>
      <c r="AN19" s="72"/>
      <c r="AO19" s="45"/>
      <c r="AP19" s="45"/>
      <c r="AQ19" s="45"/>
      <c r="AR19" s="57"/>
      <c r="AS19" s="57"/>
      <c r="AT19" s="57"/>
      <c r="AU19" s="57"/>
      <c r="AV19" s="57"/>
      <c r="AW19" s="45"/>
      <c r="AX19" s="45"/>
    </row>
    <row r="20" spans="1:50" ht="43.5" hidden="1" customHeight="1" x14ac:dyDescent="0.2">
      <c r="A20" s="46" t="str">
        <f>'[2]2 CONTEXTO E IDENTIFICACIÓN'!A18</f>
        <v>R12</v>
      </c>
      <c r="B20" s="47" t="str">
        <f>+'[2]2 CONTEXTO E IDENTIFICACIÓN'!F18</f>
        <v xml:space="preserve">  </v>
      </c>
      <c r="C20" s="48" t="str">
        <f>+'[2]3 PROBABIL E IMPACTO INHERENTE'!E20</f>
        <v/>
      </c>
      <c r="D20" s="48" t="str">
        <f>+'[2]3 PROBABIL E IMPACTO INHERENTE'!M20</f>
        <v/>
      </c>
      <c r="E20" s="49" t="str">
        <f>+'[2]4 MAPA CALOR INHERENTE'!C20</f>
        <v/>
      </c>
      <c r="F20" s="49" t="str">
        <f>+'[2]4 MAPA CALOR INHERENTE'!D20</f>
        <v/>
      </c>
      <c r="G20" s="47" t="str">
        <f>+'[2]4 MAPA CALOR INHERENTE'!E20</f>
        <v/>
      </c>
      <c r="H20" s="50" t="str">
        <f>+'[2]5 VALORACIÓN DEL CONTROL'!S55</f>
        <v/>
      </c>
      <c r="I20" s="1" t="str">
        <f>+'[2]5 VALORACIÓN DEL CONTROL'!T55</f>
        <v/>
      </c>
      <c r="J20" s="49" t="str">
        <f t="shared" si="3"/>
        <v/>
      </c>
      <c r="K20" s="49" t="str">
        <f t="shared" si="4"/>
        <v/>
      </c>
      <c r="L20" s="47" t="str">
        <f t="shared" si="5"/>
        <v/>
      </c>
      <c r="M20" s="47" t="str">
        <f t="shared" si="0"/>
        <v/>
      </c>
      <c r="N20" s="47" t="str">
        <f t="shared" si="1"/>
        <v/>
      </c>
      <c r="O20" s="51"/>
      <c r="P20" s="47" t="str">
        <f t="shared" si="2"/>
        <v/>
      </c>
      <c r="Q20" s="51"/>
      <c r="R20" s="51"/>
      <c r="S20" s="103">
        <v>46034</v>
      </c>
      <c r="T20" s="52"/>
      <c r="U20" s="51"/>
      <c r="V20" s="51"/>
      <c r="W20" s="51"/>
      <c r="X20" s="51"/>
      <c r="Y20" s="51"/>
      <c r="Z20" s="51"/>
      <c r="AA20" s="53"/>
      <c r="AB20" s="53"/>
      <c r="AC20" s="74"/>
      <c r="AD20" s="74"/>
      <c r="AE20" s="72"/>
      <c r="AF20" s="75"/>
      <c r="AM20" s="72"/>
      <c r="AN20" s="72"/>
      <c r="AO20" s="45"/>
      <c r="AP20" s="45"/>
      <c r="AQ20" s="45"/>
      <c r="AR20" s="57"/>
      <c r="AS20" s="57"/>
      <c r="AT20" s="57"/>
      <c r="AU20" s="57"/>
      <c r="AV20" s="57"/>
      <c r="AW20" s="45"/>
      <c r="AX20" s="45"/>
    </row>
    <row r="21" spans="1:50" ht="43.5" hidden="1" customHeight="1" x14ac:dyDescent="0.2">
      <c r="A21" s="46" t="str">
        <f>'[2]2 CONTEXTO E IDENTIFICACIÓN'!A19</f>
        <v>R13</v>
      </c>
      <c r="B21" s="47" t="str">
        <f>+'[2]2 CONTEXTO E IDENTIFICACIÓN'!F19</f>
        <v xml:space="preserve">  </v>
      </c>
      <c r="C21" s="48" t="str">
        <f>+'[2]3 PROBABIL E IMPACTO INHERENTE'!E21</f>
        <v/>
      </c>
      <c r="D21" s="48" t="str">
        <f>+'[2]3 PROBABIL E IMPACTO INHERENTE'!M21</f>
        <v/>
      </c>
      <c r="E21" s="49" t="str">
        <f>+'[2]4 MAPA CALOR INHERENTE'!C21</f>
        <v/>
      </c>
      <c r="F21" s="49" t="str">
        <f>+'[2]4 MAPA CALOR INHERENTE'!D21</f>
        <v/>
      </c>
      <c r="G21" s="47" t="str">
        <f>+'[2]4 MAPA CALOR INHERENTE'!E21</f>
        <v/>
      </c>
      <c r="H21" s="50" t="str">
        <f>+'[2]5 VALORACIÓN DEL CONTROL'!S59</f>
        <v/>
      </c>
      <c r="I21" s="1" t="str">
        <f>+'[2]5 VALORACIÓN DEL CONTROL'!T59</f>
        <v/>
      </c>
      <c r="J21" s="49" t="str">
        <f t="shared" si="3"/>
        <v/>
      </c>
      <c r="K21" s="49" t="str">
        <f t="shared" si="4"/>
        <v/>
      </c>
      <c r="L21" s="47" t="str">
        <f t="shared" si="5"/>
        <v/>
      </c>
      <c r="M21" s="47" t="str">
        <f t="shared" si="0"/>
        <v/>
      </c>
      <c r="N21" s="47" t="str">
        <f t="shared" si="1"/>
        <v/>
      </c>
      <c r="O21" s="51"/>
      <c r="P21" s="47" t="str">
        <f t="shared" si="2"/>
        <v/>
      </c>
      <c r="Q21" s="51"/>
      <c r="R21" s="51"/>
      <c r="S21" s="103">
        <v>46035</v>
      </c>
      <c r="T21" s="52"/>
      <c r="U21" s="51"/>
      <c r="V21" s="51"/>
      <c r="W21" s="51"/>
      <c r="X21" s="51"/>
      <c r="Y21" s="51"/>
      <c r="Z21" s="51"/>
      <c r="AA21" s="53"/>
      <c r="AB21" s="53"/>
      <c r="AC21" s="74"/>
      <c r="AD21" s="74"/>
      <c r="AE21" s="76"/>
      <c r="AM21" s="72"/>
      <c r="AN21" s="72"/>
      <c r="AO21" s="45"/>
      <c r="AP21" s="77"/>
      <c r="AQ21" s="77"/>
      <c r="AR21" s="77"/>
      <c r="AS21" s="77"/>
      <c r="AT21" s="77"/>
      <c r="AU21" s="77"/>
      <c r="AV21" s="57"/>
      <c r="AW21" s="45"/>
      <c r="AX21" s="45"/>
    </row>
    <row r="22" spans="1:50" ht="43.5" hidden="1" customHeight="1" x14ac:dyDescent="0.2">
      <c r="A22" s="46" t="str">
        <f>'[2]2 CONTEXTO E IDENTIFICACIÓN'!A20</f>
        <v>R14</v>
      </c>
      <c r="B22" s="47" t="str">
        <f>+'[2]2 CONTEXTO E IDENTIFICACIÓN'!F20</f>
        <v xml:space="preserve">  </v>
      </c>
      <c r="C22" s="48" t="str">
        <f>+'[2]3 PROBABIL E IMPACTO INHERENTE'!E22</f>
        <v/>
      </c>
      <c r="D22" s="48" t="str">
        <f>+'[2]3 PROBABIL E IMPACTO INHERENTE'!M22</f>
        <v/>
      </c>
      <c r="E22" s="49" t="str">
        <f>+'[2]4 MAPA CALOR INHERENTE'!C22</f>
        <v/>
      </c>
      <c r="F22" s="49" t="str">
        <f>+'[2]4 MAPA CALOR INHERENTE'!D22</f>
        <v/>
      </c>
      <c r="G22" s="47" t="str">
        <f>+'[2]4 MAPA CALOR INHERENTE'!E22</f>
        <v/>
      </c>
      <c r="H22" s="50" t="str">
        <f>+'[2]5 VALORACIÓN DEL CONTROL'!S63</f>
        <v/>
      </c>
      <c r="I22" s="1" t="str">
        <f>+'[2]5 VALORACIÓN DEL CONTROL'!T63</f>
        <v/>
      </c>
      <c r="J22" s="49" t="str">
        <f t="shared" si="3"/>
        <v/>
      </c>
      <c r="K22" s="49" t="str">
        <f t="shared" si="4"/>
        <v/>
      </c>
      <c r="L22" s="47" t="str">
        <f t="shared" si="5"/>
        <v/>
      </c>
      <c r="M22" s="47" t="str">
        <f t="shared" si="0"/>
        <v/>
      </c>
      <c r="N22" s="47" t="str">
        <f t="shared" si="1"/>
        <v/>
      </c>
      <c r="O22" s="51"/>
      <c r="P22" s="47" t="str">
        <f t="shared" si="2"/>
        <v/>
      </c>
      <c r="Q22" s="51"/>
      <c r="R22" s="51"/>
      <c r="S22" s="103">
        <v>46036</v>
      </c>
      <c r="T22" s="52"/>
      <c r="U22" s="51"/>
      <c r="V22" s="51"/>
      <c r="W22" s="51"/>
      <c r="X22" s="51"/>
      <c r="Y22" s="51"/>
      <c r="Z22" s="51"/>
      <c r="AA22" s="53"/>
      <c r="AB22" s="53"/>
      <c r="AC22" s="74"/>
      <c r="AD22" s="74"/>
      <c r="AO22" s="45"/>
      <c r="AP22" s="78"/>
      <c r="AQ22" s="78"/>
      <c r="AR22" s="78"/>
      <c r="AS22" s="78"/>
      <c r="AT22" s="78"/>
      <c r="AU22" s="78"/>
      <c r="AV22" s="57"/>
      <c r="AW22" s="45"/>
      <c r="AX22" s="45"/>
    </row>
    <row r="23" spans="1:50" ht="43.5" hidden="1" customHeight="1" x14ac:dyDescent="0.2">
      <c r="A23" s="46" t="str">
        <f>'[2]2 CONTEXTO E IDENTIFICACIÓN'!A21</f>
        <v>R15</v>
      </c>
      <c r="B23" s="47" t="str">
        <f>+'[2]2 CONTEXTO E IDENTIFICACIÓN'!F21</f>
        <v xml:space="preserve">  </v>
      </c>
      <c r="C23" s="48" t="str">
        <f>+'[2]3 PROBABIL E IMPACTO INHERENTE'!E23</f>
        <v/>
      </c>
      <c r="D23" s="48" t="str">
        <f>+'[2]3 PROBABIL E IMPACTO INHERENTE'!M23</f>
        <v/>
      </c>
      <c r="E23" s="49" t="str">
        <f>+'[2]4 MAPA CALOR INHERENTE'!C23</f>
        <v/>
      </c>
      <c r="F23" s="49" t="str">
        <f>+'[2]4 MAPA CALOR INHERENTE'!D23</f>
        <v/>
      </c>
      <c r="G23" s="47" t="str">
        <f>+'[2]4 MAPA CALOR INHERENTE'!E23</f>
        <v/>
      </c>
      <c r="H23" s="50" t="str">
        <f>+'[2]5 VALORACIÓN DEL CONTROL'!S67</f>
        <v/>
      </c>
      <c r="I23" s="1" t="str">
        <f>+'[2]5 VALORACIÓN DEL CONTROL'!T67</f>
        <v/>
      </c>
      <c r="J23" s="49" t="str">
        <f t="shared" si="3"/>
        <v/>
      </c>
      <c r="K23" s="49" t="str">
        <f t="shared" si="4"/>
        <v/>
      </c>
      <c r="L23" s="47" t="str">
        <f t="shared" si="5"/>
        <v/>
      </c>
      <c r="M23" s="47" t="str">
        <f t="shared" si="0"/>
        <v/>
      </c>
      <c r="N23" s="47" t="str">
        <f t="shared" si="1"/>
        <v/>
      </c>
      <c r="O23" s="51"/>
      <c r="P23" s="47" t="str">
        <f t="shared" si="2"/>
        <v/>
      </c>
      <c r="Q23" s="51"/>
      <c r="R23" s="51"/>
      <c r="S23" s="103">
        <v>46037</v>
      </c>
      <c r="T23" s="52"/>
      <c r="U23" s="51"/>
      <c r="V23" s="51"/>
      <c r="W23" s="51"/>
      <c r="X23" s="51"/>
      <c r="Y23" s="51"/>
      <c r="Z23" s="51"/>
      <c r="AA23" s="53"/>
      <c r="AB23" s="53"/>
      <c r="AC23" s="74"/>
      <c r="AD23" s="74"/>
      <c r="AO23" s="45"/>
      <c r="AP23" s="77"/>
      <c r="AQ23" s="77"/>
      <c r="AR23" s="77"/>
      <c r="AS23" s="77"/>
      <c r="AT23" s="77"/>
      <c r="AU23" s="77"/>
      <c r="AV23" s="57"/>
      <c r="AW23" s="45"/>
      <c r="AX23" s="45"/>
    </row>
    <row r="24" spans="1:50" ht="43.5" hidden="1" customHeight="1" x14ac:dyDescent="0.2">
      <c r="A24" s="46" t="str">
        <f>'[2]2 CONTEXTO E IDENTIFICACIÓN'!A22</f>
        <v>R16</v>
      </c>
      <c r="B24" s="47" t="str">
        <f>+'[2]2 CONTEXTO E IDENTIFICACIÓN'!F22</f>
        <v xml:space="preserve">  </v>
      </c>
      <c r="C24" s="48" t="str">
        <f>+'[2]3 PROBABIL E IMPACTO INHERENTE'!E24</f>
        <v/>
      </c>
      <c r="D24" s="48" t="str">
        <f>+'[2]3 PROBABIL E IMPACTO INHERENTE'!M24</f>
        <v/>
      </c>
      <c r="E24" s="49" t="str">
        <f>+'[2]4 MAPA CALOR INHERENTE'!C24</f>
        <v/>
      </c>
      <c r="F24" s="49" t="str">
        <f>+'[2]4 MAPA CALOR INHERENTE'!D24</f>
        <v/>
      </c>
      <c r="G24" s="47" t="str">
        <f>+'[2]4 MAPA CALOR INHERENTE'!E24</f>
        <v/>
      </c>
      <c r="H24" s="50" t="str">
        <f>+'[2]5 VALORACIÓN DEL CONTROL'!S71</f>
        <v/>
      </c>
      <c r="I24" s="1" t="str">
        <f>+'[2]5 VALORACIÓN DEL CONTROL'!T71</f>
        <v/>
      </c>
      <c r="J24" s="49" t="str">
        <f t="shared" si="3"/>
        <v/>
      </c>
      <c r="K24" s="49" t="str">
        <f t="shared" si="4"/>
        <v/>
      </c>
      <c r="L24" s="47" t="str">
        <f t="shared" si="5"/>
        <v/>
      </c>
      <c r="M24" s="47" t="str">
        <f t="shared" si="0"/>
        <v/>
      </c>
      <c r="N24" s="47" t="str">
        <f t="shared" si="1"/>
        <v/>
      </c>
      <c r="O24" s="51"/>
      <c r="P24" s="47" t="str">
        <f t="shared" si="2"/>
        <v/>
      </c>
      <c r="Q24" s="51"/>
      <c r="R24" s="51"/>
      <c r="S24" s="103">
        <v>46038</v>
      </c>
      <c r="T24" s="52"/>
      <c r="U24" s="51"/>
      <c r="V24" s="51"/>
      <c r="W24" s="51"/>
      <c r="X24" s="51"/>
      <c r="Y24" s="51"/>
      <c r="Z24" s="51"/>
      <c r="AA24" s="53"/>
      <c r="AB24" s="53"/>
      <c r="AO24" s="45"/>
      <c r="AP24" s="77"/>
      <c r="AQ24" s="77"/>
      <c r="AR24" s="77"/>
      <c r="AS24" s="77"/>
      <c r="AT24" s="77"/>
      <c r="AU24" s="77"/>
      <c r="AV24" s="57"/>
      <c r="AW24" s="45"/>
      <c r="AX24" s="45"/>
    </row>
    <row r="25" spans="1:50" ht="43.5" hidden="1" customHeight="1" x14ac:dyDescent="0.25">
      <c r="A25" s="46" t="str">
        <f>'[2]2 CONTEXTO E IDENTIFICACIÓN'!A23</f>
        <v>R17</v>
      </c>
      <c r="B25" s="47" t="str">
        <f>+'[2]2 CONTEXTO E IDENTIFICACIÓN'!F23</f>
        <v xml:space="preserve">  </v>
      </c>
      <c r="C25" s="48" t="str">
        <f>+'[2]3 PROBABIL E IMPACTO INHERENTE'!E25</f>
        <v/>
      </c>
      <c r="D25" s="48" t="str">
        <f>+'[2]3 PROBABIL E IMPACTO INHERENTE'!M25</f>
        <v/>
      </c>
      <c r="E25" s="49" t="str">
        <f>+'[2]4 MAPA CALOR INHERENTE'!C25</f>
        <v/>
      </c>
      <c r="F25" s="49" t="str">
        <f>+'[2]4 MAPA CALOR INHERENTE'!D25</f>
        <v/>
      </c>
      <c r="G25" s="47" t="str">
        <f>+'[2]4 MAPA CALOR INHERENTE'!E25</f>
        <v/>
      </c>
      <c r="H25" s="50" t="str">
        <f>+'[2]5 VALORACIÓN DEL CONTROL'!S75</f>
        <v/>
      </c>
      <c r="I25" s="1" t="str">
        <f>+'[2]5 VALORACIÓN DEL CONTROL'!T75</f>
        <v/>
      </c>
      <c r="J25" s="49" t="str">
        <f t="shared" si="3"/>
        <v/>
      </c>
      <c r="K25" s="49" t="str">
        <f t="shared" si="4"/>
        <v/>
      </c>
      <c r="L25" s="47" t="str">
        <f t="shared" si="5"/>
        <v/>
      </c>
      <c r="M25" s="47" t="str">
        <f t="shared" si="0"/>
        <v/>
      </c>
      <c r="N25" s="47" t="str">
        <f t="shared" si="1"/>
        <v/>
      </c>
      <c r="O25" s="51"/>
      <c r="P25" s="47" t="str">
        <f t="shared" si="2"/>
        <v/>
      </c>
      <c r="Q25" s="51"/>
      <c r="R25" s="51"/>
      <c r="S25" s="103">
        <v>46039</v>
      </c>
      <c r="T25" s="52"/>
      <c r="U25" s="51"/>
      <c r="V25" s="51"/>
      <c r="W25" s="51"/>
      <c r="X25" s="51"/>
      <c r="Y25" s="51"/>
      <c r="Z25" s="51"/>
      <c r="AA25" s="53"/>
      <c r="AB25" s="53"/>
    </row>
    <row r="26" spans="1:50" ht="43.5" hidden="1" customHeight="1" x14ac:dyDescent="0.25">
      <c r="A26" s="46" t="str">
        <f>'[2]2 CONTEXTO E IDENTIFICACIÓN'!A24</f>
        <v>R18</v>
      </c>
      <c r="B26" s="47" t="str">
        <f>+'[2]2 CONTEXTO E IDENTIFICACIÓN'!F24</f>
        <v xml:space="preserve">  </v>
      </c>
      <c r="C26" s="48" t="str">
        <f>+'[2]3 PROBABIL E IMPACTO INHERENTE'!E26</f>
        <v/>
      </c>
      <c r="D26" s="48" t="str">
        <f>+'[2]3 PROBABIL E IMPACTO INHERENTE'!M26</f>
        <v/>
      </c>
      <c r="E26" s="49" t="str">
        <f>+'[2]4 MAPA CALOR INHERENTE'!C26</f>
        <v/>
      </c>
      <c r="F26" s="49" t="str">
        <f>+'[2]4 MAPA CALOR INHERENTE'!D26</f>
        <v/>
      </c>
      <c r="G26" s="47" t="str">
        <f>+'[2]4 MAPA CALOR INHERENTE'!E26</f>
        <v/>
      </c>
      <c r="H26" s="50" t="str">
        <f>+'[2]5 VALORACIÓN DEL CONTROL'!S79</f>
        <v/>
      </c>
      <c r="I26" s="1" t="str">
        <f>+'[2]5 VALORACIÓN DEL CONTROL'!T79</f>
        <v/>
      </c>
      <c r="J26" s="49" t="str">
        <f t="shared" si="3"/>
        <v/>
      </c>
      <c r="K26" s="49" t="str">
        <f t="shared" si="4"/>
        <v/>
      </c>
      <c r="L26" s="47" t="str">
        <f t="shared" si="5"/>
        <v/>
      </c>
      <c r="M26" s="47" t="str">
        <f t="shared" si="0"/>
        <v/>
      </c>
      <c r="N26" s="47" t="str">
        <f t="shared" si="1"/>
        <v/>
      </c>
      <c r="O26" s="51"/>
      <c r="P26" s="47" t="str">
        <f t="shared" si="2"/>
        <v/>
      </c>
      <c r="Q26" s="51"/>
      <c r="R26" s="51"/>
      <c r="S26" s="103">
        <v>46040</v>
      </c>
      <c r="T26" s="52"/>
      <c r="U26" s="51"/>
      <c r="V26" s="51"/>
      <c r="W26" s="51"/>
      <c r="X26" s="51"/>
      <c r="Y26" s="51"/>
      <c r="Z26" s="51"/>
      <c r="AA26" s="53"/>
      <c r="AB26" s="53"/>
    </row>
    <row r="27" spans="1:50" ht="43.5" hidden="1" customHeight="1" x14ac:dyDescent="0.25">
      <c r="A27" s="46" t="str">
        <f>'[2]2 CONTEXTO E IDENTIFICACIÓN'!A25</f>
        <v>R19</v>
      </c>
      <c r="B27" s="47" t="str">
        <f>+'[2]2 CONTEXTO E IDENTIFICACIÓN'!F25</f>
        <v xml:space="preserve">  </v>
      </c>
      <c r="C27" s="48" t="str">
        <f>+'[2]3 PROBABIL E IMPACTO INHERENTE'!E27</f>
        <v/>
      </c>
      <c r="D27" s="48" t="str">
        <f>+'[2]3 PROBABIL E IMPACTO INHERENTE'!M27</f>
        <v/>
      </c>
      <c r="E27" s="49" t="str">
        <f>+'[2]4 MAPA CALOR INHERENTE'!C27</f>
        <v/>
      </c>
      <c r="F27" s="49" t="str">
        <f>+'[2]4 MAPA CALOR INHERENTE'!D27</f>
        <v/>
      </c>
      <c r="G27" s="47" t="str">
        <f>+'[2]4 MAPA CALOR INHERENTE'!E27</f>
        <v/>
      </c>
      <c r="H27" s="50" t="str">
        <f>+'[2]5 VALORACIÓN DEL CONTROL'!S83</f>
        <v/>
      </c>
      <c r="I27" s="1" t="str">
        <f>+'[2]5 VALORACIÓN DEL CONTROL'!T83</f>
        <v/>
      </c>
      <c r="J27" s="49" t="str">
        <f t="shared" si="3"/>
        <v/>
      </c>
      <c r="K27" s="49" t="str">
        <f t="shared" si="4"/>
        <v/>
      </c>
      <c r="L27" s="47" t="str">
        <f t="shared" si="5"/>
        <v/>
      </c>
      <c r="M27" s="47" t="str">
        <f t="shared" si="0"/>
        <v/>
      </c>
      <c r="N27" s="47" t="str">
        <f t="shared" si="1"/>
        <v/>
      </c>
      <c r="O27" s="51"/>
      <c r="P27" s="47" t="str">
        <f t="shared" si="2"/>
        <v/>
      </c>
      <c r="Q27" s="51"/>
      <c r="R27" s="51"/>
      <c r="S27" s="103">
        <v>46041</v>
      </c>
      <c r="T27" s="52"/>
      <c r="U27" s="51"/>
      <c r="V27" s="51"/>
      <c r="W27" s="51"/>
      <c r="X27" s="51"/>
      <c r="Y27" s="51"/>
      <c r="Z27" s="51"/>
      <c r="AA27" s="53"/>
      <c r="AB27" s="53"/>
    </row>
    <row r="28" spans="1:50" ht="43.5" hidden="1" customHeight="1" x14ac:dyDescent="0.25">
      <c r="A28" s="46" t="str">
        <f>'[2]2 CONTEXTO E IDENTIFICACIÓN'!A26</f>
        <v>R20</v>
      </c>
      <c r="B28" s="47" t="str">
        <f>+'[2]2 CONTEXTO E IDENTIFICACIÓN'!F26</f>
        <v xml:space="preserve">  </v>
      </c>
      <c r="C28" s="48" t="str">
        <f>+'[2]3 PROBABIL E IMPACTO INHERENTE'!E28</f>
        <v/>
      </c>
      <c r="D28" s="48" t="str">
        <f>+'[2]3 PROBABIL E IMPACTO INHERENTE'!M28</f>
        <v/>
      </c>
      <c r="E28" s="49" t="str">
        <f>+'[2]4 MAPA CALOR INHERENTE'!C28</f>
        <v/>
      </c>
      <c r="F28" s="49" t="str">
        <f>+'[2]4 MAPA CALOR INHERENTE'!D28</f>
        <v/>
      </c>
      <c r="G28" s="47" t="str">
        <f>+'[2]4 MAPA CALOR INHERENTE'!E28</f>
        <v/>
      </c>
      <c r="H28" s="50" t="str">
        <f>+'[2]5 VALORACIÓN DEL CONTROL'!S87</f>
        <v/>
      </c>
      <c r="I28" s="1" t="str">
        <f>+'[2]5 VALORACIÓN DEL CONTROL'!T87</f>
        <v/>
      </c>
      <c r="J28" s="49" t="str">
        <f t="shared" si="3"/>
        <v/>
      </c>
      <c r="K28" s="49" t="str">
        <f t="shared" si="4"/>
        <v/>
      </c>
      <c r="L28" s="47" t="str">
        <f t="shared" si="5"/>
        <v/>
      </c>
      <c r="M28" s="47" t="str">
        <f t="shared" si="0"/>
        <v/>
      </c>
      <c r="N28" s="47" t="str">
        <f t="shared" si="1"/>
        <v/>
      </c>
      <c r="O28" s="51"/>
      <c r="P28" s="47" t="str">
        <f t="shared" si="2"/>
        <v/>
      </c>
      <c r="Q28" s="51"/>
      <c r="R28" s="51"/>
      <c r="S28" s="103">
        <v>46042</v>
      </c>
      <c r="T28" s="52"/>
      <c r="U28" s="51"/>
      <c r="V28" s="51"/>
      <c r="W28" s="51"/>
      <c r="X28" s="51"/>
      <c r="Y28" s="51"/>
      <c r="Z28" s="51"/>
      <c r="AA28" s="53"/>
      <c r="AB28" s="53"/>
    </row>
    <row r="29" spans="1:50" ht="14.45" customHeight="1"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c r="AU29" s="34"/>
      <c r="AV29" s="34"/>
    </row>
    <row r="30" spans="1:50" ht="39" customHeight="1"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c r="AU30" s="34"/>
      <c r="AV30" s="34"/>
    </row>
    <row r="31" spans="1:50" ht="19.5" customHeight="1"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c r="AU31" s="34"/>
      <c r="AV31" s="34"/>
    </row>
    <row r="32" spans="1:50" ht="19.5" customHeight="1"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c r="AU32" s="34"/>
      <c r="AV32" s="34"/>
    </row>
    <row r="33" spans="5:43" s="34" customFormat="1" ht="19.5" customHeight="1" x14ac:dyDescent="0.25">
      <c r="E33" s="79"/>
      <c r="F33" s="79"/>
      <c r="H33" s="39"/>
      <c r="J33" s="79"/>
      <c r="K33" s="79"/>
      <c r="S33" s="80"/>
      <c r="T33" s="80"/>
      <c r="AM33" s="39"/>
      <c r="AN33" s="39"/>
      <c r="AO33" s="39"/>
      <c r="AP33" s="39"/>
      <c r="AQ33" s="39"/>
    </row>
    <row r="34" spans="5:43" s="34" customFormat="1" ht="19.5" customHeight="1" x14ac:dyDescent="0.25">
      <c r="E34" s="79"/>
      <c r="F34" s="79"/>
      <c r="H34" s="39"/>
      <c r="J34" s="79"/>
      <c r="K34" s="79"/>
      <c r="S34" s="80"/>
      <c r="T34" s="80"/>
      <c r="AM34" s="39"/>
      <c r="AN34" s="39"/>
      <c r="AO34" s="39"/>
      <c r="AP34" s="39"/>
      <c r="AQ34" s="39"/>
    </row>
    <row r="35" spans="5:43" s="34" customFormat="1" ht="19.5" customHeight="1" x14ac:dyDescent="0.25">
      <c r="E35" s="79"/>
      <c r="F35" s="79"/>
      <c r="H35" s="39"/>
      <c r="J35" s="79"/>
      <c r="K35" s="79"/>
      <c r="S35" s="80"/>
      <c r="T35" s="80"/>
      <c r="AM35" s="39"/>
      <c r="AN35" s="39"/>
      <c r="AO35" s="39"/>
      <c r="AP35" s="39"/>
      <c r="AQ35" s="39"/>
    </row>
  </sheetData>
  <sheetProtection sheet="1" formatCells="0" formatColumns="0" formatRows="0" sort="0" autoFilter="0" pivotTables="0"/>
  <autoFilter ref="A8:AX8" xr:uid="{00000000-0009-0000-0000-000007000000}">
    <filterColumn colId="41" showButton="0"/>
    <filterColumn colId="42" showButton="0"/>
    <filterColumn colId="43" showButton="0"/>
    <filterColumn colId="44" showButton="0"/>
    <filterColumn colId="45" showButton="0"/>
    <filterColumn colId="46" showButton="0"/>
  </autoFilter>
  <dataConsolidate/>
  <mergeCells count="10">
    <mergeCell ref="AF5:AJ5"/>
    <mergeCell ref="E7:G7"/>
    <mergeCell ref="J7:L7"/>
    <mergeCell ref="Q7:T7"/>
    <mergeCell ref="U7:W7"/>
    <mergeCell ref="AC9:AC13"/>
    <mergeCell ref="A1:A2"/>
    <mergeCell ref="B1:B2"/>
    <mergeCell ref="B4:D4"/>
    <mergeCell ref="B5:D5"/>
  </mergeCells>
  <conditionalFormatting sqref="E9:E28">
    <cfRule type="cellIs" dxfId="55" priority="6" operator="equal">
      <formula>$AE$13</formula>
    </cfRule>
    <cfRule type="cellIs" dxfId="54" priority="7" operator="equal">
      <formula>$AE$12</formula>
    </cfRule>
    <cfRule type="cellIs" dxfId="53" priority="8" operator="equal">
      <formula>$AE$11</formula>
    </cfRule>
    <cfRule type="cellIs" dxfId="52" priority="9" operator="equal">
      <formula>$AE$10</formula>
    </cfRule>
    <cfRule type="cellIs" dxfId="51" priority="10" operator="equal">
      <formula>$AE$9</formula>
    </cfRule>
  </conditionalFormatting>
  <conditionalFormatting sqref="F9:F28">
    <cfRule type="cellIs" dxfId="50" priority="1" operator="equal">
      <formula>$AF$8</formula>
    </cfRule>
    <cfRule type="cellIs" dxfId="49" priority="2" operator="equal">
      <formula>$AG$8</formula>
    </cfRule>
    <cfRule type="cellIs" dxfId="48" priority="3" operator="equal">
      <formula>$AH$8</formula>
    </cfRule>
    <cfRule type="cellIs" dxfId="47" priority="4" operator="equal">
      <formula>$AI$8</formula>
    </cfRule>
    <cfRule type="cellIs" dxfId="46" priority="5" operator="equal">
      <formula>$AJ$8</formula>
    </cfRule>
  </conditionalFormatting>
  <conditionalFormatting sqref="G9:G28">
    <cfRule type="cellIs" dxfId="45" priority="11" operator="equal">
      <formula>$AF$16</formula>
    </cfRule>
    <cfRule type="cellIs" dxfId="44" priority="12" operator="equal">
      <formula>$AF$17</formula>
    </cfRule>
    <cfRule type="cellIs" dxfId="43" priority="13" operator="equal">
      <formula>$AF$18</formula>
    </cfRule>
    <cfRule type="cellIs" dxfId="42" priority="14" operator="equal">
      <formula>$AF$19</formula>
    </cfRule>
  </conditionalFormatting>
  <conditionalFormatting sqref="I9:J28">
    <cfRule type="cellIs" dxfId="41" priority="15" operator="equal">
      <formula>$AE$13</formula>
    </cfRule>
    <cfRule type="cellIs" dxfId="40" priority="16" operator="equal">
      <formula>$AE$12</formula>
    </cfRule>
    <cfRule type="cellIs" dxfId="39" priority="17" operator="equal">
      <formula>$AE$11</formula>
    </cfRule>
    <cfRule type="cellIs" dxfId="38" priority="18" operator="equal">
      <formula>$AE$10</formula>
    </cfRule>
    <cfRule type="cellIs" dxfId="37" priority="19" operator="equal">
      <formula>$AE$9</formula>
    </cfRule>
  </conditionalFormatting>
  <conditionalFormatting sqref="K9:K28">
    <cfRule type="cellIs" dxfId="36" priority="20" operator="equal">
      <formula>$AF$8</formula>
    </cfRule>
    <cfRule type="cellIs" dxfId="35" priority="21" operator="equal">
      <formula>$AG$8</formula>
    </cfRule>
    <cfRule type="cellIs" dxfId="34" priority="22" operator="equal">
      <formula>$AH$8</formula>
    </cfRule>
    <cfRule type="cellIs" dxfId="33" priority="23" operator="equal">
      <formula>$AI$8</formula>
    </cfRule>
    <cfRule type="cellIs" dxfId="32" priority="24" operator="equal">
      <formula>$AJ$8</formula>
    </cfRule>
  </conditionalFormatting>
  <conditionalFormatting sqref="L9:L28">
    <cfRule type="cellIs" dxfId="31" priority="25" operator="equal">
      <formula>$AF$16</formula>
    </cfRule>
    <cfRule type="cellIs" dxfId="30" priority="26" operator="equal">
      <formula>$AF$17</formula>
    </cfRule>
    <cfRule type="cellIs" dxfId="29" priority="27" operator="equal">
      <formula>$AF$18</formula>
    </cfRule>
    <cfRule type="cellIs" dxfId="28" priority="28" operator="equal">
      <formula>$AF$19</formula>
    </cfRule>
  </conditionalFormatting>
  <dataValidations count="4">
    <dataValidation type="list" allowBlank="1" showInputMessage="1" showErrorMessage="1" sqref="O9:O28" xr:uid="{699363C9-BE30-48AE-94C7-38DCB18B90C7}">
      <formula1>INDIRECT($N9)</formula1>
    </dataValidation>
    <dataValidation allowBlank="1" showInputMessage="1" showErrorMessage="1" prompt="Es la materialización del riesgo y las consecuencias de su aparición. Su escala es: 5 bajo impacto, 10 medio, 20 alto impacto._x000a_" sqref="JP8:JV8" xr:uid="{509F8D37-C2AC-49DA-852B-7D6F0843306F}"/>
    <dataValidation allowBlank="1" showInputMessage="1" showErrorMessage="1" prompt="La probabilidad se encuentra determinada por una escala de 1 a 3, siendo 1 la menor probabilidad de ocurrencia del riesgo y 3 la mayor probabilidad de  ocurrencia." sqref="JO8" xr:uid="{130D0CED-1A19-47E5-A54E-3A3EF4A4DE0F}"/>
    <dataValidation type="list" allowBlank="1" showInputMessage="1" showErrorMessage="1" sqref="JP9:JV16" xr:uid="{4FD5B424-A0D6-4847-A82A-B34600364EF5}">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D60E3-819D-4AAC-84A5-E424B946B6CD}">
  <sheetPr filterMode="1"/>
  <dimension ref="A1:AX35"/>
  <sheetViews>
    <sheetView showGridLines="0" tabSelected="1" zoomScale="95" zoomScaleNormal="95" workbookViewId="0">
      <pane xSplit="1" ySplit="8" topLeftCell="B11" activePane="bottomRight" state="frozen"/>
      <selection pane="topRight" activeCell="B1" sqref="B1"/>
      <selection pane="bottomLeft" activeCell="A7" sqref="A7"/>
      <selection pane="bottomRight" activeCell="I12" sqref="I12"/>
    </sheetView>
  </sheetViews>
  <sheetFormatPr baseColWidth="10" defaultColWidth="14.28515625" defaultRowHeight="12.75" x14ac:dyDescent="0.25"/>
  <cols>
    <col min="1" max="1" width="11.5703125" style="34" customWidth="1"/>
    <col min="2" max="2" width="25.140625" style="39" customWidth="1"/>
    <col min="3" max="4" width="14.140625" style="39" customWidth="1"/>
    <col min="5" max="5" width="16.42578125" style="79" customWidth="1"/>
    <col min="6" max="6" width="16.85546875" style="79" customWidth="1"/>
    <col min="7" max="7" width="12.5703125" style="39" customWidth="1"/>
    <col min="8" max="8" width="15.42578125" style="39" customWidth="1"/>
    <col min="9" max="9" width="13" style="39" customWidth="1"/>
    <col min="10" max="10" width="16.42578125" style="79" customWidth="1"/>
    <col min="11" max="11" width="10.140625" style="79" customWidth="1"/>
    <col min="12" max="12" width="12.7109375" style="39" customWidth="1"/>
    <col min="13" max="13" width="16.85546875" style="39" customWidth="1"/>
    <col min="14" max="14" width="15.5703125" style="39" customWidth="1"/>
    <col min="15" max="16" width="16.5703125" style="39" customWidth="1"/>
    <col min="17" max="17" width="29.85546875" style="39" customWidth="1"/>
    <col min="18" max="18" width="20.85546875" style="39" customWidth="1"/>
    <col min="19" max="19" width="9.42578125" style="81" customWidth="1"/>
    <col min="20" max="20" width="13.5703125" style="81" customWidth="1"/>
    <col min="21" max="23" width="20.42578125" style="39" customWidth="1"/>
    <col min="24" max="25" width="30.7109375" style="39" customWidth="1"/>
    <col min="26" max="26" width="18" style="39" customWidth="1"/>
    <col min="27" max="28" width="15.42578125" style="39" customWidth="1"/>
    <col min="29" max="29" width="4.85546875" style="34" customWidth="1"/>
    <col min="30" max="30" width="5.42578125" style="34" bestFit="1" customWidth="1"/>
    <col min="31" max="32" width="14" style="34" customWidth="1"/>
    <col min="33" max="33" width="18.5703125" style="34" customWidth="1"/>
    <col min="34" max="34" width="19.5703125" style="34" customWidth="1"/>
    <col min="35" max="36" width="14" style="34" customWidth="1"/>
    <col min="37" max="41" width="11.42578125" style="34" customWidth="1"/>
    <col min="42" max="42" width="5.5703125" style="34" bestFit="1" customWidth="1"/>
    <col min="43" max="43" width="26.85546875" style="34" customWidth="1"/>
    <col min="44" max="48" width="22.85546875" style="39" customWidth="1"/>
    <col min="49" max="49" width="23.42578125" style="34" customWidth="1"/>
    <col min="50" max="277" width="11.42578125" style="34" customWidth="1"/>
    <col min="278" max="278" width="12.7109375" style="34" customWidth="1"/>
    <col min="279" max="279" width="47" style="34" customWidth="1"/>
    <col min="280" max="280" width="35" style="34" customWidth="1"/>
    <col min="281" max="16384" width="14.28515625" style="34"/>
  </cols>
  <sheetData>
    <row r="1" spans="1:50" s="8" customFormat="1" ht="36" customHeight="1" x14ac:dyDescent="0.2">
      <c r="A1" s="111"/>
      <c r="B1" s="112" t="str">
        <f>+'[13]2 CONTEXTO E IDENTIFICACIÓN'!C1</f>
        <v>MAPA DE RIESGOS</v>
      </c>
      <c r="C1" s="2" t="str">
        <f>+'[13]2 CONTEXTO E IDENTIFICACIÓN'!D1</f>
        <v>CÓDIGO:</v>
      </c>
      <c r="D1" s="3">
        <f>+'[13]2 CONTEXTO E IDENTIFICACIÓN'!E1</f>
        <v>0</v>
      </c>
      <c r="E1" s="4"/>
      <c r="F1" s="5" t="str">
        <f>+'[13]2 CONTEXTO E IDENTIFICACIÓN'!$G$4</f>
        <v>Elaboración o Actualización:</v>
      </c>
      <c r="G1" s="6">
        <f>+IF('[13]2 CONTEXTO E IDENTIFICACIÓN'!$H$4="","",'[13]2 CONTEXTO E IDENTIFICACIÓN'!$H$4)</f>
        <v>46017</v>
      </c>
      <c r="H1" s="7"/>
      <c r="I1" s="7"/>
      <c r="U1" s="9"/>
      <c r="V1" s="9"/>
      <c r="AR1" s="10"/>
      <c r="AS1" s="10"/>
      <c r="AT1" s="10"/>
      <c r="AU1" s="10"/>
      <c r="AV1" s="10"/>
    </row>
    <row r="2" spans="1:50" s="8" customFormat="1" ht="36" customHeight="1" x14ac:dyDescent="0.2">
      <c r="A2" s="111"/>
      <c r="B2" s="112"/>
      <c r="C2" s="2" t="str">
        <f>+'[13]2 CONTEXTO E IDENTIFICACIÓN'!D2</f>
        <v>VERSIÓN:</v>
      </c>
      <c r="D2" s="3">
        <f>+'[13]2 CONTEXTO E IDENTIFICACIÓN'!E2</f>
        <v>0</v>
      </c>
      <c r="E2" s="4"/>
      <c r="F2" s="11" t="str">
        <f>+'[13]2 CONTEXTO E IDENTIFICACIÓN'!$E$5</f>
        <v>Vigencia del:</v>
      </c>
      <c r="G2" s="12">
        <f>+IF('[13]2 CONTEXTO E IDENTIFICACIÓN'!$F$5="","",'[13]2 CONTEXTO E IDENTIFICACIÓN'!$F$5)</f>
        <v>45901</v>
      </c>
      <c r="H2" s="13" t="s">
        <v>0</v>
      </c>
      <c r="I2" s="14">
        <f>+IF('[13]2 CONTEXTO E IDENTIFICACIÓN'!$H$5="","",'[13]2 CONTEXTO E IDENTIFICACIÓN'!$H$5)</f>
        <v>46022</v>
      </c>
      <c r="J2" s="4"/>
      <c r="K2" s="4"/>
      <c r="L2" s="15"/>
      <c r="N2" s="15"/>
      <c r="O2" s="15"/>
      <c r="P2" s="15"/>
      <c r="Q2" s="15"/>
      <c r="R2" s="15"/>
      <c r="S2" s="16"/>
      <c r="T2" s="16"/>
      <c r="U2" s="15"/>
      <c r="V2" s="15"/>
      <c r="W2" s="15"/>
      <c r="X2" s="15"/>
      <c r="Y2" s="15"/>
      <c r="Z2" s="15"/>
      <c r="AA2" s="15"/>
      <c r="AB2" s="15"/>
      <c r="AR2" s="10"/>
      <c r="AS2" s="10"/>
      <c r="AT2" s="10"/>
      <c r="AU2" s="10"/>
      <c r="AV2" s="10"/>
    </row>
    <row r="3" spans="1:50" s="8" customFormat="1" x14ac:dyDescent="0.2">
      <c r="A3" s="17"/>
      <c r="B3" s="15"/>
      <c r="C3" s="18"/>
      <c r="D3" s="18"/>
      <c r="E3" s="4"/>
      <c r="F3" s="4"/>
      <c r="G3" s="15"/>
      <c r="J3" s="4"/>
      <c r="K3" s="4"/>
      <c r="L3" s="15"/>
      <c r="N3" s="15"/>
      <c r="O3" s="15"/>
      <c r="P3" s="15"/>
      <c r="Q3" s="15"/>
      <c r="R3" s="15"/>
      <c r="S3" s="16"/>
      <c r="T3" s="16"/>
      <c r="U3" s="15"/>
      <c r="V3" s="15"/>
      <c r="W3" s="15"/>
      <c r="X3" s="15"/>
      <c r="Y3" s="15"/>
      <c r="Z3" s="15"/>
      <c r="AA3" s="15"/>
      <c r="AB3" s="15"/>
      <c r="AR3" s="10"/>
      <c r="AS3" s="10"/>
      <c r="AT3" s="10"/>
      <c r="AU3" s="10"/>
      <c r="AV3" s="10"/>
    </row>
    <row r="4" spans="1:50" s="8" customFormat="1" ht="15.75" thickBot="1" x14ac:dyDescent="0.25">
      <c r="A4" s="19" t="s">
        <v>1</v>
      </c>
      <c r="B4" s="113" t="str">
        <f>+IF('[13]2 CONTEXTO E IDENTIFICACIÓN'!$C$4="","",'[13]2 CONTEXTO E IDENTIFICACIÓN'!$C$4)</f>
        <v>GOBERNACION DE BOLIVAR</v>
      </c>
      <c r="C4" s="113"/>
      <c r="D4" s="113"/>
      <c r="E4" s="20"/>
      <c r="F4" s="20"/>
      <c r="G4" s="20"/>
      <c r="H4" s="20"/>
      <c r="I4" s="20"/>
      <c r="J4" s="20"/>
      <c r="K4" s="21"/>
      <c r="S4" s="9"/>
      <c r="T4" s="9"/>
      <c r="AR4" s="10"/>
      <c r="AS4" s="10"/>
      <c r="AT4" s="10"/>
      <c r="AU4" s="10"/>
      <c r="AV4" s="10"/>
    </row>
    <row r="5" spans="1:50" s="8" customFormat="1" ht="30" x14ac:dyDescent="0.2">
      <c r="A5" s="19" t="s">
        <v>2</v>
      </c>
      <c r="B5" s="113" t="str">
        <f>+IF('[13]2 CONTEXTO E IDENTIFICACIÓN'!$E$4="","",'[13]2 CONTEXTO E IDENTIFICACIÓN'!$E$4)</f>
        <v>SECRETARÍA DE SERVICIOS PÚBLICOS</v>
      </c>
      <c r="C5" s="114"/>
      <c r="D5" s="114"/>
      <c r="E5" s="22"/>
      <c r="F5" s="21"/>
      <c r="H5" s="15"/>
      <c r="I5" s="15"/>
      <c r="J5" s="22"/>
      <c r="K5" s="21"/>
      <c r="S5" s="9"/>
      <c r="T5" s="9"/>
      <c r="AD5" s="23"/>
      <c r="AE5" s="24"/>
      <c r="AF5" s="104" t="s">
        <v>3</v>
      </c>
      <c r="AG5" s="105"/>
      <c r="AH5" s="105"/>
      <c r="AI5" s="105"/>
      <c r="AJ5" s="106"/>
      <c r="AR5" s="10"/>
      <c r="AS5" s="10"/>
      <c r="AT5" s="10"/>
      <c r="AU5" s="10"/>
      <c r="AV5" s="10"/>
    </row>
    <row r="6" spans="1:50" s="8" customFormat="1" ht="5.45" customHeight="1" x14ac:dyDescent="0.2">
      <c r="A6" s="25"/>
      <c r="B6" s="26"/>
      <c r="C6" s="26"/>
      <c r="D6" s="15"/>
      <c r="E6" s="22"/>
      <c r="F6" s="21"/>
      <c r="H6" s="15"/>
      <c r="I6" s="15"/>
      <c r="J6" s="22"/>
      <c r="K6" s="21"/>
      <c r="S6" s="9"/>
      <c r="T6" s="9"/>
      <c r="AD6" s="27"/>
      <c r="AF6" s="28"/>
      <c r="AG6" s="29"/>
      <c r="AH6" s="29"/>
      <c r="AI6" s="29"/>
      <c r="AJ6" s="30"/>
      <c r="AR6" s="10"/>
      <c r="AS6" s="10"/>
      <c r="AT6" s="10"/>
      <c r="AU6" s="10"/>
      <c r="AV6" s="10"/>
    </row>
    <row r="7" spans="1:50" ht="14.45" customHeight="1" x14ac:dyDescent="0.25">
      <c r="A7" s="31"/>
      <c r="B7" s="31"/>
      <c r="C7" s="31"/>
      <c r="D7" s="31"/>
      <c r="E7" s="107" t="s">
        <v>4</v>
      </c>
      <c r="F7" s="107"/>
      <c r="G7" s="107"/>
      <c r="H7" s="33"/>
      <c r="I7" s="31"/>
      <c r="J7" s="107" t="s">
        <v>5</v>
      </c>
      <c r="K7" s="107"/>
      <c r="L7" s="107"/>
      <c r="M7" s="33"/>
      <c r="N7" s="33"/>
      <c r="O7" s="33"/>
      <c r="P7" s="33"/>
      <c r="Q7" s="107" t="s">
        <v>6</v>
      </c>
      <c r="R7" s="107"/>
      <c r="S7" s="107"/>
      <c r="T7" s="107"/>
      <c r="U7" s="107" t="s">
        <v>7</v>
      </c>
      <c r="V7" s="107"/>
      <c r="W7" s="107"/>
      <c r="X7" s="33"/>
      <c r="Y7" s="33"/>
      <c r="Z7" s="33"/>
      <c r="AA7" s="33"/>
      <c r="AB7" s="33"/>
      <c r="AD7" s="35"/>
      <c r="AF7" s="36">
        <v>0.2</v>
      </c>
      <c r="AG7" s="36">
        <v>0.4</v>
      </c>
      <c r="AH7" s="36">
        <v>0.6</v>
      </c>
      <c r="AI7" s="36">
        <v>0.8</v>
      </c>
      <c r="AJ7" s="37">
        <v>1</v>
      </c>
      <c r="AK7" s="38"/>
      <c r="AL7" s="38"/>
      <c r="AM7" s="38"/>
      <c r="AN7" s="38"/>
      <c r="AO7" s="38"/>
      <c r="AP7" s="38"/>
      <c r="AQ7" s="38"/>
    </row>
    <row r="8" spans="1:50" ht="51" x14ac:dyDescent="0.2">
      <c r="A8" s="32" t="s">
        <v>8</v>
      </c>
      <c r="B8" s="32" t="s">
        <v>9</v>
      </c>
      <c r="C8" s="32" t="s">
        <v>10</v>
      </c>
      <c r="D8" s="32" t="s">
        <v>11</v>
      </c>
      <c r="E8" s="32" t="s">
        <v>12</v>
      </c>
      <c r="F8" s="32" t="s">
        <v>13</v>
      </c>
      <c r="G8" s="40" t="s">
        <v>14</v>
      </c>
      <c r="H8" s="32" t="s">
        <v>15</v>
      </c>
      <c r="I8" s="32" t="s">
        <v>16</v>
      </c>
      <c r="J8" s="32" t="s">
        <v>12</v>
      </c>
      <c r="K8" s="32" t="s">
        <v>13</v>
      </c>
      <c r="L8" s="32" t="s">
        <v>14</v>
      </c>
      <c r="M8" s="32" t="s">
        <v>17</v>
      </c>
      <c r="N8" s="32" t="s">
        <v>18</v>
      </c>
      <c r="O8" s="32" t="s">
        <v>19</v>
      </c>
      <c r="P8" s="32" t="s">
        <v>20</v>
      </c>
      <c r="Q8" s="32" t="s">
        <v>21</v>
      </c>
      <c r="R8" s="32" t="s">
        <v>22</v>
      </c>
      <c r="S8" s="41" t="s">
        <v>23</v>
      </c>
      <c r="T8" s="41" t="s">
        <v>24</v>
      </c>
      <c r="U8" s="32" t="s">
        <v>25</v>
      </c>
      <c r="V8" s="32" t="s">
        <v>26</v>
      </c>
      <c r="W8" s="32" t="s">
        <v>27</v>
      </c>
      <c r="X8" s="32" t="s">
        <v>28</v>
      </c>
      <c r="Y8" s="32" t="s">
        <v>29</v>
      </c>
      <c r="Z8" s="32" t="s">
        <v>30</v>
      </c>
      <c r="AA8" s="33"/>
      <c r="AB8" s="33"/>
      <c r="AD8" s="35"/>
      <c r="AE8" s="42"/>
      <c r="AF8" s="43" t="s">
        <v>31</v>
      </c>
      <c r="AG8" s="43" t="s">
        <v>32</v>
      </c>
      <c r="AH8" s="43" t="s">
        <v>33</v>
      </c>
      <c r="AI8" s="43" t="s">
        <v>34</v>
      </c>
      <c r="AJ8" s="44" t="s">
        <v>35</v>
      </c>
      <c r="AM8" s="38"/>
      <c r="AN8" s="38"/>
      <c r="AO8" s="45"/>
      <c r="AP8" s="45"/>
      <c r="AQ8" s="45"/>
      <c r="AR8" s="45"/>
      <c r="AS8" s="45"/>
      <c r="AT8" s="45"/>
      <c r="AU8" s="45"/>
      <c r="AV8" s="45"/>
      <c r="AW8" s="45"/>
      <c r="AX8" s="45"/>
    </row>
    <row r="9" spans="1:50" ht="44.25" customHeight="1" x14ac:dyDescent="0.2">
      <c r="A9" s="46" t="str">
        <f>'[13]2 CONTEXTO E IDENTIFICACIÓN'!A9</f>
        <v>R1</v>
      </c>
      <c r="B9" s="47" t="str">
        <f>+'[13]2 CONTEXTO E IDENTIFICACIÓN'!F9</f>
        <v>Posibilidad de pérdida reputacional Por manipulación de los procesos de contratación con el fin de favorecer a un funcionario, particular o un grupo con intereses privados A causa de estudios previos superficiales y manipulados por personal interesado en el proceso de contratación</v>
      </c>
      <c r="C9" s="48">
        <f>+'[13]3 PROBABIL E IMPACTO INHERENTE'!E9</f>
        <v>0.6</v>
      </c>
      <c r="D9" s="48">
        <f>+'[13]3 PROBABIL E IMPACTO INHERENTE'!M9</f>
        <v>0.6</v>
      </c>
      <c r="E9" s="49" t="str">
        <f>+'[13]4 MAPA CALOR INHERENTE'!C9</f>
        <v>Media</v>
      </c>
      <c r="F9" s="49" t="str">
        <f>+'[13]4 MAPA CALOR INHERENTE'!D9</f>
        <v>Moderado</v>
      </c>
      <c r="G9" s="47" t="str">
        <f>+'[13]4 MAPA CALOR INHERENTE'!E9</f>
        <v>Moderado</v>
      </c>
      <c r="H9" s="50">
        <f>+'[13]6 MAPA CALOR RESIDUAL'!C9</f>
        <v>0.36</v>
      </c>
      <c r="I9" s="1">
        <f>+'[13]6 MAPA CALOR RESIDUAL'!D9</f>
        <v>0.44999999999999996</v>
      </c>
      <c r="J9" s="49" t="str">
        <f>+'[13]6 MAPA CALOR RESIDUAL'!E9</f>
        <v>Baja</v>
      </c>
      <c r="K9" s="49" t="str">
        <f>+'[13]6 MAPA CALOR RESIDUAL'!F9</f>
        <v>Moderado</v>
      </c>
      <c r="L9" s="47" t="str">
        <f>+'[13]6 MAPA CALOR RESIDUAL'!G9</f>
        <v>Moderado</v>
      </c>
      <c r="M9" s="47" t="str">
        <f t="shared" ref="M9:M28" si="0">+IF($N9="","",IF($N9=$AG$16,$AH$16,IF($N9=$AG$19,$AH$19)))</f>
        <v>Requiere Plan de Acción</v>
      </c>
      <c r="N9" s="47" t="str">
        <f t="shared" ref="N9:N28" si="1">+IF(L9="","",IF(OR(L9=$AF$16,L9=$AF$17,L9=$AF$18),$AG$16,IF(L9=$AF$19,$AG$19)))</f>
        <v>Reducir_mitigar_Transferir_Evitar</v>
      </c>
      <c r="O9" s="51" t="s">
        <v>36</v>
      </c>
      <c r="P9" s="47" t="str">
        <f t="shared" ref="P9:P28" si="2">+IF($M9="","",IF($M9=$AH$19,$AG$19,$O9))</f>
        <v>Reducir_Mitigar</v>
      </c>
      <c r="Q9" s="90" t="s">
        <v>125</v>
      </c>
      <c r="R9" s="51" t="s">
        <v>126</v>
      </c>
      <c r="S9" s="52"/>
      <c r="T9" s="52"/>
      <c r="U9" s="51"/>
      <c r="V9" s="51"/>
      <c r="W9" s="51"/>
      <c r="X9" s="51"/>
      <c r="Y9" s="51"/>
      <c r="Z9" s="51"/>
      <c r="AA9" s="53"/>
      <c r="AB9" s="53"/>
      <c r="AC9" s="108" t="s">
        <v>44</v>
      </c>
      <c r="AD9" s="54">
        <v>1</v>
      </c>
      <c r="AE9" s="43" t="s">
        <v>45</v>
      </c>
      <c r="AF9" s="55" t="s">
        <v>46</v>
      </c>
      <c r="AG9" s="55" t="s">
        <v>46</v>
      </c>
      <c r="AH9" s="55" t="s">
        <v>46</v>
      </c>
      <c r="AI9" s="55" t="s">
        <v>46</v>
      </c>
      <c r="AJ9" s="56" t="s">
        <v>47</v>
      </c>
      <c r="AM9" s="38"/>
      <c r="AN9" s="38"/>
      <c r="AO9" s="45"/>
      <c r="AP9" s="45"/>
      <c r="AQ9" s="45"/>
      <c r="AR9" s="57"/>
      <c r="AS9" s="57"/>
      <c r="AT9" s="57"/>
      <c r="AU9" s="57"/>
      <c r="AV9" s="57"/>
      <c r="AW9" s="45"/>
      <c r="AX9" s="45"/>
    </row>
    <row r="10" spans="1:50" ht="43.5" customHeight="1" x14ac:dyDescent="0.2">
      <c r="A10" s="46" t="str">
        <f>'[13]2 CONTEXTO E IDENTIFICACIÓN'!A10</f>
        <v>R2</v>
      </c>
      <c r="B10" s="47" t="str">
        <f>+'[13]2 CONTEXTO E IDENTIFICACIÓN'!F10</f>
        <v>Posibilidad de pérdida reputacional Por adulterar u ocultar información de interés y naturaleza pública con el fin de saisfacer intereses particulares debido a sistemas de información susceptibles de manipulación o adulteración</v>
      </c>
      <c r="C10" s="48">
        <f>+'[13]3 PROBABIL E IMPACTO INHERENTE'!E10</f>
        <v>0.4</v>
      </c>
      <c r="D10" s="48">
        <f>+'[13]3 PROBABIL E IMPACTO INHERENTE'!M10</f>
        <v>0.4</v>
      </c>
      <c r="E10" s="49" t="str">
        <f>+'[13]4 MAPA CALOR INHERENTE'!C10</f>
        <v>Baja</v>
      </c>
      <c r="F10" s="49" t="str">
        <f>+'[13]4 MAPA CALOR INHERENTE'!D10</f>
        <v>Menor</v>
      </c>
      <c r="G10" s="47" t="str">
        <f>+'[13]4 MAPA CALOR INHERENTE'!E10</f>
        <v>Moderado</v>
      </c>
      <c r="H10" s="50">
        <f>+'[13]5 VALORACIÓN DEL CONTROL'!S13</f>
        <v>0.16800000000000001</v>
      </c>
      <c r="I10" s="1">
        <f>+'[13]5 VALORACIÓN DEL CONTROL'!T13</f>
        <v>0.4</v>
      </c>
      <c r="J10" s="49" t="str">
        <f t="shared" ref="J10:J28" si="3">+IF(H10=0,"",IF(H10&lt;=$AD$13,$AE$13,IF(H10&lt;=$AD$12,$AE$12,IF(H10&lt;=$AD$11,$AE$11,IF(H10&lt;=$AD$10,$AE$10,IF(H10&lt;=$AD$9,$AE$9,""))))))</f>
        <v>Muy Baja</v>
      </c>
      <c r="K10" s="49" t="str">
        <f t="shared" ref="K10:K28" si="4">+IF(I10=0,"",IF(I10&lt;=$AF$7,$AF$8,IF(I10&lt;=$AG$7,$AG$8,IF(I10&lt;=$AH$7,$AH$8,IF(I10&lt;=$AI$7,$AI$8,IF(I10&lt;=$AJ$7,$AJ$8,""))))))</f>
        <v>Menor</v>
      </c>
      <c r="L10" s="47"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Bajo</v>
      </c>
      <c r="M10" s="47" t="str">
        <f t="shared" si="0"/>
        <v>No requiere Plan de Acción</v>
      </c>
      <c r="N10" s="47" t="str">
        <f t="shared" si="1"/>
        <v>Aceptar</v>
      </c>
      <c r="O10" s="51" t="s">
        <v>36</v>
      </c>
      <c r="P10" s="47" t="str">
        <f t="shared" si="2"/>
        <v>Aceptar</v>
      </c>
      <c r="Q10" s="90" t="s">
        <v>129</v>
      </c>
      <c r="R10" s="51" t="s">
        <v>126</v>
      </c>
      <c r="S10" s="52"/>
      <c r="T10" s="52"/>
      <c r="U10" s="52"/>
      <c r="V10" s="52"/>
      <c r="W10" s="52"/>
      <c r="X10" s="51"/>
      <c r="Y10" s="51"/>
      <c r="Z10" s="51"/>
      <c r="AA10" s="53"/>
      <c r="AB10" s="53"/>
      <c r="AC10" s="109"/>
      <c r="AD10" s="54">
        <v>0.8</v>
      </c>
      <c r="AE10" s="43" t="s">
        <v>49</v>
      </c>
      <c r="AF10" s="58" t="s">
        <v>33</v>
      </c>
      <c r="AG10" s="58" t="s">
        <v>33</v>
      </c>
      <c r="AH10" s="55" t="s">
        <v>46</v>
      </c>
      <c r="AI10" s="55" t="s">
        <v>46</v>
      </c>
      <c r="AJ10" s="56" t="s">
        <v>47</v>
      </c>
      <c r="AM10" s="38"/>
      <c r="AN10" s="38"/>
      <c r="AO10" s="45"/>
      <c r="AP10" s="59"/>
      <c r="AQ10" s="60"/>
      <c r="AR10" s="57"/>
      <c r="AS10" s="57"/>
      <c r="AT10" s="57"/>
      <c r="AU10" s="57"/>
      <c r="AV10" s="57"/>
      <c r="AW10" s="45"/>
      <c r="AX10" s="45"/>
    </row>
    <row r="11" spans="1:50" ht="63.75" customHeight="1" x14ac:dyDescent="0.2">
      <c r="A11" s="46" t="str">
        <f>'[13]2 CONTEXTO E IDENTIFICACIÓN'!A11</f>
        <v>R3</v>
      </c>
      <c r="B11" s="47">
        <f>+'[13]2 CONTEXTO E IDENTIFICACIÓN'!F11</f>
        <v>0</v>
      </c>
      <c r="C11" s="48" t="str">
        <f>+'[13]3 PROBABIL E IMPACTO INHERENTE'!E11</f>
        <v/>
      </c>
      <c r="D11" s="48"/>
      <c r="E11" s="49" t="str">
        <f>+'[13]4 MAPA CALOR INHERENTE'!C11</f>
        <v/>
      </c>
      <c r="F11" s="49"/>
      <c r="G11" s="47"/>
      <c r="H11" s="50"/>
      <c r="I11" s="1"/>
      <c r="J11" s="49"/>
      <c r="K11" s="49"/>
      <c r="L11" s="47"/>
      <c r="M11" s="47"/>
      <c r="N11" s="47"/>
      <c r="O11" s="51"/>
      <c r="P11" s="47"/>
      <c r="Q11" s="90"/>
      <c r="R11" s="51"/>
      <c r="S11" s="52"/>
      <c r="T11" s="52"/>
      <c r="U11" s="52"/>
      <c r="V11" s="52"/>
      <c r="W11" s="52"/>
      <c r="X11" s="51"/>
      <c r="Y11" s="51"/>
      <c r="Z11" s="51"/>
      <c r="AA11" s="53"/>
      <c r="AB11" s="53"/>
      <c r="AC11" s="109"/>
      <c r="AD11" s="54">
        <v>0.6</v>
      </c>
      <c r="AE11" s="43" t="s">
        <v>51</v>
      </c>
      <c r="AF11" s="58" t="s">
        <v>33</v>
      </c>
      <c r="AG11" s="58" t="s">
        <v>33</v>
      </c>
      <c r="AH11" s="58" t="s">
        <v>33</v>
      </c>
      <c r="AI11" s="55" t="s">
        <v>46</v>
      </c>
      <c r="AJ11" s="56" t="s">
        <v>47</v>
      </c>
      <c r="AM11" s="38"/>
      <c r="AN11" s="38"/>
      <c r="AO11" s="45"/>
      <c r="AP11" s="59"/>
      <c r="AQ11" s="60"/>
      <c r="AR11" s="57"/>
      <c r="AS11" s="57"/>
      <c r="AT11" s="57"/>
      <c r="AU11" s="57"/>
      <c r="AV11" s="89"/>
      <c r="AW11" s="45"/>
      <c r="AX11" s="45"/>
    </row>
    <row r="12" spans="1:50" ht="43.5" customHeight="1" x14ac:dyDescent="0.2">
      <c r="A12" s="46" t="str">
        <f>'[13]2 CONTEXTO E IDENTIFICACIÓN'!A12</f>
        <v>R4</v>
      </c>
      <c r="B12" s="47">
        <f>+'[13]2 CONTEXTO E IDENTIFICACIÓN'!F12</f>
        <v>0</v>
      </c>
      <c r="C12" s="48" t="str">
        <f>+'[13]3 PROBABIL E IMPACTO INHERENTE'!E12</f>
        <v/>
      </c>
      <c r="D12" s="48"/>
      <c r="E12" s="49" t="str">
        <f>+'[13]4 MAPA CALOR INHERENTE'!C12</f>
        <v/>
      </c>
      <c r="F12" s="49"/>
      <c r="G12" s="47" t="str">
        <f>+'[13]4 MAPA CALOR INHERENTE'!E12</f>
        <v/>
      </c>
      <c r="H12" s="50"/>
      <c r="I12" s="1"/>
      <c r="J12" s="49" t="str">
        <f t="shared" si="3"/>
        <v/>
      </c>
      <c r="K12" s="49" t="str">
        <f t="shared" si="4"/>
        <v/>
      </c>
      <c r="L12" s="47" t="str">
        <f t="shared" si="5"/>
        <v/>
      </c>
      <c r="M12" s="47" t="str">
        <f t="shared" si="0"/>
        <v/>
      </c>
      <c r="N12" s="47" t="str">
        <f t="shared" si="1"/>
        <v/>
      </c>
      <c r="O12" s="51" t="s">
        <v>64</v>
      </c>
      <c r="P12" s="47" t="str">
        <f t="shared" si="2"/>
        <v/>
      </c>
      <c r="Q12" s="90" t="s">
        <v>133</v>
      </c>
      <c r="R12" s="51" t="s">
        <v>126</v>
      </c>
      <c r="S12" s="52"/>
      <c r="T12" s="52"/>
      <c r="U12" s="52"/>
      <c r="V12" s="52"/>
      <c r="W12" s="52"/>
      <c r="X12" s="51"/>
      <c r="Y12" s="51"/>
      <c r="Z12" s="51"/>
      <c r="AA12" s="53"/>
      <c r="AB12" s="53"/>
      <c r="AC12" s="109"/>
      <c r="AD12" s="54">
        <v>0.4</v>
      </c>
      <c r="AE12" s="43" t="s">
        <v>52</v>
      </c>
      <c r="AF12" s="61" t="s">
        <v>53</v>
      </c>
      <c r="AG12" s="58" t="s">
        <v>33</v>
      </c>
      <c r="AH12" s="58" t="s">
        <v>33</v>
      </c>
      <c r="AI12" s="55" t="s">
        <v>46</v>
      </c>
      <c r="AJ12" s="56" t="s">
        <v>47</v>
      </c>
      <c r="AM12" s="38"/>
      <c r="AN12" s="38"/>
      <c r="AO12" s="45"/>
      <c r="AP12" s="59"/>
      <c r="AQ12" s="60"/>
      <c r="AR12" s="57"/>
      <c r="AS12" s="57"/>
      <c r="AT12" s="57"/>
      <c r="AU12" s="89"/>
      <c r="AV12" s="57"/>
      <c r="AW12" s="45"/>
      <c r="AX12" s="45"/>
    </row>
    <row r="13" spans="1:50" ht="43.5" customHeight="1" thickBot="1" x14ac:dyDescent="0.25">
      <c r="A13" s="46" t="str">
        <f>'[13]2 CONTEXTO E IDENTIFICACIÓN'!A13</f>
        <v>R5</v>
      </c>
      <c r="B13" s="47">
        <f>+'[13]2 CONTEXTO E IDENTIFICACIÓN'!F13</f>
        <v>0</v>
      </c>
      <c r="C13" s="48" t="str">
        <f>+'[13]3 PROBABIL E IMPACTO INHERENTE'!E13</f>
        <v/>
      </c>
      <c r="D13" s="48" t="str">
        <f>+'[13]3 PROBABIL E IMPACTO INHERENTE'!M13</f>
        <v/>
      </c>
      <c r="E13" s="49" t="str">
        <f>+'[13]4 MAPA CALOR INHERENTE'!C13</f>
        <v/>
      </c>
      <c r="F13" s="49" t="str">
        <f>+'[13]4 MAPA CALOR INHERENTE'!D13</f>
        <v/>
      </c>
      <c r="G13" s="47" t="str">
        <f>+'[13]4 MAPA CALOR INHERENTE'!E13</f>
        <v/>
      </c>
      <c r="H13" s="50" t="str">
        <f>+'[13]5 VALORACIÓN DEL CONTROL'!S27</f>
        <v/>
      </c>
      <c r="I13" s="1" t="str">
        <f>+'[13]5 VALORACIÓN DEL CONTROL'!T27</f>
        <v/>
      </c>
      <c r="J13" s="49" t="str">
        <f t="shared" si="3"/>
        <v/>
      </c>
      <c r="K13" s="49" t="str">
        <f t="shared" si="4"/>
        <v/>
      </c>
      <c r="L13" s="47" t="str">
        <f t="shared" si="5"/>
        <v/>
      </c>
      <c r="M13" s="47" t="str">
        <f t="shared" si="0"/>
        <v/>
      </c>
      <c r="N13" s="47" t="str">
        <f t="shared" si="1"/>
        <v/>
      </c>
      <c r="O13" s="51"/>
      <c r="P13" s="47"/>
      <c r="Q13" s="90"/>
      <c r="R13" s="51"/>
      <c r="S13" s="52"/>
      <c r="T13" s="52"/>
      <c r="U13" s="52"/>
      <c r="V13" s="52"/>
      <c r="W13" s="52"/>
      <c r="X13" s="51"/>
      <c r="Y13" s="51"/>
      <c r="Z13" s="51"/>
      <c r="AA13" s="53"/>
      <c r="AB13" s="53"/>
      <c r="AC13" s="110"/>
      <c r="AD13" s="63">
        <v>0.2</v>
      </c>
      <c r="AE13" s="64" t="s">
        <v>57</v>
      </c>
      <c r="AF13" s="65" t="s">
        <v>53</v>
      </c>
      <c r="AG13" s="65" t="s">
        <v>53</v>
      </c>
      <c r="AH13" s="66" t="s">
        <v>33</v>
      </c>
      <c r="AI13" s="67" t="s">
        <v>46</v>
      </c>
      <c r="AJ13" s="68" t="s">
        <v>47</v>
      </c>
      <c r="AM13" s="38"/>
      <c r="AN13" s="38"/>
      <c r="AO13" s="45"/>
      <c r="AP13" s="59"/>
      <c r="AQ13" s="60"/>
      <c r="AR13" s="57"/>
      <c r="AS13" s="57"/>
      <c r="AT13" s="57"/>
      <c r="AU13" s="77"/>
      <c r="AV13" s="57"/>
      <c r="AW13" s="45"/>
      <c r="AX13" s="45"/>
    </row>
    <row r="14" spans="1:50" ht="85.5" customHeight="1" x14ac:dyDescent="0.2">
      <c r="A14" s="46" t="str">
        <f>'[13]2 CONTEXTO E IDENTIFICACIÓN'!A14</f>
        <v>R6</v>
      </c>
      <c r="B14" s="47">
        <f>+'[13]2 CONTEXTO E IDENTIFICACIÓN'!F14</f>
        <v>0</v>
      </c>
      <c r="C14" s="48" t="str">
        <f>+'[13]3 PROBABIL E IMPACTO INHERENTE'!E14</f>
        <v/>
      </c>
      <c r="D14" s="48" t="str">
        <f>+'[13]3 PROBABIL E IMPACTO INHERENTE'!M14</f>
        <v/>
      </c>
      <c r="E14" s="49" t="str">
        <f>+'[13]4 MAPA CALOR INHERENTE'!C14</f>
        <v/>
      </c>
      <c r="F14" s="49" t="str">
        <f>+'[13]4 MAPA CALOR INHERENTE'!D14</f>
        <v/>
      </c>
      <c r="G14" s="47" t="str">
        <f>+'[13]4 MAPA CALOR INHERENTE'!E14</f>
        <v/>
      </c>
      <c r="H14" s="50" t="str">
        <f>+'[13]5 VALORACIÓN DEL CONTROL'!S31</f>
        <v/>
      </c>
      <c r="I14" s="1" t="str">
        <f>+'[13]5 VALORACIÓN DEL CONTROL'!T31</f>
        <v/>
      </c>
      <c r="J14" s="49" t="str">
        <f t="shared" si="3"/>
        <v/>
      </c>
      <c r="K14" s="49" t="str">
        <f t="shared" si="4"/>
        <v/>
      </c>
      <c r="L14" s="47" t="str">
        <f t="shared" si="5"/>
        <v/>
      </c>
      <c r="M14" s="47" t="str">
        <f t="shared" si="0"/>
        <v/>
      </c>
      <c r="N14" s="47" t="str">
        <f t="shared" si="1"/>
        <v/>
      </c>
      <c r="O14" s="51"/>
      <c r="P14" s="47"/>
      <c r="Q14" s="91"/>
      <c r="R14" s="51"/>
      <c r="S14" s="52"/>
      <c r="T14" s="52"/>
      <c r="U14" s="52"/>
      <c r="V14" s="52"/>
      <c r="W14" s="52"/>
      <c r="X14" s="51"/>
      <c r="Y14" s="51"/>
      <c r="Z14" s="51"/>
      <c r="AA14" s="53"/>
      <c r="AB14" s="53"/>
      <c r="AM14" s="38"/>
      <c r="AN14" s="38"/>
      <c r="AO14" s="45"/>
      <c r="AP14" s="59"/>
      <c r="AQ14" s="60"/>
      <c r="AR14" s="57"/>
      <c r="AS14" s="57"/>
      <c r="AT14" s="57"/>
      <c r="AU14" s="57"/>
      <c r="AV14" s="57"/>
      <c r="AW14" s="45"/>
      <c r="AX14" s="45"/>
    </row>
    <row r="15" spans="1:50" ht="87.75" customHeight="1" x14ac:dyDescent="0.2">
      <c r="A15" s="46" t="str">
        <f>'[13]2 CONTEXTO E IDENTIFICACIÓN'!A15</f>
        <v>R7</v>
      </c>
      <c r="B15" s="47">
        <f>+'[13]2 CONTEXTO E IDENTIFICACIÓN'!F15</f>
        <v>0</v>
      </c>
      <c r="C15" s="48" t="str">
        <f>+'[13]3 PROBABIL E IMPACTO INHERENTE'!E15</f>
        <v/>
      </c>
      <c r="D15" s="48" t="str">
        <f>+'[13]3 PROBABIL E IMPACTO INHERENTE'!M15</f>
        <v/>
      </c>
      <c r="E15" s="49" t="str">
        <f>+'[13]4 MAPA CALOR INHERENTE'!C15</f>
        <v/>
      </c>
      <c r="F15" s="49" t="str">
        <f>+'[13]4 MAPA CALOR INHERENTE'!D15</f>
        <v/>
      </c>
      <c r="G15" s="47" t="str">
        <f>+'[13]4 MAPA CALOR INHERENTE'!E15</f>
        <v/>
      </c>
      <c r="H15" s="50" t="str">
        <f>+'[13]5 VALORACIÓN DEL CONTROL'!S35</f>
        <v/>
      </c>
      <c r="I15" s="1" t="str">
        <f>+'[13]5 VALORACIÓN DEL CONTROL'!T35</f>
        <v/>
      </c>
      <c r="J15" s="49" t="str">
        <f t="shared" si="3"/>
        <v/>
      </c>
      <c r="K15" s="49" t="str">
        <f t="shared" si="4"/>
        <v/>
      </c>
      <c r="L15" s="47" t="str">
        <f t="shared" si="5"/>
        <v/>
      </c>
      <c r="M15" s="47" t="str">
        <f t="shared" si="0"/>
        <v/>
      </c>
      <c r="N15" s="47" t="str">
        <f t="shared" si="1"/>
        <v/>
      </c>
      <c r="O15" s="51"/>
      <c r="P15" s="47"/>
      <c r="Q15" s="91"/>
      <c r="R15" s="51"/>
      <c r="S15" s="52"/>
      <c r="T15" s="52"/>
      <c r="U15" s="52"/>
      <c r="V15" s="52"/>
      <c r="W15" s="52"/>
      <c r="X15" s="51"/>
      <c r="Y15" s="51"/>
      <c r="Z15" s="51"/>
      <c r="AA15" s="53"/>
      <c r="AB15" s="53"/>
      <c r="AF15" s="32" t="s">
        <v>61</v>
      </c>
      <c r="AG15" s="32" t="s">
        <v>18</v>
      </c>
      <c r="AH15" s="32" t="s">
        <v>17</v>
      </c>
      <c r="AJ15" s="42" t="s">
        <v>62</v>
      </c>
      <c r="AK15" s="38"/>
      <c r="AL15" s="38"/>
      <c r="AM15" s="38"/>
      <c r="AN15" s="38"/>
      <c r="AO15" s="45"/>
      <c r="AP15" s="59"/>
      <c r="AQ15" s="45"/>
      <c r="AR15" s="60"/>
      <c r="AS15" s="60"/>
      <c r="AT15" s="60"/>
      <c r="AU15" s="60"/>
      <c r="AV15" s="60"/>
      <c r="AW15" s="45"/>
      <c r="AX15" s="45"/>
    </row>
    <row r="16" spans="1:50" ht="67.5" customHeight="1" x14ac:dyDescent="0.2">
      <c r="A16" s="46" t="str">
        <f>'[13]2 CONTEXTO E IDENTIFICACIÓN'!A16</f>
        <v>R8</v>
      </c>
      <c r="B16" s="47">
        <f>+'[13]2 CONTEXTO E IDENTIFICACIÓN'!F16</f>
        <v>0</v>
      </c>
      <c r="C16" s="48" t="str">
        <f>+'[13]3 PROBABIL E IMPACTO INHERENTE'!E16</f>
        <v/>
      </c>
      <c r="D16" s="48" t="str">
        <f>+'[13]3 PROBABIL E IMPACTO INHERENTE'!M16</f>
        <v/>
      </c>
      <c r="E16" s="49" t="str">
        <f>+'[13]4 MAPA CALOR INHERENTE'!C16</f>
        <v/>
      </c>
      <c r="F16" s="49" t="str">
        <f>+'[13]4 MAPA CALOR INHERENTE'!D16</f>
        <v/>
      </c>
      <c r="G16" s="47" t="str">
        <f>+'[13]4 MAPA CALOR INHERENTE'!E16</f>
        <v/>
      </c>
      <c r="H16" s="50" t="str">
        <f>+'[13]5 VALORACIÓN DEL CONTROL'!S39</f>
        <v/>
      </c>
      <c r="I16" s="1" t="str">
        <f>+'[13]5 VALORACIÓN DEL CONTROL'!T39</f>
        <v/>
      </c>
      <c r="J16" s="49" t="str">
        <f t="shared" si="3"/>
        <v/>
      </c>
      <c r="K16" s="49" t="str">
        <f t="shared" si="4"/>
        <v/>
      </c>
      <c r="L16" s="47" t="str">
        <f t="shared" si="5"/>
        <v/>
      </c>
      <c r="M16" s="47" t="str">
        <f t="shared" si="0"/>
        <v/>
      </c>
      <c r="N16" s="47" t="str">
        <f t="shared" si="1"/>
        <v/>
      </c>
      <c r="O16" s="51"/>
      <c r="P16" s="47"/>
      <c r="Q16" s="91"/>
      <c r="R16" s="51"/>
      <c r="S16" s="52"/>
      <c r="T16" s="52"/>
      <c r="U16" s="52"/>
      <c r="V16" s="52"/>
      <c r="W16" s="52"/>
      <c r="X16" s="51"/>
      <c r="Y16" s="51"/>
      <c r="Z16" s="51"/>
      <c r="AA16" s="53"/>
      <c r="AB16" s="53"/>
      <c r="AF16" s="69" t="s">
        <v>47</v>
      </c>
      <c r="AG16" s="42" t="s">
        <v>62</v>
      </c>
      <c r="AH16" s="42" t="s">
        <v>63</v>
      </c>
      <c r="AI16" s="38"/>
      <c r="AJ16" s="70" t="s">
        <v>36</v>
      </c>
      <c r="AM16" s="38"/>
      <c r="AN16" s="38"/>
      <c r="AO16" s="45"/>
      <c r="AP16" s="45"/>
      <c r="AQ16" s="45"/>
      <c r="AR16" s="57"/>
      <c r="AS16" s="57"/>
      <c r="AT16" s="57"/>
      <c r="AU16" s="57"/>
      <c r="AV16" s="57"/>
      <c r="AW16" s="45"/>
      <c r="AX16" s="45"/>
    </row>
    <row r="17" spans="1:50" ht="43.5" customHeight="1" x14ac:dyDescent="0.2">
      <c r="A17" s="46" t="str">
        <f>'[13]2 CONTEXTO E IDENTIFICACIÓN'!A17</f>
        <v>R9</v>
      </c>
      <c r="B17" s="47">
        <f>+'[13]2 CONTEXTO E IDENTIFICACIÓN'!F17</f>
        <v>0</v>
      </c>
      <c r="C17" s="48" t="str">
        <f>+'[13]3 PROBABIL E IMPACTO INHERENTE'!E17</f>
        <v/>
      </c>
      <c r="D17" s="48" t="str">
        <f>+'[13]3 PROBABIL E IMPACTO INHERENTE'!M17</f>
        <v/>
      </c>
      <c r="E17" s="49" t="str">
        <f>+'[13]4 MAPA CALOR INHERENTE'!C17</f>
        <v/>
      </c>
      <c r="F17" s="49" t="str">
        <f>+'[13]4 MAPA CALOR INHERENTE'!D17</f>
        <v/>
      </c>
      <c r="G17" s="47" t="str">
        <f>+'[13]4 MAPA CALOR INHERENTE'!E17</f>
        <v/>
      </c>
      <c r="H17" s="50" t="str">
        <f>+'[13]5 VALORACIÓN DEL CONTROL'!S43</f>
        <v/>
      </c>
      <c r="I17" s="1" t="str">
        <f>+'[13]5 VALORACIÓN DEL CONTROL'!T43</f>
        <v/>
      </c>
      <c r="J17" s="49" t="str">
        <f t="shared" si="3"/>
        <v/>
      </c>
      <c r="K17" s="49" t="str">
        <f t="shared" si="4"/>
        <v/>
      </c>
      <c r="L17" s="47" t="str">
        <f t="shared" si="5"/>
        <v/>
      </c>
      <c r="M17" s="47" t="str">
        <f t="shared" si="0"/>
        <v/>
      </c>
      <c r="N17" s="47" t="str">
        <f t="shared" si="1"/>
        <v/>
      </c>
      <c r="O17" s="51"/>
      <c r="P17" s="47"/>
      <c r="Q17" s="51"/>
      <c r="R17" s="51"/>
      <c r="S17" s="52"/>
      <c r="T17" s="52"/>
      <c r="U17" s="51"/>
      <c r="V17" s="52"/>
      <c r="W17" s="51"/>
      <c r="X17" s="51"/>
      <c r="Y17" s="51"/>
      <c r="Z17" s="51"/>
      <c r="AA17" s="53"/>
      <c r="AB17" s="53"/>
      <c r="AF17" s="55" t="s">
        <v>46</v>
      </c>
      <c r="AG17" s="42" t="s">
        <v>62</v>
      </c>
      <c r="AH17" s="42" t="s">
        <v>63</v>
      </c>
      <c r="AI17" s="38"/>
      <c r="AJ17" s="70" t="s">
        <v>64</v>
      </c>
      <c r="AK17" s="38"/>
      <c r="AL17" s="38"/>
      <c r="AM17" s="38"/>
      <c r="AN17" s="38"/>
      <c r="AO17" s="45"/>
      <c r="AP17" s="45"/>
      <c r="AQ17" s="45"/>
      <c r="AR17" s="57"/>
      <c r="AS17" s="57"/>
      <c r="AT17" s="57"/>
      <c r="AU17" s="57"/>
      <c r="AV17" s="57"/>
      <c r="AW17" s="45"/>
      <c r="AX17" s="45"/>
    </row>
    <row r="18" spans="1:50" ht="43.5" customHeight="1" x14ac:dyDescent="0.2">
      <c r="A18" s="46" t="str">
        <f>'[13]2 CONTEXTO E IDENTIFICACIÓN'!A18</f>
        <v>R10</v>
      </c>
      <c r="B18" s="47">
        <f>+'[13]2 CONTEXTO E IDENTIFICACIÓN'!F18</f>
        <v>0</v>
      </c>
      <c r="C18" s="48" t="str">
        <f>+'[13]3 PROBABIL E IMPACTO INHERENTE'!E18</f>
        <v/>
      </c>
      <c r="D18" s="48" t="str">
        <f>+'[13]3 PROBABIL E IMPACTO INHERENTE'!M18</f>
        <v/>
      </c>
      <c r="E18" s="49" t="str">
        <f>+'[13]4 MAPA CALOR INHERENTE'!C18</f>
        <v/>
      </c>
      <c r="F18" s="49" t="str">
        <f>+'[13]4 MAPA CALOR INHERENTE'!D18</f>
        <v/>
      </c>
      <c r="G18" s="47" t="str">
        <f>+'[13]4 MAPA CALOR INHERENTE'!E18</f>
        <v/>
      </c>
      <c r="H18" s="50" t="str">
        <f>+'[13]5 VALORACIÓN DEL CONTROL'!S47</f>
        <v/>
      </c>
      <c r="I18" s="1" t="str">
        <f>+'[13]5 VALORACIÓN DEL CONTROL'!T47</f>
        <v/>
      </c>
      <c r="J18" s="49" t="str">
        <f t="shared" si="3"/>
        <v/>
      </c>
      <c r="K18" s="49" t="str">
        <f t="shared" si="4"/>
        <v/>
      </c>
      <c r="L18" s="47" t="str">
        <f t="shared" si="5"/>
        <v/>
      </c>
      <c r="M18" s="47" t="str">
        <f t="shared" si="0"/>
        <v/>
      </c>
      <c r="N18" s="47" t="str">
        <f t="shared" si="1"/>
        <v/>
      </c>
      <c r="O18" s="51"/>
      <c r="P18" s="47"/>
      <c r="Q18" s="51"/>
      <c r="R18" s="51"/>
      <c r="S18" s="52"/>
      <c r="T18" s="52"/>
      <c r="U18" s="51"/>
      <c r="V18" s="52"/>
      <c r="W18" s="51"/>
      <c r="X18" s="51"/>
      <c r="Y18" s="51"/>
      <c r="Z18" s="51"/>
      <c r="AA18" s="53"/>
      <c r="AB18" s="53"/>
      <c r="AE18" s="72"/>
      <c r="AF18" s="58" t="s">
        <v>33</v>
      </c>
      <c r="AG18" s="42" t="s">
        <v>62</v>
      </c>
      <c r="AH18" s="42" t="s">
        <v>63</v>
      </c>
      <c r="AI18" s="72"/>
      <c r="AJ18" s="70" t="s">
        <v>68</v>
      </c>
      <c r="AK18" s="72"/>
      <c r="AL18" s="72"/>
      <c r="AM18" s="72"/>
      <c r="AN18" s="72"/>
      <c r="AO18" s="45"/>
      <c r="AP18" s="45"/>
      <c r="AQ18" s="73"/>
      <c r="AR18" s="73"/>
      <c r="AS18" s="73"/>
      <c r="AT18" s="73"/>
      <c r="AU18" s="73"/>
      <c r="AV18" s="73"/>
      <c r="AW18" s="45"/>
      <c r="AX18" s="45"/>
    </row>
    <row r="19" spans="1:50" ht="43.5" customHeight="1" x14ac:dyDescent="0.2">
      <c r="A19" s="46" t="str">
        <f>'[13]2 CONTEXTO E IDENTIFICACIÓN'!A19</f>
        <v>R11</v>
      </c>
      <c r="B19" s="47">
        <f>+'[13]2 CONTEXTO E IDENTIFICACIÓN'!F19</f>
        <v>0</v>
      </c>
      <c r="C19" s="48" t="str">
        <f>+'[13]3 PROBABIL E IMPACTO INHERENTE'!E19</f>
        <v/>
      </c>
      <c r="D19" s="48" t="str">
        <f>+'[13]3 PROBABIL E IMPACTO INHERENTE'!M19</f>
        <v/>
      </c>
      <c r="E19" s="49" t="str">
        <f>+'[13]4 MAPA CALOR INHERENTE'!C19</f>
        <v/>
      </c>
      <c r="F19" s="49" t="str">
        <f>+'[13]4 MAPA CALOR INHERENTE'!D19</f>
        <v/>
      </c>
      <c r="G19" s="47" t="str">
        <f>+'[13]4 MAPA CALOR INHERENTE'!E19</f>
        <v/>
      </c>
      <c r="H19" s="50" t="str">
        <f>+'[13]5 VALORACIÓN DEL CONTROL'!S51</f>
        <v/>
      </c>
      <c r="I19" s="1" t="str">
        <f>+'[13]5 VALORACIÓN DEL CONTROL'!T51</f>
        <v/>
      </c>
      <c r="J19" s="49" t="str">
        <f t="shared" si="3"/>
        <v/>
      </c>
      <c r="K19" s="49" t="str">
        <f t="shared" si="4"/>
        <v/>
      </c>
      <c r="L19" s="47" t="str">
        <f t="shared" si="5"/>
        <v/>
      </c>
      <c r="M19" s="47" t="str">
        <f t="shared" si="0"/>
        <v/>
      </c>
      <c r="N19" s="47" t="str">
        <f t="shared" si="1"/>
        <v/>
      </c>
      <c r="O19" s="51"/>
      <c r="P19" s="47"/>
      <c r="Q19" s="91"/>
      <c r="R19" s="51"/>
      <c r="S19" s="52"/>
      <c r="T19" s="52"/>
      <c r="U19" s="52"/>
      <c r="V19" s="52"/>
      <c r="W19" s="52"/>
      <c r="X19" s="51"/>
      <c r="Y19" s="51"/>
      <c r="Z19" s="51"/>
      <c r="AA19" s="53"/>
      <c r="AB19" s="53"/>
      <c r="AE19" s="72"/>
      <c r="AF19" s="61" t="s">
        <v>53</v>
      </c>
      <c r="AG19" s="42" t="s">
        <v>71</v>
      </c>
      <c r="AH19" s="42" t="s">
        <v>72</v>
      </c>
      <c r="AM19" s="72"/>
      <c r="AN19" s="72"/>
      <c r="AO19" s="45"/>
      <c r="AP19" s="45"/>
      <c r="AQ19" s="45"/>
      <c r="AR19" s="57"/>
      <c r="AS19" s="57"/>
      <c r="AT19" s="57"/>
      <c r="AU19" s="57"/>
      <c r="AV19" s="57"/>
      <c r="AW19" s="45"/>
      <c r="AX19" s="45"/>
    </row>
    <row r="20" spans="1:50" ht="43.5" customHeight="1" x14ac:dyDescent="0.2">
      <c r="A20" s="46" t="str">
        <f>'[13]2 CONTEXTO E IDENTIFICACIÓN'!A20</f>
        <v>R12</v>
      </c>
      <c r="B20" s="47">
        <f>+'[13]2 CONTEXTO E IDENTIFICACIÓN'!F20</f>
        <v>0</v>
      </c>
      <c r="C20" s="48" t="str">
        <f>+'[13]3 PROBABIL E IMPACTO INHERENTE'!E20</f>
        <v/>
      </c>
      <c r="D20" s="48" t="str">
        <f>+'[13]3 PROBABIL E IMPACTO INHERENTE'!M20</f>
        <v/>
      </c>
      <c r="E20" s="49" t="str">
        <f>+'[13]4 MAPA CALOR INHERENTE'!C20</f>
        <v/>
      </c>
      <c r="F20" s="49" t="str">
        <f>+'[13]4 MAPA CALOR INHERENTE'!D20</f>
        <v/>
      </c>
      <c r="G20" s="47" t="str">
        <f>+'[13]4 MAPA CALOR INHERENTE'!E20</f>
        <v/>
      </c>
      <c r="H20" s="50" t="str">
        <f>+'[13]5 VALORACIÓN DEL CONTROL'!S55</f>
        <v/>
      </c>
      <c r="I20" s="1" t="str">
        <f>+'[13]5 VALORACIÓN DEL CONTROL'!T55</f>
        <v/>
      </c>
      <c r="J20" s="49" t="str">
        <f t="shared" si="3"/>
        <v/>
      </c>
      <c r="K20" s="49" t="str">
        <f t="shared" si="4"/>
        <v/>
      </c>
      <c r="L20" s="47" t="str">
        <f t="shared" si="5"/>
        <v/>
      </c>
      <c r="M20" s="47" t="str">
        <f t="shared" si="0"/>
        <v/>
      </c>
      <c r="N20" s="47" t="str">
        <f t="shared" si="1"/>
        <v/>
      </c>
      <c r="O20" s="51"/>
      <c r="P20" s="47"/>
      <c r="Q20" s="51"/>
      <c r="R20" s="51"/>
      <c r="S20" s="52"/>
      <c r="T20" s="52"/>
      <c r="U20" s="51"/>
      <c r="V20" s="51"/>
      <c r="W20" s="51"/>
      <c r="X20" s="51"/>
      <c r="Y20" s="51"/>
      <c r="Z20" s="51"/>
      <c r="AA20" s="53"/>
      <c r="AB20" s="53"/>
      <c r="AC20" s="74"/>
      <c r="AD20" s="74"/>
      <c r="AE20" s="72"/>
      <c r="AF20" s="75"/>
      <c r="AM20" s="72"/>
      <c r="AN20" s="72"/>
      <c r="AO20" s="45"/>
      <c r="AP20" s="45"/>
      <c r="AQ20" s="45"/>
      <c r="AR20" s="57"/>
      <c r="AS20" s="57"/>
      <c r="AT20" s="57"/>
      <c r="AU20" s="57"/>
      <c r="AV20" s="57"/>
      <c r="AW20" s="45"/>
      <c r="AX20" s="45"/>
    </row>
    <row r="21" spans="1:50" ht="43.5" customHeight="1" x14ac:dyDescent="0.2">
      <c r="A21" s="46" t="str">
        <f>'[13]2 CONTEXTO E IDENTIFICACIÓN'!A21</f>
        <v>R13</v>
      </c>
      <c r="B21" s="47">
        <f>+'[13]2 CONTEXTO E IDENTIFICACIÓN'!F21</f>
        <v>0</v>
      </c>
      <c r="C21" s="48" t="str">
        <f>+'[13]3 PROBABIL E IMPACTO INHERENTE'!E21</f>
        <v/>
      </c>
      <c r="D21" s="48" t="str">
        <f>+'[13]3 PROBABIL E IMPACTO INHERENTE'!M21</f>
        <v/>
      </c>
      <c r="E21" s="49" t="str">
        <f>+'[13]4 MAPA CALOR INHERENTE'!C21</f>
        <v/>
      </c>
      <c r="F21" s="49" t="str">
        <f>+'[13]4 MAPA CALOR INHERENTE'!D21</f>
        <v/>
      </c>
      <c r="G21" s="47" t="str">
        <f>+'[13]4 MAPA CALOR INHERENTE'!E21</f>
        <v/>
      </c>
      <c r="H21" s="50" t="str">
        <f>+'[13]5 VALORACIÓN DEL CONTROL'!S59</f>
        <v/>
      </c>
      <c r="I21" s="1" t="str">
        <f>+'[13]5 VALORACIÓN DEL CONTROL'!T59</f>
        <v/>
      </c>
      <c r="J21" s="49" t="str">
        <f t="shared" si="3"/>
        <v/>
      </c>
      <c r="K21" s="49" t="str">
        <f t="shared" si="4"/>
        <v/>
      </c>
      <c r="L21" s="47" t="str">
        <f t="shared" si="5"/>
        <v/>
      </c>
      <c r="M21" s="47" t="str">
        <f t="shared" si="0"/>
        <v/>
      </c>
      <c r="N21" s="47" t="str">
        <f t="shared" si="1"/>
        <v/>
      </c>
      <c r="O21" s="51"/>
      <c r="P21" s="47"/>
      <c r="Q21" s="51"/>
      <c r="R21" s="51"/>
      <c r="S21" s="52"/>
      <c r="T21" s="52"/>
      <c r="U21" s="51"/>
      <c r="V21" s="51"/>
      <c r="W21" s="51"/>
      <c r="X21" s="51"/>
      <c r="Y21" s="51"/>
      <c r="Z21" s="51"/>
      <c r="AA21" s="53"/>
      <c r="AB21" s="53"/>
      <c r="AC21" s="74"/>
      <c r="AD21" s="74"/>
      <c r="AE21" s="76"/>
      <c r="AM21" s="72"/>
      <c r="AN21" s="72"/>
      <c r="AO21" s="45"/>
      <c r="AP21" s="77"/>
      <c r="AQ21" s="77"/>
      <c r="AR21" s="77"/>
      <c r="AS21" s="77"/>
      <c r="AT21" s="77"/>
      <c r="AU21" s="77"/>
      <c r="AV21" s="57"/>
      <c r="AW21" s="45"/>
      <c r="AX21" s="45"/>
    </row>
    <row r="22" spans="1:50" ht="43.5" customHeight="1" x14ac:dyDescent="0.2">
      <c r="A22" s="46" t="str">
        <f>'[13]2 CONTEXTO E IDENTIFICACIÓN'!A22</f>
        <v>R14</v>
      </c>
      <c r="B22" s="47" t="str">
        <f>+'[13]2 CONTEXTO E IDENTIFICACIÓN'!F22</f>
        <v xml:space="preserve">  </v>
      </c>
      <c r="C22" s="48" t="str">
        <f>+'[13]3 PROBABIL E IMPACTO INHERENTE'!E22</f>
        <v/>
      </c>
      <c r="D22" s="48" t="str">
        <f>+'[13]3 PROBABIL E IMPACTO INHERENTE'!M22</f>
        <v/>
      </c>
      <c r="E22" s="49" t="str">
        <f>+'[13]4 MAPA CALOR INHERENTE'!C22</f>
        <v/>
      </c>
      <c r="F22" s="49" t="str">
        <f>+'[13]4 MAPA CALOR INHERENTE'!D22</f>
        <v/>
      </c>
      <c r="G22" s="47" t="str">
        <f>+'[13]4 MAPA CALOR INHERENTE'!E22</f>
        <v/>
      </c>
      <c r="H22" s="50" t="str">
        <f>+'[13]5 VALORACIÓN DEL CONTROL'!S63</f>
        <v/>
      </c>
      <c r="I22" s="1" t="str">
        <f>+'[13]5 VALORACIÓN DEL CONTROL'!T63</f>
        <v/>
      </c>
      <c r="J22" s="49" t="str">
        <f t="shared" si="3"/>
        <v/>
      </c>
      <c r="K22" s="49" t="str">
        <f t="shared" si="4"/>
        <v/>
      </c>
      <c r="L22" s="47" t="str">
        <f t="shared" si="5"/>
        <v/>
      </c>
      <c r="M22" s="47" t="str">
        <f t="shared" si="0"/>
        <v/>
      </c>
      <c r="N22" s="47" t="str">
        <f t="shared" si="1"/>
        <v/>
      </c>
      <c r="O22" s="51"/>
      <c r="P22" s="47"/>
      <c r="Q22" s="51"/>
      <c r="R22" s="51"/>
      <c r="S22" s="52"/>
      <c r="T22" s="52"/>
      <c r="U22" s="51"/>
      <c r="V22" s="51"/>
      <c r="W22" s="51"/>
      <c r="X22" s="51"/>
      <c r="Y22" s="51"/>
      <c r="Z22" s="51"/>
      <c r="AA22" s="53"/>
      <c r="AB22" s="53"/>
      <c r="AC22" s="74"/>
      <c r="AD22" s="74"/>
      <c r="AO22" s="45"/>
      <c r="AP22" s="78"/>
      <c r="AQ22" s="78"/>
      <c r="AR22" s="78"/>
      <c r="AS22" s="78"/>
      <c r="AT22" s="78"/>
      <c r="AU22" s="78"/>
      <c r="AV22" s="57"/>
      <c r="AW22" s="45"/>
      <c r="AX22" s="45"/>
    </row>
    <row r="23" spans="1:50" ht="43.5" customHeight="1" x14ac:dyDescent="0.2">
      <c r="A23" s="46" t="str">
        <f>'[13]2 CONTEXTO E IDENTIFICACIÓN'!A23</f>
        <v>R15</v>
      </c>
      <c r="B23" s="47" t="str">
        <f>+'[13]2 CONTEXTO E IDENTIFICACIÓN'!F23</f>
        <v xml:space="preserve">  </v>
      </c>
      <c r="C23" s="48" t="str">
        <f>+'[13]3 PROBABIL E IMPACTO INHERENTE'!E23</f>
        <v/>
      </c>
      <c r="D23" s="48" t="str">
        <f>+'[13]3 PROBABIL E IMPACTO INHERENTE'!M23</f>
        <v/>
      </c>
      <c r="E23" s="49" t="str">
        <f>+'[13]4 MAPA CALOR INHERENTE'!C23</f>
        <v/>
      </c>
      <c r="F23" s="49" t="str">
        <f>+'[13]4 MAPA CALOR INHERENTE'!D23</f>
        <v/>
      </c>
      <c r="G23" s="47" t="str">
        <f>+'[13]4 MAPA CALOR INHERENTE'!E23</f>
        <v/>
      </c>
      <c r="H23" s="50" t="str">
        <f>+'[13]5 VALORACIÓN DEL CONTROL'!S67</f>
        <v/>
      </c>
      <c r="I23" s="1" t="str">
        <f>+'[13]5 VALORACIÓN DEL CONTROL'!T67</f>
        <v/>
      </c>
      <c r="J23" s="49" t="str">
        <f t="shared" si="3"/>
        <v/>
      </c>
      <c r="K23" s="49" t="str">
        <f t="shared" si="4"/>
        <v/>
      </c>
      <c r="L23" s="47" t="str">
        <f t="shared" si="5"/>
        <v/>
      </c>
      <c r="M23" s="47" t="str">
        <f t="shared" si="0"/>
        <v/>
      </c>
      <c r="N23" s="47" t="str">
        <f t="shared" si="1"/>
        <v/>
      </c>
      <c r="O23" s="51"/>
      <c r="P23" s="47" t="str">
        <f t="shared" si="2"/>
        <v/>
      </c>
      <c r="Q23" s="51"/>
      <c r="R23" s="51"/>
      <c r="S23" s="52"/>
      <c r="T23" s="52"/>
      <c r="U23" s="51"/>
      <c r="V23" s="51"/>
      <c r="W23" s="51"/>
      <c r="X23" s="51"/>
      <c r="Y23" s="51"/>
      <c r="Z23" s="51"/>
      <c r="AA23" s="53"/>
      <c r="AB23" s="53"/>
      <c r="AC23" s="74"/>
      <c r="AD23" s="74"/>
      <c r="AO23" s="45"/>
      <c r="AP23" s="77"/>
      <c r="AQ23" s="77"/>
      <c r="AR23" s="77"/>
      <c r="AS23" s="77"/>
      <c r="AT23" s="77"/>
      <c r="AU23" s="77"/>
      <c r="AV23" s="57"/>
      <c r="AW23" s="45"/>
      <c r="AX23" s="45"/>
    </row>
    <row r="24" spans="1:50" ht="43.5" customHeight="1" x14ac:dyDescent="0.2">
      <c r="A24" s="46" t="str">
        <f>'[13]2 CONTEXTO E IDENTIFICACIÓN'!A24</f>
        <v>R16</v>
      </c>
      <c r="B24" s="47" t="str">
        <f>+'[13]2 CONTEXTO E IDENTIFICACIÓN'!F24</f>
        <v xml:space="preserve">  </v>
      </c>
      <c r="C24" s="48" t="str">
        <f>+'[13]3 PROBABIL E IMPACTO INHERENTE'!E24</f>
        <v/>
      </c>
      <c r="D24" s="48" t="str">
        <f>+'[13]3 PROBABIL E IMPACTO INHERENTE'!M24</f>
        <v/>
      </c>
      <c r="E24" s="49" t="str">
        <f>+'[13]4 MAPA CALOR INHERENTE'!C24</f>
        <v/>
      </c>
      <c r="F24" s="49" t="str">
        <f>+'[13]4 MAPA CALOR INHERENTE'!D24</f>
        <v/>
      </c>
      <c r="G24" s="47" t="str">
        <f>+'[13]4 MAPA CALOR INHERENTE'!E24</f>
        <v/>
      </c>
      <c r="H24" s="50" t="str">
        <f>+'[13]5 VALORACIÓN DEL CONTROL'!S71</f>
        <v/>
      </c>
      <c r="I24" s="1" t="str">
        <f>+'[13]5 VALORACIÓN DEL CONTROL'!T71</f>
        <v/>
      </c>
      <c r="J24" s="49" t="str">
        <f t="shared" si="3"/>
        <v/>
      </c>
      <c r="K24" s="49" t="str">
        <f t="shared" si="4"/>
        <v/>
      </c>
      <c r="L24" s="47" t="str">
        <f t="shared" si="5"/>
        <v/>
      </c>
      <c r="M24" s="47" t="str">
        <f t="shared" si="0"/>
        <v/>
      </c>
      <c r="N24" s="47" t="str">
        <f t="shared" si="1"/>
        <v/>
      </c>
      <c r="O24" s="51"/>
      <c r="P24" s="47" t="str">
        <f t="shared" si="2"/>
        <v/>
      </c>
      <c r="Q24" s="51"/>
      <c r="R24" s="51"/>
      <c r="S24" s="52"/>
      <c r="T24" s="52"/>
      <c r="U24" s="51"/>
      <c r="V24" s="51"/>
      <c r="W24" s="51"/>
      <c r="X24" s="51"/>
      <c r="Y24" s="51"/>
      <c r="Z24" s="51"/>
      <c r="AA24" s="53"/>
      <c r="AB24" s="53"/>
      <c r="AO24" s="45"/>
      <c r="AP24" s="77"/>
      <c r="AQ24" s="77"/>
      <c r="AR24" s="77"/>
      <c r="AS24" s="77"/>
      <c r="AT24" s="77"/>
      <c r="AU24" s="77"/>
      <c r="AV24" s="57"/>
      <c r="AW24" s="45"/>
      <c r="AX24" s="45"/>
    </row>
    <row r="25" spans="1:50" ht="43.5" customHeight="1" x14ac:dyDescent="0.25">
      <c r="A25" s="46" t="str">
        <f>'[13]2 CONTEXTO E IDENTIFICACIÓN'!A25</f>
        <v>R17</v>
      </c>
      <c r="B25" s="47" t="str">
        <f>+'[13]2 CONTEXTO E IDENTIFICACIÓN'!F25</f>
        <v xml:space="preserve">  </v>
      </c>
      <c r="C25" s="48" t="str">
        <f>+'[13]3 PROBABIL E IMPACTO INHERENTE'!E25</f>
        <v/>
      </c>
      <c r="D25" s="48" t="str">
        <f>+'[13]3 PROBABIL E IMPACTO INHERENTE'!M25</f>
        <v/>
      </c>
      <c r="E25" s="49" t="str">
        <f>+'[13]4 MAPA CALOR INHERENTE'!C25</f>
        <v/>
      </c>
      <c r="F25" s="49" t="str">
        <f>+'[13]4 MAPA CALOR INHERENTE'!D25</f>
        <v/>
      </c>
      <c r="G25" s="47" t="str">
        <f>+'[13]4 MAPA CALOR INHERENTE'!E25</f>
        <v/>
      </c>
      <c r="H25" s="50" t="str">
        <f>+'[13]5 VALORACIÓN DEL CONTROL'!S75</f>
        <v/>
      </c>
      <c r="I25" s="1" t="str">
        <f>+'[13]5 VALORACIÓN DEL CONTROL'!T75</f>
        <v/>
      </c>
      <c r="J25" s="49" t="str">
        <f t="shared" si="3"/>
        <v/>
      </c>
      <c r="K25" s="49" t="str">
        <f t="shared" si="4"/>
        <v/>
      </c>
      <c r="L25" s="47" t="str">
        <f t="shared" si="5"/>
        <v/>
      </c>
      <c r="M25" s="47" t="str">
        <f t="shared" si="0"/>
        <v/>
      </c>
      <c r="N25" s="47" t="str">
        <f t="shared" si="1"/>
        <v/>
      </c>
      <c r="O25" s="51"/>
      <c r="P25" s="47" t="str">
        <f t="shared" si="2"/>
        <v/>
      </c>
      <c r="Q25" s="51"/>
      <c r="R25" s="51"/>
      <c r="S25" s="52"/>
      <c r="T25" s="52"/>
      <c r="U25" s="51"/>
      <c r="V25" s="51"/>
      <c r="W25" s="51"/>
      <c r="X25" s="51"/>
      <c r="Y25" s="51"/>
      <c r="Z25" s="51"/>
      <c r="AA25" s="53"/>
      <c r="AB25" s="53"/>
    </row>
    <row r="26" spans="1:50" ht="43.5" customHeight="1" x14ac:dyDescent="0.25">
      <c r="A26" s="46" t="str">
        <f>'[13]2 CONTEXTO E IDENTIFICACIÓN'!A26</f>
        <v>R18</v>
      </c>
      <c r="B26" s="47" t="str">
        <f>+'[13]2 CONTEXTO E IDENTIFICACIÓN'!F26</f>
        <v xml:space="preserve">  </v>
      </c>
      <c r="C26" s="48" t="str">
        <f>+'[13]3 PROBABIL E IMPACTO INHERENTE'!E26</f>
        <v/>
      </c>
      <c r="D26" s="48" t="str">
        <f>+'[13]3 PROBABIL E IMPACTO INHERENTE'!M26</f>
        <v/>
      </c>
      <c r="E26" s="49" t="str">
        <f>+'[13]4 MAPA CALOR INHERENTE'!C26</f>
        <v/>
      </c>
      <c r="F26" s="49" t="str">
        <f>+'[13]4 MAPA CALOR INHERENTE'!D26</f>
        <v/>
      </c>
      <c r="G26" s="47" t="str">
        <f>+'[13]4 MAPA CALOR INHERENTE'!E26</f>
        <v/>
      </c>
      <c r="H26" s="50" t="str">
        <f>+'[13]5 VALORACIÓN DEL CONTROL'!S79</f>
        <v/>
      </c>
      <c r="I26" s="1" t="str">
        <f>+'[13]5 VALORACIÓN DEL CONTROL'!T79</f>
        <v/>
      </c>
      <c r="J26" s="49" t="str">
        <f t="shared" si="3"/>
        <v/>
      </c>
      <c r="K26" s="49" t="str">
        <f t="shared" si="4"/>
        <v/>
      </c>
      <c r="L26" s="47" t="str">
        <f t="shared" si="5"/>
        <v/>
      </c>
      <c r="M26" s="47" t="str">
        <f t="shared" si="0"/>
        <v/>
      </c>
      <c r="N26" s="47" t="str">
        <f t="shared" si="1"/>
        <v/>
      </c>
      <c r="O26" s="51"/>
      <c r="P26" s="47" t="str">
        <f t="shared" si="2"/>
        <v/>
      </c>
      <c r="Q26" s="51"/>
      <c r="R26" s="51"/>
      <c r="S26" s="52"/>
      <c r="T26" s="52"/>
      <c r="U26" s="51"/>
      <c r="V26" s="51"/>
      <c r="W26" s="51"/>
      <c r="X26" s="51"/>
      <c r="Y26" s="51"/>
      <c r="Z26" s="51"/>
      <c r="AA26" s="53"/>
      <c r="AB26" s="53"/>
    </row>
    <row r="27" spans="1:50" ht="43.5" customHeight="1" x14ac:dyDescent="0.25">
      <c r="A27" s="46" t="str">
        <f>'[13]2 CONTEXTO E IDENTIFICACIÓN'!A27</f>
        <v>R19</v>
      </c>
      <c r="B27" s="47" t="str">
        <f>+'[13]2 CONTEXTO E IDENTIFICACIÓN'!F27</f>
        <v xml:space="preserve">  </v>
      </c>
      <c r="C27" s="48" t="str">
        <f>+'[13]3 PROBABIL E IMPACTO INHERENTE'!E27</f>
        <v/>
      </c>
      <c r="D27" s="48" t="str">
        <f>+'[13]3 PROBABIL E IMPACTO INHERENTE'!M27</f>
        <v/>
      </c>
      <c r="E27" s="49" t="str">
        <f>+'[13]4 MAPA CALOR INHERENTE'!C27</f>
        <v/>
      </c>
      <c r="F27" s="49" t="str">
        <f>+'[13]4 MAPA CALOR INHERENTE'!D27</f>
        <v/>
      </c>
      <c r="G27" s="47" t="str">
        <f>+'[13]4 MAPA CALOR INHERENTE'!E27</f>
        <v/>
      </c>
      <c r="H27" s="50" t="str">
        <f>+'[13]5 VALORACIÓN DEL CONTROL'!S83</f>
        <v/>
      </c>
      <c r="I27" s="1" t="str">
        <f>+'[13]5 VALORACIÓN DEL CONTROL'!T83</f>
        <v/>
      </c>
      <c r="J27" s="49" t="str">
        <f t="shared" si="3"/>
        <v/>
      </c>
      <c r="K27" s="49" t="str">
        <f t="shared" si="4"/>
        <v/>
      </c>
      <c r="L27" s="47" t="str">
        <f t="shared" si="5"/>
        <v/>
      </c>
      <c r="M27" s="47" t="str">
        <f t="shared" si="0"/>
        <v/>
      </c>
      <c r="N27" s="47" t="str">
        <f t="shared" si="1"/>
        <v/>
      </c>
      <c r="O27" s="51"/>
      <c r="P27" s="47" t="str">
        <f t="shared" si="2"/>
        <v/>
      </c>
      <c r="Q27" s="51"/>
      <c r="R27" s="51"/>
      <c r="S27" s="52"/>
      <c r="T27" s="52"/>
      <c r="U27" s="51"/>
      <c r="V27" s="51"/>
      <c r="W27" s="51"/>
      <c r="X27" s="51"/>
      <c r="Y27" s="51"/>
      <c r="Z27" s="51"/>
      <c r="AA27" s="53"/>
      <c r="AB27" s="53"/>
    </row>
    <row r="28" spans="1:50" ht="43.5" customHeight="1" x14ac:dyDescent="0.25">
      <c r="A28" s="46" t="str">
        <f>'[13]2 CONTEXTO E IDENTIFICACIÓN'!A28</f>
        <v>R20</v>
      </c>
      <c r="B28" s="47" t="str">
        <f>+'[13]2 CONTEXTO E IDENTIFICACIÓN'!F28</f>
        <v xml:space="preserve">  </v>
      </c>
      <c r="C28" s="48" t="str">
        <f>+'[13]3 PROBABIL E IMPACTO INHERENTE'!E28</f>
        <v/>
      </c>
      <c r="D28" s="48" t="str">
        <f>+'[13]3 PROBABIL E IMPACTO INHERENTE'!M28</f>
        <v/>
      </c>
      <c r="E28" s="49" t="str">
        <f>+'[13]4 MAPA CALOR INHERENTE'!C28</f>
        <v/>
      </c>
      <c r="F28" s="49" t="str">
        <f>+'[13]4 MAPA CALOR INHERENTE'!D28</f>
        <v/>
      </c>
      <c r="G28" s="47" t="str">
        <f>+'[13]4 MAPA CALOR INHERENTE'!E28</f>
        <v/>
      </c>
      <c r="H28" s="50" t="str">
        <f>+'[13]5 VALORACIÓN DEL CONTROL'!S87</f>
        <v/>
      </c>
      <c r="I28" s="1" t="str">
        <f>+'[13]5 VALORACIÓN DEL CONTROL'!T87</f>
        <v/>
      </c>
      <c r="J28" s="49" t="str">
        <f t="shared" si="3"/>
        <v/>
      </c>
      <c r="K28" s="49" t="str">
        <f t="shared" si="4"/>
        <v/>
      </c>
      <c r="L28" s="47" t="str">
        <f t="shared" si="5"/>
        <v/>
      </c>
      <c r="M28" s="47" t="str">
        <f t="shared" si="0"/>
        <v/>
      </c>
      <c r="N28" s="47" t="str">
        <f t="shared" si="1"/>
        <v/>
      </c>
      <c r="O28" s="51"/>
      <c r="P28" s="47" t="str">
        <f t="shared" si="2"/>
        <v/>
      </c>
      <c r="Q28" s="51"/>
      <c r="R28" s="51"/>
      <c r="S28" s="52"/>
      <c r="T28" s="52"/>
      <c r="U28" s="51"/>
      <c r="V28" s="51"/>
      <c r="W28" s="51"/>
      <c r="X28" s="51"/>
      <c r="Y28" s="51"/>
      <c r="Z28" s="51"/>
      <c r="AA28" s="53"/>
      <c r="AB28" s="53"/>
    </row>
    <row r="29" spans="1:50" ht="14.45" customHeight="1" x14ac:dyDescent="0.25">
      <c r="B29" s="34"/>
      <c r="C29" s="34"/>
      <c r="D29" s="34"/>
      <c r="G29" s="34"/>
      <c r="I29" s="34"/>
      <c r="L29" s="34"/>
      <c r="M29" s="34"/>
      <c r="N29" s="34"/>
      <c r="O29" s="34"/>
      <c r="P29" s="34"/>
      <c r="Q29" s="34"/>
      <c r="R29" s="34"/>
      <c r="S29" s="80"/>
      <c r="T29" s="80"/>
      <c r="U29" s="34"/>
      <c r="V29" s="34"/>
      <c r="W29" s="34"/>
      <c r="X29" s="34"/>
      <c r="Y29" s="34"/>
      <c r="Z29" s="34"/>
      <c r="AA29" s="34"/>
      <c r="AB29" s="34"/>
      <c r="AM29" s="39"/>
      <c r="AN29" s="39"/>
      <c r="AO29" s="39"/>
      <c r="AP29" s="39"/>
      <c r="AQ29" s="39"/>
      <c r="AR29" s="34"/>
      <c r="AS29" s="34"/>
      <c r="AT29" s="34"/>
      <c r="AU29" s="34"/>
      <c r="AV29" s="34"/>
    </row>
    <row r="30" spans="1:50" ht="39" customHeight="1" x14ac:dyDescent="0.25">
      <c r="B30" s="34"/>
      <c r="C30" s="34"/>
      <c r="D30" s="34"/>
      <c r="G30" s="34"/>
      <c r="I30" s="34"/>
      <c r="L30" s="34"/>
      <c r="M30" s="34"/>
      <c r="N30" s="34"/>
      <c r="O30" s="34"/>
      <c r="P30" s="34"/>
      <c r="Q30" s="34"/>
      <c r="R30" s="34"/>
      <c r="S30" s="80"/>
      <c r="T30" s="80"/>
      <c r="U30" s="34"/>
      <c r="V30" s="34"/>
      <c r="W30" s="34"/>
      <c r="X30" s="34"/>
      <c r="Y30" s="34"/>
      <c r="Z30" s="34"/>
      <c r="AA30" s="34"/>
      <c r="AB30" s="34"/>
      <c r="AM30" s="39"/>
      <c r="AN30" s="39"/>
      <c r="AO30" s="39"/>
      <c r="AP30" s="39"/>
      <c r="AQ30" s="39"/>
      <c r="AR30" s="34"/>
      <c r="AS30" s="34"/>
      <c r="AT30" s="34"/>
      <c r="AU30" s="34"/>
      <c r="AV30" s="34"/>
    </row>
    <row r="31" spans="1:50" ht="19.5" customHeight="1" x14ac:dyDescent="0.25">
      <c r="B31" s="34"/>
      <c r="C31" s="34"/>
      <c r="D31" s="34"/>
      <c r="G31" s="34"/>
      <c r="I31" s="34"/>
      <c r="L31" s="34"/>
      <c r="M31" s="34"/>
      <c r="N31" s="34"/>
      <c r="O31" s="34"/>
      <c r="P31" s="34"/>
      <c r="Q31" s="34"/>
      <c r="R31" s="34"/>
      <c r="S31" s="80"/>
      <c r="T31" s="80"/>
      <c r="U31" s="34"/>
      <c r="V31" s="34"/>
      <c r="W31" s="34"/>
      <c r="X31" s="34"/>
      <c r="Y31" s="34"/>
      <c r="Z31" s="34"/>
      <c r="AA31" s="34"/>
      <c r="AB31" s="34"/>
      <c r="AM31" s="39"/>
      <c r="AN31" s="39"/>
      <c r="AO31" s="39"/>
      <c r="AP31" s="39"/>
      <c r="AQ31" s="39"/>
      <c r="AR31" s="34"/>
      <c r="AS31" s="34"/>
      <c r="AT31" s="34"/>
      <c r="AU31" s="34"/>
      <c r="AV31" s="34"/>
    </row>
    <row r="32" spans="1:50" ht="19.5" customHeight="1" x14ac:dyDescent="0.25">
      <c r="B32" s="34"/>
      <c r="C32" s="34"/>
      <c r="D32" s="34"/>
      <c r="G32" s="34"/>
      <c r="I32" s="34"/>
      <c r="L32" s="34"/>
      <c r="M32" s="34"/>
      <c r="N32" s="34"/>
      <c r="O32" s="34"/>
      <c r="P32" s="34"/>
      <c r="Q32" s="34"/>
      <c r="R32" s="34"/>
      <c r="S32" s="80"/>
      <c r="T32" s="80"/>
      <c r="U32" s="34"/>
      <c r="V32" s="34"/>
      <c r="W32" s="34"/>
      <c r="X32" s="34"/>
      <c r="Y32" s="34"/>
      <c r="Z32" s="34"/>
      <c r="AA32" s="34"/>
      <c r="AB32" s="34"/>
      <c r="AM32" s="39"/>
      <c r="AN32" s="39"/>
      <c r="AO32" s="39"/>
      <c r="AP32" s="39"/>
      <c r="AQ32" s="39"/>
      <c r="AR32" s="34"/>
      <c r="AS32" s="34"/>
      <c r="AT32" s="34"/>
      <c r="AU32" s="34"/>
      <c r="AV32" s="34"/>
    </row>
    <row r="33" spans="5:43" s="34" customFormat="1" ht="19.5" customHeight="1" x14ac:dyDescent="0.25">
      <c r="E33" s="79"/>
      <c r="F33" s="79"/>
      <c r="H33" s="39"/>
      <c r="J33" s="79"/>
      <c r="K33" s="79"/>
      <c r="S33" s="80"/>
      <c r="T33" s="80"/>
      <c r="AM33" s="39"/>
      <c r="AN33" s="39"/>
      <c r="AO33" s="39"/>
      <c r="AP33" s="39"/>
      <c r="AQ33" s="39"/>
    </row>
    <row r="34" spans="5:43" s="34" customFormat="1" ht="19.5" customHeight="1" x14ac:dyDescent="0.25">
      <c r="E34" s="79"/>
      <c r="F34" s="79"/>
      <c r="H34" s="39"/>
      <c r="J34" s="79"/>
      <c r="K34" s="79"/>
      <c r="S34" s="80"/>
      <c r="T34" s="80"/>
      <c r="AM34" s="39"/>
      <c r="AN34" s="39"/>
      <c r="AO34" s="39"/>
      <c r="AP34" s="39"/>
      <c r="AQ34" s="39"/>
    </row>
    <row r="35" spans="5:43" s="34" customFormat="1" ht="19.5" customHeight="1" x14ac:dyDescent="0.25">
      <c r="E35" s="79"/>
      <c r="F35" s="79"/>
      <c r="H35" s="39"/>
      <c r="J35" s="79"/>
      <c r="K35" s="79"/>
      <c r="S35" s="80"/>
      <c r="T35" s="80"/>
      <c r="AM35" s="39"/>
      <c r="AN35" s="39"/>
      <c r="AO35" s="39"/>
      <c r="AP35" s="39"/>
      <c r="AQ35" s="39"/>
    </row>
  </sheetData>
  <sheetProtection formatCells="0" formatColumns="0" formatRows="0" sort="0" autoFilter="0" pivotTables="0"/>
  <autoFilter ref="A8:AX28" xr:uid="{00000000-0009-0000-0000-000007000000}">
    <filterColumn colId="18">
      <filters blank="1"/>
    </filterColumn>
    <filterColumn colId="41" showButton="0"/>
    <filterColumn colId="42" showButton="0"/>
    <filterColumn colId="43" showButton="0"/>
    <filterColumn colId="44" showButton="0"/>
    <filterColumn colId="45" showButton="0"/>
    <filterColumn colId="46" showButton="0"/>
  </autoFilter>
  <dataConsolidate/>
  <mergeCells count="10">
    <mergeCell ref="AC9:AC13"/>
    <mergeCell ref="A1:A2"/>
    <mergeCell ref="B1:B2"/>
    <mergeCell ref="B4:D4"/>
    <mergeCell ref="B5:D5"/>
    <mergeCell ref="AF5:AJ5"/>
    <mergeCell ref="E7:G7"/>
    <mergeCell ref="J7:L7"/>
    <mergeCell ref="Q7:T7"/>
    <mergeCell ref="U7:W7"/>
  </mergeCells>
  <conditionalFormatting sqref="E9:E28">
    <cfRule type="cellIs" dxfId="27" priority="6" operator="equal">
      <formula>$AE$13</formula>
    </cfRule>
    <cfRule type="cellIs" dxfId="26" priority="7" operator="equal">
      <formula>$AE$12</formula>
    </cfRule>
    <cfRule type="cellIs" dxfId="25" priority="8" operator="equal">
      <formula>$AE$11</formula>
    </cfRule>
    <cfRule type="cellIs" dxfId="24" priority="9" operator="equal">
      <formula>$AE$10</formula>
    </cfRule>
    <cfRule type="cellIs" dxfId="23" priority="10" operator="equal">
      <formula>$AE$9</formula>
    </cfRule>
  </conditionalFormatting>
  <conditionalFormatting sqref="F9:F28">
    <cfRule type="cellIs" dxfId="22" priority="1" operator="equal">
      <formula>$AF$8</formula>
    </cfRule>
    <cfRule type="cellIs" dxfId="21" priority="2" operator="equal">
      <formula>$AG$8</formula>
    </cfRule>
    <cfRule type="cellIs" dxfId="20" priority="3" operator="equal">
      <formula>$AH$8</formula>
    </cfRule>
    <cfRule type="cellIs" dxfId="19" priority="4" operator="equal">
      <formula>$AI$8</formula>
    </cfRule>
    <cfRule type="cellIs" dxfId="18" priority="5" operator="equal">
      <formula>$AJ$8</formula>
    </cfRule>
  </conditionalFormatting>
  <conditionalFormatting sqref="G9:G28">
    <cfRule type="cellIs" dxfId="17" priority="11" operator="equal">
      <formula>$AF$16</formula>
    </cfRule>
    <cfRule type="cellIs" dxfId="16" priority="12" operator="equal">
      <formula>$AF$17</formula>
    </cfRule>
    <cfRule type="cellIs" dxfId="15" priority="13" operator="equal">
      <formula>$AF$18</formula>
    </cfRule>
    <cfRule type="cellIs" dxfId="14" priority="14" operator="equal">
      <formula>$AF$19</formula>
    </cfRule>
  </conditionalFormatting>
  <conditionalFormatting sqref="I9:J28">
    <cfRule type="cellIs" dxfId="13" priority="15" operator="equal">
      <formula>$AE$13</formula>
    </cfRule>
    <cfRule type="cellIs" dxfId="12" priority="16" operator="equal">
      <formula>$AE$12</formula>
    </cfRule>
    <cfRule type="cellIs" dxfId="11" priority="17" operator="equal">
      <formula>$AE$11</formula>
    </cfRule>
    <cfRule type="cellIs" dxfId="10" priority="18" operator="equal">
      <formula>$AE$10</formula>
    </cfRule>
    <cfRule type="cellIs" dxfId="9" priority="19" operator="equal">
      <formula>$AE$9</formula>
    </cfRule>
  </conditionalFormatting>
  <conditionalFormatting sqref="K9:K28">
    <cfRule type="cellIs" dxfId="8" priority="20" operator="equal">
      <formula>$AF$8</formula>
    </cfRule>
    <cfRule type="cellIs" dxfId="7" priority="21" operator="equal">
      <formula>$AG$8</formula>
    </cfRule>
    <cfRule type="cellIs" dxfId="6" priority="22" operator="equal">
      <formula>$AH$8</formula>
    </cfRule>
    <cfRule type="cellIs" dxfId="5" priority="23" operator="equal">
      <formula>$AI$8</formula>
    </cfRule>
    <cfRule type="cellIs" dxfId="4" priority="24" operator="equal">
      <formula>$AJ$8</formula>
    </cfRule>
  </conditionalFormatting>
  <conditionalFormatting sqref="L9:L28">
    <cfRule type="cellIs" dxfId="3" priority="25" operator="equal">
      <formula>$AF$16</formula>
    </cfRule>
    <cfRule type="cellIs" dxfId="2" priority="26" operator="equal">
      <formula>$AF$17</formula>
    </cfRule>
    <cfRule type="cellIs" dxfId="1" priority="27" operator="equal">
      <formula>$AF$18</formula>
    </cfRule>
    <cfRule type="cellIs" dxfId="0" priority="28" operator="equal">
      <formula>$AF$19</formula>
    </cfRule>
  </conditionalFormatting>
  <dataValidations count="4">
    <dataValidation type="list" allowBlank="1" showInputMessage="1" showErrorMessage="1" sqref="O9:O28" xr:uid="{9C716354-7378-4316-A3B1-CD78AFB0E473}">
      <formula1>INDIRECT($N9)</formula1>
    </dataValidation>
    <dataValidation allowBlank="1" showInputMessage="1" showErrorMessage="1" prompt="Es la materialización del riesgo y las consecuencias de su aparición. Su escala es: 5 bajo impacto, 10 medio, 20 alto impacto._x000a_" sqref="JP8:JV8" xr:uid="{662CCBD1-BF58-4D29-8C54-DA5DF1887023}"/>
    <dataValidation allowBlank="1" showInputMessage="1" showErrorMessage="1" prompt="La probabilidad se encuentra determinada por una escala de 1 a 3, siendo 1 la menor probabilidad de ocurrencia del riesgo y 3 la mayor probabilidad de  ocurrencia." sqref="JO8" xr:uid="{E485A57E-0A8E-4751-9779-73C185BFE823}"/>
    <dataValidation type="list" allowBlank="1" showInputMessage="1" showErrorMessage="1" sqref="JP9:JV16" xr:uid="{C3A4F81C-3103-4987-AFBB-6C85D6D0F427}">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SALUD</vt:lpstr>
      <vt:lpstr>PRIVADA</vt:lpstr>
      <vt:lpstr>DESARROLLO ECONOMICO</vt:lpstr>
      <vt:lpstr>I.A INTERIOR</vt:lpstr>
      <vt:lpstr>RIESGO</vt:lpstr>
      <vt:lpstr>MINAS Y ENERGIA</vt:lpstr>
      <vt:lpstr>JURIDICA</vt:lpstr>
      <vt:lpstr>GENERAL</vt:lpstr>
      <vt:lpstr>EDUCACION</vt:lpstr>
      <vt:lpstr>HACIENDA</vt:lpstr>
      <vt:lpstr>SERVICIOS PUBLICOS</vt:lpstr>
      <vt:lpstr>RIESGO!Reducir_mitigar_Transferir_Evitar</vt:lpstr>
      <vt:lpstr>'SERVICIOS PUBLICOS'!Reducir_mitigar_Transferir_Evitar</vt:lpstr>
      <vt:lpstr>Reducir_mitigar_Transferir_Evitar</vt:lpstr>
      <vt:lpstr>RIESGO!Requiere_Plan_de_Acción</vt:lpstr>
      <vt:lpstr>'SERVICIOS PUBLICOS'!Requiere_Plan_de_Acción</vt:lpstr>
      <vt:lpstr>Requiere_Plan_de_Acción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Gladis Esther Herrera Lopez</dc:creator>
  <cp:lastModifiedBy>Gladis Herrera Lopez</cp:lastModifiedBy>
  <dcterms:created xsi:type="dcterms:W3CDTF">2026-09-07T20:24:10Z</dcterms:created>
  <dcterms:modified xsi:type="dcterms:W3CDTF">2026-09-11T13:41:50Z</dcterms:modified>
</cp:coreProperties>
</file>